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730" windowHeight="11760" tabRatio="522"/>
  </bookViews>
  <sheets>
    <sheet name="全年" sheetId="1" r:id="rId1"/>
    <sheet name="1月" sheetId="2" r:id="rId2"/>
    <sheet name="2月" sheetId="3" r:id="rId3"/>
    <sheet name="3月" sheetId="4" r:id="rId4"/>
    <sheet name="4月" sheetId="5" r:id="rId5"/>
    <sheet name="5月" sheetId="6" r:id="rId6"/>
    <sheet name="6月" sheetId="7" r:id="rId7"/>
    <sheet name="7月" sheetId="8" r:id="rId8"/>
    <sheet name="8月" sheetId="9" r:id="rId9"/>
    <sheet name="9月" sheetId="10" r:id="rId10"/>
    <sheet name="10月" sheetId="11" r:id="rId11"/>
    <sheet name="11月" sheetId="12" r:id="rId12"/>
    <sheet name="12月" sheetId="13" r:id="rId13"/>
  </sheets>
  <calcPr calcId="125725"/>
</workbook>
</file>

<file path=xl/calcChain.xml><?xml version="1.0" encoding="utf-8"?>
<calcChain xmlns="http://schemas.openxmlformats.org/spreadsheetml/2006/main">
  <c r="V31" i="1"/>
  <c r="G31"/>
  <c r="H31"/>
  <c r="F31"/>
  <c r="D31"/>
  <c r="W30"/>
  <c r="V30"/>
  <c r="U30"/>
  <c r="T30"/>
  <c r="S30"/>
  <c r="R30"/>
  <c r="L30"/>
  <c r="K30"/>
  <c r="P30"/>
  <c r="O30"/>
  <c r="Q30"/>
  <c r="N30"/>
  <c r="M30"/>
  <c r="J30"/>
  <c r="I30"/>
  <c r="H30"/>
  <c r="G30"/>
  <c r="F30"/>
  <c r="E30"/>
  <c r="D30"/>
  <c r="V38" i="13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V36"/>
  <c r="T36"/>
  <c r="L36"/>
  <c r="V35"/>
  <c r="T35"/>
  <c r="L35"/>
  <c r="V34"/>
  <c r="T34"/>
  <c r="L34"/>
  <c r="V33"/>
  <c r="T33"/>
  <c r="L33"/>
  <c r="V32"/>
  <c r="T32"/>
  <c r="L32"/>
  <c r="V31"/>
  <c r="T31"/>
  <c r="L31"/>
  <c r="V30"/>
  <c r="T30"/>
  <c r="L30"/>
  <c r="V29"/>
  <c r="T29"/>
  <c r="L29"/>
  <c r="V28"/>
  <c r="T28"/>
  <c r="L28"/>
  <c r="V27"/>
  <c r="T27"/>
  <c r="L27"/>
  <c r="V26"/>
  <c r="T26"/>
  <c r="L26"/>
  <c r="V25"/>
  <c r="T25"/>
  <c r="L25"/>
  <c r="V24"/>
  <c r="T24"/>
  <c r="L24"/>
  <c r="V23"/>
  <c r="T23"/>
  <c r="L23"/>
  <c r="V22"/>
  <c r="T22"/>
  <c r="L22"/>
  <c r="V21"/>
  <c r="T21"/>
  <c r="L21"/>
  <c r="V20"/>
  <c r="T20"/>
  <c r="L20"/>
  <c r="V19"/>
  <c r="L19"/>
  <c r="V18"/>
  <c r="T18"/>
  <c r="L18"/>
  <c r="V17"/>
  <c r="T17"/>
  <c r="L17"/>
  <c r="V16"/>
  <c r="T16"/>
  <c r="L16"/>
  <c r="V15"/>
  <c r="T15"/>
  <c r="L15"/>
  <c r="V14"/>
  <c r="T14"/>
  <c r="L14"/>
  <c r="V13"/>
  <c r="T13"/>
  <c r="L13"/>
  <c r="V12"/>
  <c r="T12"/>
  <c r="L12"/>
  <c r="V11"/>
  <c r="T11"/>
  <c r="L11"/>
  <c r="V10"/>
  <c r="T10"/>
  <c r="L10"/>
  <c r="V9"/>
  <c r="T9"/>
  <c r="L9"/>
  <c r="V8"/>
  <c r="T8"/>
  <c r="L8"/>
  <c r="V7"/>
  <c r="T7"/>
  <c r="L7"/>
  <c r="V6"/>
  <c r="T6"/>
  <c r="L6"/>
  <c r="V38" i="12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T36"/>
  <c r="L36"/>
  <c r="V35"/>
  <c r="T35"/>
  <c r="L35"/>
  <c r="V34"/>
  <c r="T34"/>
  <c r="L34"/>
  <c r="V33"/>
  <c r="T33"/>
  <c r="L33"/>
  <c r="V32"/>
  <c r="T32"/>
  <c r="L32"/>
  <c r="V31"/>
  <c r="T31"/>
  <c r="L31"/>
  <c r="V30"/>
  <c r="T30"/>
  <c r="L30"/>
  <c r="V29"/>
  <c r="T29"/>
  <c r="L29"/>
  <c r="V28"/>
  <c r="T28"/>
  <c r="L28"/>
  <c r="V27"/>
  <c r="T27"/>
  <c r="L27"/>
  <c r="V26"/>
  <c r="T26"/>
  <c r="L26"/>
  <c r="V25"/>
  <c r="T25"/>
  <c r="L25"/>
  <c r="V24"/>
  <c r="T24"/>
  <c r="L24"/>
  <c r="V23"/>
  <c r="T23"/>
  <c r="L23"/>
  <c r="V22"/>
  <c r="T22"/>
  <c r="L22"/>
  <c r="T21"/>
  <c r="L21"/>
  <c r="V20"/>
  <c r="T20"/>
  <c r="L20"/>
  <c r="V19"/>
  <c r="T19"/>
  <c r="L19"/>
  <c r="V18"/>
  <c r="L18"/>
  <c r="V17"/>
  <c r="T17"/>
  <c r="L17"/>
  <c r="V16"/>
  <c r="T16"/>
  <c r="L16"/>
  <c r="V15"/>
  <c r="T15"/>
  <c r="L15"/>
  <c r="V14"/>
  <c r="T14"/>
  <c r="L14"/>
  <c r="V13"/>
  <c r="T13"/>
  <c r="L13"/>
  <c r="V12"/>
  <c r="T12"/>
  <c r="L12"/>
  <c r="V11"/>
  <c r="T11"/>
  <c r="L11"/>
  <c r="V10"/>
  <c r="T10"/>
  <c r="L10"/>
  <c r="V9"/>
  <c r="T9"/>
  <c r="L9"/>
  <c r="V8"/>
  <c r="T8"/>
  <c r="L8"/>
  <c r="V7"/>
  <c r="T7"/>
  <c r="L7"/>
  <c r="V6"/>
  <c r="T6"/>
  <c r="L6"/>
  <c r="V38" i="11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V36"/>
  <c r="T36"/>
  <c r="L36"/>
  <c r="V35"/>
  <c r="T35"/>
  <c r="L35"/>
  <c r="V34"/>
  <c r="T34"/>
  <c r="L34"/>
  <c r="V33"/>
  <c r="T33"/>
  <c r="L33"/>
  <c r="V32"/>
  <c r="L32"/>
  <c r="V31"/>
  <c r="L31"/>
  <c r="V30"/>
  <c r="T30"/>
  <c r="L30"/>
  <c r="V29"/>
  <c r="T29"/>
  <c r="L29"/>
  <c r="V28"/>
  <c r="T28"/>
  <c r="L28"/>
  <c r="V27"/>
  <c r="T27"/>
  <c r="L27"/>
  <c r="V26"/>
  <c r="T26"/>
  <c r="L26"/>
  <c r="V25"/>
  <c r="T25"/>
  <c r="L25"/>
  <c r="V24"/>
  <c r="T24"/>
  <c r="L24"/>
  <c r="V23"/>
  <c r="T23"/>
  <c r="L23"/>
  <c r="V22"/>
  <c r="T22"/>
  <c r="L22"/>
  <c r="V21"/>
  <c r="T21"/>
  <c r="L21"/>
  <c r="V20"/>
  <c r="T20"/>
  <c r="L20"/>
  <c r="V19"/>
  <c r="T19"/>
  <c r="L19"/>
  <c r="V18"/>
  <c r="T18"/>
  <c r="L18"/>
  <c r="V17"/>
  <c r="T17"/>
  <c r="L17"/>
  <c r="V16"/>
  <c r="T16"/>
  <c r="L16"/>
  <c r="V15"/>
  <c r="T15"/>
  <c r="L15"/>
  <c r="V14"/>
  <c r="T14"/>
  <c r="L14"/>
  <c r="V13"/>
  <c r="T13"/>
  <c r="L13"/>
  <c r="V12"/>
  <c r="T12"/>
  <c r="L12"/>
  <c r="V11"/>
  <c r="T11"/>
  <c r="L11"/>
  <c r="V10"/>
  <c r="T10"/>
  <c r="L10"/>
  <c r="V9"/>
  <c r="T9"/>
  <c r="L9"/>
  <c r="V8"/>
  <c r="T8"/>
  <c r="L8"/>
  <c r="V7"/>
  <c r="T7"/>
  <c r="L7"/>
  <c r="V6"/>
  <c r="T6"/>
  <c r="L6"/>
  <c r="V38" i="10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T36"/>
  <c r="L36"/>
  <c r="V35"/>
  <c r="T35"/>
  <c r="L35"/>
  <c r="V34"/>
  <c r="T34"/>
  <c r="L34"/>
  <c r="V33"/>
  <c r="T33"/>
  <c r="L33"/>
  <c r="V32"/>
  <c r="T32"/>
  <c r="L32"/>
  <c r="V31"/>
  <c r="T31"/>
  <c r="L31"/>
  <c r="V30"/>
  <c r="T30"/>
  <c r="L30"/>
  <c r="V29"/>
  <c r="T29"/>
  <c r="L29"/>
  <c r="V28"/>
  <c r="T28"/>
  <c r="L28"/>
  <c r="V27"/>
  <c r="T27"/>
  <c r="L27"/>
  <c r="V26"/>
  <c r="T26"/>
  <c r="L26"/>
  <c r="V25"/>
  <c r="T25"/>
  <c r="L25"/>
  <c r="V24"/>
  <c r="T24"/>
  <c r="L24"/>
  <c r="V23"/>
  <c r="T23"/>
  <c r="L23"/>
  <c r="V22"/>
  <c r="T22"/>
  <c r="L22"/>
  <c r="V21"/>
  <c r="T21"/>
  <c r="L21"/>
  <c r="V20"/>
  <c r="T20"/>
  <c r="L20"/>
  <c r="V19"/>
  <c r="T19"/>
  <c r="L19"/>
  <c r="V18"/>
  <c r="T18"/>
  <c r="L18"/>
  <c r="V17"/>
  <c r="T17"/>
  <c r="L17"/>
  <c r="V16"/>
  <c r="T16"/>
  <c r="L16"/>
  <c r="V15"/>
  <c r="T15"/>
  <c r="L15"/>
  <c r="V14"/>
  <c r="T14"/>
  <c r="L14"/>
  <c r="V13"/>
  <c r="T13"/>
  <c r="L13"/>
  <c r="V12"/>
  <c r="T12"/>
  <c r="L12"/>
  <c r="V11"/>
  <c r="T11"/>
  <c r="L11"/>
  <c r="V10"/>
  <c r="T10"/>
  <c r="L10"/>
  <c r="V9"/>
  <c r="T9"/>
  <c r="L9"/>
  <c r="V8"/>
  <c r="T8"/>
  <c r="L8"/>
  <c r="V7"/>
  <c r="T7"/>
  <c r="L7"/>
  <c r="V6"/>
  <c r="T6"/>
  <c r="L6"/>
  <c r="V38" i="9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T36"/>
  <c r="L36"/>
  <c r="V35"/>
  <c r="T35"/>
  <c r="L35"/>
  <c r="V34"/>
  <c r="T34"/>
  <c r="L34"/>
  <c r="V33"/>
  <c r="T33"/>
  <c r="L33"/>
  <c r="V32"/>
  <c r="T32"/>
  <c r="L32"/>
  <c r="V31"/>
  <c r="T31"/>
  <c r="L31"/>
  <c r="V30"/>
  <c r="T30"/>
  <c r="L30"/>
  <c r="V29"/>
  <c r="T29"/>
  <c r="L29"/>
  <c r="V28"/>
  <c r="T28"/>
  <c r="L28"/>
  <c r="V27"/>
  <c r="T27"/>
  <c r="L27"/>
  <c r="V26"/>
  <c r="T26"/>
  <c r="L26"/>
  <c r="V25"/>
  <c r="T25"/>
  <c r="L25"/>
  <c r="V24"/>
  <c r="T24"/>
  <c r="L24"/>
  <c r="V23"/>
  <c r="T23"/>
  <c r="L23"/>
  <c r="V22"/>
  <c r="T22"/>
  <c r="L22"/>
  <c r="V21"/>
  <c r="T21"/>
  <c r="L21"/>
  <c r="V20"/>
  <c r="T20"/>
  <c r="L20"/>
  <c r="V19"/>
  <c r="T19"/>
  <c r="L19"/>
  <c r="V18"/>
  <c r="T18"/>
  <c r="L18"/>
  <c r="V17"/>
  <c r="T17"/>
  <c r="L17"/>
  <c r="V16"/>
  <c r="T16"/>
  <c r="L16"/>
  <c r="V15"/>
  <c r="T15"/>
  <c r="L15"/>
  <c r="V14"/>
  <c r="T14"/>
  <c r="L14"/>
  <c r="V13"/>
  <c r="T13"/>
  <c r="L13"/>
  <c r="V12"/>
  <c r="T12"/>
  <c r="L12"/>
  <c r="V11"/>
  <c r="T11"/>
  <c r="L11"/>
  <c r="V10"/>
  <c r="T10"/>
  <c r="L10"/>
  <c r="V9"/>
  <c r="T9"/>
  <c r="L9"/>
  <c r="V8"/>
  <c r="T8"/>
  <c r="L8"/>
  <c r="V7"/>
  <c r="T7"/>
  <c r="L7"/>
  <c r="V6"/>
  <c r="T6"/>
  <c r="L6"/>
  <c r="V38" i="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T36"/>
  <c r="L36"/>
  <c r="V35"/>
  <c r="T35"/>
  <c r="L35"/>
  <c r="V34"/>
  <c r="T34"/>
  <c r="L34"/>
  <c r="V33"/>
  <c r="T33"/>
  <c r="L33"/>
  <c r="V32"/>
  <c r="T32"/>
  <c r="L32"/>
  <c r="V31"/>
  <c r="T31"/>
  <c r="L31"/>
  <c r="V30"/>
  <c r="T30"/>
  <c r="L30"/>
  <c r="V29"/>
  <c r="T29"/>
  <c r="L29"/>
  <c r="V28"/>
  <c r="T28"/>
  <c r="L28"/>
  <c r="V27"/>
  <c r="T27"/>
  <c r="L27"/>
  <c r="V26"/>
  <c r="T26"/>
  <c r="L26"/>
  <c r="V25"/>
  <c r="T25"/>
  <c r="L25"/>
  <c r="V24"/>
  <c r="T24"/>
  <c r="L24"/>
  <c r="V23"/>
  <c r="T23"/>
  <c r="L23"/>
  <c r="V22"/>
  <c r="T22"/>
  <c r="L22"/>
  <c r="V21"/>
  <c r="T21"/>
  <c r="L21"/>
  <c r="V20"/>
  <c r="T20"/>
  <c r="L20"/>
  <c r="V19"/>
  <c r="T19"/>
  <c r="L19"/>
  <c r="V18"/>
  <c r="T18"/>
  <c r="L18"/>
  <c r="V17"/>
  <c r="T17"/>
  <c r="L17"/>
  <c r="V16"/>
  <c r="T16"/>
  <c r="L16"/>
  <c r="V15"/>
  <c r="T15"/>
  <c r="L15"/>
  <c r="V14"/>
  <c r="T14"/>
  <c r="L14"/>
  <c r="V13"/>
  <c r="T13"/>
  <c r="L13"/>
  <c r="V12"/>
  <c r="T12"/>
  <c r="L12"/>
  <c r="V11"/>
  <c r="T11"/>
  <c r="L11"/>
  <c r="V10"/>
  <c r="T10"/>
  <c r="L10"/>
  <c r="V9"/>
  <c r="T9"/>
  <c r="L9"/>
  <c r="V8"/>
  <c r="T8"/>
  <c r="L8"/>
  <c r="V7"/>
  <c r="T7"/>
  <c r="L7"/>
  <c r="V6"/>
  <c r="T6"/>
  <c r="L6"/>
  <c r="V38" i="7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T36"/>
  <c r="L36"/>
  <c r="V35"/>
  <c r="T35"/>
  <c r="L35"/>
  <c r="V34"/>
  <c r="T34"/>
  <c r="L34"/>
  <c r="V33"/>
  <c r="T33"/>
  <c r="L33"/>
  <c r="V32"/>
  <c r="T32"/>
  <c r="L32"/>
  <c r="V31"/>
  <c r="T31"/>
  <c r="L31"/>
  <c r="V30"/>
  <c r="T30"/>
  <c r="L30"/>
  <c r="V29"/>
  <c r="T29"/>
  <c r="L29"/>
  <c r="V28"/>
  <c r="T28"/>
  <c r="L28"/>
  <c r="V27"/>
  <c r="T27"/>
  <c r="L27"/>
  <c r="V26"/>
  <c r="T26"/>
  <c r="L26"/>
  <c r="V25"/>
  <c r="T25"/>
  <c r="L25"/>
  <c r="V24"/>
  <c r="T24"/>
  <c r="L24"/>
  <c r="V23"/>
  <c r="T23"/>
  <c r="L23"/>
  <c r="V22"/>
  <c r="T22"/>
  <c r="L22"/>
  <c r="V21"/>
  <c r="T21"/>
  <c r="L21"/>
  <c r="V20"/>
  <c r="T20"/>
  <c r="L20"/>
  <c r="V19"/>
  <c r="T19"/>
  <c r="L19"/>
  <c r="V18"/>
  <c r="T18"/>
  <c r="L18"/>
  <c r="V17"/>
  <c r="T17"/>
  <c r="L17"/>
  <c r="V16"/>
  <c r="T16"/>
  <c r="L16"/>
  <c r="V15"/>
  <c r="T15"/>
  <c r="L15"/>
  <c r="V14"/>
  <c r="T14"/>
  <c r="L14"/>
  <c r="V13"/>
  <c r="T13"/>
  <c r="L13"/>
  <c r="V12"/>
  <c r="T12"/>
  <c r="L12"/>
  <c r="V11"/>
  <c r="T11"/>
  <c r="L11"/>
  <c r="V10"/>
  <c r="T10"/>
  <c r="L10"/>
  <c r="V9"/>
  <c r="T9"/>
  <c r="L9"/>
  <c r="V8"/>
  <c r="T8"/>
  <c r="L8"/>
  <c r="V7"/>
  <c r="T7"/>
  <c r="L7"/>
  <c r="V6"/>
  <c r="T6"/>
  <c r="L6"/>
  <c r="V38" i="6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T36"/>
  <c r="L36"/>
  <c r="V35"/>
  <c r="T35"/>
  <c r="L35"/>
  <c r="V34"/>
  <c r="T34"/>
  <c r="L34"/>
  <c r="V33"/>
  <c r="T33"/>
  <c r="L33"/>
  <c r="V32"/>
  <c r="T32"/>
  <c r="L32"/>
  <c r="V31"/>
  <c r="T31"/>
  <c r="L31"/>
  <c r="V30"/>
  <c r="T30"/>
  <c r="L30"/>
  <c r="V29"/>
  <c r="T29"/>
  <c r="L29"/>
  <c r="V28"/>
  <c r="T28"/>
  <c r="L28"/>
  <c r="V27"/>
  <c r="T27"/>
  <c r="L27"/>
  <c r="V26"/>
  <c r="T26"/>
  <c r="L26"/>
  <c r="V25"/>
  <c r="T25"/>
  <c r="L25"/>
  <c r="V24"/>
  <c r="T24"/>
  <c r="L24"/>
  <c r="V23"/>
  <c r="T23"/>
  <c r="L23"/>
  <c r="V22"/>
  <c r="T22"/>
  <c r="L22"/>
  <c r="V21"/>
  <c r="T21"/>
  <c r="L21"/>
  <c r="V20"/>
  <c r="T20"/>
  <c r="L20"/>
  <c r="V19"/>
  <c r="T19"/>
  <c r="L19"/>
  <c r="V18"/>
  <c r="T18"/>
  <c r="L18"/>
  <c r="V17"/>
  <c r="T17"/>
  <c r="L17"/>
  <c r="V16"/>
  <c r="T16"/>
  <c r="L16"/>
  <c r="V15"/>
  <c r="T15"/>
  <c r="L15"/>
  <c r="V14"/>
  <c r="T14"/>
  <c r="L14"/>
  <c r="V13"/>
  <c r="T13"/>
  <c r="L13"/>
  <c r="V12"/>
  <c r="T12"/>
  <c r="L12"/>
  <c r="V11"/>
  <c r="T11"/>
  <c r="L11"/>
  <c r="V10"/>
  <c r="T10"/>
  <c r="L10"/>
  <c r="V9"/>
  <c r="T9"/>
  <c r="L9"/>
  <c r="V8"/>
  <c r="T8"/>
  <c r="L8"/>
  <c r="V7"/>
  <c r="T7"/>
  <c r="L7"/>
  <c r="V6"/>
  <c r="T6"/>
  <c r="L6"/>
  <c r="V38" i="5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T36"/>
  <c r="L36"/>
  <c r="V35"/>
  <c r="T35"/>
  <c r="L35"/>
  <c r="V34"/>
  <c r="T34"/>
  <c r="L34"/>
  <c r="V33"/>
  <c r="T33"/>
  <c r="L33"/>
  <c r="V32"/>
  <c r="T32"/>
  <c r="L32"/>
  <c r="V31"/>
  <c r="T31"/>
  <c r="L31"/>
  <c r="V30"/>
  <c r="T30"/>
  <c r="L30"/>
  <c r="V29"/>
  <c r="T29"/>
  <c r="L29"/>
  <c r="V28"/>
  <c r="T28"/>
  <c r="L28"/>
  <c r="V27"/>
  <c r="T27"/>
  <c r="L27"/>
  <c r="V26"/>
  <c r="T26"/>
  <c r="L26"/>
  <c r="V25"/>
  <c r="T25"/>
  <c r="L25"/>
  <c r="V24"/>
  <c r="T24"/>
  <c r="L24"/>
  <c r="V23"/>
  <c r="T23"/>
  <c r="L23"/>
  <c r="V22"/>
  <c r="T22"/>
  <c r="L22"/>
  <c r="V21"/>
  <c r="T21"/>
  <c r="L21"/>
  <c r="V20"/>
  <c r="T20"/>
  <c r="L20"/>
  <c r="V19"/>
  <c r="T19"/>
  <c r="L19"/>
  <c r="V18"/>
  <c r="T18"/>
  <c r="L18"/>
  <c r="V17"/>
  <c r="T17"/>
  <c r="L17"/>
  <c r="V16"/>
  <c r="T16"/>
  <c r="L16"/>
  <c r="V15"/>
  <c r="T15"/>
  <c r="L15"/>
  <c r="V14"/>
  <c r="T14"/>
  <c r="L14"/>
  <c r="V13"/>
  <c r="T13"/>
  <c r="L13"/>
  <c r="V12"/>
  <c r="T12"/>
  <c r="L12"/>
  <c r="V11"/>
  <c r="T11"/>
  <c r="L11"/>
  <c r="V10"/>
  <c r="T10"/>
  <c r="L10"/>
  <c r="V9"/>
  <c r="T9"/>
  <c r="L9"/>
  <c r="V8"/>
  <c r="T8"/>
  <c r="L8"/>
  <c r="V7"/>
  <c r="T7"/>
  <c r="L7"/>
  <c r="V6"/>
  <c r="T6"/>
  <c r="L6"/>
  <c r="V38" i="4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V37"/>
  <c r="U37"/>
  <c r="T37"/>
  <c r="S37"/>
  <c r="R37"/>
  <c r="P37"/>
  <c r="O37"/>
  <c r="N37"/>
  <c r="M37"/>
  <c r="L37"/>
  <c r="K37"/>
  <c r="J37"/>
  <c r="I37"/>
  <c r="H37"/>
  <c r="G37"/>
  <c r="F37"/>
  <c r="E37"/>
  <c r="D37"/>
  <c r="C37"/>
  <c r="T36"/>
  <c r="L36"/>
  <c r="V35"/>
  <c r="T35"/>
  <c r="L35"/>
  <c r="V34"/>
  <c r="T34"/>
  <c r="L34"/>
  <c r="V33"/>
  <c r="T33"/>
  <c r="L33"/>
  <c r="V32"/>
  <c r="T32"/>
  <c r="L32"/>
  <c r="V31"/>
  <c r="T31"/>
  <c r="L31"/>
  <c r="V30"/>
  <c r="T30"/>
  <c r="L30"/>
  <c r="V29"/>
  <c r="T29"/>
  <c r="L29"/>
  <c r="V28"/>
  <c r="T28"/>
  <c r="L28"/>
  <c r="V27"/>
  <c r="T27"/>
  <c r="L27"/>
  <c r="V26"/>
  <c r="T26"/>
  <c r="L26"/>
  <c r="V25"/>
  <c r="T25"/>
  <c r="L25"/>
  <c r="V24"/>
  <c r="T24"/>
  <c r="L24"/>
  <c r="V23"/>
  <c r="T23"/>
  <c r="L23"/>
  <c r="V22"/>
  <c r="T22"/>
  <c r="L22"/>
  <c r="V21"/>
  <c r="T21"/>
  <c r="L21"/>
  <c r="V20"/>
  <c r="T20"/>
  <c r="L20"/>
  <c r="V19"/>
  <c r="T19"/>
  <c r="L19"/>
  <c r="V18"/>
  <c r="T18"/>
  <c r="L18"/>
  <c r="V17"/>
  <c r="T17"/>
  <c r="L17"/>
  <c r="V16"/>
  <c r="T16"/>
  <c r="L16"/>
  <c r="V15"/>
  <c r="T15"/>
  <c r="L15"/>
  <c r="V14"/>
  <c r="T14"/>
  <c r="L14"/>
  <c r="V13"/>
  <c r="T13"/>
  <c r="L13"/>
  <c r="V12"/>
  <c r="T12"/>
  <c r="L12"/>
  <c r="V11"/>
  <c r="T11"/>
  <c r="L11"/>
  <c r="V10"/>
  <c r="T10"/>
  <c r="L10"/>
  <c r="V9"/>
  <c r="T9"/>
  <c r="L9"/>
  <c r="V8"/>
  <c r="T8"/>
  <c r="L8"/>
  <c r="V7"/>
  <c r="T7"/>
  <c r="L7"/>
  <c r="V6"/>
  <c r="T6"/>
  <c r="L6"/>
  <c r="V38" i="3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T36"/>
  <c r="L36"/>
  <c r="V35"/>
  <c r="T35"/>
  <c r="L35"/>
  <c r="V34"/>
  <c r="T34"/>
  <c r="L34"/>
  <c r="V33"/>
  <c r="T33"/>
  <c r="L33"/>
  <c r="V32"/>
  <c r="T32"/>
  <c r="L32"/>
  <c r="V31"/>
  <c r="T31"/>
  <c r="L31"/>
  <c r="V30"/>
  <c r="T30"/>
  <c r="L30"/>
  <c r="V29"/>
  <c r="T29"/>
  <c r="L29"/>
  <c r="V28"/>
  <c r="T28"/>
  <c r="L28"/>
  <c r="V27"/>
  <c r="T27"/>
  <c r="L27"/>
  <c r="V26"/>
  <c r="T26"/>
  <c r="L26"/>
  <c r="V25"/>
  <c r="T25"/>
  <c r="L25"/>
  <c r="V24"/>
  <c r="T24"/>
  <c r="L24"/>
  <c r="V23"/>
  <c r="T23"/>
  <c r="L23"/>
  <c r="V22"/>
  <c r="T22"/>
  <c r="L22"/>
  <c r="V21"/>
  <c r="T21"/>
  <c r="L21"/>
  <c r="V20"/>
  <c r="T20"/>
  <c r="L20"/>
  <c r="V19"/>
  <c r="T19"/>
  <c r="L19"/>
  <c r="V18"/>
  <c r="T18"/>
  <c r="L18"/>
  <c r="V17"/>
  <c r="T17"/>
  <c r="L17"/>
  <c r="V16"/>
  <c r="T16"/>
  <c r="L16"/>
  <c r="V15"/>
  <c r="T15"/>
  <c r="L15"/>
  <c r="V14"/>
  <c r="T14"/>
  <c r="L14"/>
  <c r="V13"/>
  <c r="T13"/>
  <c r="L13"/>
  <c r="V12"/>
  <c r="T12"/>
  <c r="L12"/>
  <c r="V11"/>
  <c r="T11"/>
  <c r="L11"/>
  <c r="V10"/>
  <c r="T10"/>
  <c r="L10"/>
  <c r="V9"/>
  <c r="T9"/>
  <c r="L9"/>
  <c r="V8"/>
  <c r="T8"/>
  <c r="L8"/>
  <c r="V7"/>
  <c r="T7"/>
  <c r="L7"/>
  <c r="V6"/>
  <c r="T6"/>
  <c r="L6"/>
  <c r="V38" i="2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T36"/>
  <c r="L36"/>
  <c r="V35"/>
  <c r="T35"/>
  <c r="L35"/>
  <c r="V34"/>
  <c r="T34"/>
  <c r="L34"/>
  <c r="V33"/>
  <c r="T33"/>
  <c r="L33"/>
  <c r="V32"/>
  <c r="T32"/>
  <c r="L32"/>
  <c r="V31"/>
  <c r="T31"/>
  <c r="L31"/>
  <c r="V30"/>
  <c r="T30"/>
  <c r="L30"/>
  <c r="V29"/>
  <c r="T29"/>
  <c r="L29"/>
  <c r="V28"/>
  <c r="T28"/>
  <c r="L28"/>
  <c r="V27"/>
  <c r="T27"/>
  <c r="L27"/>
  <c r="V26"/>
  <c r="T26"/>
  <c r="L26"/>
  <c r="V25"/>
  <c r="T25"/>
  <c r="L25"/>
  <c r="V24"/>
  <c r="T24"/>
  <c r="L24"/>
  <c r="V23"/>
  <c r="T23"/>
  <c r="L23"/>
  <c r="V22"/>
  <c r="T22"/>
  <c r="L22"/>
  <c r="V21"/>
  <c r="T21"/>
  <c r="L21"/>
  <c r="V20"/>
  <c r="T20"/>
  <c r="L20"/>
  <c r="V19"/>
  <c r="T19"/>
  <c r="L19"/>
  <c r="V18"/>
  <c r="T18"/>
  <c r="L18"/>
  <c r="V17"/>
  <c r="T17"/>
  <c r="L17"/>
  <c r="V16"/>
  <c r="T16"/>
  <c r="L16"/>
  <c r="V15"/>
  <c r="T15"/>
  <c r="L15"/>
  <c r="V14"/>
  <c r="T14"/>
  <c r="L14"/>
  <c r="V13"/>
  <c r="T13"/>
  <c r="L13"/>
  <c r="V12"/>
  <c r="T12"/>
  <c r="L12"/>
  <c r="V11"/>
  <c r="T11"/>
  <c r="L11"/>
  <c r="V10"/>
  <c r="T10"/>
  <c r="L10"/>
  <c r="V9"/>
  <c r="T9"/>
  <c r="L9"/>
  <c r="V8"/>
  <c r="T8"/>
  <c r="L8"/>
  <c r="V7"/>
  <c r="T7"/>
  <c r="L7"/>
  <c r="V6"/>
  <c r="T6"/>
  <c r="L6"/>
  <c r="W29" i="1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</calcChain>
</file>

<file path=xl/comments1.xml><?xml version="1.0" encoding="utf-8"?>
<comments xmlns="http://schemas.openxmlformats.org/spreadsheetml/2006/main">
  <authors>
    <author>微软用户</author>
  </authors>
  <commentList>
    <comment ref="S27" authorId="0">
      <text>
        <r>
          <rPr>
            <sz val="9"/>
            <rFont val="宋体"/>
            <charset val="134"/>
          </rPr>
          <t>微软用户:
鱼废水6.42T</t>
        </r>
      </text>
    </comment>
    <comment ref="S33" authorId="0">
      <text>
        <r>
          <rPr>
            <sz val="9"/>
            <rFont val="宋体"/>
            <charset val="134"/>
          </rPr>
          <t>微软用户:
米糠：7.2T</t>
        </r>
      </text>
    </comment>
  </commentList>
</comments>
</file>

<file path=xl/comments2.xml><?xml version="1.0" encoding="utf-8"?>
<comments xmlns="http://schemas.openxmlformats.org/spreadsheetml/2006/main">
  <authors>
    <author>微软用户</author>
  </authors>
  <commentList>
    <comment ref="S11" authorId="0">
      <text>
        <r>
          <rPr>
            <sz val="9"/>
            <rFont val="宋体"/>
            <charset val="134"/>
          </rPr>
          <t>微软用户:
鱼 废水</t>
        </r>
      </text>
    </comment>
    <comment ref="S13" authorId="0">
      <text>
        <r>
          <rPr>
            <sz val="9"/>
            <rFont val="宋体"/>
            <charset val="134"/>
          </rPr>
          <t>微软用户:
鱼废水</t>
        </r>
      </text>
    </comment>
    <comment ref="S17" authorId="0">
      <text>
        <r>
          <rPr>
            <sz val="9"/>
            <rFont val="宋体"/>
            <charset val="134"/>
          </rPr>
          <t>微软用户:
鱼废水</t>
        </r>
      </text>
    </comment>
    <comment ref="S19" authorId="0">
      <text>
        <r>
          <rPr>
            <sz val="9"/>
            <rFont val="宋体"/>
            <charset val="134"/>
          </rPr>
          <t>微软用户:
鱼废水</t>
        </r>
      </text>
    </comment>
    <comment ref="S22" authorId="0">
      <text>
        <r>
          <rPr>
            <sz val="9"/>
            <rFont val="宋体"/>
            <charset val="134"/>
          </rPr>
          <t xml:space="preserve">
鱼废水</t>
        </r>
      </text>
    </comment>
    <comment ref="S23" authorId="0">
      <text>
        <r>
          <rPr>
            <sz val="9"/>
            <rFont val="宋体"/>
            <charset val="134"/>
          </rPr>
          <t xml:space="preserve">鱼废水
</t>
        </r>
      </text>
    </comment>
    <comment ref="U23" authorId="0">
      <text>
        <r>
          <rPr>
            <sz val="9"/>
            <rFont val="宋体"/>
            <charset val="134"/>
          </rPr>
          <t xml:space="preserve">渗滤液电脑没有参数
</t>
        </r>
      </text>
    </comment>
    <comment ref="S25" authorId="0">
      <text>
        <r>
          <rPr>
            <sz val="9"/>
            <rFont val="宋体"/>
            <charset val="134"/>
          </rPr>
          <t xml:space="preserve">
鱼丸渣</t>
        </r>
      </text>
    </comment>
    <comment ref="U25" authorId="0">
      <text>
        <r>
          <rPr>
            <sz val="9"/>
            <rFont val="宋体"/>
            <charset val="134"/>
          </rPr>
          <t xml:space="preserve">渗滤液电脑没有参数
</t>
        </r>
      </text>
    </comment>
    <comment ref="U26" authorId="0">
      <text>
        <r>
          <rPr>
            <sz val="9"/>
            <rFont val="宋体"/>
            <charset val="134"/>
          </rPr>
          <t xml:space="preserve">渗滤液电脑没有参数
</t>
        </r>
      </text>
    </comment>
    <comment ref="U27" authorId="0">
      <text>
        <r>
          <rPr>
            <sz val="9"/>
            <rFont val="宋体"/>
            <charset val="134"/>
          </rPr>
          <t xml:space="preserve">渗滤液电脑没有参数
</t>
        </r>
      </text>
    </comment>
    <comment ref="U28" authorId="0">
      <text>
        <r>
          <rPr>
            <sz val="9"/>
            <rFont val="宋体"/>
            <charset val="134"/>
          </rPr>
          <t xml:space="preserve">渗滤液电脑没有参数
</t>
        </r>
      </text>
    </comment>
    <comment ref="S29" authorId="0">
      <text>
        <r>
          <rPr>
            <sz val="9"/>
            <rFont val="宋体"/>
            <charset val="134"/>
          </rPr>
          <t xml:space="preserve">鹅粪
</t>
        </r>
      </text>
    </comment>
    <comment ref="U29" authorId="0">
      <text>
        <r>
          <rPr>
            <sz val="9"/>
            <rFont val="宋体"/>
            <charset val="134"/>
          </rPr>
          <t>渗滤液电脑没有参数</t>
        </r>
      </text>
    </comment>
    <comment ref="U30" authorId="0">
      <text>
        <r>
          <rPr>
            <sz val="9"/>
            <rFont val="宋体"/>
            <charset val="134"/>
          </rPr>
          <t xml:space="preserve">渗滤液电脑没有参数
</t>
        </r>
      </text>
    </comment>
    <comment ref="U32" authorId="0">
      <text>
        <r>
          <rPr>
            <sz val="9"/>
            <rFont val="宋体"/>
            <charset val="134"/>
          </rPr>
          <t xml:space="preserve">渗滤液电脑没有参数
</t>
        </r>
      </text>
    </comment>
    <comment ref="S33" authorId="0">
      <text>
        <r>
          <rPr>
            <sz val="9"/>
            <rFont val="宋体"/>
            <charset val="134"/>
          </rPr>
          <t>鱼废水</t>
        </r>
      </text>
    </comment>
    <comment ref="U33" authorId="0">
      <text>
        <r>
          <rPr>
            <sz val="9"/>
            <rFont val="宋体"/>
            <charset val="134"/>
          </rPr>
          <t xml:space="preserve">渗滤液电脑没有参数
</t>
        </r>
      </text>
    </comment>
    <comment ref="S34" authorId="0">
      <text>
        <r>
          <rPr>
            <sz val="9"/>
            <rFont val="宋体"/>
            <charset val="134"/>
          </rPr>
          <t xml:space="preserve">鱼废水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S8" authorId="0">
      <text>
        <r>
          <rPr>
            <sz val="9"/>
            <rFont val="宋体"/>
            <charset val="134"/>
          </rPr>
          <t xml:space="preserve">鱼废水
</t>
        </r>
      </text>
    </comment>
    <comment ref="U15" authorId="0">
      <text>
        <r>
          <rPr>
            <sz val="9"/>
            <rFont val="宋体"/>
            <charset val="134"/>
          </rPr>
          <t>1号没有信号，2号167T</t>
        </r>
      </text>
    </comment>
    <comment ref="S16" authorId="0">
      <text>
        <r>
          <rPr>
            <sz val="9"/>
            <rFont val="宋体"/>
            <charset val="134"/>
          </rPr>
          <t xml:space="preserve">鱼废水
</t>
        </r>
      </text>
    </comment>
    <comment ref="S21" authorId="0">
      <text>
        <r>
          <rPr>
            <sz val="9"/>
            <rFont val="宋体"/>
            <charset val="134"/>
          </rPr>
          <t xml:space="preserve">鱼废水
</t>
        </r>
      </text>
    </comment>
    <comment ref="U21" authorId="0">
      <text>
        <r>
          <rPr>
            <sz val="9"/>
            <rFont val="宋体"/>
            <charset val="134"/>
          </rPr>
          <t xml:space="preserve">1号线没信号
</t>
        </r>
      </text>
    </comment>
    <comment ref="S24" authorId="0">
      <text>
        <r>
          <rPr>
            <sz val="9"/>
            <rFont val="宋体"/>
            <charset val="134"/>
          </rPr>
          <t xml:space="preserve">鱼废水
</t>
        </r>
      </text>
    </comment>
    <comment ref="S32" authorId="0">
      <text>
        <r>
          <rPr>
            <sz val="9"/>
            <rFont val="宋体"/>
            <charset val="134"/>
          </rPr>
          <t>鱼废水</t>
        </r>
      </text>
    </comment>
    <comment ref="S33" authorId="0">
      <text>
        <r>
          <rPr>
            <sz val="9"/>
            <rFont val="宋体"/>
            <charset val="134"/>
          </rPr>
          <t>鱼废水</t>
        </r>
      </text>
    </comment>
    <comment ref="U33" authorId="0">
      <text>
        <r>
          <rPr>
            <sz val="9"/>
            <rFont val="宋体"/>
            <charset val="134"/>
          </rPr>
          <t xml:space="preserve">1号线没信号
</t>
        </r>
      </text>
    </comment>
    <comment ref="S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鱼废水
</t>
        </r>
      </text>
    </comment>
    <comment ref="S3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鱼废水</t>
        </r>
      </text>
    </comment>
  </commentList>
</comments>
</file>

<file path=xl/sharedStrings.xml><?xml version="1.0" encoding="utf-8"?>
<sst xmlns="http://schemas.openxmlformats.org/spreadsheetml/2006/main" count="376" uniqueCount="41">
  <si>
    <r>
      <rPr>
        <b/>
        <u/>
        <sz val="14"/>
        <color indexed="8"/>
        <rFont val="Calibri"/>
        <family val="2"/>
      </rPr>
      <t>2017</t>
    </r>
    <r>
      <rPr>
        <b/>
        <sz val="14"/>
        <color indexed="8"/>
        <rFont val="宋体"/>
        <charset val="134"/>
      </rPr>
      <t>年原材料投料汇总表</t>
    </r>
  </si>
  <si>
    <t>月份</t>
  </si>
  <si>
    <t>项目</t>
  </si>
  <si>
    <r>
      <rPr>
        <sz val="10"/>
        <color indexed="8"/>
        <rFont val="宋体"/>
        <charset val="134"/>
      </rPr>
      <t>海口</t>
    </r>
    <r>
      <rPr>
        <sz val="10"/>
        <color indexed="8"/>
        <rFont val="Calibri"/>
        <family val="2"/>
      </rPr>
      <t>PPP</t>
    </r>
  </si>
  <si>
    <r>
      <rPr>
        <sz val="10"/>
        <color indexed="8"/>
        <rFont val="宋体"/>
        <charset val="134"/>
      </rPr>
      <t>澄迈</t>
    </r>
    <r>
      <rPr>
        <sz val="10"/>
        <color indexed="8"/>
        <rFont val="Calibri"/>
        <family val="2"/>
      </rPr>
      <t>PPP</t>
    </r>
  </si>
  <si>
    <t>有机废弃物</t>
  </si>
  <si>
    <r>
      <rPr>
        <sz val="10"/>
        <color indexed="8"/>
        <rFont val="宋体"/>
        <charset val="134"/>
      </rPr>
      <t>渗滤液</t>
    </r>
  </si>
  <si>
    <r>
      <rPr>
        <sz val="10"/>
        <color indexed="8"/>
        <rFont val="宋体"/>
        <charset val="134"/>
      </rPr>
      <t>合计</t>
    </r>
  </si>
  <si>
    <r>
      <rPr>
        <sz val="10"/>
        <color indexed="8"/>
        <rFont val="宋体"/>
        <charset val="134"/>
      </rPr>
      <t>总餐厨</t>
    </r>
  </si>
  <si>
    <r>
      <rPr>
        <sz val="10"/>
        <color indexed="8"/>
        <rFont val="宋体"/>
        <charset val="134"/>
      </rPr>
      <t>其中果菜</t>
    </r>
  </si>
  <si>
    <r>
      <rPr>
        <sz val="10"/>
        <color indexed="8"/>
        <rFont val="宋体"/>
        <charset val="134"/>
      </rPr>
      <t>市政粪渣</t>
    </r>
    <r>
      <rPr>
        <sz val="10"/>
        <color indexed="8"/>
        <rFont val="Calibri"/>
        <family val="2"/>
      </rPr>
      <t xml:space="preserve"> </t>
    </r>
  </si>
  <si>
    <r>
      <rPr>
        <sz val="10"/>
        <color indexed="8"/>
        <rFont val="宋体"/>
        <charset val="134"/>
      </rPr>
      <t>猪粪</t>
    </r>
  </si>
  <si>
    <r>
      <rPr>
        <sz val="10"/>
        <color indexed="8"/>
        <rFont val="宋体"/>
        <charset val="134"/>
      </rPr>
      <t>鸡粪</t>
    </r>
    <r>
      <rPr>
        <sz val="10"/>
        <color indexed="8"/>
        <rFont val="Calibri"/>
        <family val="2"/>
      </rPr>
      <t xml:space="preserve"> </t>
    </r>
  </si>
  <si>
    <r>
      <rPr>
        <sz val="9"/>
        <color indexed="8"/>
        <rFont val="宋体"/>
        <charset val="134"/>
      </rPr>
      <t>香蕉果轴</t>
    </r>
  </si>
  <si>
    <r>
      <rPr>
        <sz val="10"/>
        <color indexed="8"/>
        <rFont val="宋体"/>
        <charset val="134"/>
      </rPr>
      <t>污泥</t>
    </r>
  </si>
  <si>
    <r>
      <rPr>
        <sz val="10"/>
        <color indexed="8"/>
        <rFont val="宋体"/>
        <charset val="134"/>
      </rPr>
      <t>餐厨</t>
    </r>
  </si>
  <si>
    <r>
      <rPr>
        <sz val="10"/>
        <color indexed="8"/>
        <rFont val="宋体"/>
        <charset val="134"/>
      </rPr>
      <t>粪渣</t>
    </r>
  </si>
  <si>
    <r>
      <rPr>
        <sz val="10"/>
        <color indexed="8"/>
        <rFont val="宋体"/>
        <charset val="134"/>
      </rPr>
      <t>小计</t>
    </r>
  </si>
  <si>
    <r>
      <rPr>
        <sz val="10"/>
        <color indexed="8"/>
        <rFont val="宋体"/>
        <charset val="134"/>
      </rPr>
      <t>甘蔗渣</t>
    </r>
    <r>
      <rPr>
        <sz val="10"/>
        <color indexed="8"/>
        <rFont val="Calibri"/>
        <family val="2"/>
      </rPr>
      <t xml:space="preserve"> </t>
    </r>
  </si>
  <si>
    <r>
      <rPr>
        <sz val="10"/>
        <color indexed="8"/>
        <rFont val="宋体"/>
        <charset val="134"/>
      </rPr>
      <t>木薯渣</t>
    </r>
  </si>
  <si>
    <r>
      <rPr>
        <sz val="10"/>
        <color indexed="8"/>
        <rFont val="宋体"/>
        <charset val="134"/>
      </rPr>
      <t>酒糟</t>
    </r>
  </si>
  <si>
    <r>
      <rPr>
        <sz val="10"/>
        <color indexed="8"/>
        <rFont val="宋体"/>
        <charset val="134"/>
      </rPr>
      <t>中药渣</t>
    </r>
  </si>
  <si>
    <r>
      <rPr>
        <sz val="10"/>
        <color indexed="8"/>
        <rFont val="宋体"/>
        <charset val="134"/>
      </rPr>
      <t>茶叶渣</t>
    </r>
  </si>
  <si>
    <t>柠檬渣</t>
  </si>
  <si>
    <r>
      <rPr>
        <sz val="10"/>
        <color indexed="8"/>
        <rFont val="宋体"/>
        <charset val="134"/>
      </rPr>
      <t>其他</t>
    </r>
  </si>
  <si>
    <t>月总数</t>
  </si>
  <si>
    <t>日均</t>
  </si>
  <si>
    <r>
      <rPr>
        <sz val="10"/>
        <color indexed="8"/>
        <rFont val="Tahoma"/>
        <family val="2"/>
      </rPr>
      <t>合计</t>
    </r>
  </si>
  <si>
    <r>
      <rPr>
        <b/>
        <u/>
        <sz val="14"/>
        <color indexed="8"/>
        <rFont val="Calibri"/>
        <family val="2"/>
      </rPr>
      <t>2017</t>
    </r>
    <r>
      <rPr>
        <b/>
        <sz val="14"/>
        <color indexed="8"/>
        <rFont val="宋体"/>
        <charset val="134"/>
      </rPr>
      <t>年</t>
    </r>
    <r>
      <rPr>
        <b/>
        <u/>
        <sz val="14"/>
        <color indexed="8"/>
        <rFont val="Calibri"/>
        <family val="2"/>
      </rPr>
      <t>1</t>
    </r>
    <r>
      <rPr>
        <b/>
        <sz val="14"/>
        <color indexed="8"/>
        <rFont val="宋体"/>
        <charset val="134"/>
      </rPr>
      <t>月原材料投料表</t>
    </r>
  </si>
  <si>
    <r>
      <rPr>
        <sz val="10"/>
        <color indexed="8"/>
        <rFont val="宋体"/>
        <charset val="134"/>
      </rPr>
      <t>日期</t>
    </r>
  </si>
  <si>
    <r>
      <rPr>
        <b/>
        <u/>
        <sz val="14"/>
        <color indexed="8"/>
        <rFont val="Calibri"/>
        <family val="2"/>
      </rPr>
      <t>2017</t>
    </r>
    <r>
      <rPr>
        <b/>
        <sz val="14"/>
        <color indexed="8"/>
        <rFont val="宋体"/>
        <charset val="134"/>
      </rPr>
      <t>年</t>
    </r>
    <r>
      <rPr>
        <b/>
        <u/>
        <sz val="14"/>
        <color indexed="8"/>
        <rFont val="Calibri"/>
        <family val="2"/>
      </rPr>
      <t>2</t>
    </r>
    <r>
      <rPr>
        <b/>
        <sz val="14"/>
        <color indexed="8"/>
        <rFont val="宋体"/>
        <charset val="134"/>
      </rPr>
      <t>月原材料投料表</t>
    </r>
  </si>
  <si>
    <r>
      <rPr>
        <b/>
        <u/>
        <sz val="14"/>
        <color indexed="8"/>
        <rFont val="Calibri"/>
        <family val="2"/>
      </rPr>
      <t>2017</t>
    </r>
    <r>
      <rPr>
        <b/>
        <sz val="14"/>
        <color indexed="8"/>
        <rFont val="宋体"/>
        <charset val="134"/>
      </rPr>
      <t>年</t>
    </r>
    <r>
      <rPr>
        <b/>
        <u/>
        <sz val="14"/>
        <color indexed="8"/>
        <rFont val="Calibri"/>
        <family val="2"/>
      </rPr>
      <t>3</t>
    </r>
    <r>
      <rPr>
        <b/>
        <sz val="14"/>
        <color indexed="8"/>
        <rFont val="宋体"/>
        <charset val="134"/>
      </rPr>
      <t>月原材料投料表</t>
    </r>
  </si>
  <si>
    <r>
      <rPr>
        <b/>
        <u/>
        <sz val="14"/>
        <color indexed="8"/>
        <rFont val="Calibri"/>
        <family val="2"/>
      </rPr>
      <t>2017</t>
    </r>
    <r>
      <rPr>
        <b/>
        <sz val="14"/>
        <color indexed="8"/>
        <rFont val="宋体"/>
        <charset val="134"/>
      </rPr>
      <t>年</t>
    </r>
    <r>
      <rPr>
        <b/>
        <u/>
        <sz val="14"/>
        <color indexed="8"/>
        <rFont val="Calibri"/>
        <family val="2"/>
      </rPr>
      <t>4</t>
    </r>
    <r>
      <rPr>
        <b/>
        <sz val="14"/>
        <color indexed="8"/>
        <rFont val="宋体"/>
        <charset val="134"/>
      </rPr>
      <t>月原材料投料表</t>
    </r>
  </si>
  <si>
    <r>
      <rPr>
        <b/>
        <u/>
        <sz val="14"/>
        <color indexed="8"/>
        <rFont val="Calibri"/>
        <family val="2"/>
      </rPr>
      <t>2017</t>
    </r>
    <r>
      <rPr>
        <b/>
        <sz val="14"/>
        <color indexed="8"/>
        <rFont val="宋体"/>
        <charset val="134"/>
      </rPr>
      <t>年</t>
    </r>
    <r>
      <rPr>
        <b/>
        <u/>
        <sz val="14"/>
        <color indexed="8"/>
        <rFont val="Calibri"/>
        <family val="2"/>
      </rPr>
      <t>5</t>
    </r>
    <r>
      <rPr>
        <b/>
        <sz val="14"/>
        <color indexed="8"/>
        <rFont val="宋体"/>
        <charset val="134"/>
      </rPr>
      <t>月原材料投料表</t>
    </r>
  </si>
  <si>
    <r>
      <rPr>
        <b/>
        <u/>
        <sz val="14"/>
        <color indexed="8"/>
        <rFont val="Calibri"/>
        <family val="2"/>
      </rPr>
      <t>2017</t>
    </r>
    <r>
      <rPr>
        <b/>
        <sz val="14"/>
        <color indexed="8"/>
        <rFont val="宋体"/>
        <charset val="134"/>
      </rPr>
      <t>年</t>
    </r>
    <r>
      <rPr>
        <b/>
        <u/>
        <sz val="14"/>
        <color indexed="8"/>
        <rFont val="Calibri"/>
        <family val="2"/>
      </rPr>
      <t>6</t>
    </r>
    <r>
      <rPr>
        <b/>
        <sz val="14"/>
        <color indexed="8"/>
        <rFont val="宋体"/>
        <charset val="134"/>
      </rPr>
      <t>月原材料投料表</t>
    </r>
  </si>
  <si>
    <r>
      <rPr>
        <b/>
        <u/>
        <sz val="14"/>
        <color indexed="8"/>
        <rFont val="Calibri"/>
        <family val="2"/>
      </rPr>
      <t>2017</t>
    </r>
    <r>
      <rPr>
        <b/>
        <sz val="14"/>
        <color indexed="8"/>
        <rFont val="宋体"/>
        <charset val="134"/>
      </rPr>
      <t>年</t>
    </r>
    <r>
      <rPr>
        <b/>
        <u/>
        <sz val="14"/>
        <color indexed="8"/>
        <rFont val="Calibri"/>
        <family val="2"/>
      </rPr>
      <t>7</t>
    </r>
    <r>
      <rPr>
        <b/>
        <sz val="14"/>
        <color indexed="8"/>
        <rFont val="宋体"/>
        <charset val="134"/>
      </rPr>
      <t>月原材料投料表</t>
    </r>
  </si>
  <si>
    <r>
      <rPr>
        <b/>
        <u/>
        <sz val="14"/>
        <color indexed="8"/>
        <rFont val="Calibri"/>
        <family val="2"/>
      </rPr>
      <t>2017</t>
    </r>
    <r>
      <rPr>
        <b/>
        <sz val="14"/>
        <color indexed="8"/>
        <rFont val="宋体"/>
        <charset val="134"/>
      </rPr>
      <t>年</t>
    </r>
    <r>
      <rPr>
        <b/>
        <u/>
        <sz val="14"/>
        <color indexed="8"/>
        <rFont val="Calibri"/>
        <family val="2"/>
      </rPr>
      <t>8</t>
    </r>
    <r>
      <rPr>
        <b/>
        <sz val="14"/>
        <color indexed="8"/>
        <rFont val="宋体"/>
        <charset val="134"/>
      </rPr>
      <t>月原材料投料表</t>
    </r>
  </si>
  <si>
    <r>
      <rPr>
        <b/>
        <u/>
        <sz val="14"/>
        <color indexed="8"/>
        <rFont val="Calibri"/>
        <family val="2"/>
      </rPr>
      <t>2017</t>
    </r>
    <r>
      <rPr>
        <b/>
        <sz val="14"/>
        <color indexed="8"/>
        <rFont val="宋体"/>
        <charset val="134"/>
      </rPr>
      <t>年</t>
    </r>
    <r>
      <rPr>
        <b/>
        <u/>
        <sz val="14"/>
        <color indexed="8"/>
        <rFont val="Calibri"/>
        <family val="2"/>
      </rPr>
      <t>9</t>
    </r>
    <r>
      <rPr>
        <b/>
        <sz val="14"/>
        <color indexed="8"/>
        <rFont val="宋体"/>
        <charset val="134"/>
      </rPr>
      <t>月原材料投料表</t>
    </r>
  </si>
  <si>
    <r>
      <rPr>
        <b/>
        <u/>
        <sz val="14"/>
        <color indexed="8"/>
        <rFont val="Calibri"/>
        <family val="2"/>
      </rPr>
      <t>2017</t>
    </r>
    <r>
      <rPr>
        <b/>
        <sz val="14"/>
        <color indexed="8"/>
        <rFont val="宋体"/>
        <charset val="134"/>
      </rPr>
      <t>年</t>
    </r>
    <r>
      <rPr>
        <b/>
        <u/>
        <sz val="14"/>
        <color indexed="8"/>
        <rFont val="Calibri"/>
        <family val="2"/>
      </rPr>
      <t>10</t>
    </r>
    <r>
      <rPr>
        <b/>
        <sz val="14"/>
        <color indexed="8"/>
        <rFont val="宋体"/>
        <charset val="134"/>
      </rPr>
      <t>月原材料投料表</t>
    </r>
  </si>
  <si>
    <r>
      <rPr>
        <b/>
        <u/>
        <sz val="14"/>
        <color indexed="8"/>
        <rFont val="Calibri"/>
        <family val="2"/>
      </rPr>
      <t>2017</t>
    </r>
    <r>
      <rPr>
        <b/>
        <sz val="14"/>
        <color indexed="8"/>
        <rFont val="宋体"/>
        <charset val="134"/>
      </rPr>
      <t>年</t>
    </r>
    <r>
      <rPr>
        <b/>
        <u/>
        <sz val="14"/>
        <color indexed="8"/>
        <rFont val="Calibri"/>
        <family val="2"/>
      </rPr>
      <t>11</t>
    </r>
    <r>
      <rPr>
        <b/>
        <sz val="14"/>
        <color indexed="8"/>
        <rFont val="宋体"/>
        <charset val="134"/>
      </rPr>
      <t>月原材料投料表</t>
    </r>
  </si>
  <si>
    <r>
      <rPr>
        <b/>
        <u/>
        <sz val="14"/>
        <color indexed="8"/>
        <rFont val="Calibri"/>
        <family val="2"/>
      </rPr>
      <t>2017</t>
    </r>
    <r>
      <rPr>
        <b/>
        <sz val="14"/>
        <color indexed="8"/>
        <rFont val="宋体"/>
        <charset val="134"/>
      </rPr>
      <t>年</t>
    </r>
    <r>
      <rPr>
        <b/>
        <u/>
        <sz val="14"/>
        <color indexed="8"/>
        <rFont val="Calibri"/>
        <family val="2"/>
      </rPr>
      <t>12</t>
    </r>
    <r>
      <rPr>
        <b/>
        <sz val="14"/>
        <color indexed="8"/>
        <rFont val="宋体"/>
        <charset val="134"/>
      </rPr>
      <t>月原材料投料表</t>
    </r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</si>
</sst>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#,##0.00;[Red]\-#,##0.00;\-"/>
  </numFmts>
  <fonts count="32">
    <font>
      <sz val="11"/>
      <color indexed="8"/>
      <name val="Tahoma"/>
      <charset val="134"/>
    </font>
    <font>
      <sz val="6"/>
      <color indexed="8"/>
      <name val="Calibri"/>
      <family val="2"/>
    </font>
    <font>
      <sz val="10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宋体"/>
      <charset val="134"/>
    </font>
    <font>
      <b/>
      <sz val="11"/>
      <color indexed="52"/>
      <name val="宋体"/>
      <charset val="134"/>
    </font>
    <font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b/>
      <sz val="18"/>
      <color indexed="56"/>
      <name val="宋体"/>
      <charset val="134"/>
    </font>
    <font>
      <b/>
      <u/>
      <sz val="14"/>
      <color indexed="8"/>
      <name val="Calibri"/>
      <family val="2"/>
    </font>
    <font>
      <b/>
      <sz val="14"/>
      <color indexed="8"/>
      <name val="宋体"/>
      <charset val="134"/>
    </font>
    <font>
      <sz val="9"/>
      <color indexed="8"/>
      <name val="宋体"/>
      <charset val="134"/>
    </font>
    <font>
      <sz val="10"/>
      <color indexed="8"/>
      <name val="Tahoma"/>
      <family val="2"/>
    </font>
    <font>
      <sz val="11"/>
      <color indexed="8"/>
      <name val="Tahoma"/>
      <family val="2"/>
    </font>
    <font>
      <sz val="9"/>
      <name val="宋体"/>
      <charset val="134"/>
    </font>
    <font>
      <b/>
      <sz val="9"/>
      <name val="宋体"/>
      <charset val="134"/>
    </font>
    <font>
      <sz val="9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</borders>
  <cellStyleXfs count="45"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8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2" fillId="2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5" fillId="14" borderId="1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8" fillId="16" borderId="14" applyNumberFormat="0" applyFont="0" applyAlignment="0" applyProtection="0">
      <alignment vertical="center"/>
    </xf>
    <xf numFmtId="0" fontId="28" fillId="16" borderId="14" applyNumberFormat="0" applyFont="0" applyAlignment="0" applyProtection="0">
      <alignment vertical="center"/>
    </xf>
  </cellStyleXfs>
  <cellXfs count="47">
    <xf numFmtId="0" fontId="0" fillId="0" borderId="0" xfId="0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177" fontId="2" fillId="2" borderId="5" xfId="0" applyNumberFormat="1" applyFont="1" applyFill="1" applyBorder="1" applyAlignment="1">
      <alignment vertical="center" wrapText="1"/>
    </xf>
    <xf numFmtId="177" fontId="2" fillId="3" borderId="5" xfId="0" applyNumberFormat="1" applyFont="1" applyFill="1" applyBorder="1" applyAlignment="1">
      <alignment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77" fontId="2" fillId="4" borderId="5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vertical="center" wrapText="1"/>
    </xf>
    <xf numFmtId="176" fontId="2" fillId="4" borderId="5" xfId="0" applyNumberFormat="1" applyFont="1" applyFill="1" applyBorder="1" applyAlignment="1">
      <alignment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vertical="center" wrapText="1"/>
    </xf>
    <xf numFmtId="0" fontId="2" fillId="3" borderId="5" xfId="0" applyNumberFormat="1" applyFont="1" applyFill="1" applyBorder="1" applyAlignment="1">
      <alignment vertical="center" wrapText="1"/>
    </xf>
    <xf numFmtId="0" fontId="2" fillId="4" borderId="5" xfId="0" applyNumberFormat="1" applyFont="1" applyFill="1" applyBorder="1" applyAlignment="1">
      <alignment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45">
    <cellStyle name="20% - 强调文字颜色 1 2" xfId="1"/>
    <cellStyle name="20% - 强调文字颜色 2 2" xfId="10"/>
    <cellStyle name="20% - 强调文字颜色 3 2" xfId="12"/>
    <cellStyle name="20% - 强调文字颜色 4 2" xfId="13"/>
    <cellStyle name="20% - 强调文字颜色 5 2" xfId="16"/>
    <cellStyle name="20% - 强调文字颜色 6 2" xfId="19"/>
    <cellStyle name="40% - 强调文字颜色 1 2" xfId="4"/>
    <cellStyle name="40% - 强调文字颜色 2 2" xfId="5"/>
    <cellStyle name="40% - 强调文字颜色 3 2" xfId="20"/>
    <cellStyle name="40% - 强调文字颜色 4 2" xfId="3"/>
    <cellStyle name="40% - 强调文字颜色 5 2" xfId="22"/>
    <cellStyle name="40% - 强调文字颜色 6 2" xfId="23"/>
    <cellStyle name="60% - 强调文字颜色 1 2" xfId="24"/>
    <cellStyle name="60% - 强调文字颜色 2 2" xfId="26"/>
    <cellStyle name="60% - 强调文字颜色 3 2" xfId="29"/>
    <cellStyle name="60% - 强调文字颜色 4 2" xfId="30"/>
    <cellStyle name="60% - 强调文字颜色 5 2" xfId="31"/>
    <cellStyle name="60% - 强调文字颜色 6 2" xfId="32"/>
    <cellStyle name="标题 1 2" xfId="33"/>
    <cellStyle name="标题 2 2" xfId="34"/>
    <cellStyle name="标题 3 2" xfId="25"/>
    <cellStyle name="标题 4 2" xfId="27"/>
    <cellStyle name="标题 5" xfId="35"/>
    <cellStyle name="差 2" xfId="21"/>
    <cellStyle name="常规" xfId="0" builtinId="0"/>
    <cellStyle name="常规 2" xfId="36"/>
    <cellStyle name="常规 3" xfId="14"/>
    <cellStyle name="好 2" xfId="37"/>
    <cellStyle name="汇总 2" xfId="38"/>
    <cellStyle name="计算 2" xfId="2"/>
    <cellStyle name="检查单元格 2" xfId="39"/>
    <cellStyle name="解释性文本 2" xfId="9"/>
    <cellStyle name="警告文本 2" xfId="28"/>
    <cellStyle name="链接单元格 2" xfId="18"/>
    <cellStyle name="强调文字颜色 1 2" xfId="15"/>
    <cellStyle name="强调文字颜色 2 2" xfId="17"/>
    <cellStyle name="强调文字颜色 3 2" xfId="40"/>
    <cellStyle name="强调文字颜色 4 2" xfId="41"/>
    <cellStyle name="强调文字颜色 5 2" xfId="42"/>
    <cellStyle name="强调文字颜色 6 2" xfId="8"/>
    <cellStyle name="适中 2" xfId="7"/>
    <cellStyle name="输出 2" xfId="6"/>
    <cellStyle name="输入 2" xfId="11"/>
    <cellStyle name="注释 2" xfId="43"/>
    <cellStyle name="注释 3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34"/>
  <sheetViews>
    <sheetView showGridLines="0" tabSelected="1" workbookViewId="0">
      <pane xSplit="3" ySplit="5" topLeftCell="D21" activePane="bottomRight" state="frozen"/>
      <selection pane="topRight"/>
      <selection pane="bottomLeft"/>
      <selection pane="bottomRight" activeCell="L39" sqref="L39"/>
    </sheetView>
  </sheetViews>
  <sheetFormatPr defaultColWidth="9" defaultRowHeight="12.75"/>
  <cols>
    <col min="1" max="1" width="1.625" style="3" customWidth="1"/>
    <col min="2" max="2" width="4.625" style="4" customWidth="1"/>
    <col min="3" max="3" width="7.625" style="4" customWidth="1"/>
    <col min="4" max="6" width="7.625" style="2" customWidth="1"/>
    <col min="7" max="12" width="6.625" style="2" customWidth="1"/>
    <col min="13" max="13" width="7.625" style="2" customWidth="1"/>
    <col min="14" max="20" width="6.625" style="2" customWidth="1"/>
    <col min="21" max="22" width="7.625" style="2" customWidth="1"/>
    <col min="23" max="23" width="8.625" style="3" customWidth="1"/>
    <col min="24" max="16384" width="9" style="3"/>
  </cols>
  <sheetData>
    <row r="1" spans="2:23" s="1" customFormat="1" ht="8.25"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2:23" ht="18" customHeight="1">
      <c r="B2" s="30" t="s">
        <v>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spans="2:23" s="1" customFormat="1" ht="8.25">
      <c r="B3" s="7"/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19"/>
      <c r="U3" s="6"/>
      <c r="V3" s="6"/>
    </row>
    <row r="4" spans="2:23" s="2" customFormat="1">
      <c r="B4" s="41" t="s">
        <v>1</v>
      </c>
      <c r="C4" s="41" t="s">
        <v>2</v>
      </c>
      <c r="D4" s="31" t="s">
        <v>3</v>
      </c>
      <c r="E4" s="32"/>
      <c r="F4" s="33"/>
      <c r="G4" s="34" t="s">
        <v>4</v>
      </c>
      <c r="H4" s="34"/>
      <c r="I4" s="34"/>
      <c r="J4" s="34"/>
      <c r="K4" s="34"/>
      <c r="L4" s="34"/>
      <c r="M4" s="34"/>
      <c r="N4" s="35" t="s">
        <v>5</v>
      </c>
      <c r="O4" s="36"/>
      <c r="P4" s="36"/>
      <c r="Q4" s="36"/>
      <c r="R4" s="36"/>
      <c r="S4" s="36"/>
      <c r="T4" s="36"/>
      <c r="U4" s="37"/>
      <c r="V4" s="45" t="s">
        <v>6</v>
      </c>
      <c r="W4" s="46" t="s">
        <v>7</v>
      </c>
    </row>
    <row r="5" spans="2:23" s="2" customFormat="1">
      <c r="B5" s="42"/>
      <c r="C5" s="44"/>
      <c r="D5" s="9" t="s">
        <v>8</v>
      </c>
      <c r="E5" s="9" t="s">
        <v>9</v>
      </c>
      <c r="F5" s="10" t="s">
        <v>10</v>
      </c>
      <c r="G5" s="8" t="s">
        <v>11</v>
      </c>
      <c r="H5" s="8" t="s">
        <v>12</v>
      </c>
      <c r="I5" s="11" t="s">
        <v>13</v>
      </c>
      <c r="J5" s="8" t="s">
        <v>14</v>
      </c>
      <c r="K5" s="8" t="s">
        <v>15</v>
      </c>
      <c r="L5" s="8" t="s">
        <v>16</v>
      </c>
      <c r="M5" s="8" t="s">
        <v>17</v>
      </c>
      <c r="N5" s="15" t="s">
        <v>18</v>
      </c>
      <c r="O5" s="16" t="s">
        <v>19</v>
      </c>
      <c r="P5" s="16" t="s">
        <v>20</v>
      </c>
      <c r="Q5" s="16" t="s">
        <v>21</v>
      </c>
      <c r="R5" s="16" t="s">
        <v>22</v>
      </c>
      <c r="S5" s="20" t="s">
        <v>23</v>
      </c>
      <c r="T5" s="21" t="s">
        <v>24</v>
      </c>
      <c r="U5" s="21" t="s">
        <v>17</v>
      </c>
      <c r="V5" s="45"/>
      <c r="W5" s="46"/>
    </row>
    <row r="6" spans="2:23">
      <c r="B6" s="43">
        <v>1</v>
      </c>
      <c r="C6" s="29" t="s">
        <v>25</v>
      </c>
      <c r="D6" s="13">
        <f>'1月'!C37</f>
        <v>365.44</v>
      </c>
      <c r="E6" s="13">
        <f>'1月'!D37</f>
        <v>0</v>
      </c>
      <c r="F6" s="13">
        <f>'1月'!E37</f>
        <v>1012.72</v>
      </c>
      <c r="G6" s="14">
        <f>'1月'!F37</f>
        <v>720.92</v>
      </c>
      <c r="H6" s="14">
        <f>'1月'!G37</f>
        <v>0</v>
      </c>
      <c r="I6" s="14">
        <f>'1月'!H37</f>
        <v>0</v>
      </c>
      <c r="J6" s="14">
        <f>'1月'!I37</f>
        <v>0</v>
      </c>
      <c r="K6" s="14">
        <f>'1月'!J37</f>
        <v>0</v>
      </c>
      <c r="L6" s="14">
        <f>'1月'!K37</f>
        <v>0</v>
      </c>
      <c r="M6" s="14">
        <f>SUM(G6:L6)</f>
        <v>720.92</v>
      </c>
      <c r="N6" s="17">
        <f>'1月'!M37</f>
        <v>180</v>
      </c>
      <c r="O6" s="17">
        <f>'1月'!N37</f>
        <v>1119</v>
      </c>
      <c r="P6" s="17">
        <f>'1月'!O37</f>
        <v>67.5</v>
      </c>
      <c r="Q6" s="17">
        <f>'1月'!P37</f>
        <v>0</v>
      </c>
      <c r="R6" s="17">
        <f>'1月'!Q37</f>
        <v>62.62</v>
      </c>
      <c r="S6" s="17">
        <f>'1月'!R37</f>
        <v>0</v>
      </c>
      <c r="T6" s="17">
        <f>'1月'!S37</f>
        <v>0</v>
      </c>
      <c r="U6" s="17">
        <f>'1月'!T37</f>
        <v>1429.12</v>
      </c>
      <c r="V6" s="13">
        <f>'1月'!U37</f>
        <v>4700</v>
      </c>
      <c r="W6" s="17">
        <f>'1月'!V37</f>
        <v>8228.2000000000007</v>
      </c>
    </row>
    <row r="7" spans="2:23">
      <c r="B7" s="42"/>
      <c r="C7" s="29" t="s">
        <v>26</v>
      </c>
      <c r="D7" s="13">
        <f>'1月'!C38</f>
        <v>12.181333333333299</v>
      </c>
      <c r="E7" s="13">
        <f>'1月'!D38</f>
        <v>0</v>
      </c>
      <c r="F7" s="13">
        <f>'1月'!E38</f>
        <v>53.301052631578898</v>
      </c>
      <c r="G7" s="14">
        <f>'1月'!F38</f>
        <v>31.344347826086999</v>
      </c>
      <c r="H7" s="14">
        <f>'1月'!G38</f>
        <v>0</v>
      </c>
      <c r="I7" s="14">
        <f>'1月'!H38</f>
        <v>0</v>
      </c>
      <c r="J7" s="14">
        <f>'1月'!I38</f>
        <v>0</v>
      </c>
      <c r="K7" s="14">
        <f>'1月'!J38</f>
        <v>0</v>
      </c>
      <c r="L7" s="14">
        <f>'1月'!K38</f>
        <v>0</v>
      </c>
      <c r="M7" s="14">
        <f>'1月'!L38</f>
        <v>31.344347826086999</v>
      </c>
      <c r="N7" s="17">
        <f>'1月'!M38</f>
        <v>5.8064516129032304</v>
      </c>
      <c r="O7" s="17">
        <f>'1月'!N38</f>
        <v>36.096774193548399</v>
      </c>
      <c r="P7" s="17">
        <f>'1月'!O38</f>
        <v>2.17741935483871</v>
      </c>
      <c r="Q7" s="17">
        <f>'1月'!P38</f>
        <v>0</v>
      </c>
      <c r="R7" s="17">
        <f>'1月'!Q38</f>
        <v>2.02</v>
      </c>
      <c r="S7" s="17">
        <f>'1月'!R38</f>
        <v>0</v>
      </c>
      <c r="T7" s="17">
        <f>'1月'!S38</f>
        <v>0</v>
      </c>
      <c r="U7" s="17">
        <f>'1月'!T38</f>
        <v>54.966153846153802</v>
      </c>
      <c r="V7" s="13">
        <f>'1月'!U38</f>
        <v>156.666666666667</v>
      </c>
      <c r="W7" s="17">
        <f>'1月'!V38</f>
        <v>274.27333333333303</v>
      </c>
    </row>
    <row r="8" spans="2:23">
      <c r="B8" s="43">
        <v>2</v>
      </c>
      <c r="C8" s="29" t="s">
        <v>25</v>
      </c>
      <c r="D8" s="13">
        <f>'2月'!C37</f>
        <v>385.14</v>
      </c>
      <c r="E8" s="13">
        <f>'2月'!D37</f>
        <v>0</v>
      </c>
      <c r="F8" s="13">
        <f>'2月'!E37</f>
        <v>1373.22</v>
      </c>
      <c r="G8" s="14">
        <f>'2月'!F37</f>
        <v>750.68</v>
      </c>
      <c r="H8" s="14">
        <f>'2月'!G37</f>
        <v>0</v>
      </c>
      <c r="I8" s="14">
        <f>'2月'!H37</f>
        <v>0</v>
      </c>
      <c r="J8" s="14">
        <f>'2月'!I37</f>
        <v>0</v>
      </c>
      <c r="K8" s="14">
        <f>'2月'!J37</f>
        <v>0</v>
      </c>
      <c r="L8" s="14">
        <f>'2月'!K37</f>
        <v>0</v>
      </c>
      <c r="M8" s="14">
        <f>'2月'!L37</f>
        <v>750.68</v>
      </c>
      <c r="N8" s="17">
        <f>'2月'!M37</f>
        <v>488.35</v>
      </c>
      <c r="O8" s="17">
        <f>'2月'!N37</f>
        <v>564.28</v>
      </c>
      <c r="P8" s="17">
        <f>'2月'!O37</f>
        <v>0</v>
      </c>
      <c r="Q8" s="17">
        <f>'2月'!P37</f>
        <v>0</v>
      </c>
      <c r="R8" s="17">
        <f>'2月'!Q37</f>
        <v>48.24</v>
      </c>
      <c r="S8" s="17">
        <f>'2月'!R37</f>
        <v>0</v>
      </c>
      <c r="T8" s="17">
        <f>'2月'!S37</f>
        <v>0</v>
      </c>
      <c r="U8" s="17">
        <f>'2月'!T37</f>
        <v>1100.8699999999999</v>
      </c>
      <c r="V8" s="13">
        <f>'2月'!U37</f>
        <v>5699</v>
      </c>
      <c r="W8" s="17">
        <f>'2月'!V37</f>
        <v>9308.91</v>
      </c>
    </row>
    <row r="9" spans="2:23">
      <c r="B9" s="42"/>
      <c r="C9" s="29" t="s">
        <v>26</v>
      </c>
      <c r="D9" s="13">
        <f>'2月'!C38</f>
        <v>13.755000000000001</v>
      </c>
      <c r="E9" s="13">
        <f>'2月'!D38</f>
        <v>0</v>
      </c>
      <c r="F9" s="13">
        <f>'2月'!E38</f>
        <v>52.816153846153803</v>
      </c>
      <c r="G9" s="14">
        <f>'2月'!F38</f>
        <v>26.81</v>
      </c>
      <c r="H9" s="14">
        <f>'2月'!G38</f>
        <v>0</v>
      </c>
      <c r="I9" s="14">
        <f>'2月'!H38</f>
        <v>0</v>
      </c>
      <c r="J9" s="14">
        <f>'2月'!I38</f>
        <v>0</v>
      </c>
      <c r="K9" s="14">
        <f>'2月'!J38</f>
        <v>0</v>
      </c>
      <c r="L9" s="14">
        <f>'2月'!K38</f>
        <v>0</v>
      </c>
      <c r="M9" s="14">
        <f>'2月'!L38</f>
        <v>26.81</v>
      </c>
      <c r="N9" s="17">
        <f>'2月'!M38</f>
        <v>17.441071428571401</v>
      </c>
      <c r="O9" s="17">
        <f>'2月'!N38</f>
        <v>20.152857142857101</v>
      </c>
      <c r="P9" s="17">
        <f>'2月'!O38</f>
        <v>0</v>
      </c>
      <c r="Q9" s="17">
        <f>'2月'!P38</f>
        <v>0</v>
      </c>
      <c r="R9" s="17">
        <f>'2月'!Q38</f>
        <v>1.72285714285714</v>
      </c>
      <c r="S9" s="17">
        <f>'2月'!R38</f>
        <v>0</v>
      </c>
      <c r="T9" s="17">
        <f>'2月'!S38</f>
        <v>0</v>
      </c>
      <c r="U9" s="17">
        <f>'2月'!T38</f>
        <v>39.3167857142857</v>
      </c>
      <c r="V9" s="13">
        <f>'2月'!U38</f>
        <v>203.53571428571399</v>
      </c>
      <c r="W9" s="17">
        <f>'2月'!V38</f>
        <v>332.46107142857102</v>
      </c>
    </row>
    <row r="10" spans="2:23">
      <c r="B10" s="43">
        <v>3</v>
      </c>
      <c r="C10" s="29" t="s">
        <v>25</v>
      </c>
      <c r="D10" s="13">
        <f>'3月'!C37</f>
        <v>631.77</v>
      </c>
      <c r="E10" s="13">
        <f>'3月'!D37</f>
        <v>0</v>
      </c>
      <c r="F10" s="13">
        <f>'3月'!E37</f>
        <v>1777.72</v>
      </c>
      <c r="G10" s="14">
        <f>'3月'!F37</f>
        <v>809.54</v>
      </c>
      <c r="H10" s="14">
        <f>'3月'!G37</f>
        <v>355.98</v>
      </c>
      <c r="I10" s="14">
        <f>'3月'!H37</f>
        <v>0</v>
      </c>
      <c r="J10" s="14">
        <f>'3月'!I37</f>
        <v>0</v>
      </c>
      <c r="K10" s="14">
        <f>'3月'!J37</f>
        <v>0</v>
      </c>
      <c r="L10" s="14">
        <f>'3月'!K37</f>
        <v>0</v>
      </c>
      <c r="M10" s="14">
        <f>'3月'!L37</f>
        <v>1165.52</v>
      </c>
      <c r="N10" s="17">
        <f>'3月'!M37</f>
        <v>156.6</v>
      </c>
      <c r="O10" s="17">
        <f>'3月'!N37</f>
        <v>0</v>
      </c>
      <c r="P10" s="17">
        <f>'3月'!O37</f>
        <v>0</v>
      </c>
      <c r="Q10" s="17">
        <f>'3月'!P37</f>
        <v>81.99</v>
      </c>
      <c r="R10" s="17">
        <f>'3月'!Q37</f>
        <v>84.94</v>
      </c>
      <c r="S10" s="17">
        <f>'3月'!R37</f>
        <v>0</v>
      </c>
      <c r="T10" s="17">
        <f>'3月'!S37</f>
        <v>0</v>
      </c>
      <c r="U10" s="17">
        <f>'3月'!T37</f>
        <v>323.52999999999997</v>
      </c>
      <c r="V10" s="13">
        <f>'3月'!U37</f>
        <v>6979</v>
      </c>
      <c r="W10" s="17">
        <f>'3月'!V37</f>
        <v>10877.54</v>
      </c>
    </row>
    <row r="11" spans="2:23">
      <c r="B11" s="42"/>
      <c r="C11" s="29" t="s">
        <v>26</v>
      </c>
      <c r="D11" s="13">
        <f>'3月'!C38</f>
        <v>20.379677419354799</v>
      </c>
      <c r="E11" s="13">
        <f>'3月'!D38</f>
        <v>0</v>
      </c>
      <c r="F11" s="13">
        <f>'3月'!E38</f>
        <v>57.345806451612901</v>
      </c>
      <c r="G11" s="14">
        <f>'3月'!F38</f>
        <v>26.114193548387099</v>
      </c>
      <c r="H11" s="14">
        <f>'3月'!G38</f>
        <v>11.4832258064516</v>
      </c>
      <c r="I11" s="14">
        <f>'3月'!H38</f>
        <v>0</v>
      </c>
      <c r="J11" s="14">
        <f>'3月'!I38</f>
        <v>0</v>
      </c>
      <c r="K11" s="14">
        <f>'3月'!J38</f>
        <v>0</v>
      </c>
      <c r="L11" s="14">
        <f>'3月'!K38</f>
        <v>0</v>
      </c>
      <c r="M11" s="14">
        <f>'3月'!L38</f>
        <v>37.597419354838699</v>
      </c>
      <c r="N11" s="17">
        <f>'3月'!M38</f>
        <v>5.0516129032258101</v>
      </c>
      <c r="O11" s="17">
        <f>'3月'!N38</f>
        <v>0</v>
      </c>
      <c r="P11" s="17">
        <f>'3月'!O38</f>
        <v>0</v>
      </c>
      <c r="Q11" s="17">
        <f>'3月'!P38</f>
        <v>2.64483870967742</v>
      </c>
      <c r="R11" s="17">
        <f>'3月'!Q38</f>
        <v>2.74</v>
      </c>
      <c r="S11" s="17">
        <f>'3月'!R38</f>
        <v>0</v>
      </c>
      <c r="T11" s="17">
        <f>'3月'!S38</f>
        <v>0</v>
      </c>
      <c r="U11" s="17">
        <f>'3月'!T38</f>
        <v>13.4804166666667</v>
      </c>
      <c r="V11" s="13">
        <f>'3月'!U38</f>
        <v>225.129032258064</v>
      </c>
      <c r="W11" s="17">
        <f>'3月'!V38</f>
        <v>362.58466666666698</v>
      </c>
    </row>
    <row r="12" spans="2:23">
      <c r="B12" s="43">
        <v>4</v>
      </c>
      <c r="C12" s="29" t="s">
        <v>25</v>
      </c>
      <c r="D12" s="13">
        <f>'4月'!C37</f>
        <v>821.46</v>
      </c>
      <c r="E12" s="13">
        <f>'4月'!D37</f>
        <v>0</v>
      </c>
      <c r="F12" s="13">
        <f>'4月'!E37</f>
        <v>1615.4</v>
      </c>
      <c r="G12" s="14">
        <f>'4月'!F37</f>
        <v>765.67</v>
      </c>
      <c r="H12" s="14">
        <f>'4月'!G37</f>
        <v>340.64</v>
      </c>
      <c r="I12" s="14">
        <f>'4月'!H37</f>
        <v>0</v>
      </c>
      <c r="J12" s="14">
        <f>'4月'!I37</f>
        <v>0</v>
      </c>
      <c r="K12" s="14">
        <f>'4月'!J37</f>
        <v>0</v>
      </c>
      <c r="L12" s="14">
        <f>'4月'!K37</f>
        <v>0</v>
      </c>
      <c r="M12" s="14">
        <f>'4月'!L37</f>
        <v>1106.31</v>
      </c>
      <c r="N12" s="17">
        <f>'4月'!M37</f>
        <v>0</v>
      </c>
      <c r="O12" s="17">
        <f>'4月'!N37</f>
        <v>0</v>
      </c>
      <c r="P12" s="17">
        <f>'4月'!O37</f>
        <v>0</v>
      </c>
      <c r="Q12" s="17">
        <f>'4月'!P37</f>
        <v>80.34</v>
      </c>
      <c r="R12" s="17">
        <f>'4月'!Q37</f>
        <v>88.42</v>
      </c>
      <c r="S12" s="17">
        <f>'4月'!R37</f>
        <v>0</v>
      </c>
      <c r="T12" s="17">
        <f>'4月'!S37</f>
        <v>0</v>
      </c>
      <c r="U12" s="17">
        <f>'4月'!T37</f>
        <v>168.76</v>
      </c>
      <c r="V12" s="13">
        <f>'4月'!U37</f>
        <v>8984</v>
      </c>
      <c r="W12" s="17">
        <f>'4月'!V37</f>
        <v>12695.93</v>
      </c>
    </row>
    <row r="13" spans="2:23">
      <c r="B13" s="42"/>
      <c r="C13" s="29" t="s">
        <v>26</v>
      </c>
      <c r="D13" s="13">
        <f>'4月'!C38</f>
        <v>27.382000000000001</v>
      </c>
      <c r="E13" s="13">
        <f>'4月'!D38</f>
        <v>0</v>
      </c>
      <c r="F13" s="13">
        <f>'4月'!E38</f>
        <v>57.6928571428571</v>
      </c>
      <c r="G13" s="14">
        <f>'4月'!F38</f>
        <v>25.5223333333333</v>
      </c>
      <c r="H13" s="14">
        <f>'4月'!G38</f>
        <v>11.3546666666667</v>
      </c>
      <c r="I13" s="14">
        <f>'4月'!H38</f>
        <v>0</v>
      </c>
      <c r="J13" s="14">
        <f>'4月'!I38</f>
        <v>0</v>
      </c>
      <c r="K13" s="14">
        <f>'4月'!J38</f>
        <v>0</v>
      </c>
      <c r="L13" s="14">
        <f>'4月'!K38</f>
        <v>0</v>
      </c>
      <c r="M13" s="14">
        <f>'4月'!L38</f>
        <v>36.877000000000002</v>
      </c>
      <c r="N13" s="17">
        <f>'4月'!M38</f>
        <v>0</v>
      </c>
      <c r="O13" s="17">
        <f>'4月'!N38</f>
        <v>0</v>
      </c>
      <c r="P13" s="17">
        <f>'4月'!O38</f>
        <v>0</v>
      </c>
      <c r="Q13" s="17">
        <f>'4月'!P38</f>
        <v>2.6779999999999999</v>
      </c>
      <c r="R13" s="17">
        <f>'4月'!Q38</f>
        <v>2.9473333333333298</v>
      </c>
      <c r="S13" s="17">
        <f>'4月'!R38</f>
        <v>0</v>
      </c>
      <c r="T13" s="17">
        <f>'4月'!S38</f>
        <v>0</v>
      </c>
      <c r="U13" s="17">
        <f>'4月'!T38</f>
        <v>8.4380000000000006</v>
      </c>
      <c r="V13" s="13">
        <f>'4月'!U38</f>
        <v>299.46666666666698</v>
      </c>
      <c r="W13" s="17">
        <f>'4月'!V38</f>
        <v>423.19766666666698</v>
      </c>
    </row>
    <row r="14" spans="2:23">
      <c r="B14" s="43">
        <v>5</v>
      </c>
      <c r="C14" s="29" t="s">
        <v>25</v>
      </c>
      <c r="D14" s="13">
        <f>'5月'!C37</f>
        <v>1138.72</v>
      </c>
      <c r="E14" s="13">
        <f>'5月'!D37</f>
        <v>0</v>
      </c>
      <c r="F14" s="13">
        <f>'5月'!E37</f>
        <v>1386</v>
      </c>
      <c r="G14" s="14">
        <f>'5月'!F37</f>
        <v>702.3</v>
      </c>
      <c r="H14" s="14">
        <f>'5月'!G37</f>
        <v>399.26</v>
      </c>
      <c r="I14" s="14">
        <f>'5月'!H37</f>
        <v>0</v>
      </c>
      <c r="J14" s="14">
        <f>'5月'!I37</f>
        <v>0</v>
      </c>
      <c r="K14" s="14">
        <f>'5月'!J37</f>
        <v>0</v>
      </c>
      <c r="L14" s="14">
        <f>'5月'!K37</f>
        <v>0</v>
      </c>
      <c r="M14" s="14">
        <f>'5月'!L37</f>
        <v>1101.56</v>
      </c>
      <c r="N14" s="17">
        <f>'5月'!M37</f>
        <v>132.69999999999999</v>
      </c>
      <c r="O14" s="17">
        <f>'5月'!N37</f>
        <v>0</v>
      </c>
      <c r="P14" s="17">
        <f>'5月'!O37</f>
        <v>0</v>
      </c>
      <c r="Q14" s="17">
        <f>'5月'!P37</f>
        <v>37.96</v>
      </c>
      <c r="R14" s="17">
        <f>'5月'!Q37</f>
        <v>89.6</v>
      </c>
      <c r="S14" s="17">
        <f>'5月'!R37</f>
        <v>0</v>
      </c>
      <c r="T14" s="17">
        <f>'5月'!S37</f>
        <v>0</v>
      </c>
      <c r="U14" s="17">
        <f>'5月'!T37</f>
        <v>260.26</v>
      </c>
      <c r="V14" s="13">
        <f>'5月'!U37</f>
        <v>6767</v>
      </c>
      <c r="W14" s="17">
        <f>'5月'!V37</f>
        <v>10653.54</v>
      </c>
    </row>
    <row r="15" spans="2:23">
      <c r="B15" s="42"/>
      <c r="C15" s="29" t="s">
        <v>26</v>
      </c>
      <c r="D15" s="13">
        <f>'5月'!C38</f>
        <v>36.732903225806503</v>
      </c>
      <c r="E15" s="13">
        <f>'5月'!D38</f>
        <v>0</v>
      </c>
      <c r="F15" s="13">
        <f>'5月'!E38</f>
        <v>57.75</v>
      </c>
      <c r="G15" s="14">
        <f>'5月'!F38</f>
        <v>25.082142857142902</v>
      </c>
      <c r="H15" s="14">
        <f>'5月'!G38</f>
        <v>12.8793548387097</v>
      </c>
      <c r="I15" s="14">
        <f>'5月'!H38</f>
        <v>0</v>
      </c>
      <c r="J15" s="14">
        <f>'5月'!I38</f>
        <v>0</v>
      </c>
      <c r="K15" s="14">
        <f>'5月'!J38</f>
        <v>0</v>
      </c>
      <c r="L15" s="14">
        <f>'5月'!K38</f>
        <v>0</v>
      </c>
      <c r="M15" s="14">
        <f>'5月'!L38</f>
        <v>39.341428571428601</v>
      </c>
      <c r="N15" s="17">
        <f>'5月'!M38</f>
        <v>4.2806451612903196</v>
      </c>
      <c r="O15" s="17">
        <f>'5月'!N38</f>
        <v>0</v>
      </c>
      <c r="P15" s="17">
        <f>'5月'!O38</f>
        <v>0</v>
      </c>
      <c r="Q15" s="17">
        <f>'5月'!P38</f>
        <v>1.2245161290322599</v>
      </c>
      <c r="R15" s="17">
        <f>'5月'!Q38</f>
        <v>2.8903225806451598</v>
      </c>
      <c r="S15" s="17">
        <f>'5月'!R38</f>
        <v>0</v>
      </c>
      <c r="T15" s="17">
        <f>'5月'!S38</f>
        <v>0</v>
      </c>
      <c r="U15" s="17">
        <f>'5月'!T38</f>
        <v>11.83</v>
      </c>
      <c r="V15" s="13">
        <f>'5月'!U38</f>
        <v>218.29032258064501</v>
      </c>
      <c r="W15" s="17">
        <f>'5月'!V38</f>
        <v>355.11799999999999</v>
      </c>
    </row>
    <row r="16" spans="2:23">
      <c r="B16" s="43">
        <v>6</v>
      </c>
      <c r="C16" s="29" t="s">
        <v>25</v>
      </c>
      <c r="D16" s="13">
        <f>'6月'!C37</f>
        <v>1251.06</v>
      </c>
      <c r="E16" s="13">
        <f>'6月'!D37</f>
        <v>0</v>
      </c>
      <c r="F16" s="13">
        <f>'6月'!E37</f>
        <v>1590.06</v>
      </c>
      <c r="G16" s="14">
        <f>'6月'!F37</f>
        <v>584.32000000000005</v>
      </c>
      <c r="H16" s="14">
        <f>'6月'!G37</f>
        <v>472.82</v>
      </c>
      <c r="I16" s="14">
        <f>'6月'!H37</f>
        <v>0</v>
      </c>
      <c r="J16" s="14">
        <f>'6月'!I37</f>
        <v>0</v>
      </c>
      <c r="K16" s="14">
        <f>'6月'!J37</f>
        <v>0</v>
      </c>
      <c r="L16" s="14">
        <f>'6月'!K37</f>
        <v>0</v>
      </c>
      <c r="M16" s="14">
        <f>'6月'!L37</f>
        <v>1057.1400000000001</v>
      </c>
      <c r="N16" s="17">
        <f>'6月'!M37</f>
        <v>760.27</v>
      </c>
      <c r="O16" s="17">
        <f>'6月'!N37</f>
        <v>0</v>
      </c>
      <c r="P16" s="17">
        <f>'6月'!O37</f>
        <v>0</v>
      </c>
      <c r="Q16" s="17">
        <f>'6月'!P37</f>
        <v>92</v>
      </c>
      <c r="R16" s="17">
        <f>'6月'!Q37</f>
        <v>50.26</v>
      </c>
      <c r="S16" s="17">
        <f>'6月'!R37</f>
        <v>0</v>
      </c>
      <c r="T16" s="17">
        <f>'6月'!S37</f>
        <v>0</v>
      </c>
      <c r="U16" s="17">
        <f>'6月'!T37</f>
        <v>902.53</v>
      </c>
      <c r="V16" s="13">
        <f>'6月'!U37</f>
        <v>9354</v>
      </c>
      <c r="W16" s="17">
        <f>'6月'!V37</f>
        <v>14154.79</v>
      </c>
    </row>
    <row r="17" spans="2:23">
      <c r="B17" s="42"/>
      <c r="C17" s="29" t="s">
        <v>26</v>
      </c>
      <c r="D17" s="13">
        <f>'6月'!C38</f>
        <v>41.701999999999998</v>
      </c>
      <c r="E17" s="13">
        <f>'6月'!D38</f>
        <v>0</v>
      </c>
      <c r="F17" s="13">
        <f>'6月'!E38</f>
        <v>56.787857142857199</v>
      </c>
      <c r="G17" s="14">
        <f>'6月'!F38</f>
        <v>19.477333333333299</v>
      </c>
      <c r="H17" s="14">
        <f>'6月'!G38</f>
        <v>15.760666666666699</v>
      </c>
      <c r="I17" s="14">
        <f>'6月'!H38</f>
        <v>0</v>
      </c>
      <c r="J17" s="14">
        <f>'6月'!I38</f>
        <v>0</v>
      </c>
      <c r="K17" s="14">
        <f>'6月'!J38</f>
        <v>0</v>
      </c>
      <c r="L17" s="14">
        <f>'6月'!K38</f>
        <v>0</v>
      </c>
      <c r="M17" s="14">
        <f>'6月'!L38</f>
        <v>35.238</v>
      </c>
      <c r="N17" s="17">
        <f>'6月'!M38</f>
        <v>25.342333333333301</v>
      </c>
      <c r="O17" s="17">
        <f>'6月'!N38</f>
        <v>0</v>
      </c>
      <c r="P17" s="17">
        <f>'6月'!O38</f>
        <v>0</v>
      </c>
      <c r="Q17" s="17">
        <f>'6月'!P38</f>
        <v>3.06666666666667</v>
      </c>
      <c r="R17" s="17">
        <f>'6月'!Q38</f>
        <v>1.67533333333333</v>
      </c>
      <c r="S17" s="17">
        <f>'6月'!R38</f>
        <v>0</v>
      </c>
      <c r="T17" s="17">
        <f>'6月'!S38</f>
        <v>0</v>
      </c>
      <c r="U17" s="17">
        <f>'6月'!T38</f>
        <v>30.084333333333301</v>
      </c>
      <c r="V17" s="13">
        <f>'6月'!U38</f>
        <v>311.8</v>
      </c>
      <c r="W17" s="17">
        <f>'6月'!V38</f>
        <v>471.82633333333303</v>
      </c>
    </row>
    <row r="18" spans="2:23">
      <c r="B18" s="43">
        <v>7</v>
      </c>
      <c r="C18" s="29" t="s">
        <v>25</v>
      </c>
      <c r="D18" s="13">
        <f>'7月'!C37</f>
        <v>1452.5</v>
      </c>
      <c r="E18" s="13">
        <f>'7月'!D37</f>
        <v>0</v>
      </c>
      <c r="F18" s="13">
        <f>'7月'!E37</f>
        <v>2607.5700000000002</v>
      </c>
      <c r="G18" s="14">
        <f>'7月'!F37</f>
        <v>635.70000000000005</v>
      </c>
      <c r="H18" s="14">
        <f>'7月'!G37</f>
        <v>874.5</v>
      </c>
      <c r="I18" s="14">
        <f>'7月'!H37</f>
        <v>386.52</v>
      </c>
      <c r="J18" s="14">
        <f>'7月'!I37</f>
        <v>0</v>
      </c>
      <c r="K18" s="14">
        <f>'7月'!J37</f>
        <v>0</v>
      </c>
      <c r="L18" s="14">
        <f>'7月'!K37</f>
        <v>0</v>
      </c>
      <c r="M18" s="14">
        <f>'7月'!L37</f>
        <v>1896.72</v>
      </c>
      <c r="N18" s="17">
        <f>'7月'!M37</f>
        <v>404.34</v>
      </c>
      <c r="O18" s="17">
        <f>'7月'!N37</f>
        <v>0</v>
      </c>
      <c r="P18" s="17">
        <f>'7月'!O37</f>
        <v>0</v>
      </c>
      <c r="Q18" s="17">
        <f>'7月'!P37</f>
        <v>0</v>
      </c>
      <c r="R18" s="17">
        <f>'7月'!Q37</f>
        <v>48.44</v>
      </c>
      <c r="S18" s="17">
        <f>'7月'!R37</f>
        <v>0</v>
      </c>
      <c r="T18" s="17">
        <f>'7月'!S37</f>
        <v>0</v>
      </c>
      <c r="U18" s="17">
        <f>'7月'!T37</f>
        <v>452.78</v>
      </c>
      <c r="V18" s="13">
        <f>'7月'!U37</f>
        <v>12349</v>
      </c>
      <c r="W18" s="17">
        <f>'7月'!V37</f>
        <v>18758.57</v>
      </c>
    </row>
    <row r="19" spans="2:23">
      <c r="B19" s="42"/>
      <c r="C19" s="29" t="s">
        <v>26</v>
      </c>
      <c r="D19" s="13">
        <f>'7月'!C38</f>
        <v>46.854838709677402</v>
      </c>
      <c r="E19" s="13">
        <f>'7月'!D38</f>
        <v>0</v>
      </c>
      <c r="F19" s="13">
        <f>'7月'!E38</f>
        <v>84.115161290322604</v>
      </c>
      <c r="G19" s="14">
        <f>'7月'!F38</f>
        <v>21.920689655172399</v>
      </c>
      <c r="H19" s="14">
        <f>'7月'!G38</f>
        <v>28.209677419354801</v>
      </c>
      <c r="I19" s="14">
        <f>'7月'!H38</f>
        <v>12.468387096774199</v>
      </c>
      <c r="J19" s="14">
        <f>'7月'!I38</f>
        <v>0</v>
      </c>
      <c r="K19" s="14">
        <f>'7月'!J38</f>
        <v>0</v>
      </c>
      <c r="L19" s="14">
        <f>'7月'!K38</f>
        <v>0</v>
      </c>
      <c r="M19" s="14">
        <f>'7月'!L38</f>
        <v>65.404137931034498</v>
      </c>
      <c r="N19" s="17">
        <f>'7月'!M38</f>
        <v>13.0432258064516</v>
      </c>
      <c r="O19" s="17">
        <f>'7月'!N38</f>
        <v>0</v>
      </c>
      <c r="P19" s="17">
        <f>'7月'!O38</f>
        <v>0</v>
      </c>
      <c r="Q19" s="17">
        <f>'7月'!P38</f>
        <v>0</v>
      </c>
      <c r="R19" s="17">
        <f>'7月'!Q38</f>
        <v>1.56258064516129</v>
      </c>
      <c r="S19" s="17">
        <f>'7月'!R38</f>
        <v>0</v>
      </c>
      <c r="T19" s="17">
        <f>'7月'!S38</f>
        <v>0</v>
      </c>
      <c r="U19" s="17">
        <f>'7月'!T38</f>
        <v>16.1707142857143</v>
      </c>
      <c r="V19" s="13">
        <f>'7月'!U38</f>
        <v>398.35483870967698</v>
      </c>
      <c r="W19" s="17">
        <f>'7月'!V38</f>
        <v>625.285666666667</v>
      </c>
    </row>
    <row r="20" spans="2:23">
      <c r="B20" s="43">
        <v>8</v>
      </c>
      <c r="C20" s="29" t="s">
        <v>25</v>
      </c>
      <c r="D20" s="13">
        <f>'8月'!C37</f>
        <v>1601.54</v>
      </c>
      <c r="E20" s="13">
        <f>'8月'!D37</f>
        <v>0</v>
      </c>
      <c r="F20" s="13">
        <f>'8月'!E37</f>
        <v>3501.98</v>
      </c>
      <c r="G20" s="14">
        <f>'8月'!F37</f>
        <v>531.36</v>
      </c>
      <c r="H20" s="14">
        <f>'8月'!G37</f>
        <v>639.82000000000005</v>
      </c>
      <c r="I20" s="14">
        <f>'8月'!H37</f>
        <v>196.36</v>
      </c>
      <c r="J20" s="14">
        <f>'8月'!I37</f>
        <v>0</v>
      </c>
      <c r="K20" s="14">
        <f>'8月'!J37</f>
        <v>0</v>
      </c>
      <c r="L20" s="14">
        <f>'8月'!K37</f>
        <v>0</v>
      </c>
      <c r="M20" s="14">
        <f>'8月'!L37</f>
        <v>1367.54</v>
      </c>
      <c r="N20" s="17">
        <f>'8月'!M37</f>
        <v>395.64</v>
      </c>
      <c r="O20" s="17">
        <f>'8月'!N37</f>
        <v>0</v>
      </c>
      <c r="P20" s="17">
        <f>'8月'!O37</f>
        <v>0</v>
      </c>
      <c r="Q20" s="17">
        <f>'8月'!P37</f>
        <v>0</v>
      </c>
      <c r="R20" s="17">
        <f>'8月'!Q37</f>
        <v>50.34</v>
      </c>
      <c r="S20" s="17">
        <f>'8月'!R37</f>
        <v>0</v>
      </c>
      <c r="T20" s="17">
        <f>'8月'!S37</f>
        <v>0</v>
      </c>
      <c r="U20" s="17">
        <f>'8月'!T37</f>
        <v>445.98</v>
      </c>
      <c r="V20" s="13">
        <f>'8月'!U37</f>
        <v>11554</v>
      </c>
      <c r="W20" s="17">
        <f>'8月'!V37</f>
        <v>18471.04</v>
      </c>
    </row>
    <row r="21" spans="2:23">
      <c r="B21" s="42"/>
      <c r="C21" s="29" t="s">
        <v>26</v>
      </c>
      <c r="D21" s="13">
        <f>'8月'!C38</f>
        <v>51.662580645161299</v>
      </c>
      <c r="E21" s="13">
        <f>'8月'!D38</f>
        <v>0</v>
      </c>
      <c r="F21" s="13">
        <f>'8月'!E38</f>
        <v>112.967096774194</v>
      </c>
      <c r="G21" s="14">
        <f>'8月'!F38</f>
        <v>18.977142857142901</v>
      </c>
      <c r="H21" s="14">
        <f>'8月'!G38</f>
        <v>20.6393548387097</v>
      </c>
      <c r="I21" s="14">
        <f>'8月'!H38</f>
        <v>6.3341935483871001</v>
      </c>
      <c r="J21" s="14">
        <f>'8月'!I38</f>
        <v>0</v>
      </c>
      <c r="K21" s="14">
        <f>'8月'!J38</f>
        <v>0</v>
      </c>
      <c r="L21" s="14">
        <f>'8月'!K38</f>
        <v>0</v>
      </c>
      <c r="M21" s="14">
        <f>'8月'!L38</f>
        <v>48.840714285714299</v>
      </c>
      <c r="N21" s="17">
        <f>'8月'!M38</f>
        <v>12.7625806451613</v>
      </c>
      <c r="O21" s="17">
        <f>'8月'!N38</f>
        <v>0</v>
      </c>
      <c r="P21" s="17">
        <f>'8月'!O38</f>
        <v>0</v>
      </c>
      <c r="Q21" s="17">
        <f>'8月'!P38</f>
        <v>0</v>
      </c>
      <c r="R21" s="17">
        <f>'8月'!Q38</f>
        <v>1.6238709677419401</v>
      </c>
      <c r="S21" s="17">
        <f>'8月'!R38</f>
        <v>0</v>
      </c>
      <c r="T21" s="17">
        <f>'8月'!S38</f>
        <v>0</v>
      </c>
      <c r="U21" s="17">
        <f>'8月'!T38</f>
        <v>20.271818181818201</v>
      </c>
      <c r="V21" s="13">
        <f>'8月'!U38</f>
        <v>372.70967741935499</v>
      </c>
      <c r="W21" s="17">
        <f>'8月'!V38</f>
        <v>615.70133333333297</v>
      </c>
    </row>
    <row r="22" spans="2:23">
      <c r="B22" s="43">
        <v>9</v>
      </c>
      <c r="C22" s="29" t="s">
        <v>25</v>
      </c>
      <c r="D22" s="13">
        <f>'9月'!C37</f>
        <v>1949.9</v>
      </c>
      <c r="E22" s="13">
        <f>'9月'!D37</f>
        <v>128.4</v>
      </c>
      <c r="F22" s="13">
        <f>'9月'!E37</f>
        <v>3913.96</v>
      </c>
      <c r="G22" s="14">
        <f>'9月'!F37</f>
        <v>604.80100000000004</v>
      </c>
      <c r="H22" s="14">
        <f>'9月'!G37</f>
        <v>768.58</v>
      </c>
      <c r="I22" s="14">
        <f>'9月'!H37</f>
        <v>57.12</v>
      </c>
      <c r="J22" s="14">
        <f>'9月'!I37</f>
        <v>0</v>
      </c>
      <c r="K22" s="14">
        <f>'9月'!J37</f>
        <v>0</v>
      </c>
      <c r="L22" s="14">
        <f>'9月'!K37</f>
        <v>0</v>
      </c>
      <c r="M22" s="14">
        <f>'9月'!L37</f>
        <v>1430.501</v>
      </c>
      <c r="N22" s="17">
        <f>'9月'!M37</f>
        <v>0</v>
      </c>
      <c r="O22" s="17">
        <f>'9月'!N37</f>
        <v>0</v>
      </c>
      <c r="P22" s="17">
        <f>'9月'!O37</f>
        <v>0</v>
      </c>
      <c r="Q22" s="17">
        <f>'9月'!P37</f>
        <v>0</v>
      </c>
      <c r="R22" s="17">
        <f>'9月'!Q37</f>
        <v>56.68</v>
      </c>
      <c r="S22" s="17">
        <f>'9月'!R37</f>
        <v>12.02</v>
      </c>
      <c r="T22" s="17">
        <f>'9月'!S37</f>
        <v>12.36</v>
      </c>
      <c r="U22" s="17">
        <f>'9月'!T37</f>
        <v>81.06</v>
      </c>
      <c r="V22" s="13">
        <f>'9月'!U37</f>
        <v>11276</v>
      </c>
      <c r="W22" s="17">
        <f>'9月'!V37</f>
        <v>18651.420999999998</v>
      </c>
    </row>
    <row r="23" spans="2:23">
      <c r="B23" s="42"/>
      <c r="C23" s="29" t="s">
        <v>26</v>
      </c>
      <c r="D23" s="13">
        <f>'9月'!C38</f>
        <v>64.996666666666698</v>
      </c>
      <c r="E23" s="13">
        <f>'9月'!D38</f>
        <v>11.6727272727273</v>
      </c>
      <c r="F23" s="13">
        <f>'9月'!E38</f>
        <v>130.46533333333301</v>
      </c>
      <c r="G23" s="14">
        <f>'9月'!F38</f>
        <v>20.160033333333299</v>
      </c>
      <c r="H23" s="14">
        <f>'9月'!G38</f>
        <v>25.619333333333302</v>
      </c>
      <c r="I23" s="14">
        <f>'9月'!H38</f>
        <v>1.9039999999999999</v>
      </c>
      <c r="J23" s="14">
        <f>'9月'!I38</f>
        <v>0</v>
      </c>
      <c r="K23" s="14">
        <f>'9月'!J38</f>
        <v>0</v>
      </c>
      <c r="L23" s="14">
        <f>'9月'!K38</f>
        <v>0</v>
      </c>
      <c r="M23" s="14">
        <f>'9月'!L38</f>
        <v>47.6833666666667</v>
      </c>
      <c r="N23" s="17">
        <f>'9月'!M38</f>
        <v>0</v>
      </c>
      <c r="O23" s="17">
        <f>'9月'!N38</f>
        <v>0</v>
      </c>
      <c r="P23" s="17">
        <f>'9月'!O38</f>
        <v>0</v>
      </c>
      <c r="Q23" s="17">
        <f>'9月'!P38</f>
        <v>0</v>
      </c>
      <c r="R23" s="17">
        <f>'9月'!Q38</f>
        <v>1.9544827586206901</v>
      </c>
      <c r="S23" s="17">
        <f>'9月'!R38</f>
        <v>0.41448275862069001</v>
      </c>
      <c r="T23" s="17">
        <f>'9月'!S38</f>
        <v>0.426206896551724</v>
      </c>
      <c r="U23" s="17">
        <f>'9月'!T38</f>
        <v>10.1325</v>
      </c>
      <c r="V23" s="13">
        <f>'9月'!U38</f>
        <v>375.86666666666702</v>
      </c>
      <c r="W23" s="17">
        <f>'9月'!V38</f>
        <v>621.71403333333399</v>
      </c>
    </row>
    <row r="24" spans="2:23">
      <c r="B24" s="43">
        <v>10</v>
      </c>
      <c r="C24" s="29" t="s">
        <v>25</v>
      </c>
      <c r="D24" s="13">
        <f>'10月'!C37</f>
        <v>2156.2199999999998</v>
      </c>
      <c r="E24" s="13">
        <f>'10月'!D37</f>
        <v>333.24</v>
      </c>
      <c r="F24" s="13">
        <f>'10月'!E37</f>
        <v>5266.03</v>
      </c>
      <c r="G24" s="14">
        <f>'10月'!F37</f>
        <v>658.64</v>
      </c>
      <c r="H24" s="14">
        <f>'10月'!G37</f>
        <v>778.27</v>
      </c>
      <c r="I24" s="14">
        <f>'10月'!H37</f>
        <v>30.2</v>
      </c>
      <c r="J24" s="14">
        <f>'10月'!I37</f>
        <v>0</v>
      </c>
      <c r="K24" s="14">
        <f>'10月'!J37</f>
        <v>0</v>
      </c>
      <c r="L24" s="14">
        <f>'10月'!K37</f>
        <v>0</v>
      </c>
      <c r="M24" s="14">
        <f>'10月'!L37</f>
        <v>1467.11</v>
      </c>
      <c r="N24" s="17">
        <f>'10月'!M37</f>
        <v>74.44</v>
      </c>
      <c r="O24" s="17">
        <f>'10月'!N37</f>
        <v>0</v>
      </c>
      <c r="P24" s="17">
        <f>'10月'!O37</f>
        <v>0</v>
      </c>
      <c r="Q24" s="17">
        <f>'10月'!P37</f>
        <v>0</v>
      </c>
      <c r="R24" s="17">
        <f>'10月'!Q37</f>
        <v>50.34</v>
      </c>
      <c r="S24" s="17">
        <f>'10月'!R37</f>
        <v>104.92</v>
      </c>
      <c r="T24" s="17">
        <f>'10月'!S37</f>
        <v>31.36</v>
      </c>
      <c r="U24" s="17">
        <f>'10月'!T37</f>
        <v>261.06</v>
      </c>
      <c r="V24" s="13">
        <f>'10月'!U37</f>
        <v>7134.6</v>
      </c>
      <c r="W24" s="17">
        <f>'10月'!V37</f>
        <v>16285.02</v>
      </c>
    </row>
    <row r="25" spans="2:23">
      <c r="B25" s="42"/>
      <c r="C25" s="29" t="s">
        <v>26</v>
      </c>
      <c r="D25" s="13">
        <f>'10月'!C38</f>
        <v>69.555483870967706</v>
      </c>
      <c r="E25" s="13">
        <f>'10月'!D38</f>
        <v>10.7496774193548</v>
      </c>
      <c r="F25" s="13">
        <f>'10月'!E38</f>
        <v>169.871935483871</v>
      </c>
      <c r="G25" s="14">
        <f>'10月'!F38</f>
        <v>23.522857142857202</v>
      </c>
      <c r="H25" s="14">
        <f>'10月'!G38</f>
        <v>25.105483870967699</v>
      </c>
      <c r="I25" s="14">
        <f>'10月'!H38</f>
        <v>1.3727272727272699</v>
      </c>
      <c r="J25" s="14">
        <f>'10月'!I38</f>
        <v>0</v>
      </c>
      <c r="K25" s="14">
        <f>'10月'!J38</f>
        <v>0</v>
      </c>
      <c r="L25" s="14">
        <f>'10月'!K38</f>
        <v>0</v>
      </c>
      <c r="M25" s="14">
        <f>'10月'!L38</f>
        <v>50.59</v>
      </c>
      <c r="N25" s="17">
        <f>'10月'!M38</f>
        <v>2.9775999999999998</v>
      </c>
      <c r="O25" s="17">
        <f>'10月'!N38</f>
        <v>0</v>
      </c>
      <c r="P25" s="17">
        <f>'10月'!O38</f>
        <v>0</v>
      </c>
      <c r="Q25" s="17">
        <f>'10月'!P38</f>
        <v>0</v>
      </c>
      <c r="R25" s="17">
        <f>'10月'!Q38</f>
        <v>2.18869565217391</v>
      </c>
      <c r="S25" s="17">
        <f>'10月'!R38</f>
        <v>3.74714285714286</v>
      </c>
      <c r="T25" s="17">
        <f>'10月'!S38</f>
        <v>1.3634782608695699</v>
      </c>
      <c r="U25" s="17">
        <f>'10月'!T38</f>
        <v>10.8775</v>
      </c>
      <c r="V25" s="13">
        <f>'10月'!U38</f>
        <v>274.407692307692</v>
      </c>
      <c r="W25" s="17">
        <f>'10月'!V38</f>
        <v>525.323225806452</v>
      </c>
    </row>
    <row r="26" spans="2:23">
      <c r="B26" s="43">
        <v>11</v>
      </c>
      <c r="C26" s="29" t="s">
        <v>25</v>
      </c>
      <c r="D26" s="13">
        <f>'11月'!C37</f>
        <v>2312.62</v>
      </c>
      <c r="E26" s="13">
        <f>'11月'!D37</f>
        <v>546.17999999999995</v>
      </c>
      <c r="F26" s="13">
        <f>'11月'!E37</f>
        <v>3950.68</v>
      </c>
      <c r="G26" s="14">
        <f>'11月'!F37</f>
        <v>827.1</v>
      </c>
      <c r="H26" s="14">
        <f>'11月'!G37</f>
        <v>991.74</v>
      </c>
      <c r="I26" s="14">
        <f>'11月'!H37</f>
        <v>0</v>
      </c>
      <c r="J26" s="14">
        <f>'11月'!I37</f>
        <v>0</v>
      </c>
      <c r="K26" s="14">
        <f>'11月'!J37</f>
        <v>0</v>
      </c>
      <c r="L26" s="14">
        <f>'11月'!K37</f>
        <v>0</v>
      </c>
      <c r="M26" s="14">
        <f>'11月'!L37</f>
        <v>1818.84</v>
      </c>
      <c r="N26" s="17">
        <f>'11月'!M37</f>
        <v>62.55</v>
      </c>
      <c r="O26" s="17">
        <f>'11月'!N37</f>
        <v>0</v>
      </c>
      <c r="P26" s="17">
        <f>'11月'!O37</f>
        <v>0</v>
      </c>
      <c r="Q26" s="17">
        <f>'11月'!P37</f>
        <v>0</v>
      </c>
      <c r="R26" s="17">
        <f>'11月'!Q37</f>
        <v>7.92</v>
      </c>
      <c r="S26" s="17">
        <f>'11月'!R37</f>
        <v>100.28</v>
      </c>
      <c r="T26" s="17">
        <f>'11月'!S37</f>
        <v>62.18</v>
      </c>
      <c r="U26" s="17">
        <f>'11月'!T37</f>
        <v>232.93</v>
      </c>
      <c r="V26" s="13">
        <f>'11月'!U37</f>
        <v>3629</v>
      </c>
      <c r="W26" s="17">
        <f>'11月'!V37</f>
        <v>11944.07</v>
      </c>
    </row>
    <row r="27" spans="2:23">
      <c r="B27" s="42"/>
      <c r="C27" s="29" t="s">
        <v>26</v>
      </c>
      <c r="D27" s="13">
        <f>'11月'!C38</f>
        <v>77.087333333333305</v>
      </c>
      <c r="E27" s="13">
        <f>'11月'!D38</f>
        <v>18.206</v>
      </c>
      <c r="F27" s="13">
        <f>'11月'!E38</f>
        <v>131.689333333333</v>
      </c>
      <c r="G27" s="14">
        <f>'11月'!F38</f>
        <v>27.57</v>
      </c>
      <c r="H27" s="14">
        <f>'11月'!G38</f>
        <v>33.058</v>
      </c>
      <c r="I27" s="14">
        <f>'11月'!H38</f>
        <v>0</v>
      </c>
      <c r="J27" s="14">
        <f>'11月'!I38</f>
        <v>0</v>
      </c>
      <c r="K27" s="14">
        <f>'11月'!J38</f>
        <v>0</v>
      </c>
      <c r="L27" s="14">
        <f>'11月'!K38</f>
        <v>0</v>
      </c>
      <c r="M27" s="14">
        <f>'11月'!L38</f>
        <v>60.628</v>
      </c>
      <c r="N27" s="17">
        <f>'11月'!M38</f>
        <v>2.085</v>
      </c>
      <c r="O27" s="17">
        <f>'11月'!N38</f>
        <v>0</v>
      </c>
      <c r="P27" s="17">
        <f>'11月'!O38</f>
        <v>0</v>
      </c>
      <c r="Q27" s="17">
        <f>'11月'!P38</f>
        <v>0</v>
      </c>
      <c r="R27" s="17">
        <f>'11月'!Q38</f>
        <v>0.27310344827586203</v>
      </c>
      <c r="S27" s="17">
        <f>'11月'!R38</f>
        <v>3.3426666666666698</v>
      </c>
      <c r="T27" s="17">
        <f>'11月'!S38</f>
        <v>2.2207142857142901</v>
      </c>
      <c r="U27" s="17">
        <f>'11月'!T38</f>
        <v>10.1273913043478</v>
      </c>
      <c r="V27" s="13">
        <f>'11月'!U38</f>
        <v>201.611111111111</v>
      </c>
      <c r="W27" s="17">
        <f>'11月'!V38</f>
        <v>398.13566666666702</v>
      </c>
    </row>
    <row r="28" spans="2:23">
      <c r="B28" s="43">
        <v>12</v>
      </c>
      <c r="C28" s="29" t="s">
        <v>25</v>
      </c>
      <c r="D28" s="13">
        <f>'12月'!C37</f>
        <v>2647.83</v>
      </c>
      <c r="E28" s="13">
        <f>'12月'!D37</f>
        <v>771.88</v>
      </c>
      <c r="F28" s="13">
        <f>'12月'!E37</f>
        <v>3317.42</v>
      </c>
      <c r="G28" s="14">
        <f>'12月'!F37</f>
        <v>954.5</v>
      </c>
      <c r="H28" s="14">
        <f>'12月'!G37</f>
        <v>1211.1400000000001</v>
      </c>
      <c r="I28" s="14">
        <f>'12月'!H37</f>
        <v>0</v>
      </c>
      <c r="J28" s="14">
        <f>'12月'!I37</f>
        <v>22.64</v>
      </c>
      <c r="K28" s="14">
        <f>'12月'!J37</f>
        <v>0</v>
      </c>
      <c r="L28" s="14">
        <f>'12月'!K37</f>
        <v>0</v>
      </c>
      <c r="M28" s="14">
        <f>'12月'!L37</f>
        <v>2188.2800000000002</v>
      </c>
      <c r="N28" s="17">
        <f>'12月'!M37</f>
        <v>231.45</v>
      </c>
      <c r="O28" s="17">
        <f>'12月'!N37</f>
        <v>0</v>
      </c>
      <c r="P28" s="17">
        <f>'12月'!O37</f>
        <v>0</v>
      </c>
      <c r="Q28" s="17">
        <f>'12月'!P37</f>
        <v>0</v>
      </c>
      <c r="R28" s="17">
        <f>'12月'!Q37</f>
        <v>91.58</v>
      </c>
      <c r="S28" s="17">
        <f>'12月'!R37</f>
        <v>138.19999999999999</v>
      </c>
      <c r="T28" s="17">
        <f>'12月'!S37</f>
        <v>86.12</v>
      </c>
      <c r="U28" s="17">
        <f>'12月'!T37</f>
        <v>547.35</v>
      </c>
      <c r="V28" s="13">
        <f>'12月'!U37</f>
        <v>7992.1</v>
      </c>
      <c r="W28" s="17">
        <f>'12月'!V37</f>
        <v>16692.98</v>
      </c>
    </row>
    <row r="29" spans="2:23">
      <c r="B29" s="42"/>
      <c r="C29" s="29" t="s">
        <v>26</v>
      </c>
      <c r="D29" s="13">
        <f>'12月'!C38</f>
        <v>85.4138709677419</v>
      </c>
      <c r="E29" s="13">
        <f>'12月'!D38</f>
        <v>24.899354838709701</v>
      </c>
      <c r="F29" s="13">
        <f>'12月'!E38</f>
        <v>107.013548387097</v>
      </c>
      <c r="G29" s="14">
        <f>'12月'!F38</f>
        <v>30.790322580645199</v>
      </c>
      <c r="H29" s="14">
        <f>'12月'!G38</f>
        <v>39.069032258064503</v>
      </c>
      <c r="I29" s="14">
        <f>'12月'!H38</f>
        <v>0</v>
      </c>
      <c r="J29" s="14">
        <f>'12月'!I38</f>
        <v>0.73032258064516098</v>
      </c>
      <c r="K29" s="14">
        <f>'12月'!J38</f>
        <v>0</v>
      </c>
      <c r="L29" s="14">
        <f>'12月'!K38</f>
        <v>0</v>
      </c>
      <c r="M29" s="14">
        <f>'12月'!L38</f>
        <v>70.5896774193548</v>
      </c>
      <c r="N29" s="17">
        <f>'12月'!M38</f>
        <v>7.4661290322580598</v>
      </c>
      <c r="O29" s="17">
        <f>'12月'!N38</f>
        <v>0</v>
      </c>
      <c r="P29" s="17">
        <f>'12月'!O38</f>
        <v>0</v>
      </c>
      <c r="Q29" s="17">
        <f>'12月'!P38</f>
        <v>0</v>
      </c>
      <c r="R29" s="17">
        <f>'12月'!Q38</f>
        <v>2.9541935483870998</v>
      </c>
      <c r="S29" s="17">
        <f>'12月'!R38</f>
        <v>4.4580645161290304</v>
      </c>
      <c r="T29" s="17">
        <f>'12月'!S38</f>
        <v>2.9696551724137898</v>
      </c>
      <c r="U29" s="17">
        <f>'12月'!T38</f>
        <v>19.548214285714302</v>
      </c>
      <c r="V29" s="13">
        <f>'12月'!U38</f>
        <v>257.80967741935501</v>
      </c>
      <c r="W29" s="17">
        <f>'12月'!V38</f>
        <v>538.48322580645197</v>
      </c>
    </row>
    <row r="30" spans="2:23">
      <c r="B30" s="38" t="s">
        <v>27</v>
      </c>
      <c r="C30" s="39"/>
      <c r="D30" s="13">
        <f>D6+D8+D10+D12+D14+D16+D18+D20+D22+D24+D26+D28</f>
        <v>16714.199999999997</v>
      </c>
      <c r="E30" s="13">
        <f>E6+E8+E10+E12+E14+E16+E18+E20+E22+E24+E26+E28</f>
        <v>1779.6999999999998</v>
      </c>
      <c r="F30" s="13">
        <f>F6+F8+F10+F12+F14+F16+F18+F20+F22+F24+F26+F28</f>
        <v>31312.759999999995</v>
      </c>
      <c r="G30" s="14">
        <f>G6+G8+G10+G12+G14+G16+G18+G20+G22+G24+G26+G28</f>
        <v>8545.530999999999</v>
      </c>
      <c r="H30" s="14">
        <f>H6+H8+H10+H12+H14+H16+H18+H20+H22+H24+H26+H28</f>
        <v>6832.75</v>
      </c>
      <c r="I30" s="14">
        <f>I6+I8+I10+I12+I14+I16+I18+I20+I22+I24+I26+I28</f>
        <v>670.2</v>
      </c>
      <c r="J30" s="14">
        <f>J6+J8+J10+J12+J14+J16+J18+J20+J22+J24+J26+J28</f>
        <v>22.64</v>
      </c>
      <c r="K30" s="14">
        <f>K6+K8+K10+K12+K14+K16+K18+K20+K22+K24+K26+K28</f>
        <v>0</v>
      </c>
      <c r="L30" s="14">
        <f>L6+L8+L10+L12+L14+L16+L18+L20+L22+L24+L26+L28</f>
        <v>0</v>
      </c>
      <c r="M30" s="14">
        <f>M6+M8+M10+M12+M14+M16+M18+M20+M22+M24+M26+M28</f>
        <v>16071.121000000001</v>
      </c>
      <c r="N30" s="17">
        <f>N6+N8+N10+N12+N14+N16+N18+N20+N22+N24+N26+N28</f>
        <v>2886.34</v>
      </c>
      <c r="O30" s="17">
        <f>O6+O8+O10+O12+O14+O16+O18+O20+O22+O24+O26+O28</f>
        <v>1683.28</v>
      </c>
      <c r="P30" s="17">
        <f>P6+P8+P10+P12+P14+P16+P18+P20+P22+P24+P26+P28</f>
        <v>67.5</v>
      </c>
      <c r="Q30" s="17">
        <f>Q6+Q8+Q10+Q12+Q14+Q16+Q18+Q20+Q22+Q24+Q26+Q28</f>
        <v>292.28999999999996</v>
      </c>
      <c r="R30" s="17">
        <f>R6+R8+R10+R12+R14+R16+R18+R20+R22+R24+R26+R28</f>
        <v>729.38</v>
      </c>
      <c r="S30" s="17">
        <f>S6+S8+S10+S12+S14+S16+S18+S20+S22+S24+S26+S28</f>
        <v>355.41999999999996</v>
      </c>
      <c r="T30" s="17">
        <f>T6+T8+T10+T12+T14+T16+T18+T20+T22+T24+T26+T28</f>
        <v>192.02</v>
      </c>
      <c r="U30" s="17">
        <f>U6+U8+U10+U12+U14+U16+U18+U20+U22+U24+U26+U28</f>
        <v>6206.2300000000014</v>
      </c>
      <c r="V30" s="13">
        <f>V6+V8+V10+V12+V14+V16+V18+V20+V22+V24+V26+V28</f>
        <v>96417.700000000012</v>
      </c>
      <c r="W30" s="17">
        <f>W6+W8+W10+W12+W14+W16+W18+W20+W22+W24+W26+W28</f>
        <v>166722.01100000003</v>
      </c>
    </row>
    <row r="31" spans="2:23">
      <c r="B31" s="40" t="s">
        <v>26</v>
      </c>
      <c r="C31" s="39"/>
      <c r="D31" s="13">
        <f>D30/365</f>
        <v>45.79232876712328</v>
      </c>
      <c r="E31" s="13"/>
      <c r="F31" s="13">
        <f>F30/365</f>
        <v>85.788383561643826</v>
      </c>
      <c r="G31" s="14">
        <f>G30/365</f>
        <v>23.412413698630136</v>
      </c>
      <c r="H31" s="14">
        <f>H30/365</f>
        <v>18.719863013698632</v>
      </c>
      <c r="I31" s="14"/>
      <c r="J31" s="14"/>
      <c r="K31" s="14"/>
      <c r="L31" s="14"/>
      <c r="M31" s="14"/>
      <c r="N31" s="17"/>
      <c r="O31" s="17"/>
      <c r="P31" s="17"/>
      <c r="Q31" s="17"/>
      <c r="R31" s="17"/>
      <c r="S31" s="17"/>
      <c r="T31" s="17"/>
      <c r="U31" s="17"/>
      <c r="V31" s="13">
        <f>V30/365</f>
        <v>264.15808219178086</v>
      </c>
      <c r="W31" s="17"/>
    </row>
    <row r="33" spans="13:13">
      <c r="M33" s="18"/>
    </row>
    <row r="34" spans="13:13">
      <c r="M34" s="18"/>
    </row>
  </sheetData>
  <mergeCells count="22">
    <mergeCell ref="B31:C31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C4:C5"/>
    <mergeCell ref="B2:W2"/>
    <mergeCell ref="D4:F4"/>
    <mergeCell ref="G4:M4"/>
    <mergeCell ref="N4:U4"/>
    <mergeCell ref="B30:C30"/>
    <mergeCell ref="V4:V5"/>
    <mergeCell ref="W4:W5"/>
  </mergeCells>
  <phoneticPr fontId="3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B1:V38"/>
  <sheetViews>
    <sheetView showGridLines="0" workbookViewId="0">
      <pane xSplit="2" ySplit="5" topLeftCell="C6" activePane="bottomRight" state="frozen"/>
      <selection pane="topRight"/>
      <selection pane="bottomLeft"/>
      <selection pane="bottomRight" activeCell="B2" sqref="B2:V38"/>
    </sheetView>
  </sheetViews>
  <sheetFormatPr defaultColWidth="9" defaultRowHeight="12.75"/>
  <cols>
    <col min="1" max="1" width="1.625" style="3" customWidth="1"/>
    <col min="2" max="2" width="4.625" style="4" customWidth="1"/>
    <col min="3" max="5" width="7.625" style="2" customWidth="1"/>
    <col min="6" max="11" width="6.625" style="2" customWidth="1"/>
    <col min="12" max="12" width="7.625" style="2" customWidth="1"/>
    <col min="13" max="19" width="6.625" style="2" customWidth="1"/>
    <col min="20" max="21" width="7.625" style="2" customWidth="1"/>
    <col min="22" max="22" width="8.625" style="2" customWidth="1"/>
    <col min="23" max="16384" width="9" style="3"/>
  </cols>
  <sheetData>
    <row r="1" spans="2:22" s="1" customFormat="1" ht="8.25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2:22" ht="18" customHeight="1">
      <c r="B2" s="30" t="s">
        <v>37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2:22" s="1" customFormat="1" ht="8.25"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9"/>
      <c r="T3" s="6"/>
      <c r="U3" s="6"/>
      <c r="V3" s="6"/>
    </row>
    <row r="4" spans="2:22" s="2" customFormat="1">
      <c r="B4" s="43" t="s">
        <v>29</v>
      </c>
      <c r="C4" s="31" t="s">
        <v>3</v>
      </c>
      <c r="D4" s="32"/>
      <c r="E4" s="33"/>
      <c r="F4" s="34" t="s">
        <v>4</v>
      </c>
      <c r="G4" s="34"/>
      <c r="H4" s="34"/>
      <c r="I4" s="34"/>
      <c r="J4" s="34"/>
      <c r="K4" s="34"/>
      <c r="L4" s="34"/>
      <c r="M4" s="35" t="s">
        <v>5</v>
      </c>
      <c r="N4" s="36"/>
      <c r="O4" s="36"/>
      <c r="P4" s="36"/>
      <c r="Q4" s="36"/>
      <c r="R4" s="36"/>
      <c r="S4" s="36"/>
      <c r="T4" s="37"/>
      <c r="U4" s="45" t="s">
        <v>6</v>
      </c>
      <c r="V4" s="46" t="s">
        <v>7</v>
      </c>
    </row>
    <row r="5" spans="2:22" s="2" customFormat="1">
      <c r="B5" s="42"/>
      <c r="C5" s="9" t="s">
        <v>8</v>
      </c>
      <c r="D5" s="9" t="s">
        <v>9</v>
      </c>
      <c r="E5" s="25" t="s">
        <v>10</v>
      </c>
      <c r="F5" s="8" t="s">
        <v>11</v>
      </c>
      <c r="G5" s="8" t="s">
        <v>12</v>
      </c>
      <c r="H5" s="11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15" t="s">
        <v>18</v>
      </c>
      <c r="N5" s="16" t="s">
        <v>19</v>
      </c>
      <c r="O5" s="16" t="s">
        <v>20</v>
      </c>
      <c r="P5" s="16" t="s">
        <v>21</v>
      </c>
      <c r="Q5" s="16" t="s">
        <v>22</v>
      </c>
      <c r="R5" s="20" t="s">
        <v>23</v>
      </c>
      <c r="S5" s="21" t="s">
        <v>24</v>
      </c>
      <c r="T5" s="21" t="s">
        <v>17</v>
      </c>
      <c r="U5" s="45"/>
      <c r="V5" s="46"/>
    </row>
    <row r="6" spans="2:22">
      <c r="B6" s="12">
        <v>1</v>
      </c>
      <c r="C6" s="13">
        <v>30.36</v>
      </c>
      <c r="D6" s="13"/>
      <c r="E6" s="13">
        <v>132.94</v>
      </c>
      <c r="F6" s="14">
        <v>34.54</v>
      </c>
      <c r="G6" s="14">
        <v>24.28</v>
      </c>
      <c r="H6" s="14">
        <v>0</v>
      </c>
      <c r="I6" s="14"/>
      <c r="J6" s="14"/>
      <c r="K6" s="14"/>
      <c r="L6" s="14">
        <f t="shared" ref="L6:L15" si="0">SUM(F6:K6)</f>
        <v>58.82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f>SUM(M6:S6)</f>
        <v>0</v>
      </c>
      <c r="U6" s="13">
        <v>285</v>
      </c>
      <c r="V6" s="17">
        <f t="shared" ref="V6:V35" si="1">C6+E6+L6+T6+U6</f>
        <v>507.12</v>
      </c>
    </row>
    <row r="7" spans="2:22">
      <c r="B7" s="12">
        <v>2</v>
      </c>
      <c r="C7" s="13">
        <v>78.42</v>
      </c>
      <c r="D7" s="13"/>
      <c r="E7" s="13">
        <v>116.62</v>
      </c>
      <c r="F7" s="14">
        <v>18.18</v>
      </c>
      <c r="G7" s="14">
        <v>33.08</v>
      </c>
      <c r="H7" s="14">
        <v>0</v>
      </c>
      <c r="I7" s="14"/>
      <c r="J7" s="14"/>
      <c r="K7" s="14"/>
      <c r="L7" s="14">
        <f t="shared" si="0"/>
        <v>51.26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f t="shared" ref="T7:T26" si="2">SUM(M7:S7)</f>
        <v>0</v>
      </c>
      <c r="U7" s="13">
        <v>316</v>
      </c>
      <c r="V7" s="17">
        <f t="shared" si="1"/>
        <v>562.29999999999995</v>
      </c>
    </row>
    <row r="8" spans="2:22">
      <c r="B8" s="12">
        <v>3</v>
      </c>
      <c r="C8" s="13">
        <v>28.02</v>
      </c>
      <c r="D8" s="13"/>
      <c r="E8" s="13">
        <v>151.58000000000001</v>
      </c>
      <c r="F8" s="14">
        <v>16.059999999999999</v>
      </c>
      <c r="G8" s="14">
        <v>39.72</v>
      </c>
      <c r="H8" s="14">
        <v>0</v>
      </c>
      <c r="I8" s="14"/>
      <c r="J8" s="14"/>
      <c r="K8" s="14"/>
      <c r="L8" s="14">
        <f t="shared" si="0"/>
        <v>55.78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f t="shared" si="2"/>
        <v>0</v>
      </c>
      <c r="U8" s="13">
        <v>325</v>
      </c>
      <c r="V8" s="17">
        <f t="shared" si="1"/>
        <v>560.38</v>
      </c>
    </row>
    <row r="9" spans="2:22">
      <c r="B9" s="12">
        <v>4</v>
      </c>
      <c r="C9" s="13">
        <v>73.760000000000005</v>
      </c>
      <c r="D9" s="13"/>
      <c r="E9" s="13">
        <v>150.46</v>
      </c>
      <c r="F9" s="14">
        <v>21.1</v>
      </c>
      <c r="G9" s="14">
        <v>34.200000000000003</v>
      </c>
      <c r="H9" s="14">
        <v>0</v>
      </c>
      <c r="I9" s="14"/>
      <c r="J9" s="14"/>
      <c r="K9" s="14"/>
      <c r="L9" s="14">
        <f t="shared" si="0"/>
        <v>55.3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f t="shared" si="2"/>
        <v>0</v>
      </c>
      <c r="U9" s="13">
        <v>344</v>
      </c>
      <c r="V9" s="17">
        <f t="shared" si="1"/>
        <v>623.52</v>
      </c>
    </row>
    <row r="10" spans="2:22">
      <c r="B10" s="12">
        <v>5</v>
      </c>
      <c r="C10" s="13">
        <v>53.88</v>
      </c>
      <c r="D10" s="13"/>
      <c r="E10" s="13">
        <v>53.88</v>
      </c>
      <c r="F10" s="14">
        <v>11.32</v>
      </c>
      <c r="G10" s="14">
        <v>33.18</v>
      </c>
      <c r="H10" s="14">
        <v>0</v>
      </c>
      <c r="I10" s="14"/>
      <c r="J10" s="14"/>
      <c r="K10" s="14"/>
      <c r="L10" s="14">
        <f t="shared" si="0"/>
        <v>44.5</v>
      </c>
      <c r="M10" s="17">
        <v>0</v>
      </c>
      <c r="N10" s="17">
        <v>0</v>
      </c>
      <c r="O10" s="17">
        <v>0</v>
      </c>
      <c r="P10" s="17">
        <v>0</v>
      </c>
      <c r="Q10" s="17">
        <v>12.32</v>
      </c>
      <c r="R10" s="17">
        <v>0</v>
      </c>
      <c r="S10" s="17">
        <v>0</v>
      </c>
      <c r="T10" s="17">
        <f t="shared" si="2"/>
        <v>12.32</v>
      </c>
      <c r="U10" s="13">
        <v>364</v>
      </c>
      <c r="V10" s="17">
        <f t="shared" si="1"/>
        <v>528.58000000000004</v>
      </c>
    </row>
    <row r="11" spans="2:22">
      <c r="B11" s="12">
        <v>6</v>
      </c>
      <c r="C11" s="13">
        <v>62.56</v>
      </c>
      <c r="D11" s="13"/>
      <c r="E11" s="13">
        <v>62.54</v>
      </c>
      <c r="F11" s="14">
        <v>1E-3</v>
      </c>
      <c r="G11" s="14">
        <v>0</v>
      </c>
      <c r="H11" s="14">
        <v>0</v>
      </c>
      <c r="I11" s="14"/>
      <c r="J11" s="14"/>
      <c r="K11" s="14"/>
      <c r="L11" s="14">
        <f t="shared" si="0"/>
        <v>1E-3</v>
      </c>
      <c r="M11" s="17">
        <v>0</v>
      </c>
      <c r="N11" s="17">
        <v>0</v>
      </c>
      <c r="O11" s="17">
        <v>0</v>
      </c>
      <c r="P11" s="17">
        <v>0</v>
      </c>
      <c r="Q11" s="17">
        <v>7.34</v>
      </c>
      <c r="R11" s="17">
        <v>0</v>
      </c>
      <c r="S11" s="17">
        <v>0</v>
      </c>
      <c r="T11" s="17">
        <f t="shared" si="2"/>
        <v>7.34</v>
      </c>
      <c r="U11" s="13">
        <v>128</v>
      </c>
      <c r="V11" s="17">
        <f t="shared" si="1"/>
        <v>260.44099999999997</v>
      </c>
    </row>
    <row r="12" spans="2:22">
      <c r="B12" s="12">
        <v>7</v>
      </c>
      <c r="C12" s="13">
        <v>62.02</v>
      </c>
      <c r="D12" s="13"/>
      <c r="E12" s="13">
        <v>96.5</v>
      </c>
      <c r="F12" s="14">
        <v>12.4</v>
      </c>
      <c r="G12" s="14">
        <v>0</v>
      </c>
      <c r="H12" s="14">
        <v>0</v>
      </c>
      <c r="I12" s="14"/>
      <c r="J12" s="14"/>
      <c r="K12" s="14"/>
      <c r="L12" s="14">
        <f t="shared" si="0"/>
        <v>12.4</v>
      </c>
      <c r="M12" s="17">
        <v>0</v>
      </c>
      <c r="N12" s="17">
        <v>0</v>
      </c>
      <c r="O12" s="17">
        <v>0</v>
      </c>
      <c r="P12" s="17">
        <v>0</v>
      </c>
      <c r="Q12" s="17">
        <v>3.86</v>
      </c>
      <c r="R12" s="17">
        <v>0</v>
      </c>
      <c r="S12" s="17">
        <v>0</v>
      </c>
      <c r="T12" s="17">
        <f t="shared" si="2"/>
        <v>3.86</v>
      </c>
      <c r="U12" s="13">
        <v>468</v>
      </c>
      <c r="V12" s="17">
        <f t="shared" si="1"/>
        <v>642.78</v>
      </c>
    </row>
    <row r="13" spans="2:22">
      <c r="B13" s="12">
        <v>8</v>
      </c>
      <c r="C13" s="13">
        <v>54.78</v>
      </c>
      <c r="D13" s="13"/>
      <c r="E13" s="13">
        <v>125.5</v>
      </c>
      <c r="F13" s="14">
        <v>49.6</v>
      </c>
      <c r="G13" s="14">
        <v>18.899999999999999</v>
      </c>
      <c r="H13" s="14">
        <v>0</v>
      </c>
      <c r="I13" s="14"/>
      <c r="J13" s="14"/>
      <c r="K13" s="14"/>
      <c r="L13" s="14">
        <f t="shared" si="0"/>
        <v>68.5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f t="shared" si="2"/>
        <v>0</v>
      </c>
      <c r="U13" s="13">
        <v>365</v>
      </c>
      <c r="V13" s="17">
        <f t="shared" si="1"/>
        <v>613.78</v>
      </c>
    </row>
    <row r="14" spans="2:22">
      <c r="B14" s="12">
        <v>9</v>
      </c>
      <c r="C14" s="13">
        <v>61.72</v>
      </c>
      <c r="D14" s="13"/>
      <c r="E14" s="13">
        <v>120.18</v>
      </c>
      <c r="F14" s="14">
        <v>33.299999999999997</v>
      </c>
      <c r="G14" s="14">
        <v>30.92</v>
      </c>
      <c r="H14" s="14">
        <v>0</v>
      </c>
      <c r="I14" s="14"/>
      <c r="J14" s="14"/>
      <c r="K14" s="14"/>
      <c r="L14" s="14">
        <f t="shared" si="0"/>
        <v>64.22</v>
      </c>
      <c r="M14" s="17">
        <v>0</v>
      </c>
      <c r="N14" s="17">
        <v>0</v>
      </c>
      <c r="O14" s="17">
        <v>0</v>
      </c>
      <c r="P14" s="17">
        <v>0</v>
      </c>
      <c r="Q14" s="17">
        <v>9.86</v>
      </c>
      <c r="R14" s="17">
        <v>0</v>
      </c>
      <c r="S14" s="17">
        <v>0</v>
      </c>
      <c r="T14" s="17">
        <f t="shared" si="2"/>
        <v>9.86</v>
      </c>
      <c r="U14" s="13">
        <v>385</v>
      </c>
      <c r="V14" s="17">
        <f t="shared" si="1"/>
        <v>640.98</v>
      </c>
    </row>
    <row r="15" spans="2:22">
      <c r="B15" s="12">
        <v>10</v>
      </c>
      <c r="C15" s="13">
        <v>65.62</v>
      </c>
      <c r="D15" s="13"/>
      <c r="E15" s="13">
        <v>120.64</v>
      </c>
      <c r="F15" s="14">
        <v>23.64</v>
      </c>
      <c r="G15" s="14">
        <v>22.04</v>
      </c>
      <c r="H15" s="14">
        <v>0</v>
      </c>
      <c r="I15" s="14"/>
      <c r="J15" s="14"/>
      <c r="K15" s="14"/>
      <c r="L15" s="14">
        <f t="shared" si="0"/>
        <v>45.68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f t="shared" si="2"/>
        <v>0</v>
      </c>
      <c r="U15" s="13">
        <v>386</v>
      </c>
      <c r="V15" s="17">
        <f t="shared" si="1"/>
        <v>617.94000000000005</v>
      </c>
    </row>
    <row r="16" spans="2:22">
      <c r="B16" s="12">
        <v>11</v>
      </c>
      <c r="C16" s="13">
        <v>51.38</v>
      </c>
      <c r="D16" s="13"/>
      <c r="E16" s="13">
        <v>112</v>
      </c>
      <c r="F16" s="14">
        <v>12.92</v>
      </c>
      <c r="G16" s="14">
        <v>27.18</v>
      </c>
      <c r="H16" s="14">
        <v>0</v>
      </c>
      <c r="I16" s="14"/>
      <c r="J16" s="14"/>
      <c r="K16" s="14"/>
      <c r="L16" s="14">
        <f t="shared" ref="L16:L36" si="3">SUM(F16:K16)</f>
        <v>40.1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f t="shared" si="2"/>
        <v>0</v>
      </c>
      <c r="U16" s="13">
        <v>383</v>
      </c>
      <c r="V16" s="17">
        <f t="shared" si="1"/>
        <v>586.48</v>
      </c>
    </row>
    <row r="17" spans="2:22">
      <c r="B17" s="12">
        <v>12</v>
      </c>
      <c r="C17" s="13">
        <v>77.900000000000006</v>
      </c>
      <c r="D17" s="13"/>
      <c r="E17" s="13">
        <v>125.2</v>
      </c>
      <c r="F17" s="14">
        <v>13.16</v>
      </c>
      <c r="G17" s="14">
        <v>35.06</v>
      </c>
      <c r="H17" s="14">
        <v>0</v>
      </c>
      <c r="I17" s="14"/>
      <c r="J17" s="14"/>
      <c r="K17" s="14"/>
      <c r="L17" s="14">
        <f t="shared" si="3"/>
        <v>48.22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f t="shared" si="2"/>
        <v>0</v>
      </c>
      <c r="U17" s="13">
        <v>428</v>
      </c>
      <c r="V17" s="17">
        <f t="shared" si="1"/>
        <v>679.32</v>
      </c>
    </row>
    <row r="18" spans="2:22">
      <c r="B18" s="12">
        <v>13</v>
      </c>
      <c r="C18" s="13">
        <v>75.239999999999995</v>
      </c>
      <c r="D18" s="13"/>
      <c r="E18" s="13">
        <v>117.62</v>
      </c>
      <c r="F18" s="14">
        <v>5.56</v>
      </c>
      <c r="G18" s="14">
        <v>37.96</v>
      </c>
      <c r="H18" s="14">
        <v>0</v>
      </c>
      <c r="I18" s="14"/>
      <c r="J18" s="14"/>
      <c r="K18" s="14"/>
      <c r="L18" s="14">
        <f t="shared" si="3"/>
        <v>43.52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f t="shared" si="2"/>
        <v>0</v>
      </c>
      <c r="U18" s="13">
        <v>350</v>
      </c>
      <c r="V18" s="17">
        <f t="shared" si="1"/>
        <v>586.38</v>
      </c>
    </row>
    <row r="19" spans="2:22">
      <c r="B19" s="12">
        <v>14</v>
      </c>
      <c r="C19" s="13">
        <v>70.56</v>
      </c>
      <c r="D19" s="13"/>
      <c r="E19" s="13">
        <v>118.58</v>
      </c>
      <c r="F19" s="14">
        <v>18.32</v>
      </c>
      <c r="G19" s="14">
        <v>32.56</v>
      </c>
      <c r="H19" s="14">
        <v>0</v>
      </c>
      <c r="I19" s="14"/>
      <c r="J19" s="14"/>
      <c r="K19" s="14"/>
      <c r="L19" s="14">
        <f t="shared" si="3"/>
        <v>50.88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f t="shared" si="2"/>
        <v>0</v>
      </c>
      <c r="U19" s="13">
        <v>397</v>
      </c>
      <c r="V19" s="17">
        <f t="shared" si="1"/>
        <v>637.02</v>
      </c>
    </row>
    <row r="20" spans="2:22">
      <c r="B20" s="12">
        <v>15</v>
      </c>
      <c r="C20" s="13">
        <v>63.92</v>
      </c>
      <c r="D20" s="13"/>
      <c r="E20" s="13">
        <v>120.44</v>
      </c>
      <c r="F20" s="14">
        <v>5.46</v>
      </c>
      <c r="G20" s="14">
        <v>40.68</v>
      </c>
      <c r="H20" s="14">
        <v>0</v>
      </c>
      <c r="I20" s="14"/>
      <c r="J20" s="14"/>
      <c r="K20" s="14"/>
      <c r="L20" s="14">
        <f t="shared" si="3"/>
        <v>46.14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f t="shared" si="2"/>
        <v>0</v>
      </c>
      <c r="U20" s="13">
        <v>433</v>
      </c>
      <c r="V20" s="17">
        <f t="shared" si="1"/>
        <v>663.5</v>
      </c>
    </row>
    <row r="21" spans="2:22">
      <c r="B21" s="12">
        <v>16</v>
      </c>
      <c r="C21" s="13">
        <v>78.44</v>
      </c>
      <c r="D21" s="13"/>
      <c r="E21" s="13">
        <v>120</v>
      </c>
      <c r="F21" s="14">
        <v>25.38</v>
      </c>
      <c r="G21" s="14">
        <v>19.48</v>
      </c>
      <c r="H21" s="14">
        <v>0</v>
      </c>
      <c r="I21" s="14"/>
      <c r="J21" s="14"/>
      <c r="K21" s="14"/>
      <c r="L21" s="14">
        <f t="shared" si="3"/>
        <v>44.86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f t="shared" si="2"/>
        <v>0</v>
      </c>
      <c r="U21" s="13">
        <v>378</v>
      </c>
      <c r="V21" s="17">
        <f t="shared" si="1"/>
        <v>621.29999999999995</v>
      </c>
    </row>
    <row r="22" spans="2:22">
      <c r="B22" s="12">
        <v>17</v>
      </c>
      <c r="C22" s="13">
        <v>56.22</v>
      </c>
      <c r="D22" s="13"/>
      <c r="E22" s="13">
        <v>39.28</v>
      </c>
      <c r="F22" s="14">
        <v>36</v>
      </c>
      <c r="G22" s="14">
        <v>13.04</v>
      </c>
      <c r="H22" s="14">
        <v>0</v>
      </c>
      <c r="I22" s="14"/>
      <c r="J22" s="14"/>
      <c r="K22" s="14"/>
      <c r="L22" s="14">
        <f t="shared" si="3"/>
        <v>49.04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f t="shared" si="2"/>
        <v>0</v>
      </c>
      <c r="U22" s="13">
        <v>389</v>
      </c>
      <c r="V22" s="17">
        <f t="shared" si="1"/>
        <v>533.54</v>
      </c>
    </row>
    <row r="23" spans="2:22">
      <c r="B23" s="12">
        <v>18</v>
      </c>
      <c r="C23" s="13">
        <v>65.16</v>
      </c>
      <c r="D23" s="13"/>
      <c r="E23" s="13">
        <v>149.86000000000001</v>
      </c>
      <c r="F23" s="14">
        <v>13.12</v>
      </c>
      <c r="G23" s="14">
        <v>39.880000000000003</v>
      </c>
      <c r="H23" s="14">
        <v>20</v>
      </c>
      <c r="I23" s="14"/>
      <c r="J23" s="14"/>
      <c r="K23" s="14"/>
      <c r="L23" s="14">
        <f t="shared" si="3"/>
        <v>73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f t="shared" si="2"/>
        <v>0</v>
      </c>
      <c r="U23" s="13">
        <v>421</v>
      </c>
      <c r="V23" s="17">
        <f t="shared" si="1"/>
        <v>709.02</v>
      </c>
    </row>
    <row r="24" spans="2:22">
      <c r="B24" s="12">
        <v>19</v>
      </c>
      <c r="C24" s="13">
        <v>78.62</v>
      </c>
      <c r="D24" s="13"/>
      <c r="E24" s="13">
        <v>174</v>
      </c>
      <c r="F24" s="14">
        <v>32.46</v>
      </c>
      <c r="G24" s="14">
        <v>26.58</v>
      </c>
      <c r="H24" s="14">
        <v>13.76</v>
      </c>
      <c r="I24" s="14"/>
      <c r="J24" s="14"/>
      <c r="K24" s="14"/>
      <c r="L24" s="14">
        <f t="shared" si="3"/>
        <v>72.8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f t="shared" si="2"/>
        <v>0</v>
      </c>
      <c r="U24" s="13">
        <v>455</v>
      </c>
      <c r="V24" s="17">
        <f t="shared" si="1"/>
        <v>780.42</v>
      </c>
    </row>
    <row r="25" spans="2:22" s="24" customFormat="1">
      <c r="B25" s="12">
        <v>20</v>
      </c>
      <c r="C25" s="26">
        <v>71.760000000000005</v>
      </c>
      <c r="D25" s="26">
        <v>8.92</v>
      </c>
      <c r="E25" s="26">
        <v>196.64</v>
      </c>
      <c r="F25" s="27">
        <v>11.5</v>
      </c>
      <c r="G25" s="27">
        <v>25.76</v>
      </c>
      <c r="H25" s="27">
        <v>0</v>
      </c>
      <c r="I25" s="27">
        <v>0</v>
      </c>
      <c r="J25" s="27">
        <v>0</v>
      </c>
      <c r="K25" s="27">
        <v>0</v>
      </c>
      <c r="L25" s="27">
        <f t="shared" si="3"/>
        <v>37.26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28">
        <f t="shared" si="2"/>
        <v>0</v>
      </c>
      <c r="U25" s="13">
        <v>387</v>
      </c>
      <c r="V25" s="28">
        <f t="shared" si="1"/>
        <v>692.66</v>
      </c>
    </row>
    <row r="26" spans="2:22">
      <c r="B26" s="12">
        <v>21</v>
      </c>
      <c r="C26" s="13">
        <v>55.7</v>
      </c>
      <c r="D26" s="13">
        <v>13.44</v>
      </c>
      <c r="E26" s="13">
        <v>199.32</v>
      </c>
      <c r="F26" s="14">
        <v>24.56</v>
      </c>
      <c r="G26" s="14">
        <v>19.88</v>
      </c>
      <c r="H26" s="14">
        <v>0</v>
      </c>
      <c r="I26" s="14">
        <v>0</v>
      </c>
      <c r="J26" s="14">
        <v>0</v>
      </c>
      <c r="K26" s="14">
        <v>0</v>
      </c>
      <c r="L26" s="14">
        <f t="shared" si="3"/>
        <v>44.44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f t="shared" si="2"/>
        <v>0</v>
      </c>
      <c r="U26" s="13">
        <v>345</v>
      </c>
      <c r="V26" s="17">
        <f t="shared" si="1"/>
        <v>644.46</v>
      </c>
    </row>
    <row r="27" spans="2:22">
      <c r="B27" s="12">
        <v>22</v>
      </c>
      <c r="C27" s="13">
        <v>75.099999999999994</v>
      </c>
      <c r="D27" s="13">
        <v>11.1</v>
      </c>
      <c r="E27" s="13">
        <v>192.44</v>
      </c>
      <c r="F27" s="14">
        <v>30.48</v>
      </c>
      <c r="G27" s="14">
        <v>19.5</v>
      </c>
      <c r="H27" s="14">
        <v>5.08</v>
      </c>
      <c r="I27" s="14">
        <v>0</v>
      </c>
      <c r="J27" s="14">
        <v>0</v>
      </c>
      <c r="K27" s="14">
        <v>0</v>
      </c>
      <c r="L27" s="14">
        <f t="shared" si="3"/>
        <v>55.06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f t="shared" ref="T27:T36" si="4">SUM(M27:S27)</f>
        <v>0</v>
      </c>
      <c r="U27" s="13">
        <v>388</v>
      </c>
      <c r="V27" s="17">
        <f t="shared" si="1"/>
        <v>710.6</v>
      </c>
    </row>
    <row r="28" spans="2:22">
      <c r="B28" s="12">
        <v>23</v>
      </c>
      <c r="C28" s="13">
        <v>70.72</v>
      </c>
      <c r="D28" s="13">
        <v>12.38</v>
      </c>
      <c r="E28" s="13">
        <v>183.8</v>
      </c>
      <c r="F28" s="14">
        <v>12.42</v>
      </c>
      <c r="G28" s="14">
        <v>25.84</v>
      </c>
      <c r="H28" s="14">
        <v>4.74</v>
      </c>
      <c r="I28" s="14">
        <v>0</v>
      </c>
      <c r="J28" s="14">
        <v>0</v>
      </c>
      <c r="K28" s="14">
        <v>0</v>
      </c>
      <c r="L28" s="14">
        <f t="shared" si="3"/>
        <v>43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f t="shared" si="4"/>
        <v>0</v>
      </c>
      <c r="U28" s="13">
        <v>378</v>
      </c>
      <c r="V28" s="17">
        <f t="shared" si="1"/>
        <v>675.52</v>
      </c>
    </row>
    <row r="29" spans="2:22">
      <c r="B29" s="12">
        <v>24</v>
      </c>
      <c r="C29" s="13">
        <v>64.5</v>
      </c>
      <c r="D29" s="13">
        <v>12.74</v>
      </c>
      <c r="E29" s="13">
        <v>169.78</v>
      </c>
      <c r="F29" s="14">
        <v>17.82</v>
      </c>
      <c r="G29" s="14">
        <v>26.38</v>
      </c>
      <c r="H29" s="14">
        <v>4.34</v>
      </c>
      <c r="I29" s="14">
        <v>0</v>
      </c>
      <c r="J29" s="14">
        <v>0</v>
      </c>
      <c r="K29" s="14">
        <v>0</v>
      </c>
      <c r="L29" s="14">
        <f t="shared" si="3"/>
        <v>48.54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f t="shared" si="4"/>
        <v>0</v>
      </c>
      <c r="U29" s="13">
        <v>388</v>
      </c>
      <c r="V29" s="17">
        <f t="shared" si="1"/>
        <v>670.82</v>
      </c>
    </row>
    <row r="30" spans="2:22">
      <c r="B30" s="12">
        <v>25</v>
      </c>
      <c r="C30" s="13">
        <v>80.62</v>
      </c>
      <c r="D30" s="13">
        <v>10.88</v>
      </c>
      <c r="E30" s="13">
        <v>123.54</v>
      </c>
      <c r="F30" s="14">
        <v>16.239999999999998</v>
      </c>
      <c r="G30" s="14">
        <v>34.04</v>
      </c>
      <c r="H30" s="14">
        <v>0</v>
      </c>
      <c r="I30" s="14">
        <v>0</v>
      </c>
      <c r="J30" s="14">
        <v>0</v>
      </c>
      <c r="K30" s="14">
        <v>0</v>
      </c>
      <c r="L30" s="14">
        <f t="shared" si="3"/>
        <v>50.28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f t="shared" si="4"/>
        <v>0</v>
      </c>
      <c r="U30" s="13">
        <v>423</v>
      </c>
      <c r="V30" s="17">
        <f t="shared" si="1"/>
        <v>677.44</v>
      </c>
    </row>
    <row r="31" spans="2:22">
      <c r="B31" s="12">
        <v>26</v>
      </c>
      <c r="C31" s="13">
        <v>69.319999999999993</v>
      </c>
      <c r="D31" s="13">
        <v>13.14</v>
      </c>
      <c r="E31" s="13">
        <v>173.68</v>
      </c>
      <c r="F31" s="14">
        <v>25.9</v>
      </c>
      <c r="G31" s="14">
        <v>5.94</v>
      </c>
      <c r="H31" s="14">
        <v>9.1999999999999993</v>
      </c>
      <c r="I31" s="14">
        <v>0</v>
      </c>
      <c r="J31" s="14">
        <v>0</v>
      </c>
      <c r="K31" s="14">
        <v>0</v>
      </c>
      <c r="L31" s="14">
        <f t="shared" si="3"/>
        <v>41.04</v>
      </c>
      <c r="M31" s="17">
        <v>0</v>
      </c>
      <c r="N31" s="17">
        <v>0</v>
      </c>
      <c r="O31" s="17">
        <v>0</v>
      </c>
      <c r="P31" s="17">
        <v>0</v>
      </c>
      <c r="Q31" s="17">
        <v>10.92</v>
      </c>
      <c r="R31" s="17">
        <v>0</v>
      </c>
      <c r="S31" s="17">
        <v>6.44</v>
      </c>
      <c r="T31" s="17">
        <f t="shared" si="4"/>
        <v>17.36</v>
      </c>
      <c r="U31" s="13">
        <v>438</v>
      </c>
      <c r="V31" s="17">
        <f t="shared" si="1"/>
        <v>739.4</v>
      </c>
    </row>
    <row r="32" spans="2:22">
      <c r="B32" s="12">
        <v>27</v>
      </c>
      <c r="C32" s="13">
        <v>45.6</v>
      </c>
      <c r="D32" s="13">
        <v>12.38</v>
      </c>
      <c r="E32" s="13">
        <v>113.54</v>
      </c>
      <c r="F32" s="14">
        <v>29.32</v>
      </c>
      <c r="G32" s="14">
        <v>13.4</v>
      </c>
      <c r="H32" s="14">
        <v>0</v>
      </c>
      <c r="I32" s="14">
        <v>0</v>
      </c>
      <c r="J32" s="14">
        <v>0</v>
      </c>
      <c r="K32" s="14">
        <v>0</v>
      </c>
      <c r="L32" s="14">
        <f t="shared" si="3"/>
        <v>42.72</v>
      </c>
      <c r="M32" s="17">
        <v>0</v>
      </c>
      <c r="N32" s="17">
        <v>0</v>
      </c>
      <c r="O32" s="17">
        <v>0</v>
      </c>
      <c r="P32" s="17">
        <v>0</v>
      </c>
      <c r="Q32" s="17">
        <v>12.38</v>
      </c>
      <c r="R32" s="17">
        <v>0</v>
      </c>
      <c r="S32" s="17">
        <v>5.92</v>
      </c>
      <c r="T32" s="17">
        <f t="shared" si="4"/>
        <v>18.3</v>
      </c>
      <c r="U32" s="13">
        <v>437</v>
      </c>
      <c r="V32" s="17">
        <f t="shared" si="1"/>
        <v>657.16</v>
      </c>
    </row>
    <row r="33" spans="2:22">
      <c r="B33" s="12">
        <v>28</v>
      </c>
      <c r="C33" s="13">
        <v>100.58</v>
      </c>
      <c r="D33" s="13">
        <v>9.6</v>
      </c>
      <c r="E33" s="13">
        <v>132.76</v>
      </c>
      <c r="F33" s="14">
        <v>3.92</v>
      </c>
      <c r="G33" s="14">
        <v>38.08</v>
      </c>
      <c r="H33" s="14">
        <v>0</v>
      </c>
      <c r="I33" s="14">
        <v>0</v>
      </c>
      <c r="J33" s="14">
        <v>0</v>
      </c>
      <c r="K33" s="14">
        <v>0</v>
      </c>
      <c r="L33" s="14">
        <f t="shared" si="3"/>
        <v>42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6.26</v>
      </c>
      <c r="S33" s="17">
        <v>0</v>
      </c>
      <c r="T33" s="17">
        <f t="shared" si="4"/>
        <v>6.26</v>
      </c>
      <c r="U33" s="13">
        <v>387</v>
      </c>
      <c r="V33" s="17">
        <f t="shared" si="1"/>
        <v>668.6</v>
      </c>
    </row>
    <row r="34" spans="2:22">
      <c r="B34" s="12">
        <v>29</v>
      </c>
      <c r="C34" s="13">
        <v>68.02</v>
      </c>
      <c r="D34" s="13">
        <v>12</v>
      </c>
      <c r="E34" s="13">
        <v>109.88</v>
      </c>
      <c r="F34" s="14">
        <v>30.86</v>
      </c>
      <c r="G34" s="14">
        <v>25.28</v>
      </c>
      <c r="H34" s="14">
        <v>0</v>
      </c>
      <c r="I34" s="14">
        <v>0</v>
      </c>
      <c r="J34" s="14">
        <v>0</v>
      </c>
      <c r="K34" s="14">
        <v>0</v>
      </c>
      <c r="L34" s="14">
        <f t="shared" si="3"/>
        <v>56.14</v>
      </c>
      <c r="M34" s="17"/>
      <c r="N34" s="17"/>
      <c r="O34" s="17"/>
      <c r="P34" s="17"/>
      <c r="Q34" s="17"/>
      <c r="R34" s="17"/>
      <c r="S34" s="17"/>
      <c r="T34" s="17">
        <f t="shared" si="4"/>
        <v>0</v>
      </c>
      <c r="U34" s="13">
        <v>389</v>
      </c>
      <c r="V34" s="17">
        <f t="shared" si="1"/>
        <v>623.04</v>
      </c>
    </row>
    <row r="35" spans="2:22">
      <c r="B35" s="12">
        <v>30</v>
      </c>
      <c r="C35" s="13">
        <v>59.4</v>
      </c>
      <c r="D35" s="13">
        <v>11.82</v>
      </c>
      <c r="E35" s="13">
        <v>110.76</v>
      </c>
      <c r="F35" s="14">
        <v>19.260000000000002</v>
      </c>
      <c r="G35" s="14">
        <v>25.74</v>
      </c>
      <c r="H35" s="14">
        <v>0</v>
      </c>
      <c r="I35" s="14">
        <v>0</v>
      </c>
      <c r="J35" s="14">
        <v>0</v>
      </c>
      <c r="K35" s="14">
        <v>0</v>
      </c>
      <c r="L35" s="14">
        <f t="shared" si="3"/>
        <v>45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5.76</v>
      </c>
      <c r="S35" s="17">
        <v>0</v>
      </c>
      <c r="T35" s="17">
        <f t="shared" si="4"/>
        <v>5.76</v>
      </c>
      <c r="U35" s="13">
        <v>316</v>
      </c>
      <c r="V35" s="17">
        <f t="shared" si="1"/>
        <v>536.91999999999996</v>
      </c>
    </row>
    <row r="36" spans="2:22">
      <c r="B36" s="12">
        <v>31</v>
      </c>
      <c r="C36" s="13"/>
      <c r="D36" s="13"/>
      <c r="E36" s="13"/>
      <c r="F36" s="14"/>
      <c r="G36" s="14"/>
      <c r="H36" s="14"/>
      <c r="I36" s="14"/>
      <c r="J36" s="14"/>
      <c r="K36" s="14"/>
      <c r="L36" s="14">
        <f t="shared" si="3"/>
        <v>0</v>
      </c>
      <c r="M36" s="17"/>
      <c r="N36" s="17"/>
      <c r="O36" s="17"/>
      <c r="P36" s="17"/>
      <c r="Q36" s="17"/>
      <c r="R36" s="17"/>
      <c r="S36" s="17"/>
      <c r="T36" s="17">
        <f t="shared" si="4"/>
        <v>0</v>
      </c>
      <c r="U36" s="13"/>
      <c r="V36" s="17"/>
    </row>
    <row r="37" spans="2:22">
      <c r="B37" s="12" t="s">
        <v>27</v>
      </c>
      <c r="C37" s="13">
        <f>SUM(C6:C36)</f>
        <v>1949.9</v>
      </c>
      <c r="D37" s="13">
        <f t="shared" ref="D37:F37" si="5">SUM(D6:D36)</f>
        <v>128.4</v>
      </c>
      <c r="E37" s="13">
        <f t="shared" si="5"/>
        <v>3913.96</v>
      </c>
      <c r="F37" s="14">
        <f t="shared" si="5"/>
        <v>604.80100000000004</v>
      </c>
      <c r="G37" s="14">
        <f t="shared" ref="G37:M37" si="6">SUM(G6:G36)</f>
        <v>768.58</v>
      </c>
      <c r="H37" s="14">
        <f t="shared" si="6"/>
        <v>57.12</v>
      </c>
      <c r="I37" s="14">
        <f t="shared" si="6"/>
        <v>0</v>
      </c>
      <c r="J37" s="14">
        <f t="shared" si="6"/>
        <v>0</v>
      </c>
      <c r="K37" s="14">
        <f t="shared" si="6"/>
        <v>0</v>
      </c>
      <c r="L37" s="14">
        <f t="shared" si="6"/>
        <v>1430.501</v>
      </c>
      <c r="M37" s="17">
        <f t="shared" si="6"/>
        <v>0</v>
      </c>
      <c r="N37" s="17">
        <f t="shared" ref="N37:U37" si="7">SUM(N6:N36)</f>
        <v>0</v>
      </c>
      <c r="O37" s="17">
        <f t="shared" si="7"/>
        <v>0</v>
      </c>
      <c r="P37" s="17">
        <f t="shared" si="7"/>
        <v>0</v>
      </c>
      <c r="Q37" s="17">
        <f t="shared" si="7"/>
        <v>56.68</v>
      </c>
      <c r="R37" s="17">
        <f t="shared" si="7"/>
        <v>12.02</v>
      </c>
      <c r="S37" s="17">
        <f t="shared" si="7"/>
        <v>12.36</v>
      </c>
      <c r="T37" s="17">
        <f t="shared" si="7"/>
        <v>81.06</v>
      </c>
      <c r="U37" s="13">
        <f t="shared" si="7"/>
        <v>11276</v>
      </c>
      <c r="V37" s="17">
        <f>C37+E37+L37+T37+U37</f>
        <v>18651.420999999998</v>
      </c>
    </row>
    <row r="38" spans="2:22">
      <c r="B38" s="12" t="s">
        <v>26</v>
      </c>
      <c r="C38" s="13">
        <f>IF(COUNT(C6:C36)=0,0,C37/COUNTIF(C6:C36,"&gt;0"))</f>
        <v>64.996666666666698</v>
      </c>
      <c r="D38" s="13">
        <f t="shared" ref="D38:F38" si="8">IF(COUNT(D6:D36)=0,0,D37/COUNTIF(D6:D36,"&gt;0"))</f>
        <v>11.6727272727273</v>
      </c>
      <c r="E38" s="13">
        <f t="shared" si="8"/>
        <v>130.46533333333301</v>
      </c>
      <c r="F38" s="14">
        <f t="shared" si="8"/>
        <v>20.160033333333299</v>
      </c>
      <c r="G38" s="14">
        <f t="shared" ref="G38:K38" si="9">IF(COUNT(G6:G35)=0,0,G37/COUNTIF(G6:G36,"&gt;=0"))</f>
        <v>25.619333333333302</v>
      </c>
      <c r="H38" s="14">
        <f t="shared" si="9"/>
        <v>1.9039999999999999</v>
      </c>
      <c r="I38" s="14">
        <f t="shared" si="9"/>
        <v>0</v>
      </c>
      <c r="J38" s="14">
        <f t="shared" si="9"/>
        <v>0</v>
      </c>
      <c r="K38" s="14">
        <f t="shared" si="9"/>
        <v>0</v>
      </c>
      <c r="L38" s="14">
        <f>IF(COUNTIF(L6:L37,"&gt;0")=0,0,L37/COUNTIF(L6:L36,"&gt;0"))</f>
        <v>47.6833666666667</v>
      </c>
      <c r="M38" s="17">
        <f t="shared" ref="M38:S38" si="10">IF(COUNT(M6:M35)=0,0,M37/COUNTIF(M6:M36,"&gt;=0"))</f>
        <v>0</v>
      </c>
      <c r="N38" s="17">
        <f t="shared" si="10"/>
        <v>0</v>
      </c>
      <c r="O38" s="17">
        <f t="shared" si="10"/>
        <v>0</v>
      </c>
      <c r="P38" s="17">
        <f t="shared" si="10"/>
        <v>0</v>
      </c>
      <c r="Q38" s="17">
        <f t="shared" si="10"/>
        <v>1.9544827586206901</v>
      </c>
      <c r="R38" s="17">
        <f t="shared" si="10"/>
        <v>0.41448275862069001</v>
      </c>
      <c r="S38" s="17">
        <f t="shared" si="10"/>
        <v>0.426206896551724</v>
      </c>
      <c r="T38" s="17">
        <f>IF(COUNTIF(T6:T37,"&gt;0")=0,0,T37/COUNTIF(T6:T36,"&gt;0"))</f>
        <v>10.1325</v>
      </c>
      <c r="U38" s="13">
        <f>IF(COUNT(U6:U35)=0,0,U37/COUNTIF(U6:U36,"&gt;0"))</f>
        <v>375.86666666666702</v>
      </c>
      <c r="V38" s="17">
        <f>IF(COUNTIF(V6:V36,"&gt;0")=0,0,V37/COUNTIF(V6:V36,"&gt;0"))</f>
        <v>621.71403333333399</v>
      </c>
    </row>
  </sheetData>
  <mergeCells count="7">
    <mergeCell ref="B2:V2"/>
    <mergeCell ref="C4:E4"/>
    <mergeCell ref="F4:L4"/>
    <mergeCell ref="M4:T4"/>
    <mergeCell ref="B4:B5"/>
    <mergeCell ref="U4:U5"/>
    <mergeCell ref="V4:V5"/>
  </mergeCells>
  <phoneticPr fontId="31" type="noConversion"/>
  <pageMargins left="0.70763888888888904" right="0.70763888888888904" top="0.74791666666666701" bottom="0.74791666666666701" header="0.31388888888888899" footer="0.31388888888888899"/>
  <pageSetup paperSize="9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B1:V41"/>
  <sheetViews>
    <sheetView showGridLines="0" workbookViewId="0">
      <pane xSplit="2" ySplit="5" topLeftCell="C6" activePane="bottomRight" state="frozen"/>
      <selection pane="topRight"/>
      <selection pane="bottomLeft"/>
      <selection pane="bottomRight" activeCell="B2" sqref="B2:V38"/>
    </sheetView>
  </sheetViews>
  <sheetFormatPr defaultColWidth="9" defaultRowHeight="12.75"/>
  <cols>
    <col min="1" max="1" width="1.625" style="3" customWidth="1"/>
    <col min="2" max="2" width="4.625" style="4" customWidth="1"/>
    <col min="3" max="5" width="7.625" style="2" customWidth="1"/>
    <col min="6" max="11" width="6.625" style="2" customWidth="1"/>
    <col min="12" max="12" width="7.625" style="2" customWidth="1"/>
    <col min="13" max="19" width="6.625" style="2" customWidth="1"/>
    <col min="20" max="21" width="7.625" style="2" customWidth="1"/>
    <col min="22" max="22" width="8.625" style="3" customWidth="1"/>
    <col min="23" max="16384" width="9" style="3"/>
  </cols>
  <sheetData>
    <row r="1" spans="2:22" s="1" customFormat="1" ht="8.25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2:22" ht="18" customHeight="1">
      <c r="B2" s="30" t="s">
        <v>38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2:22" s="1" customFormat="1" ht="8.25"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9"/>
      <c r="T3" s="6"/>
      <c r="U3" s="6"/>
    </row>
    <row r="4" spans="2:22" s="2" customFormat="1">
      <c r="B4" s="43" t="s">
        <v>29</v>
      </c>
      <c r="C4" s="31" t="s">
        <v>3</v>
      </c>
      <c r="D4" s="32"/>
      <c r="E4" s="33"/>
      <c r="F4" s="34" t="s">
        <v>4</v>
      </c>
      <c r="G4" s="34"/>
      <c r="H4" s="34"/>
      <c r="I4" s="34"/>
      <c r="J4" s="34"/>
      <c r="K4" s="34"/>
      <c r="L4" s="34"/>
      <c r="M4" s="35" t="s">
        <v>5</v>
      </c>
      <c r="N4" s="36"/>
      <c r="O4" s="36"/>
      <c r="P4" s="36"/>
      <c r="Q4" s="36"/>
      <c r="R4" s="36"/>
      <c r="S4" s="36"/>
      <c r="T4" s="37"/>
      <c r="U4" s="45" t="s">
        <v>6</v>
      </c>
      <c r="V4" s="46" t="s">
        <v>7</v>
      </c>
    </row>
    <row r="5" spans="2:22" s="2" customFormat="1">
      <c r="B5" s="42"/>
      <c r="C5" s="9" t="s">
        <v>8</v>
      </c>
      <c r="D5" s="9" t="s">
        <v>9</v>
      </c>
      <c r="E5" s="10" t="s">
        <v>10</v>
      </c>
      <c r="F5" s="8" t="s">
        <v>11</v>
      </c>
      <c r="G5" s="8" t="s">
        <v>12</v>
      </c>
      <c r="H5" s="11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15" t="s">
        <v>18</v>
      </c>
      <c r="N5" s="16" t="s">
        <v>19</v>
      </c>
      <c r="O5" s="16" t="s">
        <v>20</v>
      </c>
      <c r="P5" s="16" t="s">
        <v>21</v>
      </c>
      <c r="Q5" s="16" t="s">
        <v>22</v>
      </c>
      <c r="R5" s="20" t="s">
        <v>23</v>
      </c>
      <c r="S5" s="21" t="s">
        <v>24</v>
      </c>
      <c r="T5" s="21" t="s">
        <v>17</v>
      </c>
      <c r="U5" s="45"/>
      <c r="V5" s="46"/>
    </row>
    <row r="6" spans="2:22">
      <c r="B6" s="12">
        <v>1</v>
      </c>
      <c r="C6" s="13">
        <v>99.2</v>
      </c>
      <c r="D6" s="13">
        <v>15.4</v>
      </c>
      <c r="E6" s="13">
        <v>154.97999999999999</v>
      </c>
      <c r="F6" s="14">
        <v>25.36</v>
      </c>
      <c r="G6" s="14">
        <v>20.68</v>
      </c>
      <c r="H6" s="14">
        <v>0</v>
      </c>
      <c r="I6" s="14">
        <v>0</v>
      </c>
      <c r="J6" s="14">
        <v>0</v>
      </c>
      <c r="K6" s="14">
        <v>0</v>
      </c>
      <c r="L6" s="14">
        <f t="shared" ref="L6:L15" si="0">SUM(F6:K6)</f>
        <v>46.04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f>SUM(M6:S6)</f>
        <v>0</v>
      </c>
      <c r="U6" s="13">
        <v>142</v>
      </c>
      <c r="V6" s="17">
        <f t="shared" ref="V6:V37" si="1">C6+E6+L6+T6+U6</f>
        <v>442.22</v>
      </c>
    </row>
    <row r="7" spans="2:22">
      <c r="B7" s="12">
        <v>2</v>
      </c>
      <c r="C7" s="13">
        <v>59.24</v>
      </c>
      <c r="D7" s="13">
        <v>12.9</v>
      </c>
      <c r="E7" s="13">
        <v>115.5</v>
      </c>
      <c r="F7" s="14">
        <v>12.28</v>
      </c>
      <c r="G7" s="14">
        <v>31.88</v>
      </c>
      <c r="H7" s="14">
        <v>0</v>
      </c>
      <c r="I7" s="14">
        <v>0</v>
      </c>
      <c r="J7" s="14">
        <v>0</v>
      </c>
      <c r="K7" s="14">
        <v>0</v>
      </c>
      <c r="L7" s="14">
        <f t="shared" si="0"/>
        <v>44.16</v>
      </c>
      <c r="M7" s="17">
        <v>5.4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f t="shared" ref="T7:T30" si="2">SUM(M7:S7)</f>
        <v>5.4</v>
      </c>
      <c r="U7" s="13">
        <v>331</v>
      </c>
      <c r="V7" s="17">
        <f t="shared" si="1"/>
        <v>555.29999999999995</v>
      </c>
    </row>
    <row r="8" spans="2:22">
      <c r="B8" s="12">
        <v>3</v>
      </c>
      <c r="C8" s="13">
        <v>46.86</v>
      </c>
      <c r="D8" s="13">
        <v>11.94</v>
      </c>
      <c r="E8" s="13">
        <v>130.16</v>
      </c>
      <c r="F8" s="14">
        <v>17.899999999999999</v>
      </c>
      <c r="G8" s="14">
        <v>12.54</v>
      </c>
      <c r="H8" s="14">
        <v>0</v>
      </c>
      <c r="I8" s="14">
        <v>0</v>
      </c>
      <c r="J8" s="14">
        <v>0</v>
      </c>
      <c r="K8" s="14">
        <v>0</v>
      </c>
      <c r="L8" s="14">
        <f t="shared" si="0"/>
        <v>30.44</v>
      </c>
      <c r="M8" s="17">
        <v>5.4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f t="shared" si="2"/>
        <v>5.4</v>
      </c>
      <c r="U8" s="13">
        <v>351</v>
      </c>
      <c r="V8" s="17">
        <f t="shared" si="1"/>
        <v>563.86</v>
      </c>
    </row>
    <row r="9" spans="2:22">
      <c r="B9" s="12">
        <v>4</v>
      </c>
      <c r="C9" s="13">
        <v>63.5</v>
      </c>
      <c r="D9" s="13">
        <v>12.04</v>
      </c>
      <c r="E9" s="13">
        <v>66.7</v>
      </c>
      <c r="F9" s="14">
        <v>12</v>
      </c>
      <c r="G9" s="14">
        <v>24.44</v>
      </c>
      <c r="H9" s="14"/>
      <c r="I9" s="14"/>
      <c r="J9" s="14"/>
      <c r="K9" s="14"/>
      <c r="L9" s="14">
        <f t="shared" si="0"/>
        <v>36.44</v>
      </c>
      <c r="M9" s="17">
        <v>5.4</v>
      </c>
      <c r="N9" s="17"/>
      <c r="O9" s="17"/>
      <c r="P9" s="17"/>
      <c r="Q9" s="17"/>
      <c r="R9" s="17"/>
      <c r="S9" s="17"/>
      <c r="T9" s="17">
        <f t="shared" si="2"/>
        <v>5.4</v>
      </c>
      <c r="U9" s="13">
        <v>485</v>
      </c>
      <c r="V9" s="17">
        <f t="shared" si="1"/>
        <v>657.04</v>
      </c>
    </row>
    <row r="10" spans="2:22">
      <c r="B10" s="12">
        <v>5</v>
      </c>
      <c r="C10" s="13">
        <v>61.6</v>
      </c>
      <c r="D10" s="13">
        <v>12.1</v>
      </c>
      <c r="E10" s="13">
        <v>117.14</v>
      </c>
      <c r="F10" s="14">
        <v>6.88</v>
      </c>
      <c r="G10" s="14">
        <v>12.98</v>
      </c>
      <c r="H10" s="14"/>
      <c r="I10" s="14"/>
      <c r="J10" s="14"/>
      <c r="K10" s="14"/>
      <c r="L10" s="14">
        <f t="shared" si="0"/>
        <v>19.86</v>
      </c>
      <c r="M10" s="17">
        <v>5.4</v>
      </c>
      <c r="N10" s="17"/>
      <c r="O10" s="17"/>
      <c r="P10" s="17"/>
      <c r="Q10" s="17"/>
      <c r="R10" s="17"/>
      <c r="S10" s="17"/>
      <c r="T10" s="17">
        <f t="shared" si="2"/>
        <v>5.4</v>
      </c>
      <c r="U10" s="13">
        <v>410</v>
      </c>
      <c r="V10" s="17">
        <f t="shared" si="1"/>
        <v>614</v>
      </c>
    </row>
    <row r="11" spans="2:22">
      <c r="B11" s="12">
        <v>6</v>
      </c>
      <c r="C11" s="13">
        <v>76.52</v>
      </c>
      <c r="D11" s="13">
        <v>10.82</v>
      </c>
      <c r="E11" s="13">
        <v>114.84</v>
      </c>
      <c r="F11" s="14">
        <v>9.56</v>
      </c>
      <c r="G11" s="14">
        <v>17.18</v>
      </c>
      <c r="H11" s="14">
        <v>0</v>
      </c>
      <c r="I11" s="14">
        <v>0</v>
      </c>
      <c r="J11" s="14">
        <v>0</v>
      </c>
      <c r="K11" s="14">
        <v>0</v>
      </c>
      <c r="L11" s="14">
        <f t="shared" si="0"/>
        <v>26.74</v>
      </c>
      <c r="M11" s="17">
        <v>5.4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f t="shared" si="2"/>
        <v>5.4</v>
      </c>
      <c r="U11" s="13">
        <v>408</v>
      </c>
      <c r="V11" s="17">
        <f t="shared" si="1"/>
        <v>631.5</v>
      </c>
    </row>
    <row r="12" spans="2:22">
      <c r="B12" s="12">
        <v>7</v>
      </c>
      <c r="C12" s="13">
        <v>66.14</v>
      </c>
      <c r="D12" s="13">
        <v>14.08</v>
      </c>
      <c r="E12" s="13">
        <v>120.86</v>
      </c>
      <c r="F12" s="14">
        <v>30.94</v>
      </c>
      <c r="G12" s="14">
        <v>12.24</v>
      </c>
      <c r="H12" s="14">
        <v>0</v>
      </c>
      <c r="I12" s="14">
        <v>0</v>
      </c>
      <c r="J12" s="14">
        <v>0</v>
      </c>
      <c r="K12" s="14">
        <v>0</v>
      </c>
      <c r="L12" s="14">
        <f t="shared" si="0"/>
        <v>43.18</v>
      </c>
      <c r="M12" s="17">
        <v>5.4</v>
      </c>
      <c r="N12" s="17">
        <v>0</v>
      </c>
      <c r="O12" s="17">
        <v>0</v>
      </c>
      <c r="P12" s="17">
        <v>0</v>
      </c>
      <c r="Q12" s="17">
        <v>0</v>
      </c>
      <c r="R12" s="17">
        <v>5.88</v>
      </c>
      <c r="S12" s="17">
        <v>0</v>
      </c>
      <c r="T12" s="17">
        <f t="shared" si="2"/>
        <v>11.28</v>
      </c>
      <c r="U12" s="13">
        <v>396</v>
      </c>
      <c r="V12" s="17">
        <f t="shared" si="1"/>
        <v>637.46</v>
      </c>
    </row>
    <row r="13" spans="2:22">
      <c r="B13" s="12">
        <v>8</v>
      </c>
      <c r="C13" s="13">
        <v>50.22</v>
      </c>
      <c r="D13" s="13">
        <v>11.58</v>
      </c>
      <c r="E13" s="13">
        <v>66.48</v>
      </c>
      <c r="F13" s="14">
        <v>31.54</v>
      </c>
      <c r="G13" s="14">
        <v>25.62</v>
      </c>
      <c r="H13" s="14">
        <v>0</v>
      </c>
      <c r="I13" s="14">
        <v>0</v>
      </c>
      <c r="J13" s="14">
        <v>0</v>
      </c>
      <c r="K13" s="14">
        <v>0</v>
      </c>
      <c r="L13" s="14">
        <f t="shared" si="0"/>
        <v>57.16</v>
      </c>
      <c r="M13" s="17">
        <v>1.8</v>
      </c>
      <c r="N13" s="17">
        <v>0</v>
      </c>
      <c r="O13" s="17">
        <v>0</v>
      </c>
      <c r="P13" s="17">
        <v>0</v>
      </c>
      <c r="Q13" s="17">
        <v>6.3</v>
      </c>
      <c r="R13" s="17">
        <v>6.4</v>
      </c>
      <c r="S13" s="17">
        <v>0</v>
      </c>
      <c r="T13" s="17">
        <f t="shared" si="2"/>
        <v>14.5</v>
      </c>
      <c r="U13" s="13">
        <v>388</v>
      </c>
      <c r="V13" s="17">
        <f t="shared" si="1"/>
        <v>576.36</v>
      </c>
    </row>
    <row r="14" spans="2:22">
      <c r="B14" s="12">
        <v>9</v>
      </c>
      <c r="C14" s="13">
        <v>63.8</v>
      </c>
      <c r="D14" s="13">
        <v>12.08</v>
      </c>
      <c r="E14" s="13">
        <v>138.82</v>
      </c>
      <c r="F14" s="14">
        <v>18.36</v>
      </c>
      <c r="G14" s="14">
        <v>26.22</v>
      </c>
      <c r="H14" s="14">
        <v>0</v>
      </c>
      <c r="I14" s="14">
        <v>0</v>
      </c>
      <c r="J14" s="14">
        <v>0</v>
      </c>
      <c r="K14" s="14">
        <v>0</v>
      </c>
      <c r="L14" s="14">
        <f t="shared" si="0"/>
        <v>44.58</v>
      </c>
      <c r="M14" s="17">
        <v>5.4</v>
      </c>
      <c r="N14" s="17">
        <v>0</v>
      </c>
      <c r="O14" s="17">
        <v>0</v>
      </c>
      <c r="P14" s="17">
        <v>0</v>
      </c>
      <c r="Q14" s="17">
        <v>7.5</v>
      </c>
      <c r="R14" s="17">
        <v>6.5</v>
      </c>
      <c r="S14" s="17">
        <v>0</v>
      </c>
      <c r="T14" s="17">
        <f t="shared" si="2"/>
        <v>19.399999999999999</v>
      </c>
      <c r="U14" s="13">
        <v>380</v>
      </c>
      <c r="V14" s="17">
        <f t="shared" si="1"/>
        <v>646.6</v>
      </c>
    </row>
    <row r="15" spans="2:22">
      <c r="B15" s="12">
        <v>10</v>
      </c>
      <c r="C15" s="13">
        <v>56.58</v>
      </c>
      <c r="D15" s="13">
        <v>10.039999999999999</v>
      </c>
      <c r="E15" s="13">
        <v>107.52</v>
      </c>
      <c r="F15" s="14">
        <v>16.8</v>
      </c>
      <c r="G15" s="14">
        <v>38.58</v>
      </c>
      <c r="H15" s="14"/>
      <c r="I15" s="14"/>
      <c r="J15" s="14"/>
      <c r="K15" s="14"/>
      <c r="L15" s="14">
        <f t="shared" si="0"/>
        <v>55.38</v>
      </c>
      <c r="M15" s="17">
        <v>5.4</v>
      </c>
      <c r="N15" s="17"/>
      <c r="O15" s="17"/>
      <c r="P15" s="17"/>
      <c r="Q15" s="17">
        <v>10.7</v>
      </c>
      <c r="R15" s="17"/>
      <c r="S15" s="17"/>
      <c r="T15" s="17">
        <f t="shared" si="2"/>
        <v>16.100000000000001</v>
      </c>
      <c r="U15" s="13">
        <v>379</v>
      </c>
      <c r="V15" s="17">
        <f t="shared" si="1"/>
        <v>614.58000000000004</v>
      </c>
    </row>
    <row r="16" spans="2:22">
      <c r="B16" s="12">
        <v>11</v>
      </c>
      <c r="C16" s="13">
        <v>103.38</v>
      </c>
      <c r="D16" s="13">
        <v>8.5399999999999991</v>
      </c>
      <c r="E16" s="13">
        <v>132.58000000000001</v>
      </c>
      <c r="F16" s="14">
        <v>30.58</v>
      </c>
      <c r="G16" s="14">
        <v>25.25</v>
      </c>
      <c r="H16" s="14"/>
      <c r="I16" s="14"/>
      <c r="J16" s="14"/>
      <c r="K16" s="14"/>
      <c r="L16" s="14">
        <f t="shared" ref="L16:L36" si="3">SUM(F16:K16)</f>
        <v>55.83</v>
      </c>
      <c r="M16" s="17">
        <v>5.4</v>
      </c>
      <c r="N16" s="17"/>
      <c r="O16" s="17"/>
      <c r="P16" s="17"/>
      <c r="Q16" s="17">
        <v>7.6</v>
      </c>
      <c r="R16" s="17">
        <v>6.38</v>
      </c>
      <c r="S16" s="17"/>
      <c r="T16" s="17">
        <f t="shared" si="2"/>
        <v>19.38</v>
      </c>
      <c r="U16" s="13">
        <v>376</v>
      </c>
      <c r="V16" s="17">
        <f t="shared" si="1"/>
        <v>687.17</v>
      </c>
    </row>
    <row r="17" spans="2:22">
      <c r="B17" s="12">
        <v>12</v>
      </c>
      <c r="C17" s="13">
        <v>65.099999999999994</v>
      </c>
      <c r="D17" s="13">
        <v>12.04</v>
      </c>
      <c r="E17" s="13">
        <v>146.41999999999999</v>
      </c>
      <c r="F17" s="14">
        <v>31.92</v>
      </c>
      <c r="G17" s="14">
        <v>33.700000000000003</v>
      </c>
      <c r="H17" s="14">
        <v>2.4</v>
      </c>
      <c r="I17" s="14">
        <v>0</v>
      </c>
      <c r="J17" s="14">
        <v>0</v>
      </c>
      <c r="K17" s="14">
        <v>0</v>
      </c>
      <c r="L17" s="14">
        <f t="shared" si="3"/>
        <v>68.02</v>
      </c>
      <c r="M17" s="17">
        <v>0</v>
      </c>
      <c r="N17" s="17">
        <v>0</v>
      </c>
      <c r="O17" s="17">
        <v>0</v>
      </c>
      <c r="P17" s="17">
        <v>0</v>
      </c>
      <c r="Q17" s="17">
        <v>6.78</v>
      </c>
      <c r="R17" s="17">
        <v>0</v>
      </c>
      <c r="S17" s="17">
        <v>0</v>
      </c>
      <c r="T17" s="17">
        <f t="shared" si="2"/>
        <v>6.78</v>
      </c>
      <c r="U17" s="13">
        <v>272</v>
      </c>
      <c r="V17" s="17">
        <f t="shared" si="1"/>
        <v>558.32000000000005</v>
      </c>
    </row>
    <row r="18" spans="2:22">
      <c r="B18" s="12">
        <v>13</v>
      </c>
      <c r="C18" s="13">
        <v>60.94</v>
      </c>
      <c r="D18" s="13">
        <v>12.1</v>
      </c>
      <c r="E18" s="13">
        <v>119.52</v>
      </c>
      <c r="F18" s="14">
        <v>18.86</v>
      </c>
      <c r="G18" s="14">
        <v>19.66</v>
      </c>
      <c r="H18" s="14">
        <v>3.86</v>
      </c>
      <c r="I18" s="14">
        <v>0</v>
      </c>
      <c r="J18" s="14">
        <v>0</v>
      </c>
      <c r="K18" s="14">
        <v>0</v>
      </c>
      <c r="L18" s="14">
        <f t="shared" si="3"/>
        <v>42.38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5.7</v>
      </c>
      <c r="S18" s="17">
        <v>0</v>
      </c>
      <c r="T18" s="17">
        <f t="shared" si="2"/>
        <v>5.7</v>
      </c>
      <c r="U18" s="13">
        <v>305</v>
      </c>
      <c r="V18" s="17">
        <f t="shared" si="1"/>
        <v>533.54</v>
      </c>
    </row>
    <row r="19" spans="2:22">
      <c r="B19" s="12">
        <v>14</v>
      </c>
      <c r="C19" s="13">
        <v>75.22</v>
      </c>
      <c r="D19" s="13">
        <v>1.88</v>
      </c>
      <c r="E19" s="13">
        <v>140.78</v>
      </c>
      <c r="F19" s="14">
        <v>18.28</v>
      </c>
      <c r="G19" s="14">
        <v>32.74</v>
      </c>
      <c r="H19" s="14">
        <v>3.92</v>
      </c>
      <c r="I19" s="14">
        <v>0</v>
      </c>
      <c r="J19" s="14">
        <v>0</v>
      </c>
      <c r="K19" s="14">
        <v>0</v>
      </c>
      <c r="L19" s="14">
        <f t="shared" si="3"/>
        <v>54.94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3.94</v>
      </c>
      <c r="S19" s="17">
        <v>0</v>
      </c>
      <c r="T19" s="17">
        <f t="shared" si="2"/>
        <v>3.94</v>
      </c>
      <c r="U19" s="13">
        <v>341</v>
      </c>
      <c r="V19" s="17">
        <f t="shared" si="1"/>
        <v>615.88</v>
      </c>
    </row>
    <row r="20" spans="2:22">
      <c r="B20" s="12">
        <v>15</v>
      </c>
      <c r="C20" s="13">
        <v>46.24</v>
      </c>
      <c r="D20" s="13">
        <v>1.62</v>
      </c>
      <c r="E20" s="13">
        <v>102.74</v>
      </c>
      <c r="F20" s="14">
        <v>27.16</v>
      </c>
      <c r="G20" s="14">
        <v>33.520000000000003</v>
      </c>
      <c r="H20" s="14">
        <v>0</v>
      </c>
      <c r="I20" s="14">
        <v>0</v>
      </c>
      <c r="J20" s="14">
        <v>0</v>
      </c>
      <c r="K20" s="14">
        <v>0</v>
      </c>
      <c r="L20" s="14">
        <f t="shared" si="3"/>
        <v>60.68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f t="shared" si="2"/>
        <v>0</v>
      </c>
      <c r="U20" s="13">
        <v>119</v>
      </c>
      <c r="V20" s="17">
        <f t="shared" si="1"/>
        <v>328.66</v>
      </c>
    </row>
    <row r="21" spans="2:22">
      <c r="B21" s="12">
        <v>16</v>
      </c>
      <c r="C21" s="13">
        <v>62.34</v>
      </c>
      <c r="D21" s="13">
        <v>10.42</v>
      </c>
      <c r="E21" s="13">
        <v>92.08</v>
      </c>
      <c r="F21" s="14">
        <v>23.28</v>
      </c>
      <c r="G21" s="14">
        <v>12.56</v>
      </c>
      <c r="H21" s="14"/>
      <c r="I21" s="14"/>
      <c r="J21" s="14"/>
      <c r="K21" s="14"/>
      <c r="L21" s="14">
        <f t="shared" si="3"/>
        <v>35.840000000000003</v>
      </c>
      <c r="M21" s="17"/>
      <c r="N21" s="17"/>
      <c r="O21" s="17"/>
      <c r="P21" s="17"/>
      <c r="Q21" s="17"/>
      <c r="R21" s="17">
        <v>6.18</v>
      </c>
      <c r="S21" s="17"/>
      <c r="T21" s="17">
        <f t="shared" si="2"/>
        <v>6.18</v>
      </c>
      <c r="U21" s="13">
        <v>215</v>
      </c>
      <c r="V21" s="17">
        <f t="shared" si="1"/>
        <v>411.44</v>
      </c>
    </row>
    <row r="22" spans="2:22">
      <c r="B22" s="12">
        <v>17</v>
      </c>
      <c r="C22" s="13">
        <v>65.06</v>
      </c>
      <c r="D22" s="13">
        <v>11.84</v>
      </c>
      <c r="E22" s="13">
        <v>100.68</v>
      </c>
      <c r="F22" s="14">
        <v>25.58</v>
      </c>
      <c r="G22" s="14">
        <v>32.42</v>
      </c>
      <c r="H22" s="14"/>
      <c r="I22" s="14"/>
      <c r="J22" s="14"/>
      <c r="K22" s="14"/>
      <c r="L22" s="14">
        <f t="shared" si="3"/>
        <v>58</v>
      </c>
      <c r="M22" s="17"/>
      <c r="N22" s="17"/>
      <c r="O22" s="17"/>
      <c r="P22" s="17"/>
      <c r="Q22" s="17"/>
      <c r="R22" s="17">
        <v>5.92</v>
      </c>
      <c r="S22" s="17"/>
      <c r="T22" s="17">
        <f t="shared" si="2"/>
        <v>5.92</v>
      </c>
      <c r="U22" s="13">
        <v>0</v>
      </c>
      <c r="V22" s="17">
        <f t="shared" si="1"/>
        <v>229.66</v>
      </c>
    </row>
    <row r="23" spans="2:22">
      <c r="B23" s="12">
        <v>18</v>
      </c>
      <c r="C23" s="13">
        <v>79.760000000000005</v>
      </c>
      <c r="D23" s="13">
        <v>14.08</v>
      </c>
      <c r="E23" s="13">
        <v>102.1</v>
      </c>
      <c r="F23" s="14">
        <v>27.04</v>
      </c>
      <c r="G23" s="14">
        <v>34.06</v>
      </c>
      <c r="H23" s="14">
        <v>0</v>
      </c>
      <c r="I23" s="14">
        <v>0</v>
      </c>
      <c r="J23" s="14">
        <v>0</v>
      </c>
      <c r="K23" s="14">
        <v>0</v>
      </c>
      <c r="L23" s="14">
        <f t="shared" si="3"/>
        <v>61.1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f t="shared" si="2"/>
        <v>0</v>
      </c>
      <c r="U23" s="13">
        <v>285</v>
      </c>
      <c r="V23" s="17">
        <f t="shared" si="1"/>
        <v>527.96</v>
      </c>
    </row>
    <row r="24" spans="2:22">
      <c r="B24" s="12">
        <v>19</v>
      </c>
      <c r="C24" s="13">
        <v>71.260000000000005</v>
      </c>
      <c r="D24" s="13">
        <v>12.04</v>
      </c>
      <c r="E24" s="13">
        <v>164.66</v>
      </c>
      <c r="F24" s="14">
        <v>39.299999999999997</v>
      </c>
      <c r="G24" s="14">
        <v>39.200000000000003</v>
      </c>
      <c r="H24" s="14">
        <v>10.06</v>
      </c>
      <c r="I24" s="14">
        <v>0</v>
      </c>
      <c r="J24" s="14">
        <v>0</v>
      </c>
      <c r="K24" s="14">
        <v>0</v>
      </c>
      <c r="L24" s="14">
        <f t="shared" si="3"/>
        <v>88.56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6.52</v>
      </c>
      <c r="S24" s="17">
        <v>0</v>
      </c>
      <c r="T24" s="17">
        <f t="shared" si="2"/>
        <v>6.52</v>
      </c>
      <c r="U24" s="13">
        <v>248</v>
      </c>
      <c r="V24" s="17">
        <f t="shared" si="1"/>
        <v>579</v>
      </c>
    </row>
    <row r="25" spans="2:22">
      <c r="B25" s="12">
        <v>20</v>
      </c>
      <c r="C25" s="13">
        <v>74.239999999999995</v>
      </c>
      <c r="D25" s="13">
        <v>5.48</v>
      </c>
      <c r="E25" s="13">
        <v>125.18</v>
      </c>
      <c r="F25" s="14">
        <v>24.04</v>
      </c>
      <c r="G25" s="14">
        <v>33.06</v>
      </c>
      <c r="H25" s="14">
        <v>0</v>
      </c>
      <c r="I25" s="14">
        <v>0</v>
      </c>
      <c r="J25" s="14">
        <v>0</v>
      </c>
      <c r="K25" s="14">
        <v>0</v>
      </c>
      <c r="L25" s="14">
        <f t="shared" si="3"/>
        <v>57.1</v>
      </c>
      <c r="M25" s="17">
        <v>24.04</v>
      </c>
      <c r="N25" s="17">
        <v>0</v>
      </c>
      <c r="O25" s="17">
        <v>0</v>
      </c>
      <c r="P25" s="17">
        <v>0</v>
      </c>
      <c r="Q25" s="17">
        <v>0</v>
      </c>
      <c r="R25" s="17">
        <v>6.84</v>
      </c>
      <c r="S25" s="17">
        <v>5.5</v>
      </c>
      <c r="T25" s="17">
        <f t="shared" si="2"/>
        <v>36.380000000000003</v>
      </c>
      <c r="U25" s="13">
        <v>22</v>
      </c>
      <c r="V25" s="17">
        <f t="shared" si="1"/>
        <v>314.89999999999998</v>
      </c>
    </row>
    <row r="26" spans="2:22">
      <c r="B26" s="12">
        <v>21</v>
      </c>
      <c r="C26" s="13">
        <v>64.02</v>
      </c>
      <c r="D26" s="13">
        <v>3.78</v>
      </c>
      <c r="E26" s="13">
        <v>200.86</v>
      </c>
      <c r="F26" s="14">
        <v>12.26</v>
      </c>
      <c r="G26" s="14">
        <v>26.48</v>
      </c>
      <c r="H26" s="14">
        <v>0</v>
      </c>
      <c r="I26" s="14">
        <v>0</v>
      </c>
      <c r="J26" s="14">
        <v>0</v>
      </c>
      <c r="K26" s="14">
        <v>0</v>
      </c>
      <c r="L26" s="14">
        <f t="shared" si="3"/>
        <v>38.74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5.56</v>
      </c>
      <c r="S26" s="17">
        <v>12.24</v>
      </c>
      <c r="T26" s="17">
        <f t="shared" si="2"/>
        <v>17.8</v>
      </c>
      <c r="U26" s="13">
        <v>209</v>
      </c>
      <c r="V26" s="17">
        <f t="shared" si="1"/>
        <v>530.41999999999996</v>
      </c>
    </row>
    <row r="27" spans="2:22">
      <c r="B27" s="12">
        <v>22</v>
      </c>
      <c r="C27" s="13">
        <v>70.64</v>
      </c>
      <c r="D27" s="13">
        <v>11.98</v>
      </c>
      <c r="E27" s="13">
        <v>260.32</v>
      </c>
      <c r="F27" s="14">
        <v>25.66</v>
      </c>
      <c r="G27" s="14">
        <v>41.18</v>
      </c>
      <c r="H27" s="14">
        <v>9.9600000000000009</v>
      </c>
      <c r="I27" s="14"/>
      <c r="J27" s="14"/>
      <c r="K27" s="14"/>
      <c r="L27" s="14">
        <f t="shared" si="3"/>
        <v>76.8</v>
      </c>
      <c r="M27" s="17"/>
      <c r="N27" s="17"/>
      <c r="O27" s="17"/>
      <c r="P27" s="17"/>
      <c r="Q27" s="17"/>
      <c r="R27" s="17">
        <v>5.3</v>
      </c>
      <c r="S27" s="17">
        <v>6.42</v>
      </c>
      <c r="T27" s="17">
        <f t="shared" si="2"/>
        <v>11.72</v>
      </c>
      <c r="U27" s="13">
        <v>64.599999999999994</v>
      </c>
      <c r="V27" s="17">
        <f t="shared" si="1"/>
        <v>484.08</v>
      </c>
    </row>
    <row r="28" spans="2:22">
      <c r="B28" s="12">
        <v>23</v>
      </c>
      <c r="C28" s="13">
        <v>84.3</v>
      </c>
      <c r="D28" s="13">
        <v>12.2</v>
      </c>
      <c r="E28" s="13">
        <v>268.48</v>
      </c>
      <c r="F28" s="14">
        <v>25.48</v>
      </c>
      <c r="G28" s="14">
        <v>41.52</v>
      </c>
      <c r="H28" s="14"/>
      <c r="I28" s="14"/>
      <c r="J28" s="14"/>
      <c r="K28" s="14"/>
      <c r="L28" s="14">
        <f t="shared" si="3"/>
        <v>67</v>
      </c>
      <c r="M28" s="17"/>
      <c r="N28" s="17"/>
      <c r="O28" s="17"/>
      <c r="P28" s="17"/>
      <c r="Q28" s="17"/>
      <c r="R28" s="17">
        <v>6.1</v>
      </c>
      <c r="S28" s="17"/>
      <c r="T28" s="17">
        <f t="shared" si="2"/>
        <v>6.1</v>
      </c>
      <c r="U28" s="13">
        <v>0</v>
      </c>
      <c r="V28" s="17">
        <f t="shared" si="1"/>
        <v>425.88</v>
      </c>
    </row>
    <row r="29" spans="2:22">
      <c r="B29" s="12">
        <v>24</v>
      </c>
      <c r="C29" s="13">
        <v>76.64</v>
      </c>
      <c r="D29" s="13">
        <v>11.32</v>
      </c>
      <c r="E29" s="13">
        <v>354.96</v>
      </c>
      <c r="F29" s="14">
        <v>48.54</v>
      </c>
      <c r="G29" s="14">
        <v>36.56</v>
      </c>
      <c r="H29" s="14">
        <v>0</v>
      </c>
      <c r="I29" s="14">
        <v>0</v>
      </c>
      <c r="J29" s="14">
        <v>0</v>
      </c>
      <c r="K29" s="14">
        <v>0</v>
      </c>
      <c r="L29" s="14">
        <f t="shared" si="3"/>
        <v>85.1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6.36</v>
      </c>
      <c r="S29" s="17">
        <v>0</v>
      </c>
      <c r="T29" s="17">
        <f t="shared" si="2"/>
        <v>6.36</v>
      </c>
      <c r="U29" s="13">
        <v>0</v>
      </c>
      <c r="V29" s="17">
        <f t="shared" si="1"/>
        <v>523.05999999999995</v>
      </c>
    </row>
    <row r="30" spans="2:22">
      <c r="B30" s="12">
        <v>25</v>
      </c>
      <c r="C30" s="13">
        <v>74.88</v>
      </c>
      <c r="D30" s="13">
        <v>10.9</v>
      </c>
      <c r="E30" s="13">
        <v>174.52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f t="shared" si="3"/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f t="shared" si="2"/>
        <v>0</v>
      </c>
      <c r="U30" s="13">
        <v>0</v>
      </c>
      <c r="V30" s="17">
        <f t="shared" si="1"/>
        <v>249.4</v>
      </c>
    </row>
    <row r="31" spans="2:22">
      <c r="B31" s="12">
        <v>26</v>
      </c>
      <c r="C31" s="13">
        <v>26.24</v>
      </c>
      <c r="D31" s="13">
        <v>3.64</v>
      </c>
      <c r="E31" s="13">
        <v>181.16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f t="shared" si="3"/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3">
        <v>0</v>
      </c>
      <c r="V31" s="17">
        <f t="shared" si="1"/>
        <v>207.4</v>
      </c>
    </row>
    <row r="32" spans="2:22">
      <c r="B32" s="12">
        <v>27</v>
      </c>
      <c r="C32" s="13">
        <v>95.78</v>
      </c>
      <c r="D32" s="13">
        <v>4.5999999999999996</v>
      </c>
      <c r="E32" s="13">
        <v>130.84</v>
      </c>
      <c r="F32" s="14">
        <v>12.82</v>
      </c>
      <c r="G32" s="14">
        <v>12.22</v>
      </c>
      <c r="H32" s="14">
        <v>0</v>
      </c>
      <c r="I32" s="14">
        <v>0</v>
      </c>
      <c r="J32" s="14">
        <v>0</v>
      </c>
      <c r="K32" s="14">
        <v>0</v>
      </c>
      <c r="L32" s="14">
        <f t="shared" si="3"/>
        <v>25.04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3">
        <v>104</v>
      </c>
      <c r="V32" s="17">
        <f t="shared" si="1"/>
        <v>355.66</v>
      </c>
    </row>
    <row r="33" spans="2:22">
      <c r="B33" s="12">
        <v>28</v>
      </c>
      <c r="C33" s="13">
        <v>80.16</v>
      </c>
      <c r="D33" s="13">
        <v>15.92</v>
      </c>
      <c r="E33" s="13">
        <v>284.04000000000002</v>
      </c>
      <c r="F33" s="14">
        <v>29.96</v>
      </c>
      <c r="G33" s="14">
        <v>18.14</v>
      </c>
      <c r="H33" s="14"/>
      <c r="I33" s="14"/>
      <c r="J33" s="14"/>
      <c r="K33" s="14"/>
      <c r="L33" s="14">
        <f t="shared" si="3"/>
        <v>48.1</v>
      </c>
      <c r="M33" s="17"/>
      <c r="N33" s="17"/>
      <c r="O33" s="17"/>
      <c r="P33" s="17"/>
      <c r="Q33" s="17"/>
      <c r="R33" s="17">
        <v>6.72</v>
      </c>
      <c r="S33" s="17">
        <v>7.2</v>
      </c>
      <c r="T33" s="17">
        <f t="shared" ref="T33:T36" si="4">SUM(M33:S33)</f>
        <v>13.92</v>
      </c>
      <c r="U33" s="13">
        <v>160</v>
      </c>
      <c r="V33" s="17">
        <f t="shared" si="1"/>
        <v>586.22</v>
      </c>
    </row>
    <row r="34" spans="2:22">
      <c r="B34" s="12">
        <v>29</v>
      </c>
      <c r="C34" s="13">
        <v>75.2</v>
      </c>
      <c r="D34" s="13">
        <v>14.68</v>
      </c>
      <c r="E34" s="13">
        <v>418.65</v>
      </c>
      <c r="F34" s="14">
        <v>45.22</v>
      </c>
      <c r="G34" s="14">
        <v>20.64</v>
      </c>
      <c r="H34" s="14"/>
      <c r="I34" s="14"/>
      <c r="J34" s="14"/>
      <c r="K34" s="14"/>
      <c r="L34" s="14">
        <f t="shared" si="3"/>
        <v>65.86</v>
      </c>
      <c r="M34" s="17"/>
      <c r="N34" s="17"/>
      <c r="O34" s="17"/>
      <c r="P34" s="17"/>
      <c r="Q34" s="17"/>
      <c r="R34" s="17">
        <v>7.36</v>
      </c>
      <c r="S34" s="17"/>
      <c r="T34" s="17">
        <f t="shared" si="4"/>
        <v>7.36</v>
      </c>
      <c r="U34" s="13">
        <v>204</v>
      </c>
      <c r="V34" s="17">
        <f t="shared" si="1"/>
        <v>771.07</v>
      </c>
    </row>
    <row r="35" spans="2:22">
      <c r="B35" s="12">
        <v>30</v>
      </c>
      <c r="C35" s="13">
        <v>85.12</v>
      </c>
      <c r="D35" s="13">
        <v>14.38</v>
      </c>
      <c r="E35" s="13">
        <v>280.56</v>
      </c>
      <c r="F35" s="14">
        <v>0</v>
      </c>
      <c r="G35" s="14">
        <v>49.56</v>
      </c>
      <c r="H35" s="14">
        <v>0</v>
      </c>
      <c r="I35" s="14">
        <v>0</v>
      </c>
      <c r="J35" s="14">
        <v>0</v>
      </c>
      <c r="K35" s="14">
        <v>0</v>
      </c>
      <c r="L35" s="14">
        <f t="shared" si="3"/>
        <v>49.56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f t="shared" si="4"/>
        <v>0</v>
      </c>
      <c r="U35" s="13">
        <v>240</v>
      </c>
      <c r="V35" s="17">
        <f t="shared" si="1"/>
        <v>655.24</v>
      </c>
    </row>
    <row r="36" spans="2:22">
      <c r="B36" s="12">
        <v>31</v>
      </c>
      <c r="C36" s="13">
        <v>76.040000000000006</v>
      </c>
      <c r="D36" s="13">
        <v>16.82</v>
      </c>
      <c r="E36" s="13">
        <v>351.9</v>
      </c>
      <c r="F36" s="14">
        <v>11.04</v>
      </c>
      <c r="G36" s="14">
        <v>13.44</v>
      </c>
      <c r="H36" s="14">
        <v>0</v>
      </c>
      <c r="I36" s="14">
        <v>0</v>
      </c>
      <c r="J36" s="14">
        <v>0</v>
      </c>
      <c r="K36" s="14">
        <v>0</v>
      </c>
      <c r="L36" s="14">
        <f t="shared" si="3"/>
        <v>24.48</v>
      </c>
      <c r="M36" s="17">
        <v>0</v>
      </c>
      <c r="N36" s="17">
        <v>0</v>
      </c>
      <c r="O36" s="17">
        <v>0</v>
      </c>
      <c r="P36" s="17">
        <v>0</v>
      </c>
      <c r="Q36" s="17">
        <v>11.46</v>
      </c>
      <c r="R36" s="17">
        <v>7.26</v>
      </c>
      <c r="S36" s="17">
        <v>0</v>
      </c>
      <c r="T36" s="17">
        <f t="shared" si="4"/>
        <v>18.72</v>
      </c>
      <c r="U36" s="13">
        <v>300</v>
      </c>
      <c r="V36" s="17">
        <f t="shared" si="1"/>
        <v>771.14</v>
      </c>
    </row>
    <row r="37" spans="2:22">
      <c r="B37" s="12" t="s">
        <v>27</v>
      </c>
      <c r="C37" s="13">
        <f>SUM(C6:C36)</f>
        <v>2156.2199999999998</v>
      </c>
      <c r="D37" s="13">
        <f t="shared" ref="D37:F37" si="5">SUM(D6:D36)</f>
        <v>333.24</v>
      </c>
      <c r="E37" s="13">
        <f t="shared" si="5"/>
        <v>5266.03</v>
      </c>
      <c r="F37" s="14">
        <f t="shared" si="5"/>
        <v>658.64</v>
      </c>
      <c r="G37" s="14">
        <f t="shared" ref="G37:M37" si="6">SUM(G6:G36)</f>
        <v>778.27</v>
      </c>
      <c r="H37" s="14">
        <f t="shared" si="6"/>
        <v>30.2</v>
      </c>
      <c r="I37" s="14">
        <f t="shared" si="6"/>
        <v>0</v>
      </c>
      <c r="J37" s="14">
        <f t="shared" si="6"/>
        <v>0</v>
      </c>
      <c r="K37" s="14">
        <f t="shared" si="6"/>
        <v>0</v>
      </c>
      <c r="L37" s="14">
        <f t="shared" si="6"/>
        <v>1467.11</v>
      </c>
      <c r="M37" s="17">
        <f t="shared" si="6"/>
        <v>74.44</v>
      </c>
      <c r="N37" s="17">
        <f t="shared" ref="N37:U37" si="7">SUM(N6:N36)</f>
        <v>0</v>
      </c>
      <c r="O37" s="17">
        <f t="shared" si="7"/>
        <v>0</v>
      </c>
      <c r="P37" s="17">
        <f t="shared" si="7"/>
        <v>0</v>
      </c>
      <c r="Q37" s="17">
        <f t="shared" si="7"/>
        <v>50.34</v>
      </c>
      <c r="R37" s="17">
        <f t="shared" si="7"/>
        <v>104.92</v>
      </c>
      <c r="S37" s="17">
        <f t="shared" si="7"/>
        <v>31.36</v>
      </c>
      <c r="T37" s="17">
        <f t="shared" si="7"/>
        <v>261.06</v>
      </c>
      <c r="U37" s="13">
        <f t="shared" si="7"/>
        <v>7134.6</v>
      </c>
      <c r="V37" s="17">
        <f t="shared" si="1"/>
        <v>16285.02</v>
      </c>
    </row>
    <row r="38" spans="2:22">
      <c r="B38" s="12" t="s">
        <v>26</v>
      </c>
      <c r="C38" s="13">
        <f>IF(COUNT(C6:C36)=0,0,C37/COUNTIF(C6:C36,"&gt;0"))</f>
        <v>69.555483870967706</v>
      </c>
      <c r="D38" s="13">
        <f t="shared" ref="D38:F38" si="8">IF(COUNT(D6:D36)=0,0,D37/COUNTIF(D6:D36,"&gt;0"))</f>
        <v>10.7496774193548</v>
      </c>
      <c r="E38" s="13">
        <f t="shared" si="8"/>
        <v>169.871935483871</v>
      </c>
      <c r="F38" s="14">
        <f t="shared" si="8"/>
        <v>23.522857142857202</v>
      </c>
      <c r="G38" s="14">
        <f t="shared" ref="G38:K38" si="9">IF(COUNT(G6:G35)=0,0,G37/COUNTIF(G6:G36,"&gt;=0"))</f>
        <v>25.105483870967699</v>
      </c>
      <c r="H38" s="14">
        <f t="shared" si="9"/>
        <v>1.3727272727272699</v>
      </c>
      <c r="I38" s="14">
        <f t="shared" si="9"/>
        <v>0</v>
      </c>
      <c r="J38" s="14">
        <f t="shared" si="9"/>
        <v>0</v>
      </c>
      <c r="K38" s="14">
        <f t="shared" si="9"/>
        <v>0</v>
      </c>
      <c r="L38" s="14">
        <f>IF(COUNTIF(L6:L37,"&gt;0")=0,0,L37/COUNTIF(L6:L36,"&gt;0"))</f>
        <v>50.59</v>
      </c>
      <c r="M38" s="17">
        <f t="shared" ref="M38:S38" si="10">IF(COUNT(M6:M35)=0,0,M37/COUNTIF(M6:M36,"&gt;=0"))</f>
        <v>2.9775999999999998</v>
      </c>
      <c r="N38" s="17">
        <f t="shared" si="10"/>
        <v>0</v>
      </c>
      <c r="O38" s="17">
        <f t="shared" si="10"/>
        <v>0</v>
      </c>
      <c r="P38" s="17">
        <f t="shared" si="10"/>
        <v>0</v>
      </c>
      <c r="Q38" s="17">
        <f t="shared" si="10"/>
        <v>2.18869565217391</v>
      </c>
      <c r="R38" s="17">
        <f t="shared" si="10"/>
        <v>3.74714285714286</v>
      </c>
      <c r="S38" s="17">
        <f t="shared" si="10"/>
        <v>1.3634782608695699</v>
      </c>
      <c r="T38" s="17">
        <f>IF(COUNTIF(T6:T37,"&gt;0")=0,0,T37/COUNTIF(T6:T36,"&gt;0"))</f>
        <v>10.8775</v>
      </c>
      <c r="U38" s="13">
        <f>IF(COUNT(U6:U35)=0,0,U37/COUNTIF(U6:U36,"&gt;0"))</f>
        <v>274.407692307692</v>
      </c>
      <c r="V38" s="17">
        <f>IF(COUNTIF(V6:V36,"&gt;0")=0,0,V37/COUNTIF(V6:V36,"&gt;0"))</f>
        <v>525.323225806452</v>
      </c>
    </row>
    <row r="40" spans="2:22">
      <c r="L40" s="18"/>
    </row>
    <row r="41" spans="2:22">
      <c r="L41" s="18"/>
    </row>
  </sheetData>
  <mergeCells count="7">
    <mergeCell ref="B2:V2"/>
    <mergeCell ref="C4:E4"/>
    <mergeCell ref="F4:L4"/>
    <mergeCell ref="M4:T4"/>
    <mergeCell ref="B4:B5"/>
    <mergeCell ref="U4:U5"/>
    <mergeCell ref="V4:V5"/>
  </mergeCells>
  <phoneticPr fontId="31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V41"/>
  <sheetViews>
    <sheetView showGridLines="0" workbookViewId="0">
      <pane xSplit="2" ySplit="5" topLeftCell="C6" activePane="bottomRight" state="frozen"/>
      <selection pane="topRight"/>
      <selection pane="bottomLeft"/>
      <selection pane="bottomRight" activeCell="B2" sqref="B2:V38"/>
    </sheetView>
  </sheetViews>
  <sheetFormatPr defaultColWidth="9" defaultRowHeight="12.75"/>
  <cols>
    <col min="1" max="1" width="1.625" style="3" customWidth="1"/>
    <col min="2" max="2" width="4.625" style="4" customWidth="1"/>
    <col min="3" max="5" width="7.625" style="2" customWidth="1"/>
    <col min="6" max="11" width="6.625" style="2" customWidth="1"/>
    <col min="12" max="12" width="7.625" style="2" customWidth="1"/>
    <col min="13" max="19" width="6.625" style="2" customWidth="1"/>
    <col min="20" max="21" width="7.625" style="2" customWidth="1"/>
    <col min="22" max="22" width="8.625" style="3" customWidth="1"/>
    <col min="23" max="16384" width="9" style="3"/>
  </cols>
  <sheetData>
    <row r="1" spans="2:22" s="1" customFormat="1" ht="8.25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2:22" ht="18" customHeight="1">
      <c r="B2" s="30" t="s">
        <v>39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2:22" s="1" customFormat="1" ht="8.25"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9"/>
      <c r="T3" s="6"/>
      <c r="U3" s="6"/>
    </row>
    <row r="4" spans="2:22" s="2" customFormat="1">
      <c r="B4" s="43" t="s">
        <v>29</v>
      </c>
      <c r="C4" s="31" t="s">
        <v>3</v>
      </c>
      <c r="D4" s="32"/>
      <c r="E4" s="33"/>
      <c r="F4" s="34" t="s">
        <v>4</v>
      </c>
      <c r="G4" s="34"/>
      <c r="H4" s="34"/>
      <c r="I4" s="34"/>
      <c r="J4" s="34"/>
      <c r="K4" s="34"/>
      <c r="L4" s="34"/>
      <c r="M4" s="35" t="s">
        <v>5</v>
      </c>
      <c r="N4" s="36"/>
      <c r="O4" s="36"/>
      <c r="P4" s="36"/>
      <c r="Q4" s="36"/>
      <c r="R4" s="36"/>
      <c r="S4" s="36"/>
      <c r="T4" s="37"/>
      <c r="U4" s="45" t="s">
        <v>6</v>
      </c>
      <c r="V4" s="46" t="s">
        <v>7</v>
      </c>
    </row>
    <row r="5" spans="2:22" s="2" customFormat="1">
      <c r="B5" s="42"/>
      <c r="C5" s="9" t="s">
        <v>8</v>
      </c>
      <c r="D5" s="9" t="s">
        <v>9</v>
      </c>
      <c r="E5" s="10" t="s">
        <v>10</v>
      </c>
      <c r="F5" s="8" t="s">
        <v>11</v>
      </c>
      <c r="G5" s="8" t="s">
        <v>12</v>
      </c>
      <c r="H5" s="11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15" t="s">
        <v>18</v>
      </c>
      <c r="N5" s="16" t="s">
        <v>19</v>
      </c>
      <c r="O5" s="16" t="s">
        <v>20</v>
      </c>
      <c r="P5" s="16" t="s">
        <v>21</v>
      </c>
      <c r="Q5" s="16" t="s">
        <v>22</v>
      </c>
      <c r="R5" s="20" t="s">
        <v>23</v>
      </c>
      <c r="S5" s="21" t="s">
        <v>24</v>
      </c>
      <c r="T5" s="21" t="s">
        <v>17</v>
      </c>
      <c r="U5" s="45"/>
      <c r="V5" s="46"/>
    </row>
    <row r="6" spans="2:22">
      <c r="B6" s="12">
        <v>1</v>
      </c>
      <c r="C6" s="13">
        <v>73.319999999999993</v>
      </c>
      <c r="D6" s="13">
        <v>16.98</v>
      </c>
      <c r="E6" s="13">
        <v>140.08000000000001</v>
      </c>
      <c r="F6" s="14">
        <v>19.940000000000001</v>
      </c>
      <c r="G6" s="14">
        <v>18.8</v>
      </c>
      <c r="H6" s="14">
        <v>0</v>
      </c>
      <c r="I6" s="14">
        <v>0</v>
      </c>
      <c r="J6" s="14">
        <v>0</v>
      </c>
      <c r="K6" s="14">
        <v>0</v>
      </c>
      <c r="L6" s="14">
        <f t="shared" ref="L6:L15" si="0">SUM(F6:K6)</f>
        <v>38.74</v>
      </c>
      <c r="M6" s="17">
        <v>4.5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f>SUM(M6:S6)</f>
        <v>4.5</v>
      </c>
      <c r="U6" s="13">
        <v>180</v>
      </c>
      <c r="V6" s="17">
        <f t="shared" ref="V6:V20" si="1">C6+E6+L6+T6+U6</f>
        <v>436.64</v>
      </c>
    </row>
    <row r="7" spans="2:22">
      <c r="B7" s="12">
        <v>2</v>
      </c>
      <c r="C7" s="13">
        <v>60.86</v>
      </c>
      <c r="D7" s="13">
        <v>26.94</v>
      </c>
      <c r="E7" s="13">
        <v>150.74</v>
      </c>
      <c r="F7" s="14">
        <v>18.3</v>
      </c>
      <c r="G7" s="14">
        <v>36.4</v>
      </c>
      <c r="H7" s="14">
        <v>0</v>
      </c>
      <c r="I7" s="14">
        <v>0</v>
      </c>
      <c r="J7" s="14">
        <v>0</v>
      </c>
      <c r="K7" s="14">
        <v>0</v>
      </c>
      <c r="L7" s="14">
        <f t="shared" si="0"/>
        <v>54.7</v>
      </c>
      <c r="M7" s="17">
        <v>4.5</v>
      </c>
      <c r="N7" s="17">
        <v>0</v>
      </c>
      <c r="O7" s="17">
        <v>0</v>
      </c>
      <c r="P7" s="17">
        <v>0</v>
      </c>
      <c r="Q7" s="17">
        <v>7.92</v>
      </c>
      <c r="R7" s="17">
        <v>6.2</v>
      </c>
      <c r="S7" s="17">
        <v>0</v>
      </c>
      <c r="T7" s="17">
        <f t="shared" ref="T7:T17" si="2">SUM(M7:S7)</f>
        <v>18.62</v>
      </c>
      <c r="U7" s="13">
        <v>200</v>
      </c>
      <c r="V7" s="17">
        <f t="shared" si="1"/>
        <v>484.92</v>
      </c>
    </row>
    <row r="8" spans="2:22">
      <c r="B8" s="12">
        <v>3</v>
      </c>
      <c r="C8" s="13">
        <v>65.94</v>
      </c>
      <c r="D8" s="13">
        <v>11.68</v>
      </c>
      <c r="E8" s="13">
        <v>117.22</v>
      </c>
      <c r="F8" s="14">
        <v>34.86</v>
      </c>
      <c r="G8" s="14">
        <v>20.7</v>
      </c>
      <c r="H8" s="14"/>
      <c r="I8" s="14"/>
      <c r="J8" s="14"/>
      <c r="K8" s="14"/>
      <c r="L8" s="14">
        <f t="shared" si="0"/>
        <v>55.56</v>
      </c>
      <c r="M8" s="17">
        <v>4.5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f t="shared" si="2"/>
        <v>4.5</v>
      </c>
      <c r="U8" s="13">
        <v>251</v>
      </c>
      <c r="V8" s="17">
        <f t="shared" si="1"/>
        <v>494.22</v>
      </c>
    </row>
    <row r="9" spans="2:22">
      <c r="B9" s="12">
        <v>4</v>
      </c>
      <c r="C9" s="13">
        <v>93.68</v>
      </c>
      <c r="D9" s="13">
        <v>19.2</v>
      </c>
      <c r="E9" s="13">
        <v>221.26</v>
      </c>
      <c r="F9" s="14">
        <v>18</v>
      </c>
      <c r="G9" s="14">
        <v>33.619999999999997</v>
      </c>
      <c r="H9" s="14"/>
      <c r="I9" s="14"/>
      <c r="J9" s="14"/>
      <c r="K9" s="14"/>
      <c r="L9" s="14">
        <f t="shared" si="0"/>
        <v>51.62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5.8</v>
      </c>
      <c r="S9" s="17">
        <v>0</v>
      </c>
      <c r="T9" s="17">
        <f t="shared" si="2"/>
        <v>5.8</v>
      </c>
      <c r="U9" s="13">
        <v>272</v>
      </c>
      <c r="V9" s="17">
        <f t="shared" si="1"/>
        <v>644.36</v>
      </c>
    </row>
    <row r="10" spans="2:22">
      <c r="B10" s="12">
        <v>5</v>
      </c>
      <c r="C10" s="13">
        <v>70.760000000000005</v>
      </c>
      <c r="D10" s="13">
        <v>19.32</v>
      </c>
      <c r="E10" s="13">
        <v>287.92</v>
      </c>
      <c r="F10" s="14">
        <v>12.12</v>
      </c>
      <c r="G10" s="14">
        <v>41</v>
      </c>
      <c r="H10" s="14">
        <v>0</v>
      </c>
      <c r="I10" s="14">
        <v>0</v>
      </c>
      <c r="J10" s="14">
        <v>0</v>
      </c>
      <c r="K10" s="14">
        <v>0</v>
      </c>
      <c r="L10" s="14">
        <f t="shared" si="0"/>
        <v>53.12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f t="shared" si="2"/>
        <v>0</v>
      </c>
      <c r="U10" s="13">
        <v>260</v>
      </c>
      <c r="V10" s="17">
        <f t="shared" si="1"/>
        <v>671.8</v>
      </c>
    </row>
    <row r="11" spans="2:22">
      <c r="B11" s="12">
        <v>6</v>
      </c>
      <c r="C11" s="13">
        <v>91.28</v>
      </c>
      <c r="D11" s="13">
        <v>15.62</v>
      </c>
      <c r="E11" s="13">
        <v>123.12</v>
      </c>
      <c r="F11" s="14">
        <v>44.66</v>
      </c>
      <c r="G11" s="14">
        <v>18.84</v>
      </c>
      <c r="H11" s="14">
        <v>0</v>
      </c>
      <c r="I11" s="14">
        <v>0</v>
      </c>
      <c r="J11" s="14">
        <v>0</v>
      </c>
      <c r="K11" s="14">
        <v>0</v>
      </c>
      <c r="L11" s="14">
        <f t="shared" si="0"/>
        <v>63.5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6.34</v>
      </c>
      <c r="S11" s="17">
        <v>6.72</v>
      </c>
      <c r="T11" s="17">
        <f t="shared" si="2"/>
        <v>13.06</v>
      </c>
      <c r="U11" s="13">
        <v>288</v>
      </c>
      <c r="V11" s="17">
        <f t="shared" si="1"/>
        <v>578.96</v>
      </c>
    </row>
    <row r="12" spans="2:22">
      <c r="B12" s="12">
        <v>7</v>
      </c>
      <c r="C12" s="13">
        <v>64.38</v>
      </c>
      <c r="D12" s="13">
        <v>28.8</v>
      </c>
      <c r="E12" s="13">
        <v>100.5</v>
      </c>
      <c r="F12" s="14">
        <v>18</v>
      </c>
      <c r="G12" s="14">
        <v>27.72</v>
      </c>
      <c r="H12" s="14">
        <v>0</v>
      </c>
      <c r="I12" s="14">
        <v>0</v>
      </c>
      <c r="J12" s="14">
        <v>0</v>
      </c>
      <c r="K12" s="14">
        <v>0</v>
      </c>
      <c r="L12" s="14">
        <f t="shared" si="0"/>
        <v>45.72</v>
      </c>
      <c r="M12" s="17">
        <v>10.35</v>
      </c>
      <c r="N12" s="17">
        <v>0</v>
      </c>
      <c r="O12" s="17">
        <v>0</v>
      </c>
      <c r="P12" s="17">
        <v>0</v>
      </c>
      <c r="Q12" s="17">
        <v>0</v>
      </c>
      <c r="R12" s="17">
        <v>4.5599999999999996</v>
      </c>
      <c r="S12" s="17"/>
      <c r="T12" s="17">
        <f t="shared" si="2"/>
        <v>14.91</v>
      </c>
      <c r="U12" s="13">
        <v>102</v>
      </c>
      <c r="V12" s="17">
        <f t="shared" si="1"/>
        <v>327.51</v>
      </c>
    </row>
    <row r="13" spans="2:22">
      <c r="B13" s="12">
        <v>8</v>
      </c>
      <c r="C13" s="13">
        <v>50.42</v>
      </c>
      <c r="D13" s="13">
        <v>27.92</v>
      </c>
      <c r="E13" s="13">
        <v>97.86</v>
      </c>
      <c r="F13" s="14">
        <v>11.84</v>
      </c>
      <c r="G13" s="14">
        <v>26.62</v>
      </c>
      <c r="H13" s="14">
        <v>0</v>
      </c>
      <c r="I13" s="14">
        <v>0</v>
      </c>
      <c r="J13" s="14">
        <v>0</v>
      </c>
      <c r="K13" s="14">
        <v>0</v>
      </c>
      <c r="L13" s="14">
        <f t="shared" si="0"/>
        <v>38.46</v>
      </c>
      <c r="M13" s="17">
        <v>10.35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6.14</v>
      </c>
      <c r="T13" s="17">
        <f t="shared" si="2"/>
        <v>16.489999999999998</v>
      </c>
      <c r="U13" s="13">
        <v>50</v>
      </c>
      <c r="V13" s="17">
        <f t="shared" si="1"/>
        <v>253.23</v>
      </c>
    </row>
    <row r="14" spans="2:22">
      <c r="B14" s="12">
        <v>9</v>
      </c>
      <c r="C14" s="13">
        <v>85.04</v>
      </c>
      <c r="D14" s="13">
        <v>15.32</v>
      </c>
      <c r="E14" s="13">
        <v>91</v>
      </c>
      <c r="F14" s="14">
        <v>38.520000000000003</v>
      </c>
      <c r="G14" s="14">
        <v>13.58</v>
      </c>
      <c r="H14" s="14">
        <v>0</v>
      </c>
      <c r="I14" s="14">
        <v>0</v>
      </c>
      <c r="J14" s="14">
        <v>0</v>
      </c>
      <c r="K14" s="14">
        <v>0</v>
      </c>
      <c r="L14" s="14">
        <f t="shared" si="0"/>
        <v>52.1</v>
      </c>
      <c r="M14" s="17">
        <v>7.65</v>
      </c>
      <c r="N14" s="17"/>
      <c r="O14" s="17"/>
      <c r="P14" s="17"/>
      <c r="Q14" s="17"/>
      <c r="R14" s="17">
        <v>5.62</v>
      </c>
      <c r="S14" s="17"/>
      <c r="T14" s="17">
        <f t="shared" si="2"/>
        <v>13.27</v>
      </c>
      <c r="U14" s="13">
        <v>98</v>
      </c>
      <c r="V14" s="17">
        <f t="shared" si="1"/>
        <v>339.41</v>
      </c>
    </row>
    <row r="15" spans="2:22">
      <c r="B15" s="12">
        <v>10</v>
      </c>
      <c r="C15" s="13">
        <v>83.92</v>
      </c>
      <c r="D15" s="13">
        <v>13.3</v>
      </c>
      <c r="E15" s="13">
        <v>124.66</v>
      </c>
      <c r="F15" s="14">
        <v>39.119999999999997</v>
      </c>
      <c r="G15" s="14">
        <v>26.82</v>
      </c>
      <c r="H15" s="14">
        <v>0</v>
      </c>
      <c r="I15" s="14">
        <v>0</v>
      </c>
      <c r="J15" s="14">
        <v>0</v>
      </c>
      <c r="K15" s="14">
        <v>0</v>
      </c>
      <c r="L15" s="14">
        <f t="shared" si="0"/>
        <v>65.94</v>
      </c>
      <c r="M15" s="17">
        <v>10.35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f t="shared" si="2"/>
        <v>10.35</v>
      </c>
      <c r="U15" s="13">
        <v>123</v>
      </c>
      <c r="V15" s="17">
        <f t="shared" si="1"/>
        <v>407.87</v>
      </c>
    </row>
    <row r="16" spans="2:22">
      <c r="B16" s="12">
        <v>11</v>
      </c>
      <c r="C16" s="13">
        <v>72.14</v>
      </c>
      <c r="D16" s="13">
        <v>14.08</v>
      </c>
      <c r="E16" s="13">
        <v>139.4</v>
      </c>
      <c r="F16" s="14">
        <v>29.82</v>
      </c>
      <c r="G16" s="14">
        <v>33.380000000000003</v>
      </c>
      <c r="H16" s="14">
        <v>0</v>
      </c>
      <c r="I16" s="14">
        <v>0</v>
      </c>
      <c r="J16" s="14">
        <v>0</v>
      </c>
      <c r="K16" s="14">
        <v>0</v>
      </c>
      <c r="L16" s="14">
        <f t="shared" ref="L16:L36" si="3">SUM(F16:K16)</f>
        <v>63.2</v>
      </c>
      <c r="M16" s="17">
        <v>10.35</v>
      </c>
      <c r="N16" s="17">
        <v>0</v>
      </c>
      <c r="O16" s="17">
        <v>0</v>
      </c>
      <c r="P16" s="17">
        <v>0</v>
      </c>
      <c r="Q16" s="17">
        <v>0</v>
      </c>
      <c r="R16" s="17">
        <v>6.78</v>
      </c>
      <c r="S16" s="17">
        <v>0</v>
      </c>
      <c r="T16" s="17">
        <f t="shared" si="2"/>
        <v>17.13</v>
      </c>
      <c r="U16" s="13">
        <v>83</v>
      </c>
      <c r="V16" s="17">
        <f t="shared" si="1"/>
        <v>374.87</v>
      </c>
    </row>
    <row r="17" spans="2:22">
      <c r="B17" s="12">
        <v>12</v>
      </c>
      <c r="C17" s="13">
        <v>80.599999999999994</v>
      </c>
      <c r="D17" s="13">
        <v>12.9</v>
      </c>
      <c r="E17" s="13">
        <v>116.86</v>
      </c>
      <c r="F17" s="14">
        <v>31.4</v>
      </c>
      <c r="G17" s="14">
        <v>27.62</v>
      </c>
      <c r="H17" s="14">
        <v>0</v>
      </c>
      <c r="I17" s="14">
        <v>0</v>
      </c>
      <c r="J17" s="14">
        <v>0</v>
      </c>
      <c r="K17" s="14">
        <v>0</v>
      </c>
      <c r="L17" s="14">
        <f t="shared" si="3"/>
        <v>59.02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5.86</v>
      </c>
      <c r="T17" s="17">
        <f t="shared" si="2"/>
        <v>5.86</v>
      </c>
      <c r="U17" s="13">
        <v>100</v>
      </c>
      <c r="V17" s="17">
        <f t="shared" si="1"/>
        <v>362.34</v>
      </c>
    </row>
    <row r="18" spans="2:22">
      <c r="B18" s="12">
        <v>13</v>
      </c>
      <c r="C18" s="13">
        <v>68.28</v>
      </c>
      <c r="D18" s="13">
        <v>20.96</v>
      </c>
      <c r="E18" s="13">
        <v>121.88</v>
      </c>
      <c r="F18" s="14">
        <v>25.54</v>
      </c>
      <c r="G18" s="14">
        <v>28.46</v>
      </c>
      <c r="H18" s="14">
        <v>0</v>
      </c>
      <c r="I18" s="14">
        <v>0</v>
      </c>
      <c r="J18" s="14">
        <v>0</v>
      </c>
      <c r="K18" s="14">
        <v>0</v>
      </c>
      <c r="L18" s="14">
        <f t="shared" si="3"/>
        <v>54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3">
        <v>160</v>
      </c>
      <c r="V18" s="17">
        <f t="shared" si="1"/>
        <v>404.16</v>
      </c>
    </row>
    <row r="19" spans="2:22">
      <c r="B19" s="12">
        <v>14</v>
      </c>
      <c r="C19" s="13">
        <v>48.94</v>
      </c>
      <c r="D19" s="13">
        <v>13.66</v>
      </c>
      <c r="E19" s="13">
        <v>100.36</v>
      </c>
      <c r="F19" s="14">
        <v>22.46</v>
      </c>
      <c r="G19" s="14">
        <v>39.28</v>
      </c>
      <c r="H19" s="22">
        <v>0</v>
      </c>
      <c r="I19" s="22">
        <v>0</v>
      </c>
      <c r="J19" s="22">
        <v>0</v>
      </c>
      <c r="K19" s="22">
        <v>0</v>
      </c>
      <c r="L19" s="14">
        <f t="shared" si="3"/>
        <v>61.74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17">
        <v>6.44</v>
      </c>
      <c r="T19" s="17">
        <f t="shared" ref="T19:T36" si="4">SUM(M19:S19)</f>
        <v>6.44</v>
      </c>
      <c r="U19" s="13">
        <v>204</v>
      </c>
      <c r="V19" s="17">
        <f t="shared" si="1"/>
        <v>421.48</v>
      </c>
    </row>
    <row r="20" spans="2:22">
      <c r="B20" s="12">
        <v>15</v>
      </c>
      <c r="C20" s="13">
        <v>104.54</v>
      </c>
      <c r="D20" s="13">
        <v>15</v>
      </c>
      <c r="E20" s="13">
        <v>128.34</v>
      </c>
      <c r="F20" s="14">
        <v>23.8</v>
      </c>
      <c r="G20" s="14">
        <v>45.44</v>
      </c>
      <c r="H20" s="14">
        <v>0</v>
      </c>
      <c r="I20" s="14">
        <v>0</v>
      </c>
      <c r="J20" s="14">
        <v>0</v>
      </c>
      <c r="K20" s="14">
        <v>0</v>
      </c>
      <c r="L20" s="14">
        <f t="shared" si="3"/>
        <v>69.239999999999995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f t="shared" si="4"/>
        <v>0</v>
      </c>
      <c r="U20" s="13">
        <v>260</v>
      </c>
      <c r="V20" s="17">
        <f t="shared" si="1"/>
        <v>562.12</v>
      </c>
    </row>
    <row r="21" spans="2:22">
      <c r="B21" s="12">
        <v>16</v>
      </c>
      <c r="C21" s="13">
        <v>69.88</v>
      </c>
      <c r="D21" s="13">
        <v>15.52</v>
      </c>
      <c r="E21" s="13">
        <v>72.099999999999994</v>
      </c>
      <c r="F21" s="14">
        <v>18.3</v>
      </c>
      <c r="G21" s="14">
        <v>6.54</v>
      </c>
      <c r="H21" s="14">
        <v>0</v>
      </c>
      <c r="I21" s="14">
        <v>0</v>
      </c>
      <c r="J21" s="14">
        <v>0</v>
      </c>
      <c r="K21" s="14">
        <v>0</v>
      </c>
      <c r="L21" s="14">
        <f t="shared" si="3"/>
        <v>24.84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6.66</v>
      </c>
      <c r="S21" s="17">
        <v>0</v>
      </c>
      <c r="T21" s="17">
        <f t="shared" si="4"/>
        <v>6.66</v>
      </c>
      <c r="U21" s="13">
        <v>151</v>
      </c>
      <c r="V21" s="17">
        <v>339.8</v>
      </c>
    </row>
    <row r="22" spans="2:22">
      <c r="B22" s="12">
        <v>17</v>
      </c>
      <c r="C22" s="13">
        <v>83.96</v>
      </c>
      <c r="D22" s="13">
        <v>20.059999999999999</v>
      </c>
      <c r="E22" s="13">
        <v>99.1</v>
      </c>
      <c r="F22" s="14">
        <v>24.56</v>
      </c>
      <c r="G22" s="14">
        <v>50.96</v>
      </c>
      <c r="H22" s="14">
        <v>0</v>
      </c>
      <c r="I22" s="14">
        <v>0</v>
      </c>
      <c r="J22" s="14">
        <v>0</v>
      </c>
      <c r="K22" s="14">
        <v>0</v>
      </c>
      <c r="L22" s="14">
        <f t="shared" si="3"/>
        <v>75.52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4.0599999999999996</v>
      </c>
      <c r="S22" s="17">
        <v>4.5599999999999996</v>
      </c>
      <c r="T22" s="17">
        <f t="shared" si="4"/>
        <v>8.6199999999999992</v>
      </c>
      <c r="U22" s="13">
        <v>306</v>
      </c>
      <c r="V22" s="17">
        <f t="shared" ref="V22:V35" si="5">C22+E22+L22+T22+U22</f>
        <v>573.20000000000005</v>
      </c>
    </row>
    <row r="23" spans="2:22">
      <c r="B23" s="12">
        <v>18</v>
      </c>
      <c r="C23" s="13">
        <v>96.3</v>
      </c>
      <c r="D23" s="13">
        <v>19.48</v>
      </c>
      <c r="E23" s="13">
        <v>95.58</v>
      </c>
      <c r="F23" s="14">
        <v>41.14</v>
      </c>
      <c r="G23" s="14">
        <v>32.76</v>
      </c>
      <c r="H23" s="14">
        <v>0</v>
      </c>
      <c r="I23" s="14">
        <v>0</v>
      </c>
      <c r="J23" s="14">
        <v>0</v>
      </c>
      <c r="K23" s="14">
        <v>0</v>
      </c>
      <c r="L23" s="14">
        <f t="shared" si="3"/>
        <v>73.900000000000006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5.22</v>
      </c>
      <c r="S23" s="17">
        <v>10.84</v>
      </c>
      <c r="T23" s="17">
        <f t="shared" si="4"/>
        <v>16.059999999999999</v>
      </c>
      <c r="U23" s="13">
        <v>0</v>
      </c>
      <c r="V23" s="17">
        <f t="shared" si="5"/>
        <v>281.83999999999997</v>
      </c>
    </row>
    <row r="24" spans="2:22">
      <c r="B24" s="12">
        <v>19</v>
      </c>
      <c r="C24" s="13">
        <v>60.86</v>
      </c>
      <c r="D24" s="13">
        <v>21.96</v>
      </c>
      <c r="E24" s="13">
        <v>116.64</v>
      </c>
      <c r="F24" s="14">
        <v>26.92</v>
      </c>
      <c r="G24" s="14">
        <v>36.96</v>
      </c>
      <c r="H24" s="14">
        <v>0</v>
      </c>
      <c r="I24" s="14">
        <v>0</v>
      </c>
      <c r="J24" s="14">
        <v>0</v>
      </c>
      <c r="K24" s="14">
        <v>0</v>
      </c>
      <c r="L24" s="14">
        <f t="shared" si="3"/>
        <v>63.88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6.2</v>
      </c>
      <c r="S24" s="17">
        <v>0</v>
      </c>
      <c r="T24" s="17">
        <f t="shared" si="4"/>
        <v>6.2</v>
      </c>
      <c r="U24" s="13">
        <v>0</v>
      </c>
      <c r="V24" s="17">
        <f t="shared" si="5"/>
        <v>247.58</v>
      </c>
    </row>
    <row r="25" spans="2:22">
      <c r="B25" s="12">
        <v>20</v>
      </c>
      <c r="C25" s="13">
        <v>58.08</v>
      </c>
      <c r="D25" s="13">
        <v>18.22</v>
      </c>
      <c r="E25" s="13">
        <v>134.6</v>
      </c>
      <c r="F25" s="14">
        <v>24.2</v>
      </c>
      <c r="G25" s="14">
        <v>48.66</v>
      </c>
      <c r="H25" s="14">
        <v>0</v>
      </c>
      <c r="I25" s="14">
        <v>0</v>
      </c>
      <c r="J25" s="14">
        <v>0</v>
      </c>
      <c r="K25" s="14">
        <v>0</v>
      </c>
      <c r="L25" s="14">
        <f t="shared" si="3"/>
        <v>72.86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5.12</v>
      </c>
      <c r="S25" s="17">
        <v>3.76</v>
      </c>
      <c r="T25" s="17">
        <f t="shared" si="4"/>
        <v>8.8800000000000008</v>
      </c>
      <c r="U25" s="13"/>
      <c r="V25" s="17">
        <f t="shared" si="5"/>
        <v>274.42</v>
      </c>
    </row>
    <row r="26" spans="2:22">
      <c r="B26" s="12">
        <v>21</v>
      </c>
      <c r="C26" s="13">
        <v>86.72</v>
      </c>
      <c r="D26" s="13">
        <v>18.72</v>
      </c>
      <c r="E26" s="13">
        <v>213.6</v>
      </c>
      <c r="F26" s="14">
        <v>25.76</v>
      </c>
      <c r="G26" s="14">
        <v>37.479999999999997</v>
      </c>
      <c r="H26" s="14">
        <v>0</v>
      </c>
      <c r="I26" s="14">
        <v>0</v>
      </c>
      <c r="J26" s="14">
        <v>0</v>
      </c>
      <c r="K26" s="14">
        <v>0</v>
      </c>
      <c r="L26" s="14">
        <f t="shared" si="3"/>
        <v>63.24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f t="shared" si="4"/>
        <v>0</v>
      </c>
      <c r="U26" s="13">
        <v>0</v>
      </c>
      <c r="V26" s="17">
        <f t="shared" si="5"/>
        <v>363.56</v>
      </c>
    </row>
    <row r="27" spans="2:22">
      <c r="B27" s="12">
        <v>22</v>
      </c>
      <c r="C27" s="13">
        <v>96.2</v>
      </c>
      <c r="D27" s="13">
        <v>18.66</v>
      </c>
      <c r="E27" s="13">
        <v>169.52</v>
      </c>
      <c r="F27" s="14">
        <v>32.619999999999997</v>
      </c>
      <c r="G27" s="14">
        <v>30.9</v>
      </c>
      <c r="H27" s="14">
        <v>0</v>
      </c>
      <c r="I27" s="14">
        <v>0</v>
      </c>
      <c r="J27" s="14">
        <v>0</v>
      </c>
      <c r="K27" s="14">
        <v>0</v>
      </c>
      <c r="L27" s="14">
        <f t="shared" si="3"/>
        <v>63.52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6.36</v>
      </c>
      <c r="S27" s="17">
        <v>0</v>
      </c>
      <c r="T27" s="17">
        <f t="shared" si="4"/>
        <v>6.36</v>
      </c>
      <c r="U27" s="13">
        <v>0</v>
      </c>
      <c r="V27" s="17">
        <f t="shared" si="5"/>
        <v>335.6</v>
      </c>
    </row>
    <row r="28" spans="2:22">
      <c r="B28" s="12">
        <v>23</v>
      </c>
      <c r="C28" s="13">
        <v>74.34</v>
      </c>
      <c r="D28" s="13">
        <v>17.22</v>
      </c>
      <c r="E28" s="13">
        <v>173.92</v>
      </c>
      <c r="F28" s="14">
        <v>32.82</v>
      </c>
      <c r="G28" s="14">
        <v>31.9</v>
      </c>
      <c r="H28" s="14">
        <v>0</v>
      </c>
      <c r="I28" s="14">
        <v>0</v>
      </c>
      <c r="J28" s="14">
        <v>0</v>
      </c>
      <c r="K28" s="14">
        <v>0</v>
      </c>
      <c r="L28" s="14">
        <f t="shared" si="3"/>
        <v>64.72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f t="shared" si="4"/>
        <v>0</v>
      </c>
      <c r="U28" s="13">
        <v>0</v>
      </c>
      <c r="V28" s="17">
        <f t="shared" si="5"/>
        <v>312.98</v>
      </c>
    </row>
    <row r="29" spans="2:22">
      <c r="B29" s="12">
        <v>24</v>
      </c>
      <c r="C29" s="13">
        <v>73.7</v>
      </c>
      <c r="D29" s="13">
        <v>18.899999999999999</v>
      </c>
      <c r="E29" s="13">
        <v>166.76</v>
      </c>
      <c r="F29" s="14">
        <v>38.86</v>
      </c>
      <c r="G29" s="14">
        <v>34.5</v>
      </c>
      <c r="H29" s="14">
        <v>0</v>
      </c>
      <c r="I29" s="14">
        <v>0</v>
      </c>
      <c r="J29" s="14">
        <v>0</v>
      </c>
      <c r="K29" s="14">
        <v>0</v>
      </c>
      <c r="L29" s="14">
        <f t="shared" si="3"/>
        <v>73.36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6.4</v>
      </c>
      <c r="S29" s="17">
        <v>7.26</v>
      </c>
      <c r="T29" s="17">
        <f t="shared" si="4"/>
        <v>13.66</v>
      </c>
      <c r="U29" s="13">
        <v>0</v>
      </c>
      <c r="V29" s="17">
        <f t="shared" si="5"/>
        <v>327.48</v>
      </c>
    </row>
    <row r="30" spans="2:22">
      <c r="B30" s="12">
        <v>25</v>
      </c>
      <c r="C30" s="13">
        <v>73.98</v>
      </c>
      <c r="D30" s="13">
        <v>11.42</v>
      </c>
      <c r="E30" s="13">
        <v>99.86</v>
      </c>
      <c r="F30" s="14">
        <v>19.760000000000002</v>
      </c>
      <c r="G30" s="14">
        <v>40.799999999999997</v>
      </c>
      <c r="H30" s="14">
        <v>0</v>
      </c>
      <c r="I30" s="14">
        <v>0</v>
      </c>
      <c r="J30" s="14">
        <v>0</v>
      </c>
      <c r="K30" s="14">
        <v>0</v>
      </c>
      <c r="L30" s="14">
        <f t="shared" si="3"/>
        <v>60.56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5.68</v>
      </c>
      <c r="S30" s="17">
        <v>0</v>
      </c>
      <c r="T30" s="17">
        <f t="shared" si="4"/>
        <v>5.68</v>
      </c>
      <c r="U30" s="13"/>
      <c r="V30" s="17">
        <f t="shared" si="5"/>
        <v>240.08</v>
      </c>
    </row>
    <row r="31" spans="2:22">
      <c r="B31" s="12">
        <v>26</v>
      </c>
      <c r="C31" s="13">
        <v>64.84</v>
      </c>
      <c r="D31" s="13">
        <v>16.54</v>
      </c>
      <c r="E31" s="13">
        <v>102.84</v>
      </c>
      <c r="F31" s="14">
        <v>27.26</v>
      </c>
      <c r="G31" s="14">
        <v>39.04</v>
      </c>
      <c r="H31" s="14">
        <v>0</v>
      </c>
      <c r="I31" s="14">
        <v>0</v>
      </c>
      <c r="J31" s="14">
        <v>0</v>
      </c>
      <c r="K31" s="14">
        <v>0</v>
      </c>
      <c r="L31" s="14">
        <f t="shared" si="3"/>
        <v>66.3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f t="shared" si="4"/>
        <v>0</v>
      </c>
      <c r="U31" s="13"/>
      <c r="V31" s="17">
        <f t="shared" si="5"/>
        <v>233.98</v>
      </c>
    </row>
    <row r="32" spans="2:22">
      <c r="B32" s="12">
        <v>27</v>
      </c>
      <c r="C32" s="13">
        <v>94.98</v>
      </c>
      <c r="D32" s="13">
        <v>20.8</v>
      </c>
      <c r="E32" s="13">
        <v>106.24</v>
      </c>
      <c r="F32" s="14">
        <v>25.64</v>
      </c>
      <c r="G32" s="14">
        <v>31.94</v>
      </c>
      <c r="H32" s="14">
        <v>0</v>
      </c>
      <c r="I32" s="14">
        <v>0</v>
      </c>
      <c r="J32" s="14">
        <v>0</v>
      </c>
      <c r="K32" s="14">
        <v>0</v>
      </c>
      <c r="L32" s="14">
        <f t="shared" si="3"/>
        <v>57.58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f t="shared" si="4"/>
        <v>0</v>
      </c>
      <c r="U32" s="13">
        <v>0</v>
      </c>
      <c r="V32" s="17">
        <f t="shared" si="5"/>
        <v>258.8</v>
      </c>
    </row>
    <row r="33" spans="2:22">
      <c r="B33" s="12">
        <v>28</v>
      </c>
      <c r="C33" s="13">
        <v>68.56</v>
      </c>
      <c r="D33" s="13">
        <v>19.54</v>
      </c>
      <c r="E33" s="13">
        <v>125.34</v>
      </c>
      <c r="F33" s="14">
        <v>24.58</v>
      </c>
      <c r="G33" s="14">
        <v>45.5</v>
      </c>
      <c r="H33" s="14">
        <v>0</v>
      </c>
      <c r="I33" s="14">
        <v>0</v>
      </c>
      <c r="J33" s="14">
        <v>0</v>
      </c>
      <c r="K33" s="14">
        <v>0</v>
      </c>
      <c r="L33" s="14">
        <f t="shared" si="3"/>
        <v>70.08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6.32</v>
      </c>
      <c r="S33" s="17">
        <v>5.42</v>
      </c>
      <c r="T33" s="17">
        <f t="shared" si="4"/>
        <v>11.74</v>
      </c>
      <c r="U33" s="13">
        <v>0</v>
      </c>
      <c r="V33" s="17">
        <f t="shared" si="5"/>
        <v>275.72000000000003</v>
      </c>
    </row>
    <row r="34" spans="2:22">
      <c r="B34" s="12">
        <v>29</v>
      </c>
      <c r="C34" s="13">
        <v>105.14</v>
      </c>
      <c r="D34" s="13">
        <v>21.7</v>
      </c>
      <c r="E34" s="13">
        <v>104.52</v>
      </c>
      <c r="F34" s="14">
        <v>38.78</v>
      </c>
      <c r="G34" s="14">
        <v>32.4</v>
      </c>
      <c r="H34" s="14">
        <v>0</v>
      </c>
      <c r="I34" s="14">
        <v>0</v>
      </c>
      <c r="J34" s="14">
        <v>0</v>
      </c>
      <c r="K34" s="14">
        <v>0</v>
      </c>
      <c r="L34" s="14">
        <f t="shared" si="3"/>
        <v>71.180000000000007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6.28</v>
      </c>
      <c r="S34" s="17">
        <v>5.18</v>
      </c>
      <c r="T34" s="17">
        <f t="shared" si="4"/>
        <v>11.46</v>
      </c>
      <c r="U34" s="13">
        <v>0</v>
      </c>
      <c r="V34" s="17">
        <f t="shared" si="5"/>
        <v>292.3</v>
      </c>
    </row>
    <row r="35" spans="2:22">
      <c r="B35" s="12">
        <v>30</v>
      </c>
      <c r="C35" s="13">
        <v>90.98</v>
      </c>
      <c r="D35" s="13">
        <v>15.76</v>
      </c>
      <c r="E35" s="13">
        <v>108.86</v>
      </c>
      <c r="F35" s="14">
        <v>37.520000000000003</v>
      </c>
      <c r="G35" s="14">
        <v>53.12</v>
      </c>
      <c r="H35" s="14">
        <v>0</v>
      </c>
      <c r="I35" s="14">
        <v>0</v>
      </c>
      <c r="J35" s="14">
        <v>0</v>
      </c>
      <c r="K35" s="14">
        <v>0</v>
      </c>
      <c r="L35" s="14">
        <f t="shared" si="3"/>
        <v>90.64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6.68</v>
      </c>
      <c r="S35" s="17">
        <v>0</v>
      </c>
      <c r="T35" s="17">
        <f t="shared" si="4"/>
        <v>6.68</v>
      </c>
      <c r="U35" s="13">
        <v>541</v>
      </c>
      <c r="V35" s="17">
        <f t="shared" si="5"/>
        <v>838.16</v>
      </c>
    </row>
    <row r="36" spans="2:22">
      <c r="B36" s="12">
        <v>31</v>
      </c>
      <c r="C36" s="13"/>
      <c r="D36" s="13"/>
      <c r="E36" s="13"/>
      <c r="F36" s="14"/>
      <c r="G36" s="14"/>
      <c r="H36" s="14"/>
      <c r="I36" s="14"/>
      <c r="J36" s="14"/>
      <c r="K36" s="14"/>
      <c r="L36" s="14">
        <f t="shared" si="3"/>
        <v>0</v>
      </c>
      <c r="M36" s="17"/>
      <c r="N36" s="17"/>
      <c r="O36" s="17"/>
      <c r="P36" s="17"/>
      <c r="Q36" s="17"/>
      <c r="R36" s="17"/>
      <c r="S36" s="17"/>
      <c r="T36" s="17">
        <f t="shared" si="4"/>
        <v>0</v>
      </c>
      <c r="U36" s="13"/>
      <c r="V36" s="17"/>
    </row>
    <row r="37" spans="2:22">
      <c r="B37" s="12" t="s">
        <v>27</v>
      </c>
      <c r="C37" s="13">
        <f>SUM(C6:C36)</f>
        <v>2312.62</v>
      </c>
      <c r="D37" s="13">
        <f t="shared" ref="D37:F37" si="6">SUM(D6:D36)</f>
        <v>546.17999999999995</v>
      </c>
      <c r="E37" s="13">
        <f t="shared" si="6"/>
        <v>3950.68</v>
      </c>
      <c r="F37" s="14">
        <f t="shared" si="6"/>
        <v>827.1</v>
      </c>
      <c r="G37" s="14">
        <f t="shared" ref="G37:M37" si="7">SUM(G6:G36)</f>
        <v>991.74</v>
      </c>
      <c r="H37" s="14">
        <f t="shared" si="7"/>
        <v>0</v>
      </c>
      <c r="I37" s="14">
        <f t="shared" si="7"/>
        <v>0</v>
      </c>
      <c r="J37" s="14">
        <f t="shared" si="7"/>
        <v>0</v>
      </c>
      <c r="K37" s="14">
        <f t="shared" si="7"/>
        <v>0</v>
      </c>
      <c r="L37" s="14">
        <f t="shared" si="7"/>
        <v>1818.84</v>
      </c>
      <c r="M37" s="17">
        <f t="shared" si="7"/>
        <v>62.55</v>
      </c>
      <c r="N37" s="17">
        <f t="shared" ref="N37:U37" si="8">SUM(N6:N36)</f>
        <v>0</v>
      </c>
      <c r="O37" s="17">
        <f t="shared" si="8"/>
        <v>0</v>
      </c>
      <c r="P37" s="17">
        <f t="shared" si="8"/>
        <v>0</v>
      </c>
      <c r="Q37" s="17">
        <f t="shared" si="8"/>
        <v>7.92</v>
      </c>
      <c r="R37" s="17">
        <f t="shared" si="8"/>
        <v>100.28</v>
      </c>
      <c r="S37" s="17">
        <f t="shared" si="8"/>
        <v>62.18</v>
      </c>
      <c r="T37" s="17">
        <f t="shared" si="8"/>
        <v>232.93</v>
      </c>
      <c r="U37" s="13">
        <f t="shared" si="8"/>
        <v>3629</v>
      </c>
      <c r="V37" s="17">
        <f>C37+E37+L37+T37+U37</f>
        <v>11944.07</v>
      </c>
    </row>
    <row r="38" spans="2:22">
      <c r="B38" s="12" t="s">
        <v>26</v>
      </c>
      <c r="C38" s="13">
        <f>IF(COUNT(C6:C36)=0,0,C37/COUNTIF(C6:C36,"&gt;0"))</f>
        <v>77.087333333333305</v>
      </c>
      <c r="D38" s="13">
        <f t="shared" ref="D38:F38" si="9">IF(COUNT(D6:D36)=0,0,D37/COUNTIF(D6:D36,"&gt;0"))</f>
        <v>18.206</v>
      </c>
      <c r="E38" s="13">
        <f t="shared" si="9"/>
        <v>131.689333333333</v>
      </c>
      <c r="F38" s="14">
        <f t="shared" si="9"/>
        <v>27.57</v>
      </c>
      <c r="G38" s="14">
        <f t="shared" ref="G38:K38" si="10">IF(COUNT(G6:G35)=0,0,G37/COUNTIF(G6:G36,"&gt;=0"))</f>
        <v>33.058</v>
      </c>
      <c r="H38" s="14">
        <f t="shared" si="10"/>
        <v>0</v>
      </c>
      <c r="I38" s="14">
        <f t="shared" si="10"/>
        <v>0</v>
      </c>
      <c r="J38" s="14">
        <f t="shared" si="10"/>
        <v>0</v>
      </c>
      <c r="K38" s="14">
        <f t="shared" si="10"/>
        <v>0</v>
      </c>
      <c r="L38" s="14">
        <f>IF(COUNTIF(L6:L37,"&gt;0")=0,0,L37/COUNTIF(L6:L36,"&gt;0"))</f>
        <v>60.628</v>
      </c>
      <c r="M38" s="17">
        <f t="shared" ref="M38:S38" si="11">IF(COUNT(M6:M35)=0,0,M37/COUNTIF(M6:M36,"&gt;=0"))</f>
        <v>2.085</v>
      </c>
      <c r="N38" s="17">
        <f t="shared" si="11"/>
        <v>0</v>
      </c>
      <c r="O38" s="17">
        <f t="shared" si="11"/>
        <v>0</v>
      </c>
      <c r="P38" s="17">
        <f t="shared" si="11"/>
        <v>0</v>
      </c>
      <c r="Q38" s="17">
        <f t="shared" si="11"/>
        <v>0.27310344827586203</v>
      </c>
      <c r="R38" s="17">
        <f t="shared" si="11"/>
        <v>3.3426666666666698</v>
      </c>
      <c r="S38" s="17">
        <f t="shared" si="11"/>
        <v>2.2207142857142901</v>
      </c>
      <c r="T38" s="17">
        <f>IF(COUNTIF(T6:T37,"&gt;0")=0,0,T37/COUNTIF(T6:T36,"&gt;0"))</f>
        <v>10.1273913043478</v>
      </c>
      <c r="U38" s="13">
        <f>IF(COUNT(U6:U35)=0,0,U37/COUNTIF(U6:U36,"&gt;0"))</f>
        <v>201.611111111111</v>
      </c>
      <c r="V38" s="17">
        <f>IF(COUNTIF(V6:V36,"&gt;0")=0,0,V37/COUNTIF(V6:V36,"&gt;0"))</f>
        <v>398.13566666666702</v>
      </c>
    </row>
    <row r="40" spans="2:22">
      <c r="L40" s="18"/>
    </row>
    <row r="41" spans="2:22">
      <c r="L41" s="18"/>
    </row>
  </sheetData>
  <mergeCells count="7">
    <mergeCell ref="B2:V2"/>
    <mergeCell ref="C4:E4"/>
    <mergeCell ref="F4:L4"/>
    <mergeCell ref="M4:T4"/>
    <mergeCell ref="B4:B5"/>
    <mergeCell ref="U4:U5"/>
    <mergeCell ref="V4:V5"/>
  </mergeCells>
  <phoneticPr fontId="31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V41"/>
  <sheetViews>
    <sheetView showGridLines="0" workbookViewId="0">
      <pane xSplit="2" ySplit="5" topLeftCell="C21" activePane="bottomRight" state="frozen"/>
      <selection pane="topRight"/>
      <selection pane="bottomLeft"/>
      <selection pane="bottomRight" activeCell="A36" sqref="A36:XFD36"/>
    </sheetView>
  </sheetViews>
  <sheetFormatPr defaultColWidth="9" defaultRowHeight="12.75"/>
  <cols>
    <col min="1" max="1" width="1.625" style="3" customWidth="1"/>
    <col min="2" max="2" width="4.625" style="4" customWidth="1"/>
    <col min="3" max="5" width="7.625" style="2" customWidth="1"/>
    <col min="6" max="11" width="6.625" style="2" customWidth="1"/>
    <col min="12" max="12" width="7.625" style="2" customWidth="1"/>
    <col min="13" max="19" width="6.625" style="2" customWidth="1"/>
    <col min="20" max="21" width="7.625" style="2" customWidth="1"/>
    <col min="22" max="22" width="8.625" style="3" customWidth="1"/>
    <col min="23" max="16384" width="9" style="3"/>
  </cols>
  <sheetData>
    <row r="1" spans="2:22" s="1" customFormat="1" ht="8.25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2:22" ht="18" customHeight="1">
      <c r="B2" s="30" t="s">
        <v>40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2:22" s="1" customFormat="1" ht="8.25"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9"/>
      <c r="T3" s="6"/>
      <c r="U3" s="6"/>
    </row>
    <row r="4" spans="2:22" s="2" customFormat="1">
      <c r="B4" s="43" t="s">
        <v>29</v>
      </c>
      <c r="C4" s="31" t="s">
        <v>3</v>
      </c>
      <c r="D4" s="32"/>
      <c r="E4" s="33"/>
      <c r="F4" s="34" t="s">
        <v>4</v>
      </c>
      <c r="G4" s="34"/>
      <c r="H4" s="34"/>
      <c r="I4" s="34"/>
      <c r="J4" s="34"/>
      <c r="K4" s="34"/>
      <c r="L4" s="34"/>
      <c r="M4" s="35" t="s">
        <v>5</v>
      </c>
      <c r="N4" s="36"/>
      <c r="O4" s="36"/>
      <c r="P4" s="36"/>
      <c r="Q4" s="36"/>
      <c r="R4" s="36"/>
      <c r="S4" s="36"/>
      <c r="T4" s="37"/>
      <c r="U4" s="45" t="s">
        <v>6</v>
      </c>
      <c r="V4" s="46" t="s">
        <v>7</v>
      </c>
    </row>
    <row r="5" spans="2:22" s="2" customFormat="1">
      <c r="B5" s="42"/>
      <c r="C5" s="9" t="s">
        <v>8</v>
      </c>
      <c r="D5" s="9" t="s">
        <v>9</v>
      </c>
      <c r="E5" s="10" t="s">
        <v>10</v>
      </c>
      <c r="F5" s="8" t="s">
        <v>11</v>
      </c>
      <c r="G5" s="8" t="s">
        <v>12</v>
      </c>
      <c r="H5" s="11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15" t="s">
        <v>18</v>
      </c>
      <c r="N5" s="16" t="s">
        <v>19</v>
      </c>
      <c r="O5" s="16" t="s">
        <v>20</v>
      </c>
      <c r="P5" s="16" t="s">
        <v>21</v>
      </c>
      <c r="Q5" s="16" t="s">
        <v>22</v>
      </c>
      <c r="R5" s="20" t="s">
        <v>23</v>
      </c>
      <c r="S5" s="21" t="s">
        <v>24</v>
      </c>
      <c r="T5" s="21" t="s">
        <v>17</v>
      </c>
      <c r="U5" s="45"/>
      <c r="V5" s="46"/>
    </row>
    <row r="6" spans="2:22">
      <c r="B6" s="12">
        <v>1</v>
      </c>
      <c r="C6" s="13">
        <v>54.2</v>
      </c>
      <c r="D6" s="13">
        <v>18.12</v>
      </c>
      <c r="E6" s="13">
        <v>111.74</v>
      </c>
      <c r="F6" s="14">
        <v>24.34</v>
      </c>
      <c r="G6" s="14">
        <v>26.02</v>
      </c>
      <c r="H6" s="14">
        <v>0</v>
      </c>
      <c r="I6" s="14">
        <v>0</v>
      </c>
      <c r="J6" s="14">
        <v>0</v>
      </c>
      <c r="K6" s="14">
        <v>0</v>
      </c>
      <c r="L6" s="14">
        <f t="shared" ref="L6:L15" si="0">SUM(F6:K6)</f>
        <v>50.36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5.22</v>
      </c>
      <c r="S6" s="17"/>
      <c r="T6" s="17">
        <f>SUM(M6:S6)</f>
        <v>5.22</v>
      </c>
      <c r="U6" s="13">
        <v>421</v>
      </c>
      <c r="V6" s="17">
        <f t="shared" ref="V6:V35" si="1">C6+E6+L6+T6+U6</f>
        <v>642.52</v>
      </c>
    </row>
    <row r="7" spans="2:22">
      <c r="B7" s="12">
        <v>2</v>
      </c>
      <c r="C7" s="13">
        <v>76.180000000000007</v>
      </c>
      <c r="D7" s="13">
        <v>15.58</v>
      </c>
      <c r="E7" s="13">
        <v>120.76</v>
      </c>
      <c r="F7" s="14">
        <v>42.12</v>
      </c>
      <c r="G7" s="14">
        <v>40.92</v>
      </c>
      <c r="H7" s="14">
        <v>0</v>
      </c>
      <c r="I7" s="14">
        <v>0</v>
      </c>
      <c r="J7" s="14">
        <v>0</v>
      </c>
      <c r="K7" s="14">
        <v>0</v>
      </c>
      <c r="L7" s="14">
        <f t="shared" si="0"/>
        <v>83.04</v>
      </c>
      <c r="M7" s="17">
        <v>15</v>
      </c>
      <c r="N7" s="17">
        <v>0</v>
      </c>
      <c r="O7" s="17">
        <v>0</v>
      </c>
      <c r="P7" s="17">
        <v>0</v>
      </c>
      <c r="Q7" s="17">
        <v>0</v>
      </c>
      <c r="R7" s="17">
        <v>5.0199999999999996</v>
      </c>
      <c r="S7" s="17"/>
      <c r="T7" s="17">
        <f t="shared" ref="T7:T18" si="2">SUM(M7:S7)</f>
        <v>20.02</v>
      </c>
      <c r="U7" s="13">
        <v>428</v>
      </c>
      <c r="V7" s="17">
        <f t="shared" si="1"/>
        <v>728</v>
      </c>
    </row>
    <row r="8" spans="2:22">
      <c r="B8" s="12">
        <v>3</v>
      </c>
      <c r="C8" s="13">
        <v>66.36</v>
      </c>
      <c r="D8" s="13">
        <v>14.02</v>
      </c>
      <c r="E8" s="13">
        <v>104.54</v>
      </c>
      <c r="F8" s="14">
        <v>29.22</v>
      </c>
      <c r="G8" s="14">
        <v>54.32</v>
      </c>
      <c r="H8" s="14">
        <v>0</v>
      </c>
      <c r="I8" s="14">
        <v>0</v>
      </c>
      <c r="J8" s="14">
        <v>0</v>
      </c>
      <c r="K8" s="14">
        <v>0</v>
      </c>
      <c r="L8" s="14">
        <f t="shared" si="0"/>
        <v>83.54</v>
      </c>
      <c r="M8" s="17">
        <v>0</v>
      </c>
      <c r="N8" s="17">
        <v>0</v>
      </c>
      <c r="O8" s="17">
        <v>0</v>
      </c>
      <c r="P8" s="17">
        <v>0</v>
      </c>
      <c r="Q8" s="17">
        <v>6.74</v>
      </c>
      <c r="R8" s="17">
        <v>0</v>
      </c>
      <c r="S8" s="17">
        <v>5</v>
      </c>
      <c r="T8" s="17">
        <f t="shared" si="2"/>
        <v>11.74</v>
      </c>
      <c r="U8" s="13">
        <v>417</v>
      </c>
      <c r="V8" s="17">
        <f t="shared" si="1"/>
        <v>683.18</v>
      </c>
    </row>
    <row r="9" spans="2:22">
      <c r="B9" s="12">
        <v>4</v>
      </c>
      <c r="C9" s="13">
        <v>103.64</v>
      </c>
      <c r="D9" s="13">
        <v>16.04</v>
      </c>
      <c r="E9" s="13">
        <v>69.760000000000005</v>
      </c>
      <c r="F9" s="14">
        <v>25.88</v>
      </c>
      <c r="G9" s="14">
        <v>38.24</v>
      </c>
      <c r="H9" s="14">
        <v>0</v>
      </c>
      <c r="I9" s="14">
        <v>0</v>
      </c>
      <c r="J9" s="14">
        <v>0</v>
      </c>
      <c r="K9" s="14">
        <v>0</v>
      </c>
      <c r="L9" s="14">
        <f t="shared" si="0"/>
        <v>64.12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5.38</v>
      </c>
      <c r="S9" s="17">
        <v>0</v>
      </c>
      <c r="T9" s="17">
        <f t="shared" si="2"/>
        <v>5.38</v>
      </c>
      <c r="U9" s="13">
        <v>396</v>
      </c>
      <c r="V9" s="17">
        <f t="shared" si="1"/>
        <v>638.9</v>
      </c>
    </row>
    <row r="10" spans="2:22">
      <c r="B10" s="12">
        <v>5</v>
      </c>
      <c r="C10" s="13">
        <v>83.24</v>
      </c>
      <c r="D10" s="13">
        <v>14</v>
      </c>
      <c r="E10" s="13">
        <v>111.18</v>
      </c>
      <c r="F10" s="14">
        <v>43.16</v>
      </c>
      <c r="G10" s="14">
        <v>24.86</v>
      </c>
      <c r="H10" s="14">
        <v>0</v>
      </c>
      <c r="I10" s="14">
        <v>0</v>
      </c>
      <c r="J10" s="14">
        <v>0</v>
      </c>
      <c r="K10" s="14">
        <v>0</v>
      </c>
      <c r="L10" s="14">
        <f t="shared" si="0"/>
        <v>68.02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6.34</v>
      </c>
      <c r="S10" s="17">
        <v>0</v>
      </c>
      <c r="T10" s="17">
        <f t="shared" si="2"/>
        <v>6.34</v>
      </c>
      <c r="U10" s="13">
        <v>363</v>
      </c>
      <c r="V10" s="17">
        <f t="shared" si="1"/>
        <v>631.78</v>
      </c>
    </row>
    <row r="11" spans="2:22">
      <c r="B11" s="12">
        <v>6</v>
      </c>
      <c r="C11" s="13">
        <v>105.28</v>
      </c>
      <c r="D11" s="13">
        <v>25.9</v>
      </c>
      <c r="E11" s="13">
        <v>108.34</v>
      </c>
      <c r="F11" s="14">
        <v>30.36</v>
      </c>
      <c r="G11" s="14">
        <v>54.74</v>
      </c>
      <c r="H11" s="14">
        <v>0</v>
      </c>
      <c r="I11" s="14">
        <v>0</v>
      </c>
      <c r="J11" s="14">
        <v>0</v>
      </c>
      <c r="K11" s="14">
        <v>0</v>
      </c>
      <c r="L11" s="14">
        <f t="shared" si="0"/>
        <v>85.1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5.72</v>
      </c>
      <c r="S11" s="17">
        <v>0</v>
      </c>
      <c r="T11" s="17">
        <f t="shared" si="2"/>
        <v>5.72</v>
      </c>
      <c r="U11" s="13">
        <v>327</v>
      </c>
      <c r="V11" s="17">
        <f t="shared" si="1"/>
        <v>631.44000000000005</v>
      </c>
    </row>
    <row r="12" spans="2:22">
      <c r="B12" s="12">
        <v>7</v>
      </c>
      <c r="C12" s="13">
        <v>69.78</v>
      </c>
      <c r="D12" s="13">
        <v>16.739999999999998</v>
      </c>
      <c r="E12" s="13">
        <v>88.86</v>
      </c>
      <c r="F12" s="14">
        <v>31.16</v>
      </c>
      <c r="G12" s="14">
        <v>33.4</v>
      </c>
      <c r="H12" s="14">
        <v>0</v>
      </c>
      <c r="I12" s="14">
        <v>0</v>
      </c>
      <c r="J12" s="14">
        <v>0</v>
      </c>
      <c r="K12" s="14">
        <v>0</v>
      </c>
      <c r="L12" s="14">
        <f t="shared" si="0"/>
        <v>64.56</v>
      </c>
      <c r="M12" s="17">
        <v>5.4</v>
      </c>
      <c r="N12" s="17">
        <v>0</v>
      </c>
      <c r="O12" s="17">
        <v>0</v>
      </c>
      <c r="P12" s="17">
        <v>0</v>
      </c>
      <c r="Q12" s="17">
        <v>0</v>
      </c>
      <c r="R12" s="17">
        <v>6.76</v>
      </c>
      <c r="S12" s="17">
        <v>0</v>
      </c>
      <c r="T12" s="17">
        <f t="shared" si="2"/>
        <v>12.16</v>
      </c>
      <c r="U12" s="13">
        <v>4.0999999999999996</v>
      </c>
      <c r="V12" s="17">
        <f t="shared" si="1"/>
        <v>239.46</v>
      </c>
    </row>
    <row r="13" spans="2:22">
      <c r="B13" s="12">
        <v>8</v>
      </c>
      <c r="C13" s="13">
        <v>63.08</v>
      </c>
      <c r="D13" s="13">
        <v>15.3</v>
      </c>
      <c r="E13" s="13">
        <v>111.4</v>
      </c>
      <c r="F13" s="14">
        <v>35.36</v>
      </c>
      <c r="G13" s="14">
        <v>27.6</v>
      </c>
      <c r="H13" s="14">
        <v>0</v>
      </c>
      <c r="I13" s="14">
        <v>0</v>
      </c>
      <c r="J13" s="14">
        <v>0</v>
      </c>
      <c r="K13" s="14">
        <v>0</v>
      </c>
      <c r="L13" s="14">
        <f t="shared" si="0"/>
        <v>62.96</v>
      </c>
      <c r="M13" s="17">
        <v>10.8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f t="shared" si="2"/>
        <v>10.8</v>
      </c>
      <c r="U13" s="13">
        <v>378</v>
      </c>
      <c r="V13" s="17">
        <f t="shared" si="1"/>
        <v>626.24</v>
      </c>
    </row>
    <row r="14" spans="2:22">
      <c r="B14" s="12">
        <v>9</v>
      </c>
      <c r="C14" s="13">
        <v>96.58</v>
      </c>
      <c r="D14" s="13">
        <v>13.5</v>
      </c>
      <c r="E14" s="13">
        <v>100.66</v>
      </c>
      <c r="F14" s="14">
        <v>20.18</v>
      </c>
      <c r="G14" s="14">
        <v>40.08</v>
      </c>
      <c r="H14" s="14">
        <v>0</v>
      </c>
      <c r="I14" s="14">
        <v>0</v>
      </c>
      <c r="J14" s="14">
        <v>0</v>
      </c>
      <c r="K14" s="14">
        <v>0</v>
      </c>
      <c r="L14" s="14">
        <f t="shared" si="0"/>
        <v>60.26</v>
      </c>
      <c r="M14" s="17">
        <v>4.5</v>
      </c>
      <c r="N14" s="17">
        <v>0</v>
      </c>
      <c r="O14" s="17">
        <v>0</v>
      </c>
      <c r="P14" s="17">
        <v>0</v>
      </c>
      <c r="Q14" s="17">
        <v>0</v>
      </c>
      <c r="R14" s="17">
        <v>11.52</v>
      </c>
      <c r="S14" s="17">
        <v>0</v>
      </c>
      <c r="T14" s="17">
        <f t="shared" si="2"/>
        <v>16.02</v>
      </c>
      <c r="U14" s="13">
        <v>203</v>
      </c>
      <c r="V14" s="17">
        <f t="shared" si="1"/>
        <v>476.52</v>
      </c>
    </row>
    <row r="15" spans="2:22">
      <c r="B15" s="12">
        <v>10</v>
      </c>
      <c r="C15" s="13">
        <v>67.62</v>
      </c>
      <c r="D15" s="13">
        <v>15.92</v>
      </c>
      <c r="E15" s="13">
        <v>111.84</v>
      </c>
      <c r="F15" s="14">
        <v>12.72</v>
      </c>
      <c r="G15" s="14">
        <v>38.22</v>
      </c>
      <c r="H15" s="14">
        <v>0</v>
      </c>
      <c r="I15" s="14">
        <v>0</v>
      </c>
      <c r="J15" s="14">
        <v>0</v>
      </c>
      <c r="K15" s="14">
        <v>0</v>
      </c>
      <c r="L15" s="14">
        <f t="shared" si="0"/>
        <v>50.94</v>
      </c>
      <c r="M15" s="17">
        <v>4.5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f t="shared" si="2"/>
        <v>4.5</v>
      </c>
      <c r="U15" s="13">
        <v>167</v>
      </c>
      <c r="V15" s="17">
        <f t="shared" si="1"/>
        <v>401.9</v>
      </c>
    </row>
    <row r="16" spans="2:22">
      <c r="B16" s="12">
        <v>11</v>
      </c>
      <c r="C16" s="13">
        <v>71.98</v>
      </c>
      <c r="D16" s="13">
        <v>20.420000000000002</v>
      </c>
      <c r="E16" s="13">
        <v>116.72</v>
      </c>
      <c r="F16" s="14">
        <v>39.299999999999997</v>
      </c>
      <c r="G16" s="14">
        <v>33.22</v>
      </c>
      <c r="H16" s="14">
        <v>0</v>
      </c>
      <c r="I16" s="14">
        <v>0</v>
      </c>
      <c r="J16" s="14">
        <v>0</v>
      </c>
      <c r="K16" s="14">
        <v>0</v>
      </c>
      <c r="L16" s="14">
        <f t="shared" ref="L16:L36" si="3">SUM(F16:K16)</f>
        <v>72.52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4.4800000000000004</v>
      </c>
      <c r="T16" s="17">
        <f t="shared" si="2"/>
        <v>4.4800000000000004</v>
      </c>
      <c r="U16" s="13">
        <v>202</v>
      </c>
      <c r="V16" s="17">
        <f t="shared" si="1"/>
        <v>467.7</v>
      </c>
    </row>
    <row r="17" spans="2:22">
      <c r="B17" s="12">
        <v>12</v>
      </c>
      <c r="C17" s="13">
        <v>117.16</v>
      </c>
      <c r="D17" s="13">
        <v>20.32</v>
      </c>
      <c r="E17" s="13">
        <v>95.56</v>
      </c>
      <c r="F17" s="14">
        <v>18.64</v>
      </c>
      <c r="G17" s="14">
        <v>20.399999999999999</v>
      </c>
      <c r="H17" s="14">
        <v>0</v>
      </c>
      <c r="I17" s="14">
        <v>0</v>
      </c>
      <c r="J17" s="14">
        <v>0</v>
      </c>
      <c r="K17" s="14">
        <v>0</v>
      </c>
      <c r="L17" s="14">
        <f t="shared" si="3"/>
        <v>39.04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f t="shared" si="2"/>
        <v>0</v>
      </c>
      <c r="U17" s="13">
        <v>270</v>
      </c>
      <c r="V17" s="17">
        <f t="shared" si="1"/>
        <v>521.76</v>
      </c>
    </row>
    <row r="18" spans="2:22">
      <c r="B18" s="12">
        <v>13</v>
      </c>
      <c r="C18" s="13">
        <v>66.14</v>
      </c>
      <c r="D18" s="13">
        <v>22.06</v>
      </c>
      <c r="E18" s="13">
        <v>116.84</v>
      </c>
      <c r="F18" s="14">
        <v>39.840000000000003</v>
      </c>
      <c r="G18" s="14">
        <v>39.520000000000003</v>
      </c>
      <c r="H18" s="14">
        <v>0</v>
      </c>
      <c r="I18" s="14">
        <v>22.64</v>
      </c>
      <c r="J18" s="14">
        <v>0</v>
      </c>
      <c r="K18" s="14">
        <v>0</v>
      </c>
      <c r="L18" s="14">
        <f t="shared" si="3"/>
        <v>102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f t="shared" si="2"/>
        <v>0</v>
      </c>
      <c r="U18" s="13">
        <v>277</v>
      </c>
      <c r="V18" s="17">
        <f t="shared" si="1"/>
        <v>561.98</v>
      </c>
    </row>
    <row r="19" spans="2:22">
      <c r="B19" s="12">
        <v>14</v>
      </c>
      <c r="C19" s="13">
        <v>40.56</v>
      </c>
      <c r="D19" s="13">
        <v>26.14</v>
      </c>
      <c r="E19" s="13">
        <v>92.06</v>
      </c>
      <c r="F19" s="14">
        <v>30.96</v>
      </c>
      <c r="G19" s="14">
        <v>33.72</v>
      </c>
      <c r="H19" s="14">
        <v>0</v>
      </c>
      <c r="I19" s="14">
        <v>0</v>
      </c>
      <c r="J19" s="14">
        <v>0</v>
      </c>
      <c r="K19" s="14">
        <v>0</v>
      </c>
      <c r="L19" s="14">
        <f t="shared" si="3"/>
        <v>64.680000000000007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3">
        <v>278</v>
      </c>
      <c r="V19" s="17">
        <f t="shared" si="1"/>
        <v>475.3</v>
      </c>
    </row>
    <row r="20" spans="2:22">
      <c r="B20" s="12">
        <v>15</v>
      </c>
      <c r="C20" s="13">
        <v>111.26</v>
      </c>
      <c r="D20" s="13">
        <v>23.02</v>
      </c>
      <c r="E20" s="13">
        <v>109.48</v>
      </c>
      <c r="F20" s="14">
        <v>39.5</v>
      </c>
      <c r="G20" s="14">
        <v>27.44</v>
      </c>
      <c r="H20" s="14">
        <v>0</v>
      </c>
      <c r="I20" s="14">
        <v>0</v>
      </c>
      <c r="J20" s="14">
        <v>0</v>
      </c>
      <c r="K20" s="14">
        <v>0</v>
      </c>
      <c r="L20" s="14">
        <f t="shared" si="3"/>
        <v>66.94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6.22</v>
      </c>
      <c r="S20" s="17">
        <v>0</v>
      </c>
      <c r="T20" s="17">
        <f t="shared" ref="T20:T36" si="4">SUM(M20:S20)</f>
        <v>6.22</v>
      </c>
      <c r="U20" s="13">
        <v>282</v>
      </c>
      <c r="V20" s="17">
        <f t="shared" si="1"/>
        <v>575.9</v>
      </c>
    </row>
    <row r="21" spans="2:22">
      <c r="B21" s="12">
        <v>16</v>
      </c>
      <c r="C21" s="13">
        <v>109.08</v>
      </c>
      <c r="D21" s="13">
        <v>27.78</v>
      </c>
      <c r="E21" s="13">
        <v>80.319999999999993</v>
      </c>
      <c r="F21" s="14">
        <v>24.94</v>
      </c>
      <c r="G21" s="14">
        <v>48.84</v>
      </c>
      <c r="H21" s="14">
        <v>0</v>
      </c>
      <c r="I21" s="14">
        <v>0</v>
      </c>
      <c r="J21" s="14">
        <v>0</v>
      </c>
      <c r="K21" s="14">
        <v>0</v>
      </c>
      <c r="L21" s="14">
        <f t="shared" si="3"/>
        <v>73.78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7.58</v>
      </c>
      <c r="S21" s="17">
        <v>6.42</v>
      </c>
      <c r="T21" s="17">
        <f t="shared" si="4"/>
        <v>14</v>
      </c>
      <c r="U21" s="13">
        <v>150</v>
      </c>
      <c r="V21" s="17">
        <f t="shared" si="1"/>
        <v>427.18</v>
      </c>
    </row>
    <row r="22" spans="2:22">
      <c r="B22" s="12">
        <v>17</v>
      </c>
      <c r="C22" s="13">
        <v>89.56</v>
      </c>
      <c r="D22" s="13">
        <v>28.88</v>
      </c>
      <c r="E22" s="13">
        <v>113.42</v>
      </c>
      <c r="F22" s="14">
        <v>39.36</v>
      </c>
      <c r="G22" s="14">
        <v>50.88</v>
      </c>
      <c r="H22" s="14">
        <v>0</v>
      </c>
      <c r="I22" s="14">
        <v>0</v>
      </c>
      <c r="J22" s="14">
        <v>0</v>
      </c>
      <c r="K22" s="14">
        <v>0</v>
      </c>
      <c r="L22" s="14">
        <f t="shared" si="3"/>
        <v>90.24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7.58</v>
      </c>
      <c r="S22" s="17">
        <v>0</v>
      </c>
      <c r="T22" s="17">
        <f t="shared" si="4"/>
        <v>7.58</v>
      </c>
      <c r="U22" s="13">
        <v>288</v>
      </c>
      <c r="V22" s="17">
        <f t="shared" si="1"/>
        <v>588.79999999999995</v>
      </c>
    </row>
    <row r="23" spans="2:22">
      <c r="B23" s="12">
        <v>18</v>
      </c>
      <c r="C23" s="13">
        <v>106.66</v>
      </c>
      <c r="D23" s="13">
        <v>32.380000000000003</v>
      </c>
      <c r="E23" s="13">
        <v>99.56</v>
      </c>
      <c r="F23" s="14">
        <v>34.479999999999997</v>
      </c>
      <c r="G23" s="14">
        <v>50</v>
      </c>
      <c r="H23" s="14">
        <v>0</v>
      </c>
      <c r="I23" s="14">
        <v>0</v>
      </c>
      <c r="J23" s="14">
        <v>0</v>
      </c>
      <c r="K23" s="14">
        <v>0</v>
      </c>
      <c r="L23" s="14">
        <f t="shared" si="3"/>
        <v>84.48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7.64</v>
      </c>
      <c r="S23" s="17">
        <v>0</v>
      </c>
      <c r="T23" s="17">
        <f t="shared" si="4"/>
        <v>7.64</v>
      </c>
      <c r="U23" s="13">
        <v>265</v>
      </c>
      <c r="V23" s="17">
        <f t="shared" si="1"/>
        <v>563.34</v>
      </c>
    </row>
    <row r="24" spans="2:22">
      <c r="B24" s="12">
        <v>19</v>
      </c>
      <c r="C24" s="13">
        <v>59.48</v>
      </c>
      <c r="D24" s="13">
        <v>29.8</v>
      </c>
      <c r="E24" s="13">
        <v>105.58</v>
      </c>
      <c r="F24" s="14">
        <v>32.54</v>
      </c>
      <c r="G24" s="14">
        <v>40.54</v>
      </c>
      <c r="H24" s="14">
        <v>0</v>
      </c>
      <c r="I24" s="14">
        <v>0</v>
      </c>
      <c r="J24" s="14">
        <v>0</v>
      </c>
      <c r="K24" s="14">
        <v>0</v>
      </c>
      <c r="L24" s="14">
        <f t="shared" si="3"/>
        <v>73.08</v>
      </c>
      <c r="M24" s="17">
        <v>0</v>
      </c>
      <c r="N24" s="17">
        <v>0</v>
      </c>
      <c r="O24" s="17">
        <v>0</v>
      </c>
      <c r="P24" s="17">
        <v>0</v>
      </c>
      <c r="Q24" s="17">
        <v>11.66</v>
      </c>
      <c r="R24" s="17">
        <v>6.14</v>
      </c>
      <c r="S24" s="17">
        <v>6.96</v>
      </c>
      <c r="T24" s="17">
        <f t="shared" si="4"/>
        <v>24.76</v>
      </c>
      <c r="U24" s="13">
        <v>287</v>
      </c>
      <c r="V24" s="17">
        <f t="shared" si="1"/>
        <v>549.9</v>
      </c>
    </row>
    <row r="25" spans="2:22">
      <c r="B25" s="12">
        <v>20</v>
      </c>
      <c r="C25" s="13">
        <v>72.98</v>
      </c>
      <c r="D25" s="13">
        <v>20.88</v>
      </c>
      <c r="E25" s="13">
        <v>108.66</v>
      </c>
      <c r="F25" s="14">
        <v>32.520000000000003</v>
      </c>
      <c r="G25" s="14">
        <v>41.64</v>
      </c>
      <c r="H25" s="14">
        <v>0</v>
      </c>
      <c r="I25" s="14">
        <v>0</v>
      </c>
      <c r="J25" s="14">
        <v>0</v>
      </c>
      <c r="K25" s="14">
        <v>0</v>
      </c>
      <c r="L25" s="14">
        <f t="shared" si="3"/>
        <v>74.16</v>
      </c>
      <c r="M25" s="17">
        <v>0</v>
      </c>
      <c r="N25" s="17">
        <v>0</v>
      </c>
      <c r="O25" s="17">
        <v>0</v>
      </c>
      <c r="P25" s="17">
        <v>0</v>
      </c>
      <c r="Q25" s="17">
        <v>7.64</v>
      </c>
      <c r="R25" s="17">
        <v>14.4</v>
      </c>
      <c r="S25" s="17">
        <v>0</v>
      </c>
      <c r="T25" s="17">
        <f t="shared" si="4"/>
        <v>22.04</v>
      </c>
      <c r="U25" s="13">
        <v>279</v>
      </c>
      <c r="V25" s="17">
        <f t="shared" si="1"/>
        <v>556.84</v>
      </c>
    </row>
    <row r="26" spans="2:22">
      <c r="B26" s="12">
        <v>21</v>
      </c>
      <c r="C26" s="13">
        <v>98.64</v>
      </c>
      <c r="D26" s="13">
        <v>31.72</v>
      </c>
      <c r="E26" s="13">
        <v>110.12</v>
      </c>
      <c r="F26" s="14">
        <v>26.46</v>
      </c>
      <c r="G26" s="14">
        <v>30.38</v>
      </c>
      <c r="H26" s="14">
        <v>0</v>
      </c>
      <c r="I26" s="14">
        <v>0</v>
      </c>
      <c r="J26" s="14">
        <v>0</v>
      </c>
      <c r="K26" s="14">
        <v>0</v>
      </c>
      <c r="L26" s="14">
        <f t="shared" si="3"/>
        <v>56.84</v>
      </c>
      <c r="M26" s="17">
        <v>6.75</v>
      </c>
      <c r="N26" s="17">
        <v>0</v>
      </c>
      <c r="O26" s="17">
        <v>0</v>
      </c>
      <c r="P26" s="17">
        <v>0</v>
      </c>
      <c r="Q26" s="17">
        <v>11.56</v>
      </c>
      <c r="R26" s="17">
        <v>6.44</v>
      </c>
      <c r="S26" s="17">
        <v>0</v>
      </c>
      <c r="T26" s="17">
        <f t="shared" si="4"/>
        <v>24.75</v>
      </c>
      <c r="U26" s="13">
        <v>278</v>
      </c>
      <c r="V26" s="17">
        <f t="shared" si="1"/>
        <v>568.35</v>
      </c>
    </row>
    <row r="27" spans="2:22">
      <c r="B27" s="12">
        <v>22</v>
      </c>
      <c r="C27" s="13">
        <v>91.16</v>
      </c>
      <c r="D27" s="13">
        <v>22.92</v>
      </c>
      <c r="E27" s="13">
        <v>114.58</v>
      </c>
      <c r="F27" s="14">
        <v>33.9</v>
      </c>
      <c r="G27" s="14">
        <v>35.14</v>
      </c>
      <c r="H27" s="14">
        <v>0</v>
      </c>
      <c r="I27" s="14">
        <v>0</v>
      </c>
      <c r="J27" s="14">
        <v>0</v>
      </c>
      <c r="K27" s="14">
        <v>0</v>
      </c>
      <c r="L27" s="14">
        <f t="shared" si="3"/>
        <v>69.040000000000006</v>
      </c>
      <c r="M27" s="17">
        <v>13.5</v>
      </c>
      <c r="N27" s="17">
        <v>0</v>
      </c>
      <c r="O27" s="17">
        <v>0</v>
      </c>
      <c r="P27" s="17">
        <v>0</v>
      </c>
      <c r="Q27" s="17">
        <v>3.54</v>
      </c>
      <c r="R27" s="17">
        <v>7.06</v>
      </c>
      <c r="S27" s="17">
        <v>0</v>
      </c>
      <c r="T27" s="17">
        <f t="shared" si="4"/>
        <v>24.1</v>
      </c>
      <c r="U27" s="13">
        <v>274</v>
      </c>
      <c r="V27" s="17">
        <f t="shared" si="1"/>
        <v>572.88</v>
      </c>
    </row>
    <row r="28" spans="2:22">
      <c r="B28" s="12">
        <v>23</v>
      </c>
      <c r="C28" s="13">
        <v>108.14</v>
      </c>
      <c r="D28" s="13">
        <v>30.88</v>
      </c>
      <c r="E28" s="13">
        <v>94.24</v>
      </c>
      <c r="F28" s="14">
        <v>37.72</v>
      </c>
      <c r="G28" s="14">
        <v>52.06</v>
      </c>
      <c r="H28" s="14">
        <v>0</v>
      </c>
      <c r="I28" s="14">
        <v>0</v>
      </c>
      <c r="J28" s="14">
        <v>0</v>
      </c>
      <c r="K28" s="14">
        <v>0</v>
      </c>
      <c r="L28" s="14">
        <f t="shared" si="3"/>
        <v>89.78</v>
      </c>
      <c r="M28" s="17">
        <v>20.25</v>
      </c>
      <c r="N28" s="17">
        <v>0</v>
      </c>
      <c r="O28" s="17">
        <v>0</v>
      </c>
      <c r="P28" s="17">
        <v>0</v>
      </c>
      <c r="Q28" s="17">
        <v>6.82</v>
      </c>
      <c r="R28" s="17">
        <v>0</v>
      </c>
      <c r="S28" s="17">
        <v>0</v>
      </c>
      <c r="T28" s="17">
        <f t="shared" si="4"/>
        <v>27.07</v>
      </c>
      <c r="U28" s="13">
        <v>269</v>
      </c>
      <c r="V28" s="17">
        <f t="shared" si="1"/>
        <v>588.23</v>
      </c>
    </row>
    <row r="29" spans="2:22">
      <c r="B29" s="12">
        <v>24</v>
      </c>
      <c r="C29" s="13">
        <v>93.32</v>
      </c>
      <c r="D29" s="13">
        <v>30.52</v>
      </c>
      <c r="E29" s="13">
        <v>88.82</v>
      </c>
      <c r="F29" s="14">
        <v>39</v>
      </c>
      <c r="G29" s="14">
        <v>55.2</v>
      </c>
      <c r="H29" s="14">
        <v>0</v>
      </c>
      <c r="I29" s="14">
        <v>0</v>
      </c>
      <c r="J29" s="14">
        <v>0</v>
      </c>
      <c r="K29" s="14">
        <v>0</v>
      </c>
      <c r="L29" s="14">
        <f t="shared" si="3"/>
        <v>94.2</v>
      </c>
      <c r="M29" s="17">
        <v>20.25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f t="shared" si="4"/>
        <v>20.25</v>
      </c>
      <c r="U29" s="13">
        <v>268</v>
      </c>
      <c r="V29" s="17">
        <f t="shared" si="1"/>
        <v>564.59</v>
      </c>
    </row>
    <row r="30" spans="2:22">
      <c r="B30" s="12">
        <v>25</v>
      </c>
      <c r="C30" s="13">
        <v>67.56</v>
      </c>
      <c r="D30" s="13">
        <v>28.6</v>
      </c>
      <c r="E30" s="13">
        <v>123.36</v>
      </c>
      <c r="F30" s="14">
        <v>24.8</v>
      </c>
      <c r="G30" s="14">
        <v>35.22</v>
      </c>
      <c r="H30" s="14">
        <v>0</v>
      </c>
      <c r="I30" s="14">
        <v>0</v>
      </c>
      <c r="J30" s="14">
        <v>0</v>
      </c>
      <c r="K30" s="14">
        <v>0</v>
      </c>
      <c r="L30" s="14">
        <f t="shared" si="3"/>
        <v>60.02</v>
      </c>
      <c r="M30" s="17">
        <v>20.25</v>
      </c>
      <c r="N30" s="17">
        <v>0</v>
      </c>
      <c r="O30" s="17">
        <v>0</v>
      </c>
      <c r="P30" s="17">
        <v>0</v>
      </c>
      <c r="Q30" s="17">
        <v>0</v>
      </c>
      <c r="R30" s="17">
        <v>5.82</v>
      </c>
      <c r="S30" s="17">
        <v>0</v>
      </c>
      <c r="T30" s="17">
        <f t="shared" si="4"/>
        <v>26.07</v>
      </c>
      <c r="U30" s="13">
        <v>217</v>
      </c>
      <c r="V30" s="17">
        <f t="shared" si="1"/>
        <v>494.01</v>
      </c>
    </row>
    <row r="31" spans="2:22">
      <c r="B31" s="12">
        <v>26</v>
      </c>
      <c r="C31" s="13">
        <v>77.12</v>
      </c>
      <c r="D31" s="13">
        <v>33.82</v>
      </c>
      <c r="E31" s="13">
        <v>130.80000000000001</v>
      </c>
      <c r="F31" s="14">
        <v>25.42</v>
      </c>
      <c r="G31" s="14">
        <v>48.2</v>
      </c>
      <c r="H31" s="14">
        <v>0</v>
      </c>
      <c r="I31" s="14">
        <v>0</v>
      </c>
      <c r="J31" s="14">
        <v>0</v>
      </c>
      <c r="K31" s="14">
        <v>0</v>
      </c>
      <c r="L31" s="14">
        <f t="shared" si="3"/>
        <v>73.62</v>
      </c>
      <c r="M31" s="17">
        <v>9</v>
      </c>
      <c r="N31" s="17">
        <v>0</v>
      </c>
      <c r="O31" s="17">
        <v>0</v>
      </c>
      <c r="P31" s="17">
        <v>0</v>
      </c>
      <c r="Q31" s="17">
        <v>12</v>
      </c>
      <c r="R31" s="17">
        <v>4.82</v>
      </c>
      <c r="S31" s="17">
        <v>0</v>
      </c>
      <c r="T31" s="17">
        <f t="shared" si="4"/>
        <v>25.82</v>
      </c>
      <c r="U31" s="13">
        <v>251</v>
      </c>
      <c r="V31" s="17">
        <f t="shared" si="1"/>
        <v>558.36</v>
      </c>
    </row>
    <row r="32" spans="2:22">
      <c r="B32" s="12">
        <v>27</v>
      </c>
      <c r="C32" s="13">
        <v>103.58</v>
      </c>
      <c r="D32" s="13">
        <v>32.479999999999997</v>
      </c>
      <c r="E32" s="13">
        <v>129.94</v>
      </c>
      <c r="F32" s="14">
        <v>31.42</v>
      </c>
      <c r="G32" s="14">
        <v>50.14</v>
      </c>
      <c r="H32" s="14">
        <v>0</v>
      </c>
      <c r="I32" s="14">
        <v>0</v>
      </c>
      <c r="J32" s="14">
        <v>0</v>
      </c>
      <c r="K32" s="14">
        <v>0</v>
      </c>
      <c r="L32" s="14">
        <f t="shared" si="3"/>
        <v>81.56</v>
      </c>
      <c r="M32" s="17">
        <v>20.25</v>
      </c>
      <c r="N32" s="17">
        <v>0</v>
      </c>
      <c r="O32" s="17">
        <v>0</v>
      </c>
      <c r="P32" s="17">
        <v>0</v>
      </c>
      <c r="Q32" s="17">
        <v>11.44</v>
      </c>
      <c r="R32" s="17">
        <v>6.24</v>
      </c>
      <c r="S32" s="17">
        <v>12.48</v>
      </c>
      <c r="T32" s="17">
        <f t="shared" si="4"/>
        <v>50.41</v>
      </c>
      <c r="U32" s="13">
        <v>269</v>
      </c>
      <c r="V32" s="17">
        <f t="shared" si="1"/>
        <v>634.49</v>
      </c>
    </row>
    <row r="33" spans="2:22">
      <c r="B33" s="12">
        <v>28</v>
      </c>
      <c r="C33" s="13">
        <v>126.64</v>
      </c>
      <c r="D33" s="13">
        <v>39.479999999999997</v>
      </c>
      <c r="E33" s="13">
        <v>91.88</v>
      </c>
      <c r="F33" s="14">
        <v>30.96</v>
      </c>
      <c r="G33" s="14">
        <v>47.64</v>
      </c>
      <c r="H33" s="14">
        <v>0</v>
      </c>
      <c r="I33" s="14">
        <v>0</v>
      </c>
      <c r="J33" s="14">
        <v>0</v>
      </c>
      <c r="K33" s="14">
        <v>0</v>
      </c>
      <c r="L33" s="14">
        <f t="shared" si="3"/>
        <v>78.599999999999994</v>
      </c>
      <c r="M33" s="17">
        <v>20.25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6.68</v>
      </c>
      <c r="T33" s="17">
        <f t="shared" si="4"/>
        <v>26.93</v>
      </c>
      <c r="U33" s="13">
        <v>140</v>
      </c>
      <c r="V33" s="17">
        <f t="shared" si="1"/>
        <v>464.05</v>
      </c>
    </row>
    <row r="34" spans="2:22">
      <c r="B34" s="12">
        <v>29</v>
      </c>
      <c r="C34" s="13">
        <v>116.47</v>
      </c>
      <c r="D34" s="13">
        <v>31.64</v>
      </c>
      <c r="E34" s="13">
        <v>88.74</v>
      </c>
      <c r="F34" s="14">
        <v>25.9</v>
      </c>
      <c r="G34" s="14">
        <v>36.56</v>
      </c>
      <c r="H34" s="14">
        <v>0</v>
      </c>
      <c r="I34" s="14">
        <v>0</v>
      </c>
      <c r="J34" s="14">
        <v>0</v>
      </c>
      <c r="K34" s="14">
        <v>0</v>
      </c>
      <c r="L34" s="14">
        <f t="shared" si="3"/>
        <v>62.46</v>
      </c>
      <c r="M34" s="17">
        <v>20.25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6.6</v>
      </c>
      <c r="T34" s="17">
        <f t="shared" si="4"/>
        <v>26.85</v>
      </c>
      <c r="U34" s="13">
        <v>141</v>
      </c>
      <c r="V34" s="17">
        <f t="shared" si="1"/>
        <v>435.52</v>
      </c>
    </row>
    <row r="35" spans="2:22">
      <c r="B35" s="12">
        <v>30</v>
      </c>
      <c r="C35" s="13">
        <v>82.4</v>
      </c>
      <c r="D35" s="13">
        <v>28.88</v>
      </c>
      <c r="E35" s="13">
        <v>115.1</v>
      </c>
      <c r="F35" s="14">
        <v>26.54</v>
      </c>
      <c r="G35" s="14">
        <v>27.9</v>
      </c>
      <c r="H35" s="14">
        <v>0</v>
      </c>
      <c r="I35" s="14">
        <v>0</v>
      </c>
      <c r="J35" s="14">
        <v>0</v>
      </c>
      <c r="K35" s="14">
        <v>0</v>
      </c>
      <c r="L35" s="14">
        <f t="shared" si="3"/>
        <v>54.44</v>
      </c>
      <c r="M35" s="17">
        <v>20.25</v>
      </c>
      <c r="N35" s="17">
        <v>0</v>
      </c>
      <c r="O35" s="17">
        <v>0</v>
      </c>
      <c r="P35" s="17">
        <v>0</v>
      </c>
      <c r="Q35" s="17">
        <v>11.74</v>
      </c>
      <c r="R35" s="17">
        <v>6.72</v>
      </c>
      <c r="S35" s="17">
        <v>37.5</v>
      </c>
      <c r="T35" s="17">
        <f t="shared" si="4"/>
        <v>76.209999999999994</v>
      </c>
      <c r="U35" s="13">
        <v>34</v>
      </c>
      <c r="V35" s="17">
        <f t="shared" si="1"/>
        <v>362.15</v>
      </c>
    </row>
    <row r="36" spans="2:22">
      <c r="B36" s="12">
        <v>31</v>
      </c>
      <c r="C36" s="13">
        <v>51.98</v>
      </c>
      <c r="D36" s="13">
        <v>44.14</v>
      </c>
      <c r="E36" s="13">
        <v>152.56</v>
      </c>
      <c r="F36" s="14">
        <v>25.8</v>
      </c>
      <c r="G36" s="14">
        <v>28.1</v>
      </c>
      <c r="H36" s="14">
        <v>0</v>
      </c>
      <c r="I36" s="14">
        <v>0</v>
      </c>
      <c r="J36" s="14">
        <v>0</v>
      </c>
      <c r="K36" s="14">
        <v>0</v>
      </c>
      <c r="L36" s="14">
        <f t="shared" si="3"/>
        <v>53.9</v>
      </c>
      <c r="M36" s="17">
        <v>20.25</v>
      </c>
      <c r="N36" s="17">
        <v>0</v>
      </c>
      <c r="O36" s="17">
        <v>0</v>
      </c>
      <c r="P36" s="17">
        <v>0</v>
      </c>
      <c r="Q36" s="17">
        <v>8.44</v>
      </c>
      <c r="R36" s="17">
        <v>5.58</v>
      </c>
      <c r="S36" s="17">
        <v>0</v>
      </c>
      <c r="T36" s="17">
        <f t="shared" si="4"/>
        <v>34.270000000000003</v>
      </c>
      <c r="U36" s="13">
        <v>169</v>
      </c>
      <c r="V36" s="17">
        <f>SUM(C36:U36)</f>
        <v>594.02</v>
      </c>
    </row>
    <row r="37" spans="2:22">
      <c r="B37" s="12" t="s">
        <v>27</v>
      </c>
      <c r="C37" s="13">
        <f>SUM(C6:C36)</f>
        <v>2647.83</v>
      </c>
      <c r="D37" s="13">
        <f t="shared" ref="D37:F37" si="5">SUM(D6:D36)</f>
        <v>771.88</v>
      </c>
      <c r="E37" s="13">
        <f t="shared" si="5"/>
        <v>3317.42</v>
      </c>
      <c r="F37" s="14">
        <f t="shared" si="5"/>
        <v>954.5</v>
      </c>
      <c r="G37" s="14">
        <f t="shared" ref="G37:M37" si="6">SUM(G6:G36)</f>
        <v>1211.1400000000001</v>
      </c>
      <c r="H37" s="14">
        <f t="shared" si="6"/>
        <v>0</v>
      </c>
      <c r="I37" s="14">
        <f t="shared" si="6"/>
        <v>22.64</v>
      </c>
      <c r="J37" s="14">
        <f t="shared" si="6"/>
        <v>0</v>
      </c>
      <c r="K37" s="14">
        <f t="shared" si="6"/>
        <v>0</v>
      </c>
      <c r="L37" s="14">
        <f t="shared" si="6"/>
        <v>2188.2800000000002</v>
      </c>
      <c r="M37" s="17">
        <f t="shared" si="6"/>
        <v>231.45</v>
      </c>
      <c r="N37" s="17">
        <f t="shared" ref="N37:U37" si="7">SUM(N6:N36)</f>
        <v>0</v>
      </c>
      <c r="O37" s="17">
        <f t="shared" si="7"/>
        <v>0</v>
      </c>
      <c r="P37" s="17">
        <f t="shared" si="7"/>
        <v>0</v>
      </c>
      <c r="Q37" s="17">
        <f t="shared" si="7"/>
        <v>91.58</v>
      </c>
      <c r="R37" s="17">
        <f t="shared" si="7"/>
        <v>138.19999999999999</v>
      </c>
      <c r="S37" s="17">
        <f t="shared" si="7"/>
        <v>86.12</v>
      </c>
      <c r="T37" s="17">
        <f t="shared" si="7"/>
        <v>547.35</v>
      </c>
      <c r="U37" s="13">
        <f t="shared" si="7"/>
        <v>7992.1</v>
      </c>
      <c r="V37" s="17">
        <f>C37+E37+L37+T37+U37</f>
        <v>16692.98</v>
      </c>
    </row>
    <row r="38" spans="2:22">
      <c r="B38" s="12" t="s">
        <v>26</v>
      </c>
      <c r="C38" s="13">
        <f>IF(COUNT(C6:C36)=0,0,C37/COUNTIF(C6:C36,"&gt;0"))</f>
        <v>85.4138709677419</v>
      </c>
      <c r="D38" s="13">
        <f t="shared" ref="D38:F38" si="8">IF(COUNT(D6:D36)=0,0,D37/COUNTIF(D6:D36,"&gt;0"))</f>
        <v>24.899354838709701</v>
      </c>
      <c r="E38" s="13">
        <f t="shared" si="8"/>
        <v>107.013548387097</v>
      </c>
      <c r="F38" s="14">
        <f t="shared" si="8"/>
        <v>30.790322580645199</v>
      </c>
      <c r="G38" s="14">
        <f t="shared" ref="G38:K38" si="9">IF(COUNT(G6:G35)=0,0,G37/COUNTIF(G6:G36,"&gt;=0"))</f>
        <v>39.069032258064503</v>
      </c>
      <c r="H38" s="14">
        <f t="shared" si="9"/>
        <v>0</v>
      </c>
      <c r="I38" s="14">
        <f t="shared" si="9"/>
        <v>0.73032258064516098</v>
      </c>
      <c r="J38" s="14">
        <f t="shared" si="9"/>
        <v>0</v>
      </c>
      <c r="K38" s="14">
        <f t="shared" si="9"/>
        <v>0</v>
      </c>
      <c r="L38" s="14">
        <f>IF(COUNTIF(L6:L37,"&gt;0")=0,0,L37/COUNTIF(L6:L36,"&gt;0"))</f>
        <v>70.5896774193548</v>
      </c>
      <c r="M38" s="17">
        <f t="shared" ref="M38:S38" si="10">IF(COUNT(M6:M35)=0,0,M37/COUNTIF(M6:M36,"&gt;=0"))</f>
        <v>7.4661290322580598</v>
      </c>
      <c r="N38" s="17">
        <f t="shared" si="10"/>
        <v>0</v>
      </c>
      <c r="O38" s="17">
        <f t="shared" si="10"/>
        <v>0</v>
      </c>
      <c r="P38" s="17">
        <f t="shared" si="10"/>
        <v>0</v>
      </c>
      <c r="Q38" s="17">
        <f t="shared" si="10"/>
        <v>2.9541935483870998</v>
      </c>
      <c r="R38" s="17">
        <f t="shared" si="10"/>
        <v>4.4580645161290304</v>
      </c>
      <c r="S38" s="17">
        <f t="shared" si="10"/>
        <v>2.9696551724137898</v>
      </c>
      <c r="T38" s="17">
        <f>IF(COUNTIF(T6:T37,"&gt;0")=0,0,T37/COUNTIF(T6:T36,"&gt;0"))</f>
        <v>19.548214285714302</v>
      </c>
      <c r="U38" s="13">
        <f>IF(COUNT(U6:U35)=0,0,U37/COUNTIF(U6:U36,"&gt;0"))</f>
        <v>257.80967741935501</v>
      </c>
      <c r="V38" s="17">
        <f>IF(COUNTIF(V6:V36,"&gt;0")=0,0,V37/COUNTIF(V6:V36,"&gt;0"))</f>
        <v>538.48322580645197</v>
      </c>
    </row>
    <row r="40" spans="2:22">
      <c r="L40" s="18"/>
    </row>
    <row r="41" spans="2:22">
      <c r="L41" s="18"/>
    </row>
  </sheetData>
  <mergeCells count="7">
    <mergeCell ref="B2:V2"/>
    <mergeCell ref="C4:E4"/>
    <mergeCell ref="F4:L4"/>
    <mergeCell ref="M4:T4"/>
    <mergeCell ref="B4:B5"/>
    <mergeCell ref="U4:U5"/>
    <mergeCell ref="V4:V5"/>
  </mergeCells>
  <phoneticPr fontId="31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V41"/>
  <sheetViews>
    <sheetView showGridLines="0" workbookViewId="0">
      <pane xSplit="2" ySplit="5" topLeftCell="C6" activePane="bottomRight" state="frozen"/>
      <selection pane="topRight"/>
      <selection pane="bottomLeft"/>
      <selection pane="bottomRight" activeCell="B2" sqref="B2:V38"/>
    </sheetView>
  </sheetViews>
  <sheetFormatPr defaultColWidth="9" defaultRowHeight="12.75"/>
  <cols>
    <col min="1" max="1" width="1.625" style="3" customWidth="1"/>
    <col min="2" max="2" width="4.625" style="4" customWidth="1"/>
    <col min="3" max="5" width="7.625" style="2" customWidth="1"/>
    <col min="6" max="11" width="6.625" style="2" customWidth="1"/>
    <col min="12" max="12" width="7.625" style="2" customWidth="1"/>
    <col min="13" max="19" width="6.625" style="2" customWidth="1"/>
    <col min="20" max="21" width="7.625" style="2" customWidth="1"/>
    <col min="22" max="22" width="8.625" style="3" customWidth="1"/>
    <col min="23" max="16384" width="9" style="3"/>
  </cols>
  <sheetData>
    <row r="1" spans="2:22" s="1" customFormat="1" ht="8.25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2:22" ht="18" customHeight="1">
      <c r="B2" s="30" t="s">
        <v>28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2:22" s="1" customFormat="1" ht="8.25"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9"/>
      <c r="T3" s="6"/>
      <c r="U3" s="6"/>
    </row>
    <row r="4" spans="2:22" s="2" customFormat="1">
      <c r="B4" s="43" t="s">
        <v>29</v>
      </c>
      <c r="C4" s="31" t="s">
        <v>3</v>
      </c>
      <c r="D4" s="32"/>
      <c r="E4" s="33"/>
      <c r="F4" s="34" t="s">
        <v>4</v>
      </c>
      <c r="G4" s="34"/>
      <c r="H4" s="34"/>
      <c r="I4" s="34"/>
      <c r="J4" s="34"/>
      <c r="K4" s="34"/>
      <c r="L4" s="34"/>
      <c r="M4" s="35" t="s">
        <v>5</v>
      </c>
      <c r="N4" s="36"/>
      <c r="O4" s="36"/>
      <c r="P4" s="36"/>
      <c r="Q4" s="36"/>
      <c r="R4" s="36"/>
      <c r="S4" s="36"/>
      <c r="T4" s="37"/>
      <c r="U4" s="45" t="s">
        <v>6</v>
      </c>
      <c r="V4" s="46" t="s">
        <v>7</v>
      </c>
    </row>
    <row r="5" spans="2:22" s="2" customFormat="1">
      <c r="B5" s="42"/>
      <c r="C5" s="9" t="s">
        <v>8</v>
      </c>
      <c r="D5" s="9" t="s">
        <v>9</v>
      </c>
      <c r="E5" s="10" t="s">
        <v>10</v>
      </c>
      <c r="F5" s="8" t="s">
        <v>11</v>
      </c>
      <c r="G5" s="8" t="s">
        <v>12</v>
      </c>
      <c r="H5" s="11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15" t="s">
        <v>18</v>
      </c>
      <c r="N5" s="16" t="s">
        <v>19</v>
      </c>
      <c r="O5" s="16" t="s">
        <v>20</v>
      </c>
      <c r="P5" s="16" t="s">
        <v>21</v>
      </c>
      <c r="Q5" s="16" t="s">
        <v>22</v>
      </c>
      <c r="R5" s="20" t="s">
        <v>23</v>
      </c>
      <c r="S5" s="21" t="s">
        <v>24</v>
      </c>
      <c r="T5" s="21" t="s">
        <v>17</v>
      </c>
      <c r="U5" s="45"/>
      <c r="V5" s="46"/>
    </row>
    <row r="6" spans="2:22">
      <c r="B6" s="12">
        <v>1</v>
      </c>
      <c r="C6" s="13">
        <v>13.06</v>
      </c>
      <c r="D6" s="13"/>
      <c r="E6" s="13">
        <v>29.34</v>
      </c>
      <c r="F6" s="14">
        <v>0</v>
      </c>
      <c r="G6" s="14"/>
      <c r="H6" s="14"/>
      <c r="I6" s="14"/>
      <c r="J6" s="14"/>
      <c r="K6" s="14"/>
      <c r="L6" s="14">
        <f t="shared" ref="L6:L15" si="0">SUM(F6:K6)</f>
        <v>0</v>
      </c>
      <c r="M6" s="17">
        <v>0</v>
      </c>
      <c r="N6" s="17">
        <v>50</v>
      </c>
      <c r="O6" s="17">
        <v>11.98</v>
      </c>
      <c r="P6" s="17"/>
      <c r="Q6" s="17">
        <v>0</v>
      </c>
      <c r="R6" s="17"/>
      <c r="S6" s="17"/>
      <c r="T6" s="17">
        <f>SUM(M6:S6)</f>
        <v>61.98</v>
      </c>
      <c r="U6" s="13">
        <v>210</v>
      </c>
      <c r="V6" s="17">
        <f t="shared" ref="V6:V35" si="1">C6+E6+L6+T6+U6</f>
        <v>314.38</v>
      </c>
    </row>
    <row r="7" spans="2:22">
      <c r="B7" s="12">
        <v>2</v>
      </c>
      <c r="C7" s="13">
        <v>8.76</v>
      </c>
      <c r="D7" s="13"/>
      <c r="E7" s="13">
        <v>55.1</v>
      </c>
      <c r="F7" s="14">
        <v>31.66</v>
      </c>
      <c r="G7" s="14"/>
      <c r="H7" s="14"/>
      <c r="I7" s="14"/>
      <c r="J7" s="14"/>
      <c r="K7" s="14"/>
      <c r="L7" s="14">
        <f t="shared" si="0"/>
        <v>31.66</v>
      </c>
      <c r="M7" s="17">
        <v>14</v>
      </c>
      <c r="N7" s="17">
        <v>48</v>
      </c>
      <c r="O7" s="17">
        <v>10</v>
      </c>
      <c r="P7" s="17"/>
      <c r="Q7" s="17">
        <v>0</v>
      </c>
      <c r="R7" s="17"/>
      <c r="S7" s="17"/>
      <c r="T7" s="17">
        <f t="shared" ref="T7:T36" si="2">SUM(M7:S7)</f>
        <v>72</v>
      </c>
      <c r="U7" s="13">
        <v>158</v>
      </c>
      <c r="V7" s="17">
        <f t="shared" si="1"/>
        <v>325.52</v>
      </c>
    </row>
    <row r="8" spans="2:22">
      <c r="B8" s="12">
        <v>3</v>
      </c>
      <c r="C8" s="13">
        <v>10.98</v>
      </c>
      <c r="D8" s="13"/>
      <c r="E8" s="13">
        <v>55.3</v>
      </c>
      <c r="F8" s="14">
        <v>31.94</v>
      </c>
      <c r="G8" s="14"/>
      <c r="H8" s="14"/>
      <c r="I8" s="14"/>
      <c r="J8" s="14"/>
      <c r="K8" s="14"/>
      <c r="L8" s="14">
        <f t="shared" si="0"/>
        <v>31.94</v>
      </c>
      <c r="M8" s="17">
        <v>0</v>
      </c>
      <c r="N8" s="17">
        <v>45</v>
      </c>
      <c r="O8" s="17">
        <v>10</v>
      </c>
      <c r="P8" s="17"/>
      <c r="Q8" s="17">
        <v>0</v>
      </c>
      <c r="R8" s="17"/>
      <c r="S8" s="17"/>
      <c r="T8" s="17">
        <f t="shared" si="2"/>
        <v>55</v>
      </c>
      <c r="U8" s="13">
        <v>90</v>
      </c>
      <c r="V8" s="17">
        <f t="shared" si="1"/>
        <v>243.22</v>
      </c>
    </row>
    <row r="9" spans="2:22">
      <c r="B9" s="12">
        <v>4</v>
      </c>
      <c r="C9" s="13">
        <v>8.6199999999999992</v>
      </c>
      <c r="D9" s="13"/>
      <c r="E9" s="13">
        <v>26.02</v>
      </c>
      <c r="F9" s="14">
        <v>26.22</v>
      </c>
      <c r="G9" s="14"/>
      <c r="H9" s="14"/>
      <c r="I9" s="14"/>
      <c r="J9" s="14"/>
      <c r="K9" s="14"/>
      <c r="L9" s="14">
        <f t="shared" si="0"/>
        <v>26.22</v>
      </c>
      <c r="M9" s="17">
        <v>0</v>
      </c>
      <c r="N9" s="17">
        <v>8</v>
      </c>
      <c r="O9" s="17">
        <v>35.520000000000003</v>
      </c>
      <c r="P9" s="17"/>
      <c r="Q9" s="17">
        <v>0</v>
      </c>
      <c r="R9" s="17"/>
      <c r="S9" s="17"/>
      <c r="T9" s="17">
        <f t="shared" si="2"/>
        <v>43.52</v>
      </c>
      <c r="U9" s="13">
        <v>90</v>
      </c>
      <c r="V9" s="17">
        <f t="shared" si="1"/>
        <v>194.38</v>
      </c>
    </row>
    <row r="10" spans="2:22">
      <c r="B10" s="12">
        <v>5</v>
      </c>
      <c r="C10" s="13">
        <v>16.38</v>
      </c>
      <c r="D10" s="13"/>
      <c r="E10" s="13">
        <v>57.12</v>
      </c>
      <c r="F10" s="14">
        <v>24.22</v>
      </c>
      <c r="G10" s="14"/>
      <c r="H10" s="14"/>
      <c r="I10" s="14"/>
      <c r="J10" s="14"/>
      <c r="K10" s="14"/>
      <c r="L10" s="14">
        <f t="shared" si="0"/>
        <v>24.22</v>
      </c>
      <c r="M10" s="17">
        <v>5</v>
      </c>
      <c r="N10" s="17">
        <v>62.5</v>
      </c>
      <c r="O10" s="17">
        <v>0</v>
      </c>
      <c r="P10" s="17"/>
      <c r="Q10" s="17">
        <v>4.2</v>
      </c>
      <c r="R10" s="17"/>
      <c r="S10" s="17"/>
      <c r="T10" s="17">
        <f t="shared" si="2"/>
        <v>71.7</v>
      </c>
      <c r="U10" s="13">
        <v>170</v>
      </c>
      <c r="V10" s="17">
        <f t="shared" si="1"/>
        <v>339.42</v>
      </c>
    </row>
    <row r="11" spans="2:22">
      <c r="B11" s="12">
        <v>6</v>
      </c>
      <c r="C11" s="13">
        <v>8.84</v>
      </c>
      <c r="D11" s="13"/>
      <c r="E11" s="13">
        <v>57.08</v>
      </c>
      <c r="F11" s="14">
        <v>27.04</v>
      </c>
      <c r="G11" s="14"/>
      <c r="H11" s="14"/>
      <c r="I11" s="14"/>
      <c r="J11" s="14"/>
      <c r="K11" s="14"/>
      <c r="L11" s="14">
        <f t="shared" si="0"/>
        <v>27.04</v>
      </c>
      <c r="M11" s="17">
        <v>5</v>
      </c>
      <c r="N11" s="17">
        <v>70</v>
      </c>
      <c r="O11" s="17">
        <v>0</v>
      </c>
      <c r="P11" s="17"/>
      <c r="Q11" s="17">
        <v>11.56</v>
      </c>
      <c r="R11" s="17"/>
      <c r="S11" s="17"/>
      <c r="T11" s="17">
        <f t="shared" si="2"/>
        <v>86.56</v>
      </c>
      <c r="U11" s="13">
        <v>178</v>
      </c>
      <c r="V11" s="17">
        <f t="shared" si="1"/>
        <v>357.52</v>
      </c>
    </row>
    <row r="12" spans="2:22">
      <c r="B12" s="12">
        <v>7</v>
      </c>
      <c r="C12" s="13">
        <v>17.78</v>
      </c>
      <c r="D12" s="13"/>
      <c r="E12" s="13">
        <v>56.2</v>
      </c>
      <c r="F12" s="14">
        <v>18.899999999999999</v>
      </c>
      <c r="G12" s="14"/>
      <c r="H12" s="14"/>
      <c r="I12" s="14"/>
      <c r="J12" s="14"/>
      <c r="K12" s="14"/>
      <c r="L12" s="14">
        <f t="shared" si="0"/>
        <v>18.899999999999999</v>
      </c>
      <c r="M12" s="17">
        <v>7</v>
      </c>
      <c r="N12" s="17">
        <v>51</v>
      </c>
      <c r="O12" s="17">
        <v>0</v>
      </c>
      <c r="P12" s="17"/>
      <c r="Q12" s="17">
        <v>4.08</v>
      </c>
      <c r="R12" s="17"/>
      <c r="S12" s="17"/>
      <c r="T12" s="17">
        <f t="shared" si="2"/>
        <v>62.08</v>
      </c>
      <c r="U12" s="13">
        <v>198</v>
      </c>
      <c r="V12" s="17">
        <f t="shared" si="1"/>
        <v>352.96</v>
      </c>
    </row>
    <row r="13" spans="2:22">
      <c r="B13" s="12">
        <v>8</v>
      </c>
      <c r="C13" s="13">
        <v>13.54</v>
      </c>
      <c r="D13" s="13"/>
      <c r="E13" s="13">
        <v>59.72</v>
      </c>
      <c r="F13" s="14">
        <v>19.68</v>
      </c>
      <c r="G13" s="14"/>
      <c r="H13" s="14"/>
      <c r="I13" s="14"/>
      <c r="J13" s="14"/>
      <c r="K13" s="14"/>
      <c r="L13" s="14">
        <f t="shared" si="0"/>
        <v>19.68</v>
      </c>
      <c r="M13" s="17">
        <v>8</v>
      </c>
      <c r="N13" s="17">
        <v>58</v>
      </c>
      <c r="O13" s="17">
        <v>0</v>
      </c>
      <c r="P13" s="17"/>
      <c r="Q13" s="17">
        <v>20.420000000000002</v>
      </c>
      <c r="R13" s="17"/>
      <c r="S13" s="17"/>
      <c r="T13" s="17">
        <f t="shared" si="2"/>
        <v>86.42</v>
      </c>
      <c r="U13" s="13">
        <v>195</v>
      </c>
      <c r="V13" s="17">
        <f t="shared" si="1"/>
        <v>374.36</v>
      </c>
    </row>
    <row r="14" spans="2:22">
      <c r="B14" s="12">
        <v>9</v>
      </c>
      <c r="C14" s="13">
        <v>12.3</v>
      </c>
      <c r="D14" s="13"/>
      <c r="E14" s="13">
        <v>58.8</v>
      </c>
      <c r="F14" s="14">
        <v>0</v>
      </c>
      <c r="G14" s="14"/>
      <c r="H14" s="14"/>
      <c r="I14" s="14"/>
      <c r="J14" s="14"/>
      <c r="K14" s="14"/>
      <c r="L14" s="14">
        <f t="shared" si="0"/>
        <v>0</v>
      </c>
      <c r="M14" s="17">
        <v>0</v>
      </c>
      <c r="N14" s="17">
        <v>71</v>
      </c>
      <c r="O14" s="17">
        <v>0</v>
      </c>
      <c r="P14" s="17"/>
      <c r="Q14" s="17">
        <v>8</v>
      </c>
      <c r="R14" s="17"/>
      <c r="S14" s="17"/>
      <c r="T14" s="17">
        <f t="shared" si="2"/>
        <v>79</v>
      </c>
      <c r="U14" s="13">
        <v>177</v>
      </c>
      <c r="V14" s="17">
        <f t="shared" si="1"/>
        <v>327.10000000000002</v>
      </c>
    </row>
    <row r="15" spans="2:22">
      <c r="B15" s="12">
        <v>10</v>
      </c>
      <c r="C15" s="13">
        <v>14.18</v>
      </c>
      <c r="D15" s="13"/>
      <c r="E15" s="13">
        <v>54.74</v>
      </c>
      <c r="F15" s="14">
        <v>25.76</v>
      </c>
      <c r="G15" s="14"/>
      <c r="H15" s="14"/>
      <c r="I15" s="14"/>
      <c r="J15" s="14"/>
      <c r="K15" s="14"/>
      <c r="L15" s="14">
        <f t="shared" si="0"/>
        <v>25.76</v>
      </c>
      <c r="M15" s="17">
        <v>6</v>
      </c>
      <c r="N15" s="17">
        <v>68</v>
      </c>
      <c r="O15" s="17">
        <v>0</v>
      </c>
      <c r="P15" s="17"/>
      <c r="Q15" s="17">
        <v>14.36</v>
      </c>
      <c r="R15" s="17"/>
      <c r="S15" s="17"/>
      <c r="T15" s="17">
        <f t="shared" si="2"/>
        <v>88.36</v>
      </c>
      <c r="U15" s="13">
        <v>183</v>
      </c>
      <c r="V15" s="17">
        <f t="shared" si="1"/>
        <v>366.04</v>
      </c>
    </row>
    <row r="16" spans="2:22">
      <c r="B16" s="12">
        <v>11</v>
      </c>
      <c r="C16" s="13">
        <v>4.72</v>
      </c>
      <c r="D16" s="13"/>
      <c r="E16" s="13">
        <v>57.48</v>
      </c>
      <c r="F16" s="14">
        <v>33.22</v>
      </c>
      <c r="G16" s="14"/>
      <c r="H16" s="14"/>
      <c r="I16" s="14"/>
      <c r="J16" s="14"/>
      <c r="K16" s="14"/>
      <c r="L16" s="14">
        <f t="shared" ref="L16:L36" si="3">SUM(F16:K16)</f>
        <v>33.22</v>
      </c>
      <c r="M16" s="17">
        <v>6</v>
      </c>
      <c r="N16" s="17">
        <v>72</v>
      </c>
      <c r="O16" s="17">
        <v>0</v>
      </c>
      <c r="P16" s="17"/>
      <c r="Q16" s="17">
        <v>0</v>
      </c>
      <c r="R16" s="17"/>
      <c r="S16" s="17"/>
      <c r="T16" s="17">
        <f t="shared" si="2"/>
        <v>78</v>
      </c>
      <c r="U16" s="13">
        <v>211</v>
      </c>
      <c r="V16" s="17">
        <f t="shared" si="1"/>
        <v>384.42</v>
      </c>
    </row>
    <row r="17" spans="2:22">
      <c r="B17" s="12">
        <v>12</v>
      </c>
      <c r="C17" s="13">
        <v>19.28</v>
      </c>
      <c r="D17" s="13"/>
      <c r="E17" s="13">
        <v>59.92</v>
      </c>
      <c r="F17" s="14">
        <v>24.18</v>
      </c>
      <c r="G17" s="14"/>
      <c r="H17" s="14"/>
      <c r="I17" s="14"/>
      <c r="J17" s="14"/>
      <c r="K17" s="14"/>
      <c r="L17" s="14">
        <f t="shared" si="3"/>
        <v>24.18</v>
      </c>
      <c r="M17" s="17">
        <v>4</v>
      </c>
      <c r="N17" s="17">
        <v>63</v>
      </c>
      <c r="O17" s="17">
        <v>0</v>
      </c>
      <c r="P17" s="17"/>
      <c r="Q17" s="17">
        <v>0</v>
      </c>
      <c r="R17" s="17"/>
      <c r="S17" s="17"/>
      <c r="T17" s="17">
        <f t="shared" si="2"/>
        <v>67</v>
      </c>
      <c r="U17" s="13">
        <v>215</v>
      </c>
      <c r="V17" s="17">
        <f t="shared" si="1"/>
        <v>385.38</v>
      </c>
    </row>
    <row r="18" spans="2:22">
      <c r="B18" s="12">
        <v>13</v>
      </c>
      <c r="C18" s="13">
        <v>10.78</v>
      </c>
      <c r="D18" s="13"/>
      <c r="E18" s="13">
        <v>0</v>
      </c>
      <c r="F18" s="14">
        <v>39.06</v>
      </c>
      <c r="G18" s="14"/>
      <c r="H18" s="14"/>
      <c r="I18" s="14"/>
      <c r="J18" s="14"/>
      <c r="K18" s="14"/>
      <c r="L18" s="14">
        <f t="shared" si="3"/>
        <v>39.06</v>
      </c>
      <c r="M18" s="17">
        <v>6</v>
      </c>
      <c r="N18" s="17">
        <v>78</v>
      </c>
      <c r="O18" s="17">
        <v>0</v>
      </c>
      <c r="P18" s="17"/>
      <c r="Q18" s="17">
        <v>0</v>
      </c>
      <c r="R18" s="17"/>
      <c r="S18" s="17"/>
      <c r="T18" s="17">
        <f t="shared" si="2"/>
        <v>84</v>
      </c>
      <c r="U18" s="13">
        <v>208</v>
      </c>
      <c r="V18" s="17">
        <f t="shared" si="1"/>
        <v>341.84</v>
      </c>
    </row>
    <row r="19" spans="2:22">
      <c r="B19" s="12">
        <v>14</v>
      </c>
      <c r="C19" s="13">
        <v>19.420000000000002</v>
      </c>
      <c r="D19" s="13"/>
      <c r="E19" s="13">
        <v>0</v>
      </c>
      <c r="F19" s="14">
        <v>20.82</v>
      </c>
      <c r="G19" s="14"/>
      <c r="H19" s="14"/>
      <c r="I19" s="14"/>
      <c r="J19" s="14"/>
      <c r="K19" s="14"/>
      <c r="L19" s="14">
        <f t="shared" si="3"/>
        <v>20.82</v>
      </c>
      <c r="M19" s="17">
        <v>7</v>
      </c>
      <c r="N19" s="17">
        <v>77</v>
      </c>
      <c r="O19" s="17">
        <v>0</v>
      </c>
      <c r="P19" s="17"/>
      <c r="Q19" s="17">
        <v>0</v>
      </c>
      <c r="R19" s="17"/>
      <c r="S19" s="17"/>
      <c r="T19" s="17">
        <f t="shared" si="2"/>
        <v>84</v>
      </c>
      <c r="U19" s="13">
        <v>141</v>
      </c>
      <c r="V19" s="17">
        <f t="shared" si="1"/>
        <v>265.24</v>
      </c>
    </row>
    <row r="20" spans="2:22">
      <c r="B20" s="12">
        <v>15</v>
      </c>
      <c r="C20" s="13">
        <v>9.66</v>
      </c>
      <c r="D20" s="13"/>
      <c r="E20" s="13">
        <v>0</v>
      </c>
      <c r="F20" s="14">
        <v>27.08</v>
      </c>
      <c r="G20" s="14"/>
      <c r="H20" s="14"/>
      <c r="I20" s="14"/>
      <c r="J20" s="14"/>
      <c r="K20" s="14"/>
      <c r="L20" s="14">
        <f t="shared" si="3"/>
        <v>27.08</v>
      </c>
      <c r="M20" s="17">
        <v>8</v>
      </c>
      <c r="N20" s="17">
        <v>70</v>
      </c>
      <c r="O20" s="17">
        <v>0</v>
      </c>
      <c r="P20" s="17"/>
      <c r="Q20" s="17">
        <v>0</v>
      </c>
      <c r="R20" s="17"/>
      <c r="S20" s="17"/>
      <c r="T20" s="17">
        <f t="shared" si="2"/>
        <v>78</v>
      </c>
      <c r="U20" s="13">
        <v>178</v>
      </c>
      <c r="V20" s="17">
        <f t="shared" si="1"/>
        <v>292.74</v>
      </c>
    </row>
    <row r="21" spans="2:22">
      <c r="B21" s="12">
        <v>16</v>
      </c>
      <c r="C21" s="13">
        <v>6.22</v>
      </c>
      <c r="D21" s="13"/>
      <c r="E21" s="13">
        <v>0</v>
      </c>
      <c r="F21" s="14">
        <v>19.059999999999999</v>
      </c>
      <c r="G21" s="14"/>
      <c r="H21" s="14"/>
      <c r="I21" s="14"/>
      <c r="J21" s="14"/>
      <c r="K21" s="14"/>
      <c r="L21" s="14">
        <f t="shared" si="3"/>
        <v>19.059999999999999</v>
      </c>
      <c r="M21" s="17">
        <v>6</v>
      </c>
      <c r="N21" s="17">
        <v>20</v>
      </c>
      <c r="O21" s="17">
        <v>0</v>
      </c>
      <c r="P21" s="17"/>
      <c r="Q21" s="17">
        <v>0</v>
      </c>
      <c r="R21" s="17"/>
      <c r="S21" s="17"/>
      <c r="T21" s="17">
        <f t="shared" si="2"/>
        <v>26</v>
      </c>
      <c r="U21" s="13">
        <v>197</v>
      </c>
      <c r="V21" s="17">
        <f t="shared" si="1"/>
        <v>248.28</v>
      </c>
    </row>
    <row r="22" spans="2:22">
      <c r="B22" s="12">
        <v>17</v>
      </c>
      <c r="C22" s="13">
        <v>17.84</v>
      </c>
      <c r="D22" s="13"/>
      <c r="E22" s="13">
        <v>0</v>
      </c>
      <c r="F22" s="14">
        <v>32.76</v>
      </c>
      <c r="G22" s="14"/>
      <c r="H22" s="14"/>
      <c r="I22" s="14"/>
      <c r="J22" s="14"/>
      <c r="K22" s="14"/>
      <c r="L22" s="14">
        <f t="shared" si="3"/>
        <v>32.76</v>
      </c>
      <c r="M22" s="17">
        <v>10</v>
      </c>
      <c r="N22" s="17">
        <v>0</v>
      </c>
      <c r="O22" s="17">
        <v>0</v>
      </c>
      <c r="P22" s="17"/>
      <c r="Q22" s="17">
        <v>0</v>
      </c>
      <c r="R22" s="17"/>
      <c r="S22" s="17"/>
      <c r="T22" s="17">
        <f t="shared" si="2"/>
        <v>10</v>
      </c>
      <c r="U22" s="13">
        <v>205</v>
      </c>
      <c r="V22" s="17">
        <f t="shared" si="1"/>
        <v>265.60000000000002</v>
      </c>
    </row>
    <row r="23" spans="2:22">
      <c r="B23" s="12">
        <v>18</v>
      </c>
      <c r="C23" s="13">
        <v>18.079999999999998</v>
      </c>
      <c r="D23" s="13"/>
      <c r="E23" s="13">
        <v>0</v>
      </c>
      <c r="F23" s="14">
        <v>26.64</v>
      </c>
      <c r="G23" s="14"/>
      <c r="H23" s="14"/>
      <c r="I23" s="14"/>
      <c r="J23" s="14"/>
      <c r="K23" s="14"/>
      <c r="L23" s="14">
        <f t="shared" si="3"/>
        <v>26.64</v>
      </c>
      <c r="M23" s="17">
        <v>9</v>
      </c>
      <c r="N23" s="17">
        <v>0</v>
      </c>
      <c r="O23" s="17">
        <v>0</v>
      </c>
      <c r="P23" s="17"/>
      <c r="Q23" s="17">
        <v>0</v>
      </c>
      <c r="R23" s="17"/>
      <c r="S23" s="17"/>
      <c r="T23" s="17">
        <f t="shared" si="2"/>
        <v>9</v>
      </c>
      <c r="U23" s="13">
        <v>208</v>
      </c>
      <c r="V23" s="17">
        <f t="shared" si="1"/>
        <v>261.72000000000003</v>
      </c>
    </row>
    <row r="24" spans="2:22">
      <c r="B24" s="12">
        <v>19</v>
      </c>
      <c r="C24" s="13">
        <v>10.3</v>
      </c>
      <c r="D24" s="13"/>
      <c r="E24" s="13">
        <v>0</v>
      </c>
      <c r="F24" s="14">
        <v>45.8</v>
      </c>
      <c r="G24" s="14"/>
      <c r="H24" s="14"/>
      <c r="I24" s="14"/>
      <c r="J24" s="14"/>
      <c r="K24" s="14"/>
      <c r="L24" s="14">
        <f t="shared" si="3"/>
        <v>45.8</v>
      </c>
      <c r="M24" s="17">
        <v>8</v>
      </c>
      <c r="N24" s="17">
        <v>0</v>
      </c>
      <c r="O24" s="17">
        <v>0</v>
      </c>
      <c r="P24" s="17"/>
      <c r="Q24" s="17">
        <v>0</v>
      </c>
      <c r="R24" s="17"/>
      <c r="S24" s="17"/>
      <c r="T24" s="17">
        <f t="shared" si="2"/>
        <v>8</v>
      </c>
      <c r="U24" s="13">
        <v>218</v>
      </c>
      <c r="V24" s="17">
        <f t="shared" si="1"/>
        <v>282.10000000000002</v>
      </c>
    </row>
    <row r="25" spans="2:22">
      <c r="B25" s="12">
        <v>20</v>
      </c>
      <c r="C25" s="13">
        <v>16.8</v>
      </c>
      <c r="D25" s="13"/>
      <c r="E25" s="13">
        <v>60.06</v>
      </c>
      <c r="F25" s="14">
        <v>40.82</v>
      </c>
      <c r="G25" s="14"/>
      <c r="H25" s="14"/>
      <c r="I25" s="14"/>
      <c r="J25" s="14"/>
      <c r="K25" s="14"/>
      <c r="L25" s="14">
        <f t="shared" si="3"/>
        <v>40.82</v>
      </c>
      <c r="M25" s="17">
        <v>6</v>
      </c>
      <c r="N25" s="17">
        <v>42</v>
      </c>
      <c r="O25" s="17">
        <v>0</v>
      </c>
      <c r="P25" s="17"/>
      <c r="Q25" s="17">
        <v>0</v>
      </c>
      <c r="R25" s="17"/>
      <c r="S25" s="17"/>
      <c r="T25" s="17">
        <f t="shared" si="2"/>
        <v>48</v>
      </c>
      <c r="U25" s="13">
        <v>206</v>
      </c>
      <c r="V25" s="17">
        <f t="shared" si="1"/>
        <v>371.68</v>
      </c>
    </row>
    <row r="26" spans="2:22">
      <c r="B26" s="12">
        <v>21</v>
      </c>
      <c r="C26" s="13">
        <v>9.1999999999999993</v>
      </c>
      <c r="D26" s="13"/>
      <c r="E26" s="13">
        <v>58.8</v>
      </c>
      <c r="F26" s="14">
        <v>27.7</v>
      </c>
      <c r="G26" s="14"/>
      <c r="H26" s="14"/>
      <c r="I26" s="14"/>
      <c r="J26" s="14"/>
      <c r="K26" s="14"/>
      <c r="L26" s="14">
        <f t="shared" si="3"/>
        <v>27.7</v>
      </c>
      <c r="M26" s="17">
        <v>15</v>
      </c>
      <c r="N26" s="17">
        <v>30</v>
      </c>
      <c r="O26" s="17">
        <v>0</v>
      </c>
      <c r="P26" s="17"/>
      <c r="Q26" s="17">
        <v>0</v>
      </c>
      <c r="R26" s="17"/>
      <c r="S26" s="17"/>
      <c r="T26" s="17">
        <f t="shared" si="2"/>
        <v>45</v>
      </c>
      <c r="U26" s="13">
        <v>198</v>
      </c>
      <c r="V26" s="17">
        <f t="shared" si="1"/>
        <v>338.7</v>
      </c>
    </row>
    <row r="27" spans="2:22">
      <c r="B27" s="12">
        <v>22</v>
      </c>
      <c r="C27" s="13">
        <v>7.62</v>
      </c>
      <c r="D27" s="13"/>
      <c r="E27" s="13">
        <v>59.66</v>
      </c>
      <c r="F27" s="14">
        <v>26.14</v>
      </c>
      <c r="G27" s="14"/>
      <c r="H27" s="14"/>
      <c r="I27" s="14"/>
      <c r="J27" s="14"/>
      <c r="K27" s="14"/>
      <c r="L27" s="14">
        <f t="shared" si="3"/>
        <v>26.14</v>
      </c>
      <c r="M27" s="17">
        <v>18</v>
      </c>
      <c r="N27" s="17">
        <v>30</v>
      </c>
      <c r="O27" s="17">
        <v>0</v>
      </c>
      <c r="P27" s="17"/>
      <c r="Q27" s="17">
        <v>0</v>
      </c>
      <c r="R27" s="17"/>
      <c r="S27" s="17"/>
      <c r="T27" s="17">
        <f t="shared" si="2"/>
        <v>48</v>
      </c>
      <c r="U27" s="13">
        <v>151</v>
      </c>
      <c r="V27" s="17">
        <f t="shared" si="1"/>
        <v>292.42</v>
      </c>
    </row>
    <row r="28" spans="2:22">
      <c r="B28" s="12">
        <v>23</v>
      </c>
      <c r="C28" s="13">
        <v>16.72</v>
      </c>
      <c r="D28" s="13"/>
      <c r="E28" s="13">
        <v>60.36</v>
      </c>
      <c r="F28" s="14">
        <v>0</v>
      </c>
      <c r="G28" s="14"/>
      <c r="H28" s="14"/>
      <c r="I28" s="14"/>
      <c r="J28" s="14"/>
      <c r="K28" s="14"/>
      <c r="L28" s="14">
        <f t="shared" si="3"/>
        <v>0</v>
      </c>
      <c r="M28" s="17">
        <v>0</v>
      </c>
      <c r="N28" s="17">
        <v>0</v>
      </c>
      <c r="O28" s="17">
        <v>0</v>
      </c>
      <c r="P28" s="17"/>
      <c r="Q28" s="17">
        <v>0</v>
      </c>
      <c r="R28" s="17"/>
      <c r="S28" s="17"/>
      <c r="T28" s="17">
        <f t="shared" si="2"/>
        <v>0</v>
      </c>
      <c r="U28" s="13">
        <v>169</v>
      </c>
      <c r="V28" s="17">
        <f t="shared" si="1"/>
        <v>246.08</v>
      </c>
    </row>
    <row r="29" spans="2:22">
      <c r="B29" s="12">
        <v>24</v>
      </c>
      <c r="C29" s="13">
        <v>16.32</v>
      </c>
      <c r="D29" s="13"/>
      <c r="E29" s="13">
        <v>56.32</v>
      </c>
      <c r="F29" s="14">
        <v>0</v>
      </c>
      <c r="G29" s="14"/>
      <c r="H29" s="14"/>
      <c r="I29" s="14"/>
      <c r="J29" s="14"/>
      <c r="K29" s="14"/>
      <c r="L29" s="14">
        <f t="shared" si="3"/>
        <v>0</v>
      </c>
      <c r="M29" s="17">
        <v>0</v>
      </c>
      <c r="N29" s="17">
        <v>40</v>
      </c>
      <c r="O29" s="17">
        <v>0</v>
      </c>
      <c r="P29" s="17"/>
      <c r="Q29" s="17">
        <v>0</v>
      </c>
      <c r="R29" s="17"/>
      <c r="S29" s="17"/>
      <c r="T29" s="17">
        <f t="shared" si="2"/>
        <v>40</v>
      </c>
      <c r="U29" s="13">
        <v>30</v>
      </c>
      <c r="V29" s="17">
        <f t="shared" si="1"/>
        <v>142.63999999999999</v>
      </c>
    </row>
    <row r="30" spans="2:22">
      <c r="B30" s="12">
        <v>25</v>
      </c>
      <c r="C30" s="13">
        <v>11.8</v>
      </c>
      <c r="D30" s="13"/>
      <c r="E30" s="13">
        <v>60.16</v>
      </c>
      <c r="F30" s="14">
        <v>97</v>
      </c>
      <c r="G30" s="14"/>
      <c r="H30" s="14"/>
      <c r="I30" s="14"/>
      <c r="J30" s="14"/>
      <c r="K30" s="14"/>
      <c r="L30" s="14">
        <f t="shared" si="3"/>
        <v>97</v>
      </c>
      <c r="M30" s="17">
        <v>15</v>
      </c>
      <c r="N30" s="17">
        <v>40</v>
      </c>
      <c r="O30" s="17">
        <v>0</v>
      </c>
      <c r="P30" s="17"/>
      <c r="Q30" s="17">
        <v>0</v>
      </c>
      <c r="R30" s="17"/>
      <c r="S30" s="17"/>
      <c r="T30" s="17">
        <f t="shared" si="2"/>
        <v>55</v>
      </c>
      <c r="U30" s="13">
        <v>188</v>
      </c>
      <c r="V30" s="17">
        <f t="shared" si="1"/>
        <v>411.96</v>
      </c>
    </row>
    <row r="31" spans="2:22">
      <c r="B31" s="12">
        <v>26</v>
      </c>
      <c r="C31" s="13">
        <v>8.6199999999999992</v>
      </c>
      <c r="D31" s="13"/>
      <c r="E31" s="13">
        <v>30.54</v>
      </c>
      <c r="F31" s="14">
        <v>27.48</v>
      </c>
      <c r="G31" s="14"/>
      <c r="H31" s="14"/>
      <c r="I31" s="14"/>
      <c r="J31" s="14"/>
      <c r="K31" s="14"/>
      <c r="L31" s="14">
        <f t="shared" si="3"/>
        <v>27.48</v>
      </c>
      <c r="M31" s="17">
        <v>12</v>
      </c>
      <c r="N31" s="17">
        <v>25.5</v>
      </c>
      <c r="O31" s="17">
        <v>0</v>
      </c>
      <c r="P31" s="17"/>
      <c r="Q31" s="17">
        <v>0</v>
      </c>
      <c r="R31" s="17"/>
      <c r="S31" s="17"/>
      <c r="T31" s="17">
        <f t="shared" si="2"/>
        <v>37.5</v>
      </c>
      <c r="U31" s="13">
        <v>0</v>
      </c>
      <c r="V31" s="17">
        <f t="shared" si="1"/>
        <v>104.14</v>
      </c>
    </row>
    <row r="32" spans="2:22">
      <c r="B32" s="12">
        <v>27</v>
      </c>
      <c r="C32" s="13">
        <v>0</v>
      </c>
      <c r="D32" s="13"/>
      <c r="E32" s="13">
        <v>0</v>
      </c>
      <c r="F32" s="14">
        <v>0</v>
      </c>
      <c r="G32" s="14"/>
      <c r="H32" s="14"/>
      <c r="I32" s="14"/>
      <c r="J32" s="14"/>
      <c r="K32" s="14"/>
      <c r="L32" s="14">
        <f t="shared" si="3"/>
        <v>0</v>
      </c>
      <c r="M32" s="17">
        <v>0</v>
      </c>
      <c r="N32" s="17">
        <v>0</v>
      </c>
      <c r="O32" s="17">
        <v>0</v>
      </c>
      <c r="P32" s="17"/>
      <c r="Q32" s="17">
        <v>0</v>
      </c>
      <c r="R32" s="17"/>
      <c r="S32" s="17"/>
      <c r="T32" s="17">
        <f t="shared" si="2"/>
        <v>0</v>
      </c>
      <c r="U32" s="13">
        <v>48</v>
      </c>
      <c r="V32" s="17">
        <f t="shared" si="1"/>
        <v>48</v>
      </c>
    </row>
    <row r="33" spans="2:22">
      <c r="B33" s="12">
        <v>28</v>
      </c>
      <c r="C33" s="13">
        <v>10.44</v>
      </c>
      <c r="D33" s="13"/>
      <c r="E33" s="13">
        <v>0</v>
      </c>
      <c r="F33" s="14">
        <v>0</v>
      </c>
      <c r="G33" s="14"/>
      <c r="H33" s="14"/>
      <c r="I33" s="14"/>
      <c r="J33" s="14"/>
      <c r="K33" s="14"/>
      <c r="L33" s="14">
        <f t="shared" si="3"/>
        <v>0</v>
      </c>
      <c r="M33" s="17">
        <v>0</v>
      </c>
      <c r="N33" s="17">
        <v>0</v>
      </c>
      <c r="O33" s="17">
        <v>0</v>
      </c>
      <c r="P33" s="17"/>
      <c r="Q33" s="17">
        <v>0</v>
      </c>
      <c r="R33" s="17"/>
      <c r="S33" s="17"/>
      <c r="T33" s="17">
        <f t="shared" si="2"/>
        <v>0</v>
      </c>
      <c r="U33" s="13">
        <v>90</v>
      </c>
      <c r="V33" s="17">
        <f t="shared" si="1"/>
        <v>100.44</v>
      </c>
    </row>
    <row r="34" spans="2:22">
      <c r="B34" s="12">
        <v>29</v>
      </c>
      <c r="C34" s="13">
        <v>10.78</v>
      </c>
      <c r="D34" s="13"/>
      <c r="E34" s="13">
        <v>0</v>
      </c>
      <c r="F34" s="14">
        <v>0</v>
      </c>
      <c r="G34" s="14"/>
      <c r="H34" s="14"/>
      <c r="I34" s="14"/>
      <c r="J34" s="14"/>
      <c r="K34" s="14"/>
      <c r="L34" s="14">
        <f t="shared" si="3"/>
        <v>0</v>
      </c>
      <c r="M34" s="17">
        <v>0</v>
      </c>
      <c r="N34" s="17">
        <v>0</v>
      </c>
      <c r="O34" s="17">
        <v>0</v>
      </c>
      <c r="P34" s="17"/>
      <c r="Q34" s="17">
        <v>0</v>
      </c>
      <c r="R34" s="17"/>
      <c r="S34" s="17"/>
      <c r="T34" s="17">
        <f t="shared" si="2"/>
        <v>0</v>
      </c>
      <c r="U34" s="13">
        <v>100</v>
      </c>
      <c r="V34" s="17">
        <f t="shared" si="1"/>
        <v>110.78</v>
      </c>
    </row>
    <row r="35" spans="2:22">
      <c r="B35" s="12">
        <v>30</v>
      </c>
      <c r="C35" s="13">
        <v>6.64</v>
      </c>
      <c r="D35" s="13"/>
      <c r="E35" s="13">
        <v>0</v>
      </c>
      <c r="F35" s="14">
        <v>0</v>
      </c>
      <c r="G35" s="14"/>
      <c r="H35" s="14"/>
      <c r="I35" s="14"/>
      <c r="J35" s="14"/>
      <c r="K35" s="14"/>
      <c r="L35" s="14">
        <f t="shared" si="3"/>
        <v>0</v>
      </c>
      <c r="M35" s="17">
        <v>0</v>
      </c>
      <c r="N35" s="17">
        <v>0</v>
      </c>
      <c r="O35" s="17">
        <v>0</v>
      </c>
      <c r="P35" s="17"/>
      <c r="Q35" s="17">
        <v>0</v>
      </c>
      <c r="R35" s="17"/>
      <c r="S35" s="17"/>
      <c r="T35" s="17">
        <f t="shared" si="2"/>
        <v>0</v>
      </c>
      <c r="U35" s="13">
        <v>30</v>
      </c>
      <c r="V35" s="17">
        <f t="shared" si="1"/>
        <v>36.64</v>
      </c>
    </row>
    <row r="36" spans="2:22">
      <c r="B36" s="12">
        <v>31</v>
      </c>
      <c r="C36" s="13">
        <v>9.76</v>
      </c>
      <c r="D36" s="13"/>
      <c r="E36" s="13">
        <v>0</v>
      </c>
      <c r="F36" s="14">
        <v>27.74</v>
      </c>
      <c r="G36" s="14"/>
      <c r="H36" s="14"/>
      <c r="I36" s="14"/>
      <c r="J36" s="14"/>
      <c r="K36" s="14"/>
      <c r="L36" s="14">
        <f t="shared" si="3"/>
        <v>27.74</v>
      </c>
      <c r="M36" s="17">
        <v>5</v>
      </c>
      <c r="N36" s="17">
        <v>0</v>
      </c>
      <c r="O36" s="17">
        <v>0</v>
      </c>
      <c r="P36" s="17"/>
      <c r="Q36" s="17">
        <v>0</v>
      </c>
      <c r="R36" s="17"/>
      <c r="S36" s="17"/>
      <c r="T36" s="17">
        <f t="shared" si="2"/>
        <v>5</v>
      </c>
      <c r="U36" s="13">
        <v>60</v>
      </c>
      <c r="V36" s="17"/>
    </row>
    <row r="37" spans="2:22">
      <c r="B37" s="12" t="s">
        <v>27</v>
      </c>
      <c r="C37" s="13">
        <f>SUM(C6:C36)</f>
        <v>365.44</v>
      </c>
      <c r="D37" s="13">
        <f t="shared" ref="D37:F37" si="4">SUM(D6:D36)</f>
        <v>0</v>
      </c>
      <c r="E37" s="13">
        <f t="shared" si="4"/>
        <v>1012.72</v>
      </c>
      <c r="F37" s="14">
        <f t="shared" si="4"/>
        <v>720.92</v>
      </c>
      <c r="G37" s="14">
        <f t="shared" ref="G37:M37" si="5">SUM(G6:G36)</f>
        <v>0</v>
      </c>
      <c r="H37" s="14">
        <f t="shared" si="5"/>
        <v>0</v>
      </c>
      <c r="I37" s="14">
        <f t="shared" si="5"/>
        <v>0</v>
      </c>
      <c r="J37" s="14">
        <f t="shared" si="5"/>
        <v>0</v>
      </c>
      <c r="K37" s="14">
        <f t="shared" si="5"/>
        <v>0</v>
      </c>
      <c r="L37" s="14">
        <f t="shared" si="5"/>
        <v>720.92</v>
      </c>
      <c r="M37" s="17">
        <f t="shared" si="5"/>
        <v>180</v>
      </c>
      <c r="N37" s="17">
        <f t="shared" ref="N37:U37" si="6">SUM(N6:N36)</f>
        <v>1119</v>
      </c>
      <c r="O37" s="17">
        <f t="shared" si="6"/>
        <v>67.5</v>
      </c>
      <c r="P37" s="17">
        <f t="shared" si="6"/>
        <v>0</v>
      </c>
      <c r="Q37" s="17">
        <f t="shared" si="6"/>
        <v>62.62</v>
      </c>
      <c r="R37" s="17">
        <f t="shared" si="6"/>
        <v>0</v>
      </c>
      <c r="S37" s="17">
        <f t="shared" si="6"/>
        <v>0</v>
      </c>
      <c r="T37" s="17">
        <f t="shared" si="6"/>
        <v>1429.12</v>
      </c>
      <c r="U37" s="13">
        <f t="shared" si="6"/>
        <v>4700</v>
      </c>
      <c r="V37" s="17">
        <f>C37+E37+L37+T37+U37</f>
        <v>8228.2000000000007</v>
      </c>
    </row>
    <row r="38" spans="2:22">
      <c r="B38" s="12" t="s">
        <v>26</v>
      </c>
      <c r="C38" s="13">
        <f>IF(COUNT(C6:C36)=0,0,C37/COUNTIF(C6:C36,"&gt;0"))</f>
        <v>12.181333333333299</v>
      </c>
      <c r="D38" s="13">
        <f t="shared" ref="D38:F38" si="7">IF(COUNT(D6:D36)=0,0,D37/COUNTIF(D6:D36,"&gt;0"))</f>
        <v>0</v>
      </c>
      <c r="E38" s="13">
        <f t="shared" si="7"/>
        <v>53.301052631578898</v>
      </c>
      <c r="F38" s="14">
        <f t="shared" si="7"/>
        <v>31.344347826086999</v>
      </c>
      <c r="G38" s="14">
        <f t="shared" ref="G38:K38" si="8">IF(COUNT(G6:G35)=0,0,G37/COUNTIF(G6:G36,"&gt;=0"))</f>
        <v>0</v>
      </c>
      <c r="H38" s="14">
        <f t="shared" si="8"/>
        <v>0</v>
      </c>
      <c r="I38" s="14">
        <f t="shared" si="8"/>
        <v>0</v>
      </c>
      <c r="J38" s="14">
        <f t="shared" si="8"/>
        <v>0</v>
      </c>
      <c r="K38" s="14">
        <f t="shared" si="8"/>
        <v>0</v>
      </c>
      <c r="L38" s="14">
        <f>IF(COUNTIF(L6:L37,"&gt;0")=0,0,L37/COUNTIF(L6:L36,"&gt;0"))</f>
        <v>31.344347826086999</v>
      </c>
      <c r="M38" s="17">
        <f t="shared" ref="M38:S38" si="9">IF(COUNT(M6:M35)=0,0,M37/COUNTIF(M6:M36,"&gt;=0"))</f>
        <v>5.8064516129032304</v>
      </c>
      <c r="N38" s="17">
        <f t="shared" si="9"/>
        <v>36.096774193548399</v>
      </c>
      <c r="O38" s="17">
        <f t="shared" si="9"/>
        <v>2.17741935483871</v>
      </c>
      <c r="P38" s="17">
        <f t="shared" si="9"/>
        <v>0</v>
      </c>
      <c r="Q38" s="17">
        <f t="shared" si="9"/>
        <v>2.02</v>
      </c>
      <c r="R38" s="17">
        <f t="shared" si="9"/>
        <v>0</v>
      </c>
      <c r="S38" s="17">
        <f t="shared" si="9"/>
        <v>0</v>
      </c>
      <c r="T38" s="17">
        <f>IF(COUNTIF(T6:T37,"&gt;0")=0,0,T37/COUNTIF(T6:T36,"&gt;0"))</f>
        <v>54.966153846153802</v>
      </c>
      <c r="U38" s="13">
        <f>IF(COUNT(U6:U35)=0,0,U37/COUNTIF(U6:U36,"&gt;0"))</f>
        <v>156.666666666667</v>
      </c>
      <c r="V38" s="17">
        <f>IF(COUNTIF(V6:V36,"&gt;0")=0,0,V37/COUNTIF(V6:V36,"&gt;0"))</f>
        <v>274.27333333333303</v>
      </c>
    </row>
    <row r="40" spans="2:22">
      <c r="L40" s="18"/>
    </row>
    <row r="41" spans="2:22">
      <c r="L41" s="18"/>
    </row>
  </sheetData>
  <mergeCells count="7">
    <mergeCell ref="B2:V2"/>
    <mergeCell ref="C4:E4"/>
    <mergeCell ref="F4:L4"/>
    <mergeCell ref="M4:T4"/>
    <mergeCell ref="B4:B5"/>
    <mergeCell ref="U4:U5"/>
    <mergeCell ref="V4:V5"/>
  </mergeCells>
  <phoneticPr fontId="3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V41"/>
  <sheetViews>
    <sheetView showGridLines="0" workbookViewId="0">
      <pane xSplit="2" ySplit="5" topLeftCell="C6" activePane="bottomRight" state="frozen"/>
      <selection pane="topRight"/>
      <selection pane="bottomLeft"/>
      <selection pane="bottomRight" activeCell="B2" sqref="B2:V38"/>
    </sheetView>
  </sheetViews>
  <sheetFormatPr defaultColWidth="9" defaultRowHeight="12.75"/>
  <cols>
    <col min="1" max="1" width="1.625" style="3" customWidth="1"/>
    <col min="2" max="2" width="4.625" style="4" customWidth="1"/>
    <col min="3" max="5" width="7.625" style="2" customWidth="1"/>
    <col min="6" max="11" width="6.625" style="2" customWidth="1"/>
    <col min="12" max="12" width="7.625" style="2" customWidth="1"/>
    <col min="13" max="19" width="6.625" style="2" customWidth="1"/>
    <col min="20" max="21" width="7.625" style="2" customWidth="1"/>
    <col min="22" max="22" width="8.625" style="3" customWidth="1"/>
    <col min="23" max="16384" width="9" style="3"/>
  </cols>
  <sheetData>
    <row r="1" spans="2:22" s="1" customFormat="1" ht="8.25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2:22" ht="18" customHeight="1">
      <c r="B2" s="30" t="s">
        <v>30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2:22" s="1" customFormat="1" ht="8.25"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9"/>
      <c r="T3" s="6"/>
      <c r="U3" s="6"/>
    </row>
    <row r="4" spans="2:22" s="2" customFormat="1">
      <c r="B4" s="43" t="s">
        <v>29</v>
      </c>
      <c r="C4" s="31" t="s">
        <v>3</v>
      </c>
      <c r="D4" s="32"/>
      <c r="E4" s="33"/>
      <c r="F4" s="34" t="s">
        <v>4</v>
      </c>
      <c r="G4" s="34"/>
      <c r="H4" s="34"/>
      <c r="I4" s="34"/>
      <c r="J4" s="34"/>
      <c r="K4" s="34"/>
      <c r="L4" s="34"/>
      <c r="M4" s="35" t="s">
        <v>5</v>
      </c>
      <c r="N4" s="36"/>
      <c r="O4" s="36"/>
      <c r="P4" s="36"/>
      <c r="Q4" s="36"/>
      <c r="R4" s="36"/>
      <c r="S4" s="36"/>
      <c r="T4" s="37"/>
      <c r="U4" s="45" t="s">
        <v>6</v>
      </c>
      <c r="V4" s="46" t="s">
        <v>7</v>
      </c>
    </row>
    <row r="5" spans="2:22" s="2" customFormat="1">
      <c r="B5" s="42"/>
      <c r="C5" s="9" t="s">
        <v>8</v>
      </c>
      <c r="D5" s="9" t="s">
        <v>9</v>
      </c>
      <c r="E5" s="10" t="s">
        <v>10</v>
      </c>
      <c r="F5" s="8" t="s">
        <v>11</v>
      </c>
      <c r="G5" s="8" t="s">
        <v>12</v>
      </c>
      <c r="H5" s="11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15" t="s">
        <v>18</v>
      </c>
      <c r="N5" s="16" t="s">
        <v>19</v>
      </c>
      <c r="O5" s="16" t="s">
        <v>20</v>
      </c>
      <c r="P5" s="16" t="s">
        <v>21</v>
      </c>
      <c r="Q5" s="16" t="s">
        <v>22</v>
      </c>
      <c r="R5" s="20" t="s">
        <v>23</v>
      </c>
      <c r="S5" s="21" t="s">
        <v>24</v>
      </c>
      <c r="T5" s="21" t="s">
        <v>17</v>
      </c>
      <c r="U5" s="45"/>
      <c r="V5" s="46"/>
    </row>
    <row r="6" spans="2:22">
      <c r="B6" s="12">
        <v>1</v>
      </c>
      <c r="C6" s="13">
        <v>9.06</v>
      </c>
      <c r="D6" s="13"/>
      <c r="E6" s="13">
        <v>0</v>
      </c>
      <c r="F6" s="14">
        <v>26.5</v>
      </c>
      <c r="G6" s="14"/>
      <c r="H6" s="14"/>
      <c r="I6" s="14"/>
      <c r="J6" s="14"/>
      <c r="K6" s="14"/>
      <c r="L6" s="14">
        <f t="shared" ref="L6:L15" si="0">SUM(F6:K6)</f>
        <v>26.5</v>
      </c>
      <c r="M6" s="17">
        <v>20</v>
      </c>
      <c r="N6" s="17">
        <v>0</v>
      </c>
      <c r="O6" s="17"/>
      <c r="P6" s="17"/>
      <c r="Q6" s="17">
        <v>0</v>
      </c>
      <c r="R6" s="17"/>
      <c r="S6" s="17"/>
      <c r="T6" s="17">
        <f>SUM(M6:S6)</f>
        <v>20</v>
      </c>
      <c r="U6" s="13">
        <v>130</v>
      </c>
      <c r="V6" s="17">
        <f t="shared" ref="V6:V35" si="1">C6+E6+L6+T6+U6</f>
        <v>185.56</v>
      </c>
    </row>
    <row r="7" spans="2:22">
      <c r="B7" s="12">
        <v>2</v>
      </c>
      <c r="C7" s="13">
        <v>9.92</v>
      </c>
      <c r="D7" s="13"/>
      <c r="E7" s="13">
        <v>29.88</v>
      </c>
      <c r="F7" s="14">
        <v>25.72</v>
      </c>
      <c r="G7" s="14"/>
      <c r="H7" s="14"/>
      <c r="I7" s="14"/>
      <c r="J7" s="14"/>
      <c r="K7" s="14"/>
      <c r="L7" s="14">
        <f t="shared" si="0"/>
        <v>25.72</v>
      </c>
      <c r="M7" s="17">
        <v>20</v>
      </c>
      <c r="N7" s="17">
        <v>0</v>
      </c>
      <c r="O7" s="17"/>
      <c r="P7" s="17"/>
      <c r="Q7" s="17">
        <v>0</v>
      </c>
      <c r="R7" s="17"/>
      <c r="S7" s="17"/>
      <c r="T7" s="17">
        <f t="shared" ref="T7:T36" si="2">SUM(M7:S7)</f>
        <v>20</v>
      </c>
      <c r="U7" s="13">
        <v>76</v>
      </c>
      <c r="V7" s="17">
        <f t="shared" si="1"/>
        <v>161.52000000000001</v>
      </c>
    </row>
    <row r="8" spans="2:22">
      <c r="B8" s="12">
        <v>3</v>
      </c>
      <c r="C8" s="13">
        <v>21.2</v>
      </c>
      <c r="D8" s="13"/>
      <c r="E8" s="13">
        <v>28.34</v>
      </c>
      <c r="F8" s="14">
        <v>26.72</v>
      </c>
      <c r="G8" s="14"/>
      <c r="H8" s="14"/>
      <c r="I8" s="14"/>
      <c r="J8" s="14"/>
      <c r="K8" s="14"/>
      <c r="L8" s="14">
        <f t="shared" si="0"/>
        <v>26.72</v>
      </c>
      <c r="M8" s="17">
        <v>18</v>
      </c>
      <c r="N8" s="17">
        <v>0</v>
      </c>
      <c r="O8" s="17"/>
      <c r="P8" s="17"/>
      <c r="Q8" s="17">
        <v>0</v>
      </c>
      <c r="R8" s="17"/>
      <c r="S8" s="17"/>
      <c r="T8" s="17">
        <f t="shared" si="2"/>
        <v>18</v>
      </c>
      <c r="U8" s="13">
        <v>66</v>
      </c>
      <c r="V8" s="17">
        <f t="shared" si="1"/>
        <v>160.26</v>
      </c>
    </row>
    <row r="9" spans="2:22">
      <c r="B9" s="12">
        <v>4</v>
      </c>
      <c r="C9" s="13">
        <v>14.1</v>
      </c>
      <c r="D9" s="13"/>
      <c r="E9" s="13">
        <v>57.8</v>
      </c>
      <c r="F9" s="14">
        <v>27.66</v>
      </c>
      <c r="G9" s="14"/>
      <c r="H9" s="14"/>
      <c r="I9" s="14"/>
      <c r="J9" s="14"/>
      <c r="K9" s="14"/>
      <c r="L9" s="14">
        <f t="shared" si="0"/>
        <v>27.66</v>
      </c>
      <c r="M9" s="17">
        <v>29.6</v>
      </c>
      <c r="N9" s="17">
        <v>0</v>
      </c>
      <c r="O9" s="17"/>
      <c r="P9" s="17"/>
      <c r="Q9" s="17">
        <v>0</v>
      </c>
      <c r="R9" s="17"/>
      <c r="S9" s="17"/>
      <c r="T9" s="17">
        <f t="shared" si="2"/>
        <v>29.6</v>
      </c>
      <c r="U9" s="13">
        <v>130</v>
      </c>
      <c r="V9" s="17">
        <f t="shared" si="1"/>
        <v>259.16000000000003</v>
      </c>
    </row>
    <row r="10" spans="2:22">
      <c r="B10" s="12">
        <v>5</v>
      </c>
      <c r="C10" s="13">
        <v>11.74</v>
      </c>
      <c r="D10" s="13"/>
      <c r="E10" s="13">
        <v>58.98</v>
      </c>
      <c r="F10" s="14">
        <v>19.68</v>
      </c>
      <c r="G10" s="14"/>
      <c r="H10" s="14"/>
      <c r="I10" s="14"/>
      <c r="J10" s="14"/>
      <c r="K10" s="14"/>
      <c r="L10" s="14">
        <f t="shared" si="0"/>
        <v>19.68</v>
      </c>
      <c r="M10" s="17">
        <v>5</v>
      </c>
      <c r="N10" s="17">
        <v>0</v>
      </c>
      <c r="O10" s="17"/>
      <c r="P10" s="17"/>
      <c r="Q10" s="17">
        <v>0</v>
      </c>
      <c r="R10" s="17"/>
      <c r="S10" s="17"/>
      <c r="T10" s="17">
        <f t="shared" si="2"/>
        <v>5</v>
      </c>
      <c r="U10" s="13">
        <v>153</v>
      </c>
      <c r="V10" s="17">
        <f t="shared" si="1"/>
        <v>248.4</v>
      </c>
    </row>
    <row r="11" spans="2:22">
      <c r="B11" s="12">
        <v>6</v>
      </c>
      <c r="C11" s="13">
        <v>7.04</v>
      </c>
      <c r="D11" s="13"/>
      <c r="E11" s="13">
        <v>60.3</v>
      </c>
      <c r="F11" s="14">
        <v>40.24</v>
      </c>
      <c r="G11" s="14"/>
      <c r="H11" s="14"/>
      <c r="I11" s="14"/>
      <c r="J11" s="14"/>
      <c r="K11" s="14"/>
      <c r="L11" s="14">
        <f t="shared" si="0"/>
        <v>40.24</v>
      </c>
      <c r="M11" s="17">
        <v>20</v>
      </c>
      <c r="N11" s="17">
        <v>0</v>
      </c>
      <c r="O11" s="17"/>
      <c r="P11" s="17"/>
      <c r="Q11" s="17">
        <v>5.82</v>
      </c>
      <c r="R11" s="17"/>
      <c r="S11" s="17"/>
      <c r="T11" s="17">
        <f t="shared" si="2"/>
        <v>25.82</v>
      </c>
      <c r="U11" s="13">
        <v>151</v>
      </c>
      <c r="V11" s="17">
        <f t="shared" si="1"/>
        <v>284.39999999999998</v>
      </c>
    </row>
    <row r="12" spans="2:22">
      <c r="B12" s="12">
        <v>7</v>
      </c>
      <c r="C12" s="13">
        <v>15.68</v>
      </c>
      <c r="D12" s="13"/>
      <c r="E12" s="13">
        <v>57.42</v>
      </c>
      <c r="F12" s="14">
        <v>19.2</v>
      </c>
      <c r="G12" s="14"/>
      <c r="H12" s="14"/>
      <c r="I12" s="14"/>
      <c r="J12" s="14"/>
      <c r="K12" s="14"/>
      <c r="L12" s="14">
        <f t="shared" si="0"/>
        <v>19.2</v>
      </c>
      <c r="M12" s="17">
        <v>25</v>
      </c>
      <c r="N12" s="17">
        <v>0</v>
      </c>
      <c r="O12" s="17"/>
      <c r="P12" s="17"/>
      <c r="Q12" s="17">
        <v>7.88</v>
      </c>
      <c r="R12" s="17"/>
      <c r="S12" s="17"/>
      <c r="T12" s="17">
        <f t="shared" si="2"/>
        <v>32.880000000000003</v>
      </c>
      <c r="U12" s="13">
        <v>169</v>
      </c>
      <c r="V12" s="17">
        <f t="shared" si="1"/>
        <v>294.18</v>
      </c>
    </row>
    <row r="13" spans="2:22">
      <c r="B13" s="12">
        <v>8</v>
      </c>
      <c r="C13" s="13">
        <v>16.36</v>
      </c>
      <c r="D13" s="13"/>
      <c r="E13" s="13">
        <v>61.32</v>
      </c>
      <c r="F13" s="14">
        <v>26.16</v>
      </c>
      <c r="G13" s="14"/>
      <c r="H13" s="14"/>
      <c r="I13" s="14"/>
      <c r="J13" s="14"/>
      <c r="K13" s="14"/>
      <c r="L13" s="14">
        <f t="shared" si="0"/>
        <v>26.16</v>
      </c>
      <c r="M13" s="17">
        <v>35.4</v>
      </c>
      <c r="N13" s="17">
        <v>0</v>
      </c>
      <c r="O13" s="17"/>
      <c r="P13" s="17"/>
      <c r="Q13" s="17">
        <v>10.36</v>
      </c>
      <c r="R13" s="17"/>
      <c r="S13" s="17"/>
      <c r="T13" s="17">
        <f t="shared" si="2"/>
        <v>45.76</v>
      </c>
      <c r="U13" s="13">
        <v>182</v>
      </c>
      <c r="V13" s="17">
        <f t="shared" si="1"/>
        <v>331.6</v>
      </c>
    </row>
    <row r="14" spans="2:22">
      <c r="B14" s="12">
        <v>9</v>
      </c>
      <c r="C14" s="13">
        <v>13.76</v>
      </c>
      <c r="D14" s="13"/>
      <c r="E14" s="13">
        <v>60.16</v>
      </c>
      <c r="F14" s="14">
        <v>29.7</v>
      </c>
      <c r="G14" s="14"/>
      <c r="H14" s="14"/>
      <c r="I14" s="14"/>
      <c r="J14" s="14"/>
      <c r="K14" s="14"/>
      <c r="L14" s="14">
        <f t="shared" si="0"/>
        <v>29.7</v>
      </c>
      <c r="M14" s="17">
        <v>27.6</v>
      </c>
      <c r="N14" s="17">
        <v>64.22</v>
      </c>
      <c r="O14" s="17"/>
      <c r="P14" s="17"/>
      <c r="Q14" s="17">
        <v>0</v>
      </c>
      <c r="R14" s="17"/>
      <c r="S14" s="17"/>
      <c r="T14" s="17">
        <f t="shared" si="2"/>
        <v>91.82</v>
      </c>
      <c r="U14" s="13">
        <v>189</v>
      </c>
      <c r="V14" s="17">
        <f t="shared" si="1"/>
        <v>384.44</v>
      </c>
    </row>
    <row r="15" spans="2:22">
      <c r="B15" s="12">
        <v>10</v>
      </c>
      <c r="C15" s="13">
        <v>11.38</v>
      </c>
      <c r="D15" s="13"/>
      <c r="E15" s="13">
        <v>61.28</v>
      </c>
      <c r="F15" s="14">
        <v>32.340000000000003</v>
      </c>
      <c r="G15" s="14"/>
      <c r="H15" s="14"/>
      <c r="I15" s="14"/>
      <c r="J15" s="14"/>
      <c r="K15" s="14"/>
      <c r="L15" s="14">
        <f t="shared" si="0"/>
        <v>32.340000000000003</v>
      </c>
      <c r="M15" s="17">
        <v>28.2</v>
      </c>
      <c r="N15" s="17">
        <v>54.02</v>
      </c>
      <c r="O15" s="17"/>
      <c r="P15" s="17"/>
      <c r="Q15" s="17">
        <v>0</v>
      </c>
      <c r="R15" s="17"/>
      <c r="S15" s="17"/>
      <c r="T15" s="17">
        <f t="shared" si="2"/>
        <v>82.22</v>
      </c>
      <c r="U15" s="13">
        <v>144</v>
      </c>
      <c r="V15" s="17">
        <f t="shared" si="1"/>
        <v>331.22</v>
      </c>
    </row>
    <row r="16" spans="2:22">
      <c r="B16" s="12">
        <v>11</v>
      </c>
      <c r="C16" s="13">
        <v>9.7799999999999994</v>
      </c>
      <c r="D16" s="13"/>
      <c r="E16" s="13">
        <v>30.6</v>
      </c>
      <c r="F16" s="14">
        <v>19.440000000000001</v>
      </c>
      <c r="G16" s="14"/>
      <c r="H16" s="14"/>
      <c r="I16" s="14"/>
      <c r="J16" s="14"/>
      <c r="K16" s="14"/>
      <c r="L16" s="14">
        <f t="shared" ref="L16:L36" si="3">SUM(F16:K16)</f>
        <v>19.440000000000001</v>
      </c>
      <c r="M16" s="17">
        <v>29.4</v>
      </c>
      <c r="N16" s="17">
        <v>31.24</v>
      </c>
      <c r="O16" s="17"/>
      <c r="P16" s="17"/>
      <c r="Q16" s="17">
        <v>0</v>
      </c>
      <c r="R16" s="17"/>
      <c r="S16" s="17"/>
      <c r="T16" s="17">
        <f t="shared" si="2"/>
        <v>60.64</v>
      </c>
      <c r="U16" s="13">
        <v>196</v>
      </c>
      <c r="V16" s="17">
        <f t="shared" si="1"/>
        <v>316.45999999999998</v>
      </c>
    </row>
    <row r="17" spans="2:22">
      <c r="B17" s="12">
        <v>12</v>
      </c>
      <c r="C17" s="13">
        <v>11.3</v>
      </c>
      <c r="D17" s="13"/>
      <c r="E17" s="13">
        <v>30.7</v>
      </c>
      <c r="F17" s="14">
        <v>20.58</v>
      </c>
      <c r="G17" s="14"/>
      <c r="H17" s="14"/>
      <c r="I17" s="14"/>
      <c r="J17" s="14"/>
      <c r="K17" s="14"/>
      <c r="L17" s="14">
        <f t="shared" si="3"/>
        <v>20.58</v>
      </c>
      <c r="M17" s="17">
        <v>20.399999999999999</v>
      </c>
      <c r="N17" s="17">
        <v>0</v>
      </c>
      <c r="O17" s="17"/>
      <c r="P17" s="17"/>
      <c r="Q17" s="17">
        <v>0</v>
      </c>
      <c r="R17" s="17"/>
      <c r="S17" s="17"/>
      <c r="T17" s="17">
        <f t="shared" si="2"/>
        <v>20.399999999999999</v>
      </c>
      <c r="U17" s="13">
        <v>161</v>
      </c>
      <c r="V17" s="17">
        <f t="shared" si="1"/>
        <v>243.98</v>
      </c>
    </row>
    <row r="18" spans="2:22">
      <c r="B18" s="12">
        <v>13</v>
      </c>
      <c r="C18" s="13">
        <v>12.58</v>
      </c>
      <c r="D18" s="13"/>
      <c r="E18" s="13">
        <v>61.64</v>
      </c>
      <c r="F18" s="14">
        <v>26.96</v>
      </c>
      <c r="G18" s="14"/>
      <c r="H18" s="14"/>
      <c r="I18" s="14"/>
      <c r="J18" s="14"/>
      <c r="K18" s="14"/>
      <c r="L18" s="14">
        <f t="shared" si="3"/>
        <v>26.96</v>
      </c>
      <c r="M18" s="17">
        <v>22</v>
      </c>
      <c r="N18" s="17">
        <v>0</v>
      </c>
      <c r="O18" s="17"/>
      <c r="P18" s="17"/>
      <c r="Q18" s="17">
        <v>0</v>
      </c>
      <c r="R18" s="17"/>
      <c r="S18" s="17"/>
      <c r="T18" s="17">
        <f t="shared" si="2"/>
        <v>22</v>
      </c>
      <c r="U18" s="13">
        <v>202</v>
      </c>
      <c r="V18" s="17">
        <f t="shared" si="1"/>
        <v>325.18</v>
      </c>
    </row>
    <row r="19" spans="2:22">
      <c r="B19" s="12">
        <v>14</v>
      </c>
      <c r="C19" s="13">
        <v>12.88</v>
      </c>
      <c r="D19" s="13"/>
      <c r="E19" s="13">
        <v>62.3</v>
      </c>
      <c r="F19" s="14">
        <v>27.24</v>
      </c>
      <c r="G19" s="14"/>
      <c r="H19" s="14"/>
      <c r="I19" s="14"/>
      <c r="J19" s="14"/>
      <c r="K19" s="14"/>
      <c r="L19" s="14">
        <f t="shared" si="3"/>
        <v>27.24</v>
      </c>
      <c r="M19" s="17">
        <v>20</v>
      </c>
      <c r="N19" s="17">
        <v>32.42</v>
      </c>
      <c r="O19" s="17"/>
      <c r="P19" s="17"/>
      <c r="Q19" s="17">
        <v>0</v>
      </c>
      <c r="R19" s="17"/>
      <c r="S19" s="17"/>
      <c r="T19" s="17">
        <f t="shared" si="2"/>
        <v>52.42</v>
      </c>
      <c r="U19" s="13">
        <v>216</v>
      </c>
      <c r="V19" s="17">
        <f t="shared" si="1"/>
        <v>370.84</v>
      </c>
    </row>
    <row r="20" spans="2:22">
      <c r="B20" s="12">
        <v>15</v>
      </c>
      <c r="C20" s="13">
        <v>16.68</v>
      </c>
      <c r="D20" s="13"/>
      <c r="E20" s="13">
        <v>62.3</v>
      </c>
      <c r="F20" s="14">
        <v>0.9</v>
      </c>
      <c r="G20" s="14"/>
      <c r="H20" s="14"/>
      <c r="I20" s="14"/>
      <c r="J20" s="14"/>
      <c r="K20" s="14"/>
      <c r="L20" s="14">
        <f t="shared" si="3"/>
        <v>0.9</v>
      </c>
      <c r="M20" s="17">
        <v>15.6</v>
      </c>
      <c r="N20" s="17">
        <v>61.52</v>
      </c>
      <c r="O20" s="17"/>
      <c r="P20" s="17"/>
      <c r="Q20" s="17">
        <v>8.36</v>
      </c>
      <c r="R20" s="17"/>
      <c r="S20" s="17"/>
      <c r="T20" s="17">
        <f t="shared" si="2"/>
        <v>85.48</v>
      </c>
      <c r="U20" s="13">
        <v>221</v>
      </c>
      <c r="V20" s="17">
        <f t="shared" si="1"/>
        <v>386.36</v>
      </c>
    </row>
    <row r="21" spans="2:22">
      <c r="B21" s="12">
        <v>16</v>
      </c>
      <c r="C21" s="13">
        <v>9.5</v>
      </c>
      <c r="D21" s="13"/>
      <c r="E21" s="13">
        <v>61.92</v>
      </c>
      <c r="F21" s="14">
        <v>26.92</v>
      </c>
      <c r="G21" s="14"/>
      <c r="H21" s="14"/>
      <c r="I21" s="14"/>
      <c r="J21" s="14"/>
      <c r="K21" s="14"/>
      <c r="L21" s="14">
        <f t="shared" si="3"/>
        <v>26.92</v>
      </c>
      <c r="M21" s="17">
        <v>12.4</v>
      </c>
      <c r="N21" s="17">
        <v>63.84</v>
      </c>
      <c r="O21" s="17"/>
      <c r="P21" s="17"/>
      <c r="Q21" s="17">
        <v>11.86</v>
      </c>
      <c r="R21" s="17"/>
      <c r="S21" s="17"/>
      <c r="T21" s="17">
        <f t="shared" si="2"/>
        <v>88.1</v>
      </c>
      <c r="U21" s="13">
        <v>214</v>
      </c>
      <c r="V21" s="17">
        <f t="shared" si="1"/>
        <v>400.44</v>
      </c>
    </row>
    <row r="22" spans="2:22">
      <c r="B22" s="12">
        <v>17</v>
      </c>
      <c r="C22" s="13">
        <v>21.68</v>
      </c>
      <c r="D22" s="13"/>
      <c r="E22" s="13">
        <v>62.4</v>
      </c>
      <c r="F22" s="14">
        <v>42.76</v>
      </c>
      <c r="G22" s="14"/>
      <c r="H22" s="14"/>
      <c r="I22" s="14"/>
      <c r="J22" s="14"/>
      <c r="K22" s="14"/>
      <c r="L22" s="14">
        <f t="shared" si="3"/>
        <v>42.76</v>
      </c>
      <c r="M22" s="17">
        <v>4</v>
      </c>
      <c r="N22" s="17">
        <v>72.56</v>
      </c>
      <c r="O22" s="17"/>
      <c r="P22" s="17"/>
      <c r="Q22" s="17">
        <v>3.96</v>
      </c>
      <c r="R22" s="17"/>
      <c r="S22" s="17"/>
      <c r="T22" s="17">
        <f t="shared" si="2"/>
        <v>80.52</v>
      </c>
      <c r="U22" s="13">
        <v>234</v>
      </c>
      <c r="V22" s="17">
        <f t="shared" si="1"/>
        <v>441.36</v>
      </c>
    </row>
    <row r="23" spans="2:22">
      <c r="B23" s="12">
        <v>18</v>
      </c>
      <c r="C23" s="13">
        <v>8.26</v>
      </c>
      <c r="D23" s="13"/>
      <c r="E23" s="13">
        <v>62.4</v>
      </c>
      <c r="F23" s="14">
        <v>33.020000000000003</v>
      </c>
      <c r="G23" s="14"/>
      <c r="H23" s="14"/>
      <c r="I23" s="14"/>
      <c r="J23" s="14"/>
      <c r="K23" s="14"/>
      <c r="L23" s="14">
        <f t="shared" si="3"/>
        <v>33.020000000000003</v>
      </c>
      <c r="M23" s="17">
        <v>0</v>
      </c>
      <c r="N23" s="17">
        <v>62.8</v>
      </c>
      <c r="O23" s="17"/>
      <c r="P23" s="17"/>
      <c r="Q23" s="17">
        <v>0</v>
      </c>
      <c r="R23" s="17"/>
      <c r="S23" s="17"/>
      <c r="T23" s="17">
        <f t="shared" si="2"/>
        <v>62.8</v>
      </c>
      <c r="U23" s="13">
        <v>253</v>
      </c>
      <c r="V23" s="17">
        <f t="shared" si="1"/>
        <v>419.48</v>
      </c>
    </row>
    <row r="24" spans="2:22">
      <c r="B24" s="12">
        <v>19</v>
      </c>
      <c r="C24" s="13">
        <v>16.52</v>
      </c>
      <c r="D24" s="13"/>
      <c r="E24" s="13">
        <v>62.36</v>
      </c>
      <c r="F24" s="14">
        <v>27.96</v>
      </c>
      <c r="G24" s="14"/>
      <c r="H24" s="14"/>
      <c r="I24" s="14"/>
      <c r="J24" s="14"/>
      <c r="K24" s="14"/>
      <c r="L24" s="14">
        <f t="shared" si="3"/>
        <v>27.96</v>
      </c>
      <c r="M24" s="17">
        <v>15.75</v>
      </c>
      <c r="N24" s="17">
        <v>0</v>
      </c>
      <c r="O24" s="17"/>
      <c r="P24" s="17"/>
      <c r="Q24" s="17">
        <v>0</v>
      </c>
      <c r="R24" s="17"/>
      <c r="S24" s="17"/>
      <c r="T24" s="17">
        <f t="shared" si="2"/>
        <v>15.75</v>
      </c>
      <c r="U24" s="13">
        <v>262</v>
      </c>
      <c r="V24" s="17">
        <f t="shared" si="1"/>
        <v>384.59</v>
      </c>
    </row>
    <row r="25" spans="2:22">
      <c r="B25" s="12">
        <v>20</v>
      </c>
      <c r="C25" s="13">
        <v>15</v>
      </c>
      <c r="D25" s="13"/>
      <c r="E25" s="13">
        <v>62.38</v>
      </c>
      <c r="F25" s="14">
        <v>27.88</v>
      </c>
      <c r="G25" s="14"/>
      <c r="H25" s="14"/>
      <c r="I25" s="14"/>
      <c r="J25" s="14"/>
      <c r="K25" s="14"/>
      <c r="L25" s="14">
        <f t="shared" si="3"/>
        <v>27.88</v>
      </c>
      <c r="M25" s="17">
        <v>0</v>
      </c>
      <c r="N25" s="17">
        <v>70.28</v>
      </c>
      <c r="O25" s="17"/>
      <c r="P25" s="17"/>
      <c r="Q25" s="17">
        <v>0</v>
      </c>
      <c r="R25" s="17"/>
      <c r="S25" s="17"/>
      <c r="T25" s="17">
        <f t="shared" si="2"/>
        <v>70.28</v>
      </c>
      <c r="U25" s="13">
        <v>273</v>
      </c>
      <c r="V25" s="17">
        <f t="shared" si="1"/>
        <v>448.54</v>
      </c>
    </row>
    <row r="26" spans="2:22">
      <c r="B26" s="12">
        <v>21</v>
      </c>
      <c r="C26" s="13">
        <v>15.52</v>
      </c>
      <c r="D26" s="13"/>
      <c r="E26" s="13">
        <v>31.12</v>
      </c>
      <c r="F26" s="14">
        <v>21.08</v>
      </c>
      <c r="G26" s="14"/>
      <c r="H26" s="14"/>
      <c r="I26" s="14"/>
      <c r="J26" s="14"/>
      <c r="K26" s="14"/>
      <c r="L26" s="14">
        <f t="shared" si="3"/>
        <v>21.08</v>
      </c>
      <c r="M26" s="17">
        <v>0</v>
      </c>
      <c r="N26" s="17">
        <v>51.38</v>
      </c>
      <c r="O26" s="17"/>
      <c r="P26" s="17"/>
      <c r="Q26" s="17">
        <v>0</v>
      </c>
      <c r="R26" s="17"/>
      <c r="S26" s="17"/>
      <c r="T26" s="17">
        <f t="shared" si="2"/>
        <v>51.38</v>
      </c>
      <c r="U26" s="13">
        <v>280</v>
      </c>
      <c r="V26" s="17">
        <f t="shared" si="1"/>
        <v>399.1</v>
      </c>
    </row>
    <row r="27" spans="2:22">
      <c r="B27" s="12">
        <v>22</v>
      </c>
      <c r="C27" s="13">
        <v>15.06</v>
      </c>
      <c r="D27" s="13"/>
      <c r="E27" s="13">
        <v>61.08</v>
      </c>
      <c r="F27" s="14">
        <v>6.38</v>
      </c>
      <c r="G27" s="14"/>
      <c r="H27" s="14"/>
      <c r="I27" s="14"/>
      <c r="J27" s="14"/>
      <c r="K27" s="14"/>
      <c r="L27" s="14">
        <f t="shared" si="3"/>
        <v>6.38</v>
      </c>
      <c r="M27" s="17">
        <v>12</v>
      </c>
      <c r="N27" s="17">
        <v>0</v>
      </c>
      <c r="O27" s="17"/>
      <c r="P27" s="17"/>
      <c r="Q27" s="17">
        <v>0</v>
      </c>
      <c r="R27" s="17"/>
      <c r="S27" s="17"/>
      <c r="T27" s="17">
        <f t="shared" si="2"/>
        <v>12</v>
      </c>
      <c r="U27" s="13">
        <v>267</v>
      </c>
      <c r="V27" s="17">
        <f t="shared" si="1"/>
        <v>361.52</v>
      </c>
    </row>
    <row r="28" spans="2:22">
      <c r="B28" s="12">
        <v>23</v>
      </c>
      <c r="C28" s="13">
        <v>16.96</v>
      </c>
      <c r="D28" s="13"/>
      <c r="E28" s="13">
        <v>31</v>
      </c>
      <c r="F28" s="14">
        <v>38.619999999999997</v>
      </c>
      <c r="G28" s="14"/>
      <c r="H28" s="14"/>
      <c r="I28" s="14"/>
      <c r="J28" s="14"/>
      <c r="K28" s="14"/>
      <c r="L28" s="14">
        <f t="shared" si="3"/>
        <v>38.619999999999997</v>
      </c>
      <c r="M28" s="17">
        <v>18</v>
      </c>
      <c r="N28" s="17">
        <v>0</v>
      </c>
      <c r="O28" s="17"/>
      <c r="P28" s="17"/>
      <c r="Q28" s="17">
        <v>0</v>
      </c>
      <c r="R28" s="17"/>
      <c r="S28" s="17"/>
      <c r="T28" s="17">
        <f t="shared" si="2"/>
        <v>18</v>
      </c>
      <c r="U28" s="13">
        <v>272</v>
      </c>
      <c r="V28" s="17">
        <f t="shared" si="1"/>
        <v>376.58</v>
      </c>
    </row>
    <row r="29" spans="2:22">
      <c r="B29" s="12">
        <v>24</v>
      </c>
      <c r="C29" s="13">
        <v>15.86</v>
      </c>
      <c r="D29" s="13"/>
      <c r="E29" s="13">
        <v>62.86</v>
      </c>
      <c r="F29" s="14">
        <v>18.399999999999999</v>
      </c>
      <c r="G29" s="14"/>
      <c r="H29" s="14"/>
      <c r="I29" s="14"/>
      <c r="J29" s="14"/>
      <c r="K29" s="14"/>
      <c r="L29" s="14">
        <f t="shared" si="3"/>
        <v>18.399999999999999</v>
      </c>
      <c r="M29" s="17">
        <v>21.6</v>
      </c>
      <c r="N29" s="17">
        <v>0</v>
      </c>
      <c r="O29" s="17"/>
      <c r="P29" s="17"/>
      <c r="Q29" s="17">
        <v>0</v>
      </c>
      <c r="R29" s="17"/>
      <c r="S29" s="17"/>
      <c r="T29" s="17">
        <f t="shared" si="2"/>
        <v>21.6</v>
      </c>
      <c r="U29" s="13">
        <v>260</v>
      </c>
      <c r="V29" s="17">
        <f t="shared" si="1"/>
        <v>378.72</v>
      </c>
    </row>
    <row r="30" spans="2:22">
      <c r="B30" s="12">
        <v>25</v>
      </c>
      <c r="C30" s="13">
        <v>17.66</v>
      </c>
      <c r="D30" s="13"/>
      <c r="E30" s="13">
        <v>58.9</v>
      </c>
      <c r="F30" s="14">
        <v>35.020000000000003</v>
      </c>
      <c r="G30" s="14"/>
      <c r="H30" s="14"/>
      <c r="I30" s="14"/>
      <c r="J30" s="14"/>
      <c r="K30" s="14"/>
      <c r="L30" s="14">
        <f t="shared" si="3"/>
        <v>35.020000000000003</v>
      </c>
      <c r="M30" s="17">
        <v>16.2</v>
      </c>
      <c r="N30" s="17">
        <v>0</v>
      </c>
      <c r="O30" s="17"/>
      <c r="P30" s="17"/>
      <c r="Q30" s="17">
        <v>0</v>
      </c>
      <c r="R30" s="17"/>
      <c r="S30" s="17"/>
      <c r="T30" s="17">
        <f t="shared" si="2"/>
        <v>16.2</v>
      </c>
      <c r="U30" s="13">
        <v>282</v>
      </c>
      <c r="V30" s="17">
        <f t="shared" si="1"/>
        <v>409.78</v>
      </c>
    </row>
    <row r="31" spans="2:22">
      <c r="B31" s="12">
        <v>26</v>
      </c>
      <c r="C31" s="13">
        <v>12.02</v>
      </c>
      <c r="D31" s="13"/>
      <c r="E31" s="13">
        <v>31.1</v>
      </c>
      <c r="F31" s="14">
        <v>31.86</v>
      </c>
      <c r="G31" s="14"/>
      <c r="H31" s="14"/>
      <c r="I31" s="14"/>
      <c r="J31" s="14"/>
      <c r="K31" s="14"/>
      <c r="L31" s="14">
        <f t="shared" si="3"/>
        <v>31.86</v>
      </c>
      <c r="M31" s="17">
        <v>20.25</v>
      </c>
      <c r="N31" s="17">
        <v>0</v>
      </c>
      <c r="O31" s="17"/>
      <c r="P31" s="17"/>
      <c r="Q31" s="17">
        <v>0</v>
      </c>
      <c r="R31" s="17"/>
      <c r="S31" s="17"/>
      <c r="T31" s="17">
        <f t="shared" si="2"/>
        <v>20.25</v>
      </c>
      <c r="U31" s="13">
        <v>248</v>
      </c>
      <c r="V31" s="17">
        <f t="shared" si="1"/>
        <v>343.23</v>
      </c>
    </row>
    <row r="32" spans="2:22">
      <c r="B32" s="12">
        <v>27</v>
      </c>
      <c r="C32" s="13">
        <v>11.6</v>
      </c>
      <c r="D32" s="13"/>
      <c r="E32" s="13">
        <v>0</v>
      </c>
      <c r="F32" s="14">
        <v>28.96</v>
      </c>
      <c r="G32" s="14"/>
      <c r="H32" s="14"/>
      <c r="I32" s="14"/>
      <c r="J32" s="14"/>
      <c r="K32" s="14"/>
      <c r="L32" s="14">
        <f t="shared" si="3"/>
        <v>28.96</v>
      </c>
      <c r="M32" s="17">
        <v>18.45</v>
      </c>
      <c r="N32" s="17">
        <v>0</v>
      </c>
      <c r="O32" s="17"/>
      <c r="P32" s="17"/>
      <c r="Q32" s="17">
        <v>0</v>
      </c>
      <c r="R32" s="17"/>
      <c r="S32" s="17"/>
      <c r="T32" s="17">
        <f t="shared" si="2"/>
        <v>18.45</v>
      </c>
      <c r="U32" s="13">
        <v>222</v>
      </c>
      <c r="V32" s="17">
        <f t="shared" si="1"/>
        <v>281.01</v>
      </c>
    </row>
    <row r="33" spans="2:22">
      <c r="B33" s="12">
        <v>28</v>
      </c>
      <c r="C33" s="13">
        <v>16.04</v>
      </c>
      <c r="D33" s="13"/>
      <c r="E33" s="13">
        <v>62.68</v>
      </c>
      <c r="F33" s="14">
        <v>42.78</v>
      </c>
      <c r="G33" s="14"/>
      <c r="H33" s="14"/>
      <c r="I33" s="14"/>
      <c r="J33" s="14"/>
      <c r="K33" s="14"/>
      <c r="L33" s="14">
        <f t="shared" si="3"/>
        <v>42.78</v>
      </c>
      <c r="M33" s="17">
        <v>13.5</v>
      </c>
      <c r="N33" s="17">
        <v>0</v>
      </c>
      <c r="O33" s="17"/>
      <c r="P33" s="17"/>
      <c r="Q33" s="17">
        <v>0</v>
      </c>
      <c r="R33" s="17"/>
      <c r="S33" s="17"/>
      <c r="T33" s="17">
        <f t="shared" si="2"/>
        <v>13.5</v>
      </c>
      <c r="U33" s="13">
        <v>246</v>
      </c>
      <c r="V33" s="17">
        <f t="shared" si="1"/>
        <v>381</v>
      </c>
    </row>
    <row r="34" spans="2:22">
      <c r="B34" s="12">
        <v>29</v>
      </c>
      <c r="C34" s="13"/>
      <c r="D34" s="13"/>
      <c r="E34" s="13"/>
      <c r="F34" s="14"/>
      <c r="G34" s="14"/>
      <c r="H34" s="14"/>
      <c r="I34" s="14"/>
      <c r="J34" s="14"/>
      <c r="K34" s="14"/>
      <c r="L34" s="14">
        <f t="shared" si="3"/>
        <v>0</v>
      </c>
      <c r="M34" s="17"/>
      <c r="N34" s="17"/>
      <c r="O34" s="17"/>
      <c r="P34" s="17"/>
      <c r="Q34" s="17"/>
      <c r="R34" s="17"/>
      <c r="S34" s="17"/>
      <c r="T34" s="17">
        <f t="shared" si="2"/>
        <v>0</v>
      </c>
      <c r="U34" s="13"/>
      <c r="V34" s="17">
        <f t="shared" si="1"/>
        <v>0</v>
      </c>
    </row>
    <row r="35" spans="2:22">
      <c r="B35" s="12">
        <v>30</v>
      </c>
      <c r="C35" s="13"/>
      <c r="D35" s="13"/>
      <c r="E35" s="13"/>
      <c r="F35" s="14"/>
      <c r="G35" s="14"/>
      <c r="H35" s="14"/>
      <c r="I35" s="14"/>
      <c r="J35" s="14"/>
      <c r="K35" s="14"/>
      <c r="L35" s="14">
        <f t="shared" si="3"/>
        <v>0</v>
      </c>
      <c r="M35" s="17"/>
      <c r="N35" s="17"/>
      <c r="O35" s="17"/>
      <c r="P35" s="17"/>
      <c r="Q35" s="17"/>
      <c r="R35" s="17"/>
      <c r="S35" s="17"/>
      <c r="T35" s="17">
        <f t="shared" si="2"/>
        <v>0</v>
      </c>
      <c r="U35" s="13"/>
      <c r="V35" s="17">
        <f t="shared" si="1"/>
        <v>0</v>
      </c>
    </row>
    <row r="36" spans="2:22">
      <c r="B36" s="12">
        <v>31</v>
      </c>
      <c r="C36" s="13"/>
      <c r="D36" s="13"/>
      <c r="E36" s="13"/>
      <c r="F36" s="14"/>
      <c r="G36" s="14"/>
      <c r="H36" s="14"/>
      <c r="I36" s="14"/>
      <c r="J36" s="14"/>
      <c r="K36" s="14"/>
      <c r="L36" s="14">
        <f t="shared" si="3"/>
        <v>0</v>
      </c>
      <c r="M36" s="17"/>
      <c r="N36" s="17"/>
      <c r="O36" s="17"/>
      <c r="P36" s="17"/>
      <c r="Q36" s="17"/>
      <c r="R36" s="17"/>
      <c r="S36" s="17"/>
      <c r="T36" s="17">
        <f t="shared" si="2"/>
        <v>0</v>
      </c>
      <c r="U36" s="13"/>
      <c r="V36" s="17"/>
    </row>
    <row r="37" spans="2:22">
      <c r="B37" s="12" t="s">
        <v>27</v>
      </c>
      <c r="C37" s="13">
        <f>SUM(C6:C36)</f>
        <v>385.14</v>
      </c>
      <c r="D37" s="13">
        <f t="shared" ref="D37:F37" si="4">SUM(D6:D36)</f>
        <v>0</v>
      </c>
      <c r="E37" s="13">
        <f t="shared" si="4"/>
        <v>1373.22</v>
      </c>
      <c r="F37" s="14">
        <f t="shared" si="4"/>
        <v>750.68</v>
      </c>
      <c r="G37" s="14">
        <f t="shared" ref="G37:M37" si="5">SUM(G6:G36)</f>
        <v>0</v>
      </c>
      <c r="H37" s="14">
        <f t="shared" si="5"/>
        <v>0</v>
      </c>
      <c r="I37" s="14">
        <f t="shared" si="5"/>
        <v>0</v>
      </c>
      <c r="J37" s="14">
        <f t="shared" si="5"/>
        <v>0</v>
      </c>
      <c r="K37" s="14">
        <f t="shared" si="5"/>
        <v>0</v>
      </c>
      <c r="L37" s="14">
        <f t="shared" si="5"/>
        <v>750.68</v>
      </c>
      <c r="M37" s="17">
        <f t="shared" si="5"/>
        <v>488.35</v>
      </c>
      <c r="N37" s="17">
        <f t="shared" ref="N37:U37" si="6">SUM(N6:N36)</f>
        <v>564.28</v>
      </c>
      <c r="O37" s="17">
        <f t="shared" si="6"/>
        <v>0</v>
      </c>
      <c r="P37" s="17">
        <f t="shared" si="6"/>
        <v>0</v>
      </c>
      <c r="Q37" s="17">
        <f t="shared" si="6"/>
        <v>48.24</v>
      </c>
      <c r="R37" s="17">
        <f t="shared" si="6"/>
        <v>0</v>
      </c>
      <c r="S37" s="17">
        <f t="shared" si="6"/>
        <v>0</v>
      </c>
      <c r="T37" s="17">
        <f t="shared" si="6"/>
        <v>1100.8699999999999</v>
      </c>
      <c r="U37" s="13">
        <f t="shared" si="6"/>
        <v>5699</v>
      </c>
      <c r="V37" s="17">
        <f>C37+E37+L37+T37+U37</f>
        <v>9308.91</v>
      </c>
    </row>
    <row r="38" spans="2:22">
      <c r="B38" s="12" t="s">
        <v>26</v>
      </c>
      <c r="C38" s="13">
        <f>IF(COUNT(C6:C36)=0,0,C37/COUNTIF(C6:C36,"&gt;0"))</f>
        <v>13.755000000000001</v>
      </c>
      <c r="D38" s="13">
        <f t="shared" ref="D38:F38" si="7">IF(COUNT(D6:D36)=0,0,D37/COUNTIF(D6:D36,"&gt;0"))</f>
        <v>0</v>
      </c>
      <c r="E38" s="13">
        <f t="shared" si="7"/>
        <v>52.816153846153803</v>
      </c>
      <c r="F38" s="14">
        <f t="shared" si="7"/>
        <v>26.81</v>
      </c>
      <c r="G38" s="14">
        <f t="shared" ref="G38:K38" si="8">IF(COUNT(G6:G35)=0,0,G37/COUNTIF(G6:G36,"&gt;=0"))</f>
        <v>0</v>
      </c>
      <c r="H38" s="14">
        <f t="shared" si="8"/>
        <v>0</v>
      </c>
      <c r="I38" s="14">
        <f t="shared" si="8"/>
        <v>0</v>
      </c>
      <c r="J38" s="14">
        <f t="shared" si="8"/>
        <v>0</v>
      </c>
      <c r="K38" s="14">
        <f t="shared" si="8"/>
        <v>0</v>
      </c>
      <c r="L38" s="14">
        <f>IF(COUNTIF(L6:L37,"&gt;0")=0,0,L37/COUNTIF(L6:L36,"&gt;0"))</f>
        <v>26.81</v>
      </c>
      <c r="M38" s="17">
        <f t="shared" ref="M38:S38" si="9">IF(COUNT(M6:M35)=0,0,M37/COUNTIF(M6:M36,"&gt;=0"))</f>
        <v>17.441071428571401</v>
      </c>
      <c r="N38" s="17">
        <f t="shared" si="9"/>
        <v>20.152857142857101</v>
      </c>
      <c r="O38" s="17">
        <f t="shared" si="9"/>
        <v>0</v>
      </c>
      <c r="P38" s="17">
        <f t="shared" si="9"/>
        <v>0</v>
      </c>
      <c r="Q38" s="17">
        <f t="shared" si="9"/>
        <v>1.72285714285714</v>
      </c>
      <c r="R38" s="17">
        <f t="shared" si="9"/>
        <v>0</v>
      </c>
      <c r="S38" s="17">
        <f t="shared" si="9"/>
        <v>0</v>
      </c>
      <c r="T38" s="17">
        <f>IF(COUNTIF(T6:T37,"&gt;0")=0,0,T37/COUNTIF(T6:T36,"&gt;0"))</f>
        <v>39.3167857142857</v>
      </c>
      <c r="U38" s="13">
        <f>IF(COUNT(U6:U35)=0,0,U37/COUNTIF(U6:U36,"&gt;0"))</f>
        <v>203.53571428571399</v>
      </c>
      <c r="V38" s="17">
        <f>IF(COUNTIF(V6:V36,"&gt;0")=0,0,V37/COUNTIF(V6:V36,"&gt;0"))</f>
        <v>332.46107142857102</v>
      </c>
    </row>
    <row r="40" spans="2:22">
      <c r="L40" s="18"/>
    </row>
    <row r="41" spans="2:22">
      <c r="L41" s="18"/>
    </row>
  </sheetData>
  <mergeCells count="7">
    <mergeCell ref="B2:V2"/>
    <mergeCell ref="C4:E4"/>
    <mergeCell ref="F4:L4"/>
    <mergeCell ref="M4:T4"/>
    <mergeCell ref="B4:B5"/>
    <mergeCell ref="U4:U5"/>
    <mergeCell ref="V4:V5"/>
  </mergeCells>
  <phoneticPr fontId="3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V41"/>
  <sheetViews>
    <sheetView showGridLines="0" workbookViewId="0">
      <pane xSplit="2" ySplit="5" topLeftCell="C6" activePane="bottomRight" state="frozen"/>
      <selection pane="topRight"/>
      <selection pane="bottomLeft"/>
      <selection pane="bottomRight" activeCell="B2" sqref="B2:V38"/>
    </sheetView>
  </sheetViews>
  <sheetFormatPr defaultColWidth="9" defaultRowHeight="12.75"/>
  <cols>
    <col min="1" max="1" width="1.625" style="3" customWidth="1"/>
    <col min="2" max="2" width="4.625" style="4" customWidth="1"/>
    <col min="3" max="5" width="7.625" style="2" customWidth="1"/>
    <col min="6" max="11" width="6.625" style="2" customWidth="1"/>
    <col min="12" max="12" width="7.625" style="2" customWidth="1"/>
    <col min="13" max="19" width="6.625" style="2" customWidth="1"/>
    <col min="20" max="21" width="7.625" style="2" customWidth="1"/>
    <col min="22" max="22" width="8.625" style="3" customWidth="1"/>
    <col min="23" max="16384" width="9" style="3"/>
  </cols>
  <sheetData>
    <row r="1" spans="2:22" s="1" customFormat="1" ht="8.25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2:22" ht="18" customHeight="1">
      <c r="B2" s="30" t="s">
        <v>31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2:22" s="1" customFormat="1" ht="8.25"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9"/>
      <c r="T3" s="6"/>
      <c r="U3" s="6"/>
    </row>
    <row r="4" spans="2:22" s="2" customFormat="1">
      <c r="B4" s="43" t="s">
        <v>29</v>
      </c>
      <c r="C4" s="31" t="s">
        <v>3</v>
      </c>
      <c r="D4" s="32"/>
      <c r="E4" s="33"/>
      <c r="F4" s="34" t="s">
        <v>4</v>
      </c>
      <c r="G4" s="34"/>
      <c r="H4" s="34"/>
      <c r="I4" s="34"/>
      <c r="J4" s="34"/>
      <c r="K4" s="34"/>
      <c r="L4" s="34"/>
      <c r="M4" s="35" t="s">
        <v>5</v>
      </c>
      <c r="N4" s="36"/>
      <c r="O4" s="36"/>
      <c r="P4" s="36"/>
      <c r="Q4" s="36"/>
      <c r="R4" s="36"/>
      <c r="S4" s="36"/>
      <c r="T4" s="37"/>
      <c r="U4" s="45" t="s">
        <v>6</v>
      </c>
      <c r="V4" s="46" t="s">
        <v>7</v>
      </c>
    </row>
    <row r="5" spans="2:22" s="2" customFormat="1">
      <c r="B5" s="42"/>
      <c r="C5" s="9" t="s">
        <v>8</v>
      </c>
      <c r="D5" s="9" t="s">
        <v>9</v>
      </c>
      <c r="E5" s="10" t="s">
        <v>10</v>
      </c>
      <c r="F5" s="8" t="s">
        <v>11</v>
      </c>
      <c r="G5" s="8" t="s">
        <v>12</v>
      </c>
      <c r="H5" s="11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15" t="s">
        <v>18</v>
      </c>
      <c r="N5" s="16" t="s">
        <v>19</v>
      </c>
      <c r="O5" s="16" t="s">
        <v>20</v>
      </c>
      <c r="P5" s="16" t="s">
        <v>21</v>
      </c>
      <c r="Q5" s="16" t="s">
        <v>22</v>
      </c>
      <c r="R5" s="20" t="s">
        <v>23</v>
      </c>
      <c r="S5" s="21" t="s">
        <v>24</v>
      </c>
      <c r="T5" s="21" t="s">
        <v>17</v>
      </c>
      <c r="U5" s="45"/>
      <c r="V5" s="46"/>
    </row>
    <row r="6" spans="2:22">
      <c r="B6" s="12">
        <v>1</v>
      </c>
      <c r="C6" s="13">
        <v>14.37</v>
      </c>
      <c r="D6" s="13"/>
      <c r="E6" s="13">
        <v>62.22</v>
      </c>
      <c r="F6" s="14">
        <v>33.659999999999997</v>
      </c>
      <c r="G6" s="14">
        <v>7.86</v>
      </c>
      <c r="H6" s="14"/>
      <c r="I6" s="14"/>
      <c r="J6" s="14"/>
      <c r="K6" s="14"/>
      <c r="L6" s="14">
        <f t="shared" ref="L6:L15" si="0">SUM(F6:K6)</f>
        <v>41.52</v>
      </c>
      <c r="M6" s="17">
        <v>19.8</v>
      </c>
      <c r="N6" s="17"/>
      <c r="O6" s="17"/>
      <c r="P6" s="17">
        <v>5.66</v>
      </c>
      <c r="Q6" s="17">
        <v>0</v>
      </c>
      <c r="R6" s="17"/>
      <c r="S6" s="17"/>
      <c r="T6" s="17">
        <f>SUM(M6:S6)</f>
        <v>25.46</v>
      </c>
      <c r="U6" s="13">
        <v>180</v>
      </c>
      <c r="V6" s="17">
        <f t="shared" ref="V6:V35" si="1">C6+E6+L6+T6+U6</f>
        <v>323.57</v>
      </c>
    </row>
    <row r="7" spans="2:22">
      <c r="B7" s="12">
        <v>2</v>
      </c>
      <c r="C7" s="13">
        <v>19.64</v>
      </c>
      <c r="D7" s="13"/>
      <c r="E7" s="13">
        <v>62.54</v>
      </c>
      <c r="F7" s="14">
        <v>36.18</v>
      </c>
      <c r="G7" s="14">
        <v>0</v>
      </c>
      <c r="H7" s="14"/>
      <c r="I7" s="14"/>
      <c r="J7" s="14"/>
      <c r="K7" s="14"/>
      <c r="L7" s="14">
        <f t="shared" si="0"/>
        <v>36.18</v>
      </c>
      <c r="M7" s="17">
        <v>2.7</v>
      </c>
      <c r="N7" s="17"/>
      <c r="O7" s="17"/>
      <c r="P7" s="17">
        <v>5.6</v>
      </c>
      <c r="Q7" s="17">
        <v>0</v>
      </c>
      <c r="R7" s="17"/>
      <c r="S7" s="17"/>
      <c r="T7" s="17">
        <f t="shared" ref="T7:T36" si="2">SUM(M7:S7)</f>
        <v>8.3000000000000007</v>
      </c>
      <c r="U7" s="13">
        <v>242</v>
      </c>
      <c r="V7" s="17">
        <f t="shared" si="1"/>
        <v>368.66</v>
      </c>
    </row>
    <row r="8" spans="2:22">
      <c r="B8" s="12">
        <v>3</v>
      </c>
      <c r="C8" s="13">
        <v>14.98</v>
      </c>
      <c r="D8" s="13"/>
      <c r="E8" s="13">
        <v>61.42</v>
      </c>
      <c r="F8" s="14">
        <v>26.32</v>
      </c>
      <c r="G8" s="14">
        <v>14.96</v>
      </c>
      <c r="H8" s="14"/>
      <c r="I8" s="14"/>
      <c r="J8" s="14"/>
      <c r="K8" s="14"/>
      <c r="L8" s="14">
        <f t="shared" si="0"/>
        <v>41.28</v>
      </c>
      <c r="M8" s="17">
        <v>15.3</v>
      </c>
      <c r="N8" s="17"/>
      <c r="O8" s="17"/>
      <c r="P8" s="17">
        <v>6</v>
      </c>
      <c r="Q8" s="17">
        <v>0</v>
      </c>
      <c r="R8" s="17"/>
      <c r="S8" s="17"/>
      <c r="T8" s="17">
        <f t="shared" si="2"/>
        <v>21.3</v>
      </c>
      <c r="U8" s="13">
        <v>201</v>
      </c>
      <c r="V8" s="17">
        <f t="shared" si="1"/>
        <v>339.98</v>
      </c>
    </row>
    <row r="9" spans="2:22">
      <c r="B9" s="12">
        <v>4</v>
      </c>
      <c r="C9" s="13">
        <v>19.739999999999998</v>
      </c>
      <c r="D9" s="13"/>
      <c r="E9" s="13">
        <v>62.2</v>
      </c>
      <c r="F9" s="14">
        <v>33.020000000000003</v>
      </c>
      <c r="G9" s="14">
        <v>7.68</v>
      </c>
      <c r="H9" s="14"/>
      <c r="I9" s="14"/>
      <c r="J9" s="14"/>
      <c r="K9" s="14"/>
      <c r="L9" s="14">
        <f t="shared" si="0"/>
        <v>40.700000000000003</v>
      </c>
      <c r="M9" s="17">
        <v>15.3</v>
      </c>
      <c r="N9" s="17"/>
      <c r="O9" s="17"/>
      <c r="P9" s="17">
        <v>0</v>
      </c>
      <c r="Q9" s="17">
        <v>0</v>
      </c>
      <c r="R9" s="17"/>
      <c r="S9" s="17"/>
      <c r="T9" s="17">
        <f t="shared" si="2"/>
        <v>15.3</v>
      </c>
      <c r="U9" s="13">
        <v>247</v>
      </c>
      <c r="V9" s="17">
        <f t="shared" si="1"/>
        <v>384.94</v>
      </c>
    </row>
    <row r="10" spans="2:22">
      <c r="B10" s="12">
        <v>5</v>
      </c>
      <c r="C10" s="13">
        <v>14.46</v>
      </c>
      <c r="D10" s="13"/>
      <c r="E10" s="13">
        <v>62.42</v>
      </c>
      <c r="F10" s="14">
        <v>23.98</v>
      </c>
      <c r="G10" s="14">
        <v>7</v>
      </c>
      <c r="H10" s="14"/>
      <c r="I10" s="14"/>
      <c r="J10" s="14"/>
      <c r="K10" s="14"/>
      <c r="L10" s="14">
        <f t="shared" si="0"/>
        <v>30.98</v>
      </c>
      <c r="M10" s="17">
        <v>15.3</v>
      </c>
      <c r="N10" s="17"/>
      <c r="O10" s="17"/>
      <c r="P10" s="17">
        <v>0</v>
      </c>
      <c r="Q10" s="17">
        <v>7.88</v>
      </c>
      <c r="R10" s="17"/>
      <c r="S10" s="17"/>
      <c r="T10" s="17">
        <f t="shared" si="2"/>
        <v>23.18</v>
      </c>
      <c r="U10" s="13">
        <v>234</v>
      </c>
      <c r="V10" s="17">
        <f t="shared" si="1"/>
        <v>365.04</v>
      </c>
    </row>
    <row r="11" spans="2:22">
      <c r="B11" s="12">
        <v>6</v>
      </c>
      <c r="C11" s="13">
        <v>9.94</v>
      </c>
      <c r="D11" s="13"/>
      <c r="E11" s="13">
        <v>31.2</v>
      </c>
      <c r="F11" s="14">
        <v>27.92</v>
      </c>
      <c r="G11" s="14">
        <v>15.08</v>
      </c>
      <c r="H11" s="14"/>
      <c r="I11" s="14"/>
      <c r="J11" s="14"/>
      <c r="K11" s="14"/>
      <c r="L11" s="14">
        <f t="shared" si="0"/>
        <v>43</v>
      </c>
      <c r="M11" s="17">
        <v>5.4</v>
      </c>
      <c r="N11" s="17"/>
      <c r="O11" s="17"/>
      <c r="P11" s="17">
        <v>5.81</v>
      </c>
      <c r="Q11" s="17">
        <v>12.62</v>
      </c>
      <c r="R11" s="17"/>
      <c r="S11" s="17"/>
      <c r="T11" s="17">
        <f t="shared" si="2"/>
        <v>23.83</v>
      </c>
      <c r="U11" s="13">
        <v>218</v>
      </c>
      <c r="V11" s="17">
        <f t="shared" si="1"/>
        <v>325.97000000000003</v>
      </c>
    </row>
    <row r="12" spans="2:22">
      <c r="B12" s="12">
        <v>7</v>
      </c>
      <c r="C12" s="13">
        <v>23.58</v>
      </c>
      <c r="D12" s="13"/>
      <c r="E12" s="13">
        <v>62.42</v>
      </c>
      <c r="F12" s="14">
        <v>34.36</v>
      </c>
      <c r="G12" s="14">
        <v>16.239999999999998</v>
      </c>
      <c r="H12" s="14"/>
      <c r="I12" s="14"/>
      <c r="J12" s="14"/>
      <c r="K12" s="14"/>
      <c r="L12" s="14">
        <f t="shared" si="0"/>
        <v>50.6</v>
      </c>
      <c r="M12" s="17">
        <v>10.35</v>
      </c>
      <c r="N12" s="17"/>
      <c r="O12" s="17"/>
      <c r="P12" s="17">
        <v>2.68</v>
      </c>
      <c r="Q12" s="17">
        <v>11.08</v>
      </c>
      <c r="R12" s="17"/>
      <c r="S12" s="17"/>
      <c r="T12" s="17">
        <f t="shared" si="2"/>
        <v>24.11</v>
      </c>
      <c r="U12" s="13">
        <v>218</v>
      </c>
      <c r="V12" s="17">
        <f t="shared" si="1"/>
        <v>378.71</v>
      </c>
    </row>
    <row r="13" spans="2:22">
      <c r="B13" s="12">
        <v>8</v>
      </c>
      <c r="C13" s="13">
        <v>15.8</v>
      </c>
      <c r="D13" s="13"/>
      <c r="E13" s="13">
        <v>62.44</v>
      </c>
      <c r="F13" s="14">
        <v>12.04</v>
      </c>
      <c r="G13" s="14">
        <v>0</v>
      </c>
      <c r="H13" s="14"/>
      <c r="I13" s="14"/>
      <c r="J13" s="14"/>
      <c r="K13" s="14"/>
      <c r="L13" s="14">
        <f t="shared" si="0"/>
        <v>12.04</v>
      </c>
      <c r="M13" s="17">
        <v>10.35</v>
      </c>
      <c r="N13" s="17"/>
      <c r="O13" s="17"/>
      <c r="P13" s="17">
        <v>0</v>
      </c>
      <c r="Q13" s="17">
        <v>11.3</v>
      </c>
      <c r="R13" s="17"/>
      <c r="S13" s="17"/>
      <c r="T13" s="17">
        <f t="shared" si="2"/>
        <v>21.65</v>
      </c>
      <c r="U13" s="13">
        <v>230</v>
      </c>
      <c r="V13" s="17">
        <f t="shared" si="1"/>
        <v>341.93</v>
      </c>
    </row>
    <row r="14" spans="2:22">
      <c r="B14" s="12">
        <v>9</v>
      </c>
      <c r="C14" s="13">
        <v>29.3</v>
      </c>
      <c r="D14" s="13"/>
      <c r="E14" s="13">
        <v>62.66</v>
      </c>
      <c r="F14" s="14">
        <v>31.8</v>
      </c>
      <c r="G14" s="14">
        <v>14.84</v>
      </c>
      <c r="H14" s="14"/>
      <c r="I14" s="14"/>
      <c r="J14" s="14"/>
      <c r="K14" s="14"/>
      <c r="L14" s="14">
        <f t="shared" si="0"/>
        <v>46.64</v>
      </c>
      <c r="M14" s="17">
        <v>10.35</v>
      </c>
      <c r="N14" s="17"/>
      <c r="O14" s="17"/>
      <c r="P14" s="17">
        <v>0</v>
      </c>
      <c r="Q14" s="17">
        <v>9.02</v>
      </c>
      <c r="R14" s="17"/>
      <c r="S14" s="17"/>
      <c r="T14" s="17">
        <f t="shared" si="2"/>
        <v>19.37</v>
      </c>
      <c r="U14" s="13">
        <v>227</v>
      </c>
      <c r="V14" s="17">
        <f t="shared" si="1"/>
        <v>384.97</v>
      </c>
    </row>
    <row r="15" spans="2:22">
      <c r="B15" s="12">
        <v>10</v>
      </c>
      <c r="C15" s="13">
        <v>14.8</v>
      </c>
      <c r="D15" s="13"/>
      <c r="E15" s="13">
        <v>60.3</v>
      </c>
      <c r="F15" s="14">
        <v>27.12</v>
      </c>
      <c r="G15" s="14">
        <v>14.76</v>
      </c>
      <c r="H15" s="14"/>
      <c r="I15" s="14"/>
      <c r="J15" s="14"/>
      <c r="K15" s="14"/>
      <c r="L15" s="14">
        <f t="shared" si="0"/>
        <v>41.88</v>
      </c>
      <c r="M15" s="17">
        <v>10.35</v>
      </c>
      <c r="N15" s="17"/>
      <c r="O15" s="17"/>
      <c r="P15" s="17">
        <v>0</v>
      </c>
      <c r="Q15" s="17">
        <v>4.08</v>
      </c>
      <c r="R15" s="17"/>
      <c r="S15" s="17"/>
      <c r="T15" s="17">
        <f t="shared" si="2"/>
        <v>14.43</v>
      </c>
      <c r="U15" s="13">
        <v>230</v>
      </c>
      <c r="V15" s="17">
        <f t="shared" si="1"/>
        <v>361.41</v>
      </c>
    </row>
    <row r="16" spans="2:22">
      <c r="B16" s="12">
        <v>11</v>
      </c>
      <c r="C16" s="13">
        <v>29.94</v>
      </c>
      <c r="D16" s="13"/>
      <c r="E16" s="13">
        <v>62.4</v>
      </c>
      <c r="F16" s="14">
        <v>29.36</v>
      </c>
      <c r="G16" s="14">
        <v>14.66</v>
      </c>
      <c r="H16" s="14"/>
      <c r="I16" s="14"/>
      <c r="J16" s="14"/>
      <c r="K16" s="14"/>
      <c r="L16" s="14">
        <f t="shared" ref="L16:L36" si="3">SUM(F16:K16)</f>
        <v>44.02</v>
      </c>
      <c r="M16" s="17">
        <v>10.35</v>
      </c>
      <c r="N16" s="17"/>
      <c r="O16" s="17"/>
      <c r="P16" s="17">
        <v>0</v>
      </c>
      <c r="Q16" s="17">
        <v>8.8000000000000007</v>
      </c>
      <c r="R16" s="17"/>
      <c r="S16" s="17"/>
      <c r="T16" s="17">
        <f t="shared" si="2"/>
        <v>19.149999999999999</v>
      </c>
      <c r="U16" s="13">
        <v>223</v>
      </c>
      <c r="V16" s="17">
        <f t="shared" si="1"/>
        <v>378.51</v>
      </c>
    </row>
    <row r="17" spans="2:22">
      <c r="B17" s="12">
        <v>12</v>
      </c>
      <c r="C17" s="13">
        <v>14.24</v>
      </c>
      <c r="D17" s="13"/>
      <c r="E17" s="13">
        <v>61.78</v>
      </c>
      <c r="F17" s="14">
        <v>27.44</v>
      </c>
      <c r="G17" s="14">
        <v>7.04</v>
      </c>
      <c r="H17" s="14"/>
      <c r="I17" s="14"/>
      <c r="J17" s="14"/>
      <c r="K17" s="14"/>
      <c r="L17" s="14">
        <f t="shared" si="3"/>
        <v>34.479999999999997</v>
      </c>
      <c r="M17" s="17">
        <v>10.35</v>
      </c>
      <c r="N17" s="17"/>
      <c r="O17" s="17"/>
      <c r="P17" s="17">
        <v>0</v>
      </c>
      <c r="Q17" s="17">
        <v>13</v>
      </c>
      <c r="R17" s="17"/>
      <c r="S17" s="17"/>
      <c r="T17" s="17">
        <f t="shared" si="2"/>
        <v>23.35</v>
      </c>
      <c r="U17" s="13">
        <v>261</v>
      </c>
      <c r="V17" s="17">
        <f t="shared" si="1"/>
        <v>394.85</v>
      </c>
    </row>
    <row r="18" spans="2:22">
      <c r="B18" s="12">
        <v>13</v>
      </c>
      <c r="C18" s="13">
        <v>11.42</v>
      </c>
      <c r="D18" s="13"/>
      <c r="E18" s="13">
        <v>62.48</v>
      </c>
      <c r="F18" s="14">
        <v>35.74</v>
      </c>
      <c r="G18" s="14">
        <v>6.64</v>
      </c>
      <c r="H18" s="14"/>
      <c r="I18" s="14"/>
      <c r="J18" s="14"/>
      <c r="K18" s="14"/>
      <c r="L18" s="14">
        <f t="shared" si="3"/>
        <v>42.38</v>
      </c>
      <c r="M18" s="17">
        <v>10.35</v>
      </c>
      <c r="N18" s="17"/>
      <c r="O18" s="17"/>
      <c r="P18" s="17">
        <v>0</v>
      </c>
      <c r="Q18" s="17">
        <v>7.16</v>
      </c>
      <c r="R18" s="17"/>
      <c r="S18" s="17"/>
      <c r="T18" s="17">
        <f t="shared" si="2"/>
        <v>17.510000000000002</v>
      </c>
      <c r="U18" s="13">
        <v>271</v>
      </c>
      <c r="V18" s="17">
        <f t="shared" si="1"/>
        <v>404.79</v>
      </c>
    </row>
    <row r="19" spans="2:22">
      <c r="B19" s="12">
        <v>14</v>
      </c>
      <c r="C19" s="13">
        <v>27.24</v>
      </c>
      <c r="D19" s="13"/>
      <c r="E19" s="13">
        <v>62.4</v>
      </c>
      <c r="F19" s="14">
        <v>12.24</v>
      </c>
      <c r="G19" s="14">
        <v>20.8</v>
      </c>
      <c r="H19" s="14"/>
      <c r="I19" s="14"/>
      <c r="J19" s="14"/>
      <c r="K19" s="14"/>
      <c r="L19" s="14">
        <f t="shared" si="3"/>
        <v>33.04</v>
      </c>
      <c r="M19" s="17">
        <v>10.35</v>
      </c>
      <c r="N19" s="17"/>
      <c r="O19" s="17"/>
      <c r="P19" s="17">
        <v>0</v>
      </c>
      <c r="Q19" s="17">
        <v>0</v>
      </c>
      <c r="R19" s="17"/>
      <c r="S19" s="17"/>
      <c r="T19" s="17">
        <f t="shared" si="2"/>
        <v>10.35</v>
      </c>
      <c r="U19" s="13">
        <v>282</v>
      </c>
      <c r="V19" s="17">
        <f t="shared" si="1"/>
        <v>415.03</v>
      </c>
    </row>
    <row r="20" spans="2:22">
      <c r="B20" s="12">
        <v>15</v>
      </c>
      <c r="C20" s="13">
        <v>20.54</v>
      </c>
      <c r="D20" s="13"/>
      <c r="E20" s="13">
        <v>62.4</v>
      </c>
      <c r="F20" s="14">
        <v>22.7</v>
      </c>
      <c r="G20" s="14">
        <v>15.98</v>
      </c>
      <c r="H20" s="14"/>
      <c r="I20" s="14"/>
      <c r="J20" s="14"/>
      <c r="K20" s="14"/>
      <c r="L20" s="14">
        <f t="shared" si="3"/>
        <v>38.68</v>
      </c>
      <c r="M20" s="17">
        <v>0</v>
      </c>
      <c r="N20" s="17"/>
      <c r="O20" s="17"/>
      <c r="P20" s="17">
        <v>0</v>
      </c>
      <c r="Q20" s="17">
        <v>0</v>
      </c>
      <c r="R20" s="17"/>
      <c r="S20" s="17"/>
      <c r="T20" s="17">
        <f t="shared" si="2"/>
        <v>0</v>
      </c>
      <c r="U20" s="13">
        <v>301</v>
      </c>
      <c r="V20" s="17">
        <f t="shared" si="1"/>
        <v>422.62</v>
      </c>
    </row>
    <row r="21" spans="2:22">
      <c r="B21" s="12">
        <v>16</v>
      </c>
      <c r="C21" s="13">
        <v>23.34</v>
      </c>
      <c r="D21" s="13"/>
      <c r="E21" s="13">
        <v>30.94</v>
      </c>
      <c r="F21" s="14">
        <v>19.7</v>
      </c>
      <c r="G21" s="14">
        <v>5.4</v>
      </c>
      <c r="H21" s="14"/>
      <c r="I21" s="14"/>
      <c r="J21" s="14"/>
      <c r="K21" s="14"/>
      <c r="L21" s="14">
        <f t="shared" si="3"/>
        <v>25.1</v>
      </c>
      <c r="M21" s="17">
        <v>0</v>
      </c>
      <c r="N21" s="17"/>
      <c r="O21" s="17"/>
      <c r="P21" s="17">
        <v>0</v>
      </c>
      <c r="Q21" s="17">
        <v>0</v>
      </c>
      <c r="R21" s="17"/>
      <c r="S21" s="17"/>
      <c r="T21" s="17">
        <f t="shared" si="2"/>
        <v>0</v>
      </c>
      <c r="U21" s="13">
        <v>82</v>
      </c>
      <c r="V21" s="17">
        <f t="shared" si="1"/>
        <v>161.38</v>
      </c>
    </row>
    <row r="22" spans="2:22">
      <c r="B22" s="12">
        <v>17</v>
      </c>
      <c r="C22" s="13">
        <v>19.04</v>
      </c>
      <c r="D22" s="13"/>
      <c r="E22" s="13">
        <v>62.46</v>
      </c>
      <c r="F22" s="14">
        <v>40.200000000000003</v>
      </c>
      <c r="G22" s="14">
        <v>13.84</v>
      </c>
      <c r="H22" s="14"/>
      <c r="I22" s="14"/>
      <c r="J22" s="14"/>
      <c r="K22" s="14"/>
      <c r="L22" s="14">
        <f t="shared" si="3"/>
        <v>54.04</v>
      </c>
      <c r="M22" s="17">
        <v>0</v>
      </c>
      <c r="N22" s="17"/>
      <c r="O22" s="17"/>
      <c r="P22" s="17">
        <v>8.2200000000000006</v>
      </c>
      <c r="Q22" s="17">
        <v>0</v>
      </c>
      <c r="R22" s="17"/>
      <c r="S22" s="17"/>
      <c r="T22" s="17">
        <f t="shared" si="2"/>
        <v>8.2200000000000006</v>
      </c>
      <c r="U22" s="13">
        <v>201</v>
      </c>
      <c r="V22" s="17">
        <f t="shared" si="1"/>
        <v>344.76</v>
      </c>
    </row>
    <row r="23" spans="2:22">
      <c r="B23" s="12">
        <v>18</v>
      </c>
      <c r="C23" s="13">
        <v>20.66</v>
      </c>
      <c r="D23" s="13"/>
      <c r="E23" s="13">
        <v>62.4</v>
      </c>
      <c r="F23" s="14">
        <v>20.2</v>
      </c>
      <c r="G23" s="14">
        <v>8.86</v>
      </c>
      <c r="H23" s="14"/>
      <c r="I23" s="14"/>
      <c r="J23" s="14"/>
      <c r="K23" s="14"/>
      <c r="L23" s="14">
        <f t="shared" si="3"/>
        <v>29.06</v>
      </c>
      <c r="M23" s="17">
        <v>0</v>
      </c>
      <c r="N23" s="17"/>
      <c r="O23" s="17"/>
      <c r="P23" s="17">
        <v>0</v>
      </c>
      <c r="Q23" s="17">
        <v>0</v>
      </c>
      <c r="R23" s="17"/>
      <c r="S23" s="17"/>
      <c r="T23" s="17">
        <f t="shared" si="2"/>
        <v>0</v>
      </c>
      <c r="U23" s="13">
        <v>241</v>
      </c>
      <c r="V23" s="17">
        <f t="shared" si="1"/>
        <v>353.12</v>
      </c>
    </row>
    <row r="24" spans="2:22">
      <c r="B24" s="12">
        <v>19</v>
      </c>
      <c r="C24" s="13">
        <v>28.58</v>
      </c>
      <c r="D24" s="13"/>
      <c r="E24" s="13">
        <v>31.14</v>
      </c>
      <c r="F24" s="14">
        <v>26.2</v>
      </c>
      <c r="G24" s="14">
        <v>14.68</v>
      </c>
      <c r="H24" s="14"/>
      <c r="I24" s="14"/>
      <c r="J24" s="14"/>
      <c r="K24" s="14"/>
      <c r="L24" s="14">
        <f t="shared" si="3"/>
        <v>40.880000000000003</v>
      </c>
      <c r="M24" s="17">
        <v>0</v>
      </c>
      <c r="N24" s="17"/>
      <c r="O24" s="17"/>
      <c r="P24" s="17">
        <v>0</v>
      </c>
      <c r="Q24" s="17">
        <v>0</v>
      </c>
      <c r="R24" s="17"/>
      <c r="S24" s="17"/>
      <c r="T24" s="17">
        <f t="shared" si="2"/>
        <v>0</v>
      </c>
      <c r="U24" s="13">
        <v>263</v>
      </c>
      <c r="V24" s="17">
        <f t="shared" si="1"/>
        <v>363.6</v>
      </c>
    </row>
    <row r="25" spans="2:22">
      <c r="B25" s="12">
        <v>20</v>
      </c>
      <c r="C25" s="13">
        <v>14.7</v>
      </c>
      <c r="D25" s="13"/>
      <c r="E25" s="13">
        <v>31.04</v>
      </c>
      <c r="F25" s="14">
        <v>27</v>
      </c>
      <c r="G25" s="14">
        <v>13.22</v>
      </c>
      <c r="H25" s="14"/>
      <c r="I25" s="14"/>
      <c r="J25" s="14"/>
      <c r="K25" s="14"/>
      <c r="L25" s="14">
        <f t="shared" si="3"/>
        <v>40.22</v>
      </c>
      <c r="M25" s="17">
        <v>0</v>
      </c>
      <c r="N25" s="17"/>
      <c r="O25" s="17"/>
      <c r="P25" s="17">
        <v>5.58</v>
      </c>
      <c r="Q25" s="17">
        <v>0</v>
      </c>
      <c r="R25" s="17"/>
      <c r="S25" s="17"/>
      <c r="T25" s="17">
        <f t="shared" si="2"/>
        <v>5.58</v>
      </c>
      <c r="U25" s="13">
        <v>262</v>
      </c>
      <c r="V25" s="17">
        <f t="shared" si="1"/>
        <v>353.54</v>
      </c>
    </row>
    <row r="26" spans="2:22">
      <c r="B26" s="12">
        <v>21</v>
      </c>
      <c r="C26" s="13">
        <v>21.12</v>
      </c>
      <c r="D26" s="13"/>
      <c r="E26" s="13">
        <v>61.66</v>
      </c>
      <c r="F26" s="14">
        <v>26.74</v>
      </c>
      <c r="G26" s="14">
        <v>16.440000000000001</v>
      </c>
      <c r="H26" s="14"/>
      <c r="I26" s="14"/>
      <c r="J26" s="14"/>
      <c r="K26" s="14"/>
      <c r="L26" s="14">
        <f t="shared" si="3"/>
        <v>43.18</v>
      </c>
      <c r="M26" s="17">
        <v>0</v>
      </c>
      <c r="N26" s="17"/>
      <c r="O26" s="17"/>
      <c r="P26" s="17">
        <v>5.76</v>
      </c>
      <c r="Q26" s="17">
        <v>0</v>
      </c>
      <c r="R26" s="17"/>
      <c r="S26" s="17"/>
      <c r="T26" s="17">
        <f t="shared" si="2"/>
        <v>5.76</v>
      </c>
      <c r="U26" s="13">
        <v>263</v>
      </c>
      <c r="V26" s="17">
        <f t="shared" si="1"/>
        <v>394.72</v>
      </c>
    </row>
    <row r="27" spans="2:22">
      <c r="B27" s="12">
        <v>22</v>
      </c>
      <c r="C27" s="13">
        <v>25.86</v>
      </c>
      <c r="D27" s="13"/>
      <c r="E27" s="13">
        <v>59.9</v>
      </c>
      <c r="F27" s="14">
        <v>13.04</v>
      </c>
      <c r="G27" s="14">
        <v>14.88</v>
      </c>
      <c r="H27" s="14"/>
      <c r="I27" s="14"/>
      <c r="J27" s="14"/>
      <c r="K27" s="14"/>
      <c r="L27" s="14">
        <f t="shared" si="3"/>
        <v>27.92</v>
      </c>
      <c r="M27" s="17">
        <v>0</v>
      </c>
      <c r="N27" s="17"/>
      <c r="O27" s="17"/>
      <c r="P27" s="17">
        <v>5.72</v>
      </c>
      <c r="Q27" s="17">
        <v>0</v>
      </c>
      <c r="R27" s="17"/>
      <c r="S27" s="17"/>
      <c r="T27" s="17">
        <f t="shared" si="2"/>
        <v>5.72</v>
      </c>
      <c r="U27" s="13">
        <v>263</v>
      </c>
      <c r="V27" s="17">
        <f t="shared" si="1"/>
        <v>382.4</v>
      </c>
    </row>
    <row r="28" spans="2:22">
      <c r="B28" s="12">
        <v>23</v>
      </c>
      <c r="C28" s="13">
        <v>24.98</v>
      </c>
      <c r="D28" s="13"/>
      <c r="E28" s="13">
        <v>58.98</v>
      </c>
      <c r="F28" s="14">
        <v>25.46</v>
      </c>
      <c r="G28" s="14">
        <v>14.36</v>
      </c>
      <c r="H28" s="14"/>
      <c r="I28" s="14"/>
      <c r="J28" s="14"/>
      <c r="K28" s="14"/>
      <c r="L28" s="14">
        <f t="shared" si="3"/>
        <v>39.82</v>
      </c>
      <c r="M28" s="17">
        <v>0</v>
      </c>
      <c r="N28" s="17"/>
      <c r="O28" s="17"/>
      <c r="P28" s="17">
        <v>5.78</v>
      </c>
      <c r="Q28" s="17">
        <v>0</v>
      </c>
      <c r="R28" s="17"/>
      <c r="S28" s="17"/>
      <c r="T28" s="17">
        <f t="shared" si="2"/>
        <v>5.78</v>
      </c>
      <c r="U28" s="13">
        <v>200</v>
      </c>
      <c r="V28" s="17">
        <f t="shared" si="1"/>
        <v>329.56</v>
      </c>
    </row>
    <row r="29" spans="2:22">
      <c r="B29" s="12">
        <v>24</v>
      </c>
      <c r="C29" s="13">
        <v>18.559999999999999</v>
      </c>
      <c r="D29" s="13"/>
      <c r="E29" s="13">
        <v>60.22</v>
      </c>
      <c r="F29" s="14">
        <v>14.18</v>
      </c>
      <c r="G29" s="14">
        <v>6.92</v>
      </c>
      <c r="H29" s="14"/>
      <c r="I29" s="14"/>
      <c r="J29" s="14"/>
      <c r="K29" s="14"/>
      <c r="L29" s="14">
        <f t="shared" si="3"/>
        <v>21.1</v>
      </c>
      <c r="M29" s="17">
        <v>0</v>
      </c>
      <c r="N29" s="17"/>
      <c r="O29" s="17"/>
      <c r="P29" s="17">
        <v>5.62</v>
      </c>
      <c r="Q29" s="17">
        <v>0</v>
      </c>
      <c r="R29" s="17"/>
      <c r="S29" s="17"/>
      <c r="T29" s="17">
        <f t="shared" si="2"/>
        <v>5.62</v>
      </c>
      <c r="U29" s="13">
        <v>201</v>
      </c>
      <c r="V29" s="17">
        <f t="shared" si="1"/>
        <v>306.5</v>
      </c>
    </row>
    <row r="30" spans="2:22">
      <c r="B30" s="12">
        <v>25</v>
      </c>
      <c r="C30" s="13">
        <v>22.44</v>
      </c>
      <c r="D30" s="13"/>
      <c r="E30" s="13">
        <v>60.86</v>
      </c>
      <c r="F30" s="14">
        <v>26.64</v>
      </c>
      <c r="G30" s="14">
        <v>12.68</v>
      </c>
      <c r="H30" s="14"/>
      <c r="I30" s="14"/>
      <c r="J30" s="14"/>
      <c r="K30" s="14"/>
      <c r="L30" s="14">
        <f t="shared" si="3"/>
        <v>39.32</v>
      </c>
      <c r="M30" s="17">
        <v>0</v>
      </c>
      <c r="N30" s="17"/>
      <c r="O30" s="17"/>
      <c r="P30" s="17">
        <v>0</v>
      </c>
      <c r="Q30" s="17">
        <v>0</v>
      </c>
      <c r="R30" s="17"/>
      <c r="S30" s="17"/>
      <c r="T30" s="17">
        <f t="shared" si="2"/>
        <v>0</v>
      </c>
      <c r="U30" s="13">
        <v>190</v>
      </c>
      <c r="V30" s="17">
        <f t="shared" si="1"/>
        <v>312.62</v>
      </c>
    </row>
    <row r="31" spans="2:22">
      <c r="B31" s="12">
        <v>26</v>
      </c>
      <c r="C31" s="13">
        <v>25.66</v>
      </c>
      <c r="D31" s="13"/>
      <c r="E31" s="13">
        <v>60.54</v>
      </c>
      <c r="F31" s="14">
        <v>20.66</v>
      </c>
      <c r="G31" s="14">
        <v>6.9</v>
      </c>
      <c r="H31" s="14"/>
      <c r="I31" s="14"/>
      <c r="J31" s="14"/>
      <c r="K31" s="14"/>
      <c r="L31" s="14">
        <f t="shared" si="3"/>
        <v>27.56</v>
      </c>
      <c r="M31" s="17">
        <v>0</v>
      </c>
      <c r="N31" s="17"/>
      <c r="O31" s="17"/>
      <c r="P31" s="17">
        <v>0</v>
      </c>
      <c r="Q31" s="17">
        <v>0</v>
      </c>
      <c r="R31" s="17"/>
      <c r="S31" s="17"/>
      <c r="T31" s="17">
        <f t="shared" si="2"/>
        <v>0</v>
      </c>
      <c r="U31" s="13">
        <v>202</v>
      </c>
      <c r="V31" s="17">
        <f t="shared" si="1"/>
        <v>315.76</v>
      </c>
    </row>
    <row r="32" spans="2:22">
      <c r="B32" s="12">
        <v>27</v>
      </c>
      <c r="C32" s="13">
        <v>13.32</v>
      </c>
      <c r="D32" s="13"/>
      <c r="E32" s="13">
        <v>59.36</v>
      </c>
      <c r="F32" s="14">
        <v>19.84</v>
      </c>
      <c r="G32" s="14">
        <v>14.88</v>
      </c>
      <c r="H32" s="14"/>
      <c r="I32" s="14"/>
      <c r="J32" s="14"/>
      <c r="K32" s="14"/>
      <c r="L32" s="14">
        <f t="shared" si="3"/>
        <v>34.72</v>
      </c>
      <c r="M32" s="17">
        <v>0</v>
      </c>
      <c r="N32" s="17"/>
      <c r="O32" s="17"/>
      <c r="P32" s="17">
        <v>5.5</v>
      </c>
      <c r="Q32" s="17">
        <v>0</v>
      </c>
      <c r="R32" s="17"/>
      <c r="S32" s="17"/>
      <c r="T32" s="17">
        <f t="shared" si="2"/>
        <v>5.5</v>
      </c>
      <c r="U32" s="13">
        <v>201</v>
      </c>
      <c r="V32" s="17">
        <f t="shared" si="1"/>
        <v>313.89999999999998</v>
      </c>
    </row>
    <row r="33" spans="2:22">
      <c r="B33" s="12">
        <v>28</v>
      </c>
      <c r="C33" s="13">
        <v>27.8</v>
      </c>
      <c r="D33" s="13"/>
      <c r="E33" s="13">
        <v>59.96</v>
      </c>
      <c r="F33" s="14">
        <v>36.24</v>
      </c>
      <c r="G33" s="14">
        <v>13.72</v>
      </c>
      <c r="H33" s="14"/>
      <c r="I33" s="14"/>
      <c r="J33" s="14"/>
      <c r="K33" s="14"/>
      <c r="L33" s="14">
        <f t="shared" si="3"/>
        <v>49.96</v>
      </c>
      <c r="M33" s="17">
        <v>0</v>
      </c>
      <c r="N33" s="17"/>
      <c r="O33" s="17"/>
      <c r="P33" s="17">
        <v>5.82</v>
      </c>
      <c r="Q33" s="17">
        <v>0</v>
      </c>
      <c r="R33" s="17"/>
      <c r="S33" s="17"/>
      <c r="T33" s="17">
        <f t="shared" si="2"/>
        <v>5.82</v>
      </c>
      <c r="U33" s="13">
        <v>200</v>
      </c>
      <c r="V33" s="17">
        <f t="shared" si="1"/>
        <v>343.54</v>
      </c>
    </row>
    <row r="34" spans="2:22">
      <c r="B34" s="12">
        <v>29</v>
      </c>
      <c r="C34" s="13">
        <v>23.6</v>
      </c>
      <c r="D34" s="13"/>
      <c r="E34" s="13">
        <v>60.84</v>
      </c>
      <c r="F34" s="14">
        <v>38.299999999999997</v>
      </c>
      <c r="G34" s="14">
        <v>0</v>
      </c>
      <c r="H34" s="14"/>
      <c r="I34" s="14"/>
      <c r="J34" s="14"/>
      <c r="K34" s="14"/>
      <c r="L34" s="14">
        <f t="shared" si="3"/>
        <v>38.299999999999997</v>
      </c>
      <c r="M34" s="17">
        <v>0</v>
      </c>
      <c r="N34" s="17"/>
      <c r="O34" s="17"/>
      <c r="P34" s="17">
        <v>5.74</v>
      </c>
      <c r="Q34" s="17">
        <v>0</v>
      </c>
      <c r="R34" s="17"/>
      <c r="S34" s="17"/>
      <c r="T34" s="17">
        <f t="shared" si="2"/>
        <v>5.74</v>
      </c>
      <c r="U34" s="13">
        <v>201</v>
      </c>
      <c r="V34" s="17">
        <f t="shared" si="1"/>
        <v>329.48</v>
      </c>
    </row>
    <row r="35" spans="2:22">
      <c r="B35" s="12">
        <v>30</v>
      </c>
      <c r="C35" s="13">
        <v>15.86</v>
      </c>
      <c r="D35" s="13"/>
      <c r="E35" s="13">
        <v>58.66</v>
      </c>
      <c r="F35" s="14">
        <v>20.3</v>
      </c>
      <c r="G35" s="14">
        <v>15.28</v>
      </c>
      <c r="H35" s="14"/>
      <c r="I35" s="14"/>
      <c r="J35" s="14"/>
      <c r="K35" s="14"/>
      <c r="L35" s="14">
        <f t="shared" si="3"/>
        <v>35.58</v>
      </c>
      <c r="M35" s="17">
        <v>0</v>
      </c>
      <c r="N35" s="17"/>
      <c r="O35" s="17"/>
      <c r="P35" s="17">
        <v>0</v>
      </c>
      <c r="Q35" s="17">
        <v>0</v>
      </c>
      <c r="R35" s="17"/>
      <c r="S35" s="17"/>
      <c r="T35" s="17">
        <f t="shared" si="2"/>
        <v>0</v>
      </c>
      <c r="U35" s="13">
        <v>200</v>
      </c>
      <c r="V35" s="17">
        <f t="shared" si="1"/>
        <v>310.10000000000002</v>
      </c>
    </row>
    <row r="36" spans="2:22">
      <c r="B36" s="12">
        <v>31</v>
      </c>
      <c r="C36" s="13">
        <v>26.26</v>
      </c>
      <c r="D36" s="13"/>
      <c r="E36" s="13">
        <v>57.48</v>
      </c>
      <c r="F36" s="14">
        <v>20.96</v>
      </c>
      <c r="G36" s="14">
        <v>20.38</v>
      </c>
      <c r="H36" s="14"/>
      <c r="I36" s="14"/>
      <c r="J36" s="14"/>
      <c r="K36" s="14"/>
      <c r="L36" s="14">
        <f t="shared" si="3"/>
        <v>41.34</v>
      </c>
      <c r="M36" s="17">
        <v>0</v>
      </c>
      <c r="N36" s="17"/>
      <c r="O36" s="17"/>
      <c r="P36" s="17">
        <v>2.5</v>
      </c>
      <c r="Q36" s="17">
        <v>0</v>
      </c>
      <c r="R36" s="17"/>
      <c r="S36" s="17"/>
      <c r="T36" s="17">
        <f t="shared" si="2"/>
        <v>2.5</v>
      </c>
      <c r="U36" s="13">
        <v>244</v>
      </c>
      <c r="V36" s="17"/>
    </row>
    <row r="37" spans="2:22">
      <c r="B37" s="12" t="s">
        <v>27</v>
      </c>
      <c r="C37" s="13">
        <f>SUM(C6:C36)</f>
        <v>631.77</v>
      </c>
      <c r="D37" s="13">
        <f t="shared" ref="D37:F37" si="4">SUM(D6:D36)</f>
        <v>0</v>
      </c>
      <c r="E37" s="13">
        <f t="shared" si="4"/>
        <v>1777.72</v>
      </c>
      <c r="F37" s="14">
        <f t="shared" si="4"/>
        <v>809.54</v>
      </c>
      <c r="G37" s="14">
        <f t="shared" ref="G37:M37" si="5">SUM(G6:G36)</f>
        <v>355.98</v>
      </c>
      <c r="H37" s="14">
        <f t="shared" si="5"/>
        <v>0</v>
      </c>
      <c r="I37" s="14">
        <f t="shared" si="5"/>
        <v>0</v>
      </c>
      <c r="J37" s="14">
        <f t="shared" si="5"/>
        <v>0</v>
      </c>
      <c r="K37" s="14">
        <f t="shared" si="5"/>
        <v>0</v>
      </c>
      <c r="L37" s="14">
        <f t="shared" si="5"/>
        <v>1165.52</v>
      </c>
      <c r="M37" s="17">
        <f t="shared" si="5"/>
        <v>156.6</v>
      </c>
      <c r="N37" s="17">
        <f t="shared" ref="N37:P37" si="6">SUM(N6:N36)</f>
        <v>0</v>
      </c>
      <c r="O37" s="17">
        <f t="shared" si="6"/>
        <v>0</v>
      </c>
      <c r="P37" s="17">
        <f t="shared" si="6"/>
        <v>81.99</v>
      </c>
      <c r="Q37" s="17">
        <v>84.94</v>
      </c>
      <c r="R37" s="17">
        <f t="shared" ref="R37:U37" si="7">SUM(R6:R36)</f>
        <v>0</v>
      </c>
      <c r="S37" s="17">
        <f t="shared" si="7"/>
        <v>0</v>
      </c>
      <c r="T37" s="17">
        <f t="shared" si="7"/>
        <v>323.52999999999997</v>
      </c>
      <c r="U37" s="13">
        <f t="shared" si="7"/>
        <v>6979</v>
      </c>
      <c r="V37" s="17">
        <f>C37+E37+L37+T37+U37</f>
        <v>10877.54</v>
      </c>
    </row>
    <row r="38" spans="2:22">
      <c r="B38" s="12" t="s">
        <v>26</v>
      </c>
      <c r="C38" s="13">
        <f>IF(COUNT(C6:C36)=0,0,C37/COUNTIF(C6:C36,"&gt;0"))</f>
        <v>20.379677419354799</v>
      </c>
      <c r="D38" s="13">
        <f t="shared" ref="D38:F38" si="8">IF(COUNT(D6:D36)=0,0,D37/COUNTIF(D6:D36,"&gt;0"))</f>
        <v>0</v>
      </c>
      <c r="E38" s="13">
        <f t="shared" si="8"/>
        <v>57.345806451612901</v>
      </c>
      <c r="F38" s="14">
        <f t="shared" si="8"/>
        <v>26.114193548387099</v>
      </c>
      <c r="G38" s="14">
        <f t="shared" ref="G38:K38" si="9">IF(COUNT(G6:G35)=0,0,G37/COUNTIF(G6:G36,"&gt;=0"))</f>
        <v>11.4832258064516</v>
      </c>
      <c r="H38" s="14">
        <f t="shared" si="9"/>
        <v>0</v>
      </c>
      <c r="I38" s="14">
        <f t="shared" si="9"/>
        <v>0</v>
      </c>
      <c r="J38" s="14">
        <f t="shared" si="9"/>
        <v>0</v>
      </c>
      <c r="K38" s="14">
        <f t="shared" si="9"/>
        <v>0</v>
      </c>
      <c r="L38" s="14">
        <f>IF(COUNTIF(L6:L37,"&gt;0")=0,0,L37/COUNTIF(L6:L36,"&gt;0"))</f>
        <v>37.597419354838699</v>
      </c>
      <c r="M38" s="17">
        <f t="shared" ref="M38:S38" si="10">IF(COUNT(M6:M35)=0,0,M37/COUNTIF(M6:M36,"&gt;=0"))</f>
        <v>5.0516129032258101</v>
      </c>
      <c r="N38" s="17">
        <f t="shared" si="10"/>
        <v>0</v>
      </c>
      <c r="O38" s="17">
        <f t="shared" si="10"/>
        <v>0</v>
      </c>
      <c r="P38" s="17">
        <f t="shared" si="10"/>
        <v>2.64483870967742</v>
      </c>
      <c r="Q38" s="17">
        <f t="shared" si="10"/>
        <v>2.74</v>
      </c>
      <c r="R38" s="17">
        <f t="shared" si="10"/>
        <v>0</v>
      </c>
      <c r="S38" s="17">
        <f t="shared" si="10"/>
        <v>0</v>
      </c>
      <c r="T38" s="17">
        <f>IF(COUNTIF(T6:T37,"&gt;0")=0,0,T37/COUNTIF(T6:T36,"&gt;0"))</f>
        <v>13.4804166666667</v>
      </c>
      <c r="U38" s="13">
        <f>IF(COUNT(U6:U35)=0,0,U37/COUNTIF(U6:U36,"&gt;0"))</f>
        <v>225.129032258064</v>
      </c>
      <c r="V38" s="17">
        <f>IF(COUNTIF(V6:V36,"&gt;0")=0,0,V37/COUNTIF(V6:V36,"&gt;0"))</f>
        <v>362.58466666666698</v>
      </c>
    </row>
    <row r="40" spans="2:22">
      <c r="L40" s="18"/>
    </row>
    <row r="41" spans="2:22">
      <c r="L41" s="18"/>
    </row>
  </sheetData>
  <mergeCells count="7">
    <mergeCell ref="B2:V2"/>
    <mergeCell ref="C4:E4"/>
    <mergeCell ref="F4:L4"/>
    <mergeCell ref="M4:T4"/>
    <mergeCell ref="B4:B5"/>
    <mergeCell ref="U4:U5"/>
    <mergeCell ref="V4:V5"/>
  </mergeCells>
  <phoneticPr fontId="3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V41"/>
  <sheetViews>
    <sheetView showGridLines="0" workbookViewId="0">
      <pane xSplit="2" ySplit="5" topLeftCell="C6" activePane="bottomRight" state="frozen"/>
      <selection pane="topRight"/>
      <selection pane="bottomLeft"/>
      <selection pane="bottomRight" activeCell="B2" sqref="B2:V38"/>
    </sheetView>
  </sheetViews>
  <sheetFormatPr defaultColWidth="9" defaultRowHeight="12.75"/>
  <cols>
    <col min="1" max="1" width="1.625" style="3" customWidth="1"/>
    <col min="2" max="2" width="4.625" style="4" customWidth="1"/>
    <col min="3" max="5" width="7.625" style="2" customWidth="1"/>
    <col min="6" max="11" width="6.625" style="2" customWidth="1"/>
    <col min="12" max="12" width="7.625" style="2" customWidth="1"/>
    <col min="13" max="19" width="6.625" style="2" customWidth="1"/>
    <col min="20" max="21" width="7.625" style="2" customWidth="1"/>
    <col min="22" max="22" width="8.625" style="3" customWidth="1"/>
    <col min="23" max="16384" width="9" style="3"/>
  </cols>
  <sheetData>
    <row r="1" spans="2:22" s="1" customFormat="1" ht="8.25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2:22" ht="18" customHeight="1">
      <c r="B2" s="30" t="s">
        <v>32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2:22" s="1" customFormat="1" ht="8.25"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9"/>
      <c r="T3" s="6"/>
      <c r="U3" s="6"/>
    </row>
    <row r="4" spans="2:22" s="2" customFormat="1">
      <c r="B4" s="43" t="s">
        <v>29</v>
      </c>
      <c r="C4" s="31" t="s">
        <v>3</v>
      </c>
      <c r="D4" s="32"/>
      <c r="E4" s="33"/>
      <c r="F4" s="34" t="s">
        <v>4</v>
      </c>
      <c r="G4" s="34"/>
      <c r="H4" s="34"/>
      <c r="I4" s="34"/>
      <c r="J4" s="34"/>
      <c r="K4" s="34"/>
      <c r="L4" s="34"/>
      <c r="M4" s="35" t="s">
        <v>5</v>
      </c>
      <c r="N4" s="36"/>
      <c r="O4" s="36"/>
      <c r="P4" s="36"/>
      <c r="Q4" s="36"/>
      <c r="R4" s="36"/>
      <c r="S4" s="36"/>
      <c r="T4" s="37"/>
      <c r="U4" s="45" t="s">
        <v>6</v>
      </c>
      <c r="V4" s="46" t="s">
        <v>7</v>
      </c>
    </row>
    <row r="5" spans="2:22" s="2" customFormat="1">
      <c r="B5" s="42"/>
      <c r="C5" s="9" t="s">
        <v>8</v>
      </c>
      <c r="D5" s="9" t="s">
        <v>9</v>
      </c>
      <c r="E5" s="10" t="s">
        <v>10</v>
      </c>
      <c r="F5" s="8" t="s">
        <v>11</v>
      </c>
      <c r="G5" s="8" t="s">
        <v>12</v>
      </c>
      <c r="H5" s="11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15" t="s">
        <v>18</v>
      </c>
      <c r="N5" s="16" t="s">
        <v>19</v>
      </c>
      <c r="O5" s="16" t="s">
        <v>20</v>
      </c>
      <c r="P5" s="16" t="s">
        <v>21</v>
      </c>
      <c r="Q5" s="16" t="s">
        <v>22</v>
      </c>
      <c r="R5" s="20" t="s">
        <v>23</v>
      </c>
      <c r="S5" s="21" t="s">
        <v>24</v>
      </c>
      <c r="T5" s="21" t="s">
        <v>17</v>
      </c>
      <c r="U5" s="45"/>
      <c r="V5" s="46"/>
    </row>
    <row r="6" spans="2:22">
      <c r="B6" s="12">
        <v>1</v>
      </c>
      <c r="C6" s="13">
        <v>18.440000000000001</v>
      </c>
      <c r="D6" s="13"/>
      <c r="E6" s="13">
        <v>58.94</v>
      </c>
      <c r="F6" s="14">
        <v>25.54</v>
      </c>
      <c r="G6" s="14">
        <v>13.68</v>
      </c>
      <c r="H6" s="14"/>
      <c r="I6" s="14"/>
      <c r="J6" s="14"/>
      <c r="K6" s="14"/>
      <c r="L6" s="14">
        <f t="shared" ref="L6:L15" si="0">SUM(F6:K6)</f>
        <v>39.22</v>
      </c>
      <c r="M6" s="17"/>
      <c r="N6" s="17"/>
      <c r="O6" s="17"/>
      <c r="P6" s="17">
        <v>0</v>
      </c>
      <c r="Q6" s="17">
        <v>4.74</v>
      </c>
      <c r="R6" s="17"/>
      <c r="S6" s="17"/>
      <c r="T6" s="17">
        <f>SUM(M6:S6)</f>
        <v>4.74</v>
      </c>
      <c r="U6" s="13">
        <v>252</v>
      </c>
      <c r="V6" s="17">
        <f t="shared" ref="V6:V35" si="1">C6+E6+L6+T6+U6</f>
        <v>373.34</v>
      </c>
    </row>
    <row r="7" spans="2:22">
      <c r="B7" s="12">
        <v>2</v>
      </c>
      <c r="C7" s="13">
        <v>31.14</v>
      </c>
      <c r="D7" s="13"/>
      <c r="E7" s="13">
        <v>60.44</v>
      </c>
      <c r="F7" s="14">
        <v>27.72</v>
      </c>
      <c r="G7" s="14">
        <v>0</v>
      </c>
      <c r="H7" s="14"/>
      <c r="I7" s="14"/>
      <c r="J7" s="14"/>
      <c r="K7" s="14"/>
      <c r="L7" s="14">
        <f t="shared" si="0"/>
        <v>27.72</v>
      </c>
      <c r="M7" s="17"/>
      <c r="N7" s="17"/>
      <c r="O7" s="17"/>
      <c r="P7" s="17">
        <v>0</v>
      </c>
      <c r="Q7" s="17">
        <v>8.2799999999999994</v>
      </c>
      <c r="R7" s="17"/>
      <c r="S7" s="17"/>
      <c r="T7" s="17">
        <f t="shared" ref="T7:T36" si="2">SUM(M7:S7)</f>
        <v>8.2799999999999994</v>
      </c>
      <c r="U7" s="13">
        <v>272</v>
      </c>
      <c r="V7" s="17">
        <f t="shared" si="1"/>
        <v>399.58</v>
      </c>
    </row>
    <row r="8" spans="2:22">
      <c r="B8" s="12">
        <v>3</v>
      </c>
      <c r="C8" s="13">
        <v>19.84</v>
      </c>
      <c r="D8" s="13"/>
      <c r="E8" s="13">
        <v>60.82</v>
      </c>
      <c r="F8" s="14">
        <v>34.979999999999997</v>
      </c>
      <c r="G8" s="14">
        <v>0</v>
      </c>
      <c r="H8" s="14"/>
      <c r="I8" s="14"/>
      <c r="J8" s="14"/>
      <c r="K8" s="14"/>
      <c r="L8" s="14">
        <f t="shared" si="0"/>
        <v>34.979999999999997</v>
      </c>
      <c r="M8" s="17"/>
      <c r="N8" s="17"/>
      <c r="O8" s="17"/>
      <c r="P8" s="17">
        <v>0</v>
      </c>
      <c r="Q8" s="17">
        <v>5.96</v>
      </c>
      <c r="R8" s="17"/>
      <c r="S8" s="17"/>
      <c r="T8" s="17">
        <f t="shared" si="2"/>
        <v>5.96</v>
      </c>
      <c r="U8" s="13">
        <v>279</v>
      </c>
      <c r="V8" s="17">
        <f t="shared" si="1"/>
        <v>400.6</v>
      </c>
    </row>
    <row r="9" spans="2:22">
      <c r="B9" s="12">
        <v>4</v>
      </c>
      <c r="C9" s="13">
        <v>17.920000000000002</v>
      </c>
      <c r="D9" s="13"/>
      <c r="E9" s="13">
        <v>0</v>
      </c>
      <c r="F9" s="14">
        <v>23.32</v>
      </c>
      <c r="G9" s="14">
        <v>13.9</v>
      </c>
      <c r="H9" s="14"/>
      <c r="I9" s="14"/>
      <c r="J9" s="14"/>
      <c r="K9" s="14"/>
      <c r="L9" s="14">
        <f t="shared" si="0"/>
        <v>37.22</v>
      </c>
      <c r="M9" s="17"/>
      <c r="N9" s="17"/>
      <c r="O9" s="17"/>
      <c r="P9" s="17">
        <v>0</v>
      </c>
      <c r="Q9" s="17">
        <v>0</v>
      </c>
      <c r="R9" s="17"/>
      <c r="S9" s="17"/>
      <c r="T9" s="17">
        <f t="shared" si="2"/>
        <v>0</v>
      </c>
      <c r="U9" s="13">
        <v>182</v>
      </c>
      <c r="V9" s="17">
        <f t="shared" si="1"/>
        <v>237.14</v>
      </c>
    </row>
    <row r="10" spans="2:22">
      <c r="B10" s="12">
        <v>5</v>
      </c>
      <c r="C10" s="13">
        <v>18.98</v>
      </c>
      <c r="D10" s="13"/>
      <c r="E10" s="13">
        <v>57.68</v>
      </c>
      <c r="F10" s="14">
        <v>21.34</v>
      </c>
      <c r="G10" s="14">
        <v>22.48</v>
      </c>
      <c r="H10" s="14"/>
      <c r="I10" s="14"/>
      <c r="J10" s="14"/>
      <c r="K10" s="14"/>
      <c r="L10" s="14">
        <f t="shared" si="0"/>
        <v>43.82</v>
      </c>
      <c r="M10" s="17"/>
      <c r="N10" s="17"/>
      <c r="O10" s="17"/>
      <c r="P10" s="17">
        <v>3.28</v>
      </c>
      <c r="Q10" s="17">
        <v>0</v>
      </c>
      <c r="R10" s="17"/>
      <c r="S10" s="17"/>
      <c r="T10" s="17">
        <f t="shared" si="2"/>
        <v>3.28</v>
      </c>
      <c r="U10" s="13">
        <v>283</v>
      </c>
      <c r="V10" s="17">
        <f t="shared" si="1"/>
        <v>406.76</v>
      </c>
    </row>
    <row r="11" spans="2:22">
      <c r="B11" s="12">
        <v>6</v>
      </c>
      <c r="C11" s="13">
        <v>29.9</v>
      </c>
      <c r="D11" s="13"/>
      <c r="E11" s="13">
        <v>59.28</v>
      </c>
      <c r="F11" s="14">
        <v>19.64</v>
      </c>
      <c r="G11" s="14">
        <v>15.76</v>
      </c>
      <c r="H11" s="14"/>
      <c r="I11" s="14"/>
      <c r="J11" s="14"/>
      <c r="K11" s="14"/>
      <c r="L11" s="14">
        <f t="shared" si="0"/>
        <v>35.4</v>
      </c>
      <c r="M11" s="17"/>
      <c r="N11" s="17"/>
      <c r="O11" s="17"/>
      <c r="P11" s="17">
        <v>5.68</v>
      </c>
      <c r="Q11" s="17">
        <v>8.3800000000000008</v>
      </c>
      <c r="R11" s="17"/>
      <c r="S11" s="17"/>
      <c r="T11" s="17">
        <f t="shared" si="2"/>
        <v>14.06</v>
      </c>
      <c r="U11" s="13">
        <v>202</v>
      </c>
      <c r="V11" s="17">
        <f t="shared" si="1"/>
        <v>340.64</v>
      </c>
    </row>
    <row r="12" spans="2:22">
      <c r="B12" s="12">
        <v>7</v>
      </c>
      <c r="C12" s="13">
        <v>22.64</v>
      </c>
      <c r="D12" s="13"/>
      <c r="E12" s="13">
        <v>58.64</v>
      </c>
      <c r="F12" s="14">
        <v>33.380000000000003</v>
      </c>
      <c r="G12" s="14">
        <v>6.72</v>
      </c>
      <c r="H12" s="14"/>
      <c r="I12" s="14"/>
      <c r="J12" s="14"/>
      <c r="K12" s="14"/>
      <c r="L12" s="14">
        <f t="shared" si="0"/>
        <v>40.1</v>
      </c>
      <c r="M12" s="17"/>
      <c r="N12" s="17"/>
      <c r="O12" s="17"/>
      <c r="P12" s="17">
        <v>5.7</v>
      </c>
      <c r="Q12" s="17">
        <v>12.06</v>
      </c>
      <c r="R12" s="17"/>
      <c r="S12" s="17"/>
      <c r="T12" s="17">
        <f t="shared" si="2"/>
        <v>17.760000000000002</v>
      </c>
      <c r="U12" s="13">
        <v>321</v>
      </c>
      <c r="V12" s="17">
        <f t="shared" si="1"/>
        <v>460.14</v>
      </c>
    </row>
    <row r="13" spans="2:22">
      <c r="B13" s="12">
        <v>8</v>
      </c>
      <c r="C13" s="13">
        <v>21.2</v>
      </c>
      <c r="D13" s="13"/>
      <c r="E13" s="13">
        <v>60.8</v>
      </c>
      <c r="F13" s="14">
        <v>21.14</v>
      </c>
      <c r="G13" s="14">
        <v>14.9</v>
      </c>
      <c r="H13" s="14"/>
      <c r="I13" s="14"/>
      <c r="J13" s="14"/>
      <c r="K13" s="14"/>
      <c r="L13" s="14">
        <f t="shared" si="0"/>
        <v>36.04</v>
      </c>
      <c r="M13" s="17"/>
      <c r="N13" s="17"/>
      <c r="O13" s="17"/>
      <c r="P13" s="17">
        <v>0</v>
      </c>
      <c r="Q13" s="17">
        <v>8.7200000000000006</v>
      </c>
      <c r="R13" s="17"/>
      <c r="S13" s="17"/>
      <c r="T13" s="17">
        <f t="shared" si="2"/>
        <v>8.7200000000000006</v>
      </c>
      <c r="U13" s="13">
        <v>311</v>
      </c>
      <c r="V13" s="17">
        <f t="shared" si="1"/>
        <v>437.76</v>
      </c>
    </row>
    <row r="14" spans="2:22">
      <c r="B14" s="12">
        <v>9</v>
      </c>
      <c r="C14" s="13">
        <v>27.08</v>
      </c>
      <c r="D14" s="13"/>
      <c r="E14" s="13">
        <v>58.3</v>
      </c>
      <c r="F14" s="14">
        <v>36.04</v>
      </c>
      <c r="G14" s="14">
        <v>7.12</v>
      </c>
      <c r="H14" s="14"/>
      <c r="I14" s="14"/>
      <c r="J14" s="14"/>
      <c r="K14" s="14"/>
      <c r="L14" s="14">
        <f t="shared" si="0"/>
        <v>43.16</v>
      </c>
      <c r="M14" s="17"/>
      <c r="N14" s="17"/>
      <c r="O14" s="17"/>
      <c r="P14" s="17">
        <v>0</v>
      </c>
      <c r="Q14" s="17">
        <v>12.6</v>
      </c>
      <c r="R14" s="17"/>
      <c r="S14" s="17"/>
      <c r="T14" s="17">
        <f t="shared" si="2"/>
        <v>12.6</v>
      </c>
      <c r="U14" s="13">
        <v>286</v>
      </c>
      <c r="V14" s="17">
        <f t="shared" si="1"/>
        <v>427.14</v>
      </c>
    </row>
    <row r="15" spans="2:22">
      <c r="B15" s="12">
        <v>10</v>
      </c>
      <c r="C15" s="13">
        <v>26</v>
      </c>
      <c r="D15" s="13"/>
      <c r="E15" s="13">
        <v>60.72</v>
      </c>
      <c r="F15" s="14">
        <v>17.28</v>
      </c>
      <c r="G15" s="14">
        <v>14.54</v>
      </c>
      <c r="H15" s="14"/>
      <c r="I15" s="14"/>
      <c r="J15" s="14"/>
      <c r="K15" s="14"/>
      <c r="L15" s="14">
        <f t="shared" si="0"/>
        <v>31.82</v>
      </c>
      <c r="M15" s="17"/>
      <c r="N15" s="17"/>
      <c r="O15" s="17"/>
      <c r="P15" s="17">
        <v>5.7</v>
      </c>
      <c r="Q15" s="17">
        <v>4.32</v>
      </c>
      <c r="R15" s="17"/>
      <c r="S15" s="17"/>
      <c r="T15" s="17">
        <f t="shared" si="2"/>
        <v>10.02</v>
      </c>
      <c r="U15" s="13">
        <v>337</v>
      </c>
      <c r="V15" s="17">
        <f t="shared" si="1"/>
        <v>465.56</v>
      </c>
    </row>
    <row r="16" spans="2:22">
      <c r="B16" s="12">
        <v>11</v>
      </c>
      <c r="C16" s="13">
        <v>31.12</v>
      </c>
      <c r="D16" s="13"/>
      <c r="E16" s="13">
        <v>58.7</v>
      </c>
      <c r="F16" s="14">
        <v>25.9</v>
      </c>
      <c r="G16" s="14">
        <v>0</v>
      </c>
      <c r="H16" s="14"/>
      <c r="I16" s="14"/>
      <c r="J16" s="14"/>
      <c r="K16" s="14"/>
      <c r="L16" s="14">
        <f t="shared" ref="L16:L36" si="3">SUM(F16:K16)</f>
        <v>25.9</v>
      </c>
      <c r="M16" s="17"/>
      <c r="N16" s="17"/>
      <c r="O16" s="17"/>
      <c r="P16" s="17">
        <v>5.62</v>
      </c>
      <c r="Q16" s="17">
        <v>4.4000000000000004</v>
      </c>
      <c r="R16" s="17"/>
      <c r="S16" s="17"/>
      <c r="T16" s="17">
        <f t="shared" si="2"/>
        <v>10.02</v>
      </c>
      <c r="U16" s="13">
        <v>343</v>
      </c>
      <c r="V16" s="17">
        <f t="shared" si="1"/>
        <v>468.74</v>
      </c>
    </row>
    <row r="17" spans="2:22">
      <c r="B17" s="12">
        <v>12</v>
      </c>
      <c r="C17" s="13">
        <v>21.2</v>
      </c>
      <c r="D17" s="13"/>
      <c r="E17" s="13">
        <v>62.14</v>
      </c>
      <c r="F17" s="14">
        <v>26.58</v>
      </c>
      <c r="G17" s="14">
        <v>6.84</v>
      </c>
      <c r="H17" s="14"/>
      <c r="I17" s="14"/>
      <c r="J17" s="14"/>
      <c r="K17" s="14"/>
      <c r="L17" s="14">
        <f t="shared" si="3"/>
        <v>33.42</v>
      </c>
      <c r="M17" s="17"/>
      <c r="N17" s="17"/>
      <c r="O17" s="17"/>
      <c r="P17" s="17">
        <v>5.52</v>
      </c>
      <c r="Q17" s="17">
        <v>12.72</v>
      </c>
      <c r="R17" s="17"/>
      <c r="S17" s="17"/>
      <c r="T17" s="17">
        <f t="shared" si="2"/>
        <v>18.239999999999998</v>
      </c>
      <c r="U17" s="13">
        <v>320</v>
      </c>
      <c r="V17" s="17">
        <f t="shared" si="1"/>
        <v>455</v>
      </c>
    </row>
    <row r="18" spans="2:22">
      <c r="B18" s="12">
        <v>13</v>
      </c>
      <c r="C18" s="13">
        <v>35.4</v>
      </c>
      <c r="D18" s="13"/>
      <c r="E18" s="13">
        <v>62.28</v>
      </c>
      <c r="F18" s="14">
        <v>20.46</v>
      </c>
      <c r="G18" s="14">
        <v>28.38</v>
      </c>
      <c r="H18" s="14"/>
      <c r="I18" s="14"/>
      <c r="J18" s="14"/>
      <c r="K18" s="14"/>
      <c r="L18" s="14">
        <f t="shared" si="3"/>
        <v>48.84</v>
      </c>
      <c r="M18" s="17"/>
      <c r="N18" s="17"/>
      <c r="O18" s="17"/>
      <c r="P18" s="17">
        <v>5.86</v>
      </c>
      <c r="Q18" s="17">
        <v>6.24</v>
      </c>
      <c r="R18" s="17"/>
      <c r="S18" s="17"/>
      <c r="T18" s="17">
        <f t="shared" si="2"/>
        <v>12.1</v>
      </c>
      <c r="U18" s="13">
        <v>320</v>
      </c>
      <c r="V18" s="17">
        <f t="shared" si="1"/>
        <v>478.62</v>
      </c>
    </row>
    <row r="19" spans="2:22">
      <c r="B19" s="12">
        <v>14</v>
      </c>
      <c r="C19" s="13">
        <v>20.92</v>
      </c>
      <c r="D19" s="13"/>
      <c r="E19" s="13">
        <v>62.58</v>
      </c>
      <c r="F19" s="14">
        <v>33.56</v>
      </c>
      <c r="G19" s="14">
        <v>0</v>
      </c>
      <c r="H19" s="14"/>
      <c r="I19" s="14"/>
      <c r="J19" s="14"/>
      <c r="K19" s="14"/>
      <c r="L19" s="14">
        <f t="shared" si="3"/>
        <v>33.56</v>
      </c>
      <c r="M19" s="17"/>
      <c r="N19" s="17"/>
      <c r="O19" s="17"/>
      <c r="P19" s="17">
        <v>5.96</v>
      </c>
      <c r="Q19" s="17">
        <v>0</v>
      </c>
      <c r="R19" s="17"/>
      <c r="S19" s="17"/>
      <c r="T19" s="17">
        <f t="shared" si="2"/>
        <v>5.96</v>
      </c>
      <c r="U19" s="13">
        <v>320</v>
      </c>
      <c r="V19" s="17">
        <f t="shared" si="1"/>
        <v>443.02</v>
      </c>
    </row>
    <row r="20" spans="2:22">
      <c r="B20" s="12">
        <v>15</v>
      </c>
      <c r="C20" s="13">
        <v>31.3</v>
      </c>
      <c r="D20" s="13"/>
      <c r="E20" s="13">
        <v>31.26</v>
      </c>
      <c r="F20" s="14">
        <v>14.42</v>
      </c>
      <c r="G20" s="14">
        <v>16.88</v>
      </c>
      <c r="H20" s="14"/>
      <c r="I20" s="14"/>
      <c r="J20" s="14"/>
      <c r="K20" s="14"/>
      <c r="L20" s="14">
        <f t="shared" si="3"/>
        <v>31.3</v>
      </c>
      <c r="M20" s="17"/>
      <c r="N20" s="17"/>
      <c r="O20" s="17"/>
      <c r="P20" s="17">
        <v>0</v>
      </c>
      <c r="Q20" s="17">
        <v>0</v>
      </c>
      <c r="R20" s="17"/>
      <c r="S20" s="17"/>
      <c r="T20" s="17">
        <f t="shared" si="2"/>
        <v>0</v>
      </c>
      <c r="U20" s="13">
        <v>294</v>
      </c>
      <c r="V20" s="17">
        <f t="shared" si="1"/>
        <v>387.86</v>
      </c>
    </row>
    <row r="21" spans="2:22">
      <c r="B21" s="12">
        <v>16</v>
      </c>
      <c r="C21" s="13">
        <v>26.62</v>
      </c>
      <c r="D21" s="13"/>
      <c r="E21" s="13">
        <v>30.22</v>
      </c>
      <c r="F21" s="14">
        <v>27.26</v>
      </c>
      <c r="G21" s="14">
        <v>6.96</v>
      </c>
      <c r="H21" s="14"/>
      <c r="I21" s="14"/>
      <c r="J21" s="14"/>
      <c r="K21" s="14"/>
      <c r="L21" s="14">
        <f t="shared" si="3"/>
        <v>34.22</v>
      </c>
      <c r="M21" s="17"/>
      <c r="N21" s="17"/>
      <c r="O21" s="17"/>
      <c r="P21" s="17">
        <v>0</v>
      </c>
      <c r="Q21" s="17">
        <v>0</v>
      </c>
      <c r="R21" s="17"/>
      <c r="S21" s="17"/>
      <c r="T21" s="17">
        <f t="shared" si="2"/>
        <v>0</v>
      </c>
      <c r="U21" s="13">
        <v>300</v>
      </c>
      <c r="V21" s="17">
        <f t="shared" si="1"/>
        <v>391.06</v>
      </c>
    </row>
    <row r="22" spans="2:22">
      <c r="B22" s="12">
        <v>17</v>
      </c>
      <c r="C22" s="13">
        <v>28</v>
      </c>
      <c r="D22" s="13"/>
      <c r="E22" s="13">
        <v>31.14</v>
      </c>
      <c r="F22" s="14">
        <v>25.22</v>
      </c>
      <c r="G22" s="14">
        <v>13.4</v>
      </c>
      <c r="H22" s="14"/>
      <c r="I22" s="14"/>
      <c r="J22" s="14"/>
      <c r="K22" s="14"/>
      <c r="L22" s="14">
        <f t="shared" si="3"/>
        <v>38.619999999999997</v>
      </c>
      <c r="M22" s="17"/>
      <c r="N22" s="17"/>
      <c r="O22" s="17"/>
      <c r="P22" s="17">
        <v>5.64</v>
      </c>
      <c r="Q22" s="17">
        <v>0</v>
      </c>
      <c r="R22" s="17"/>
      <c r="S22" s="17"/>
      <c r="T22" s="17">
        <f t="shared" si="2"/>
        <v>5.64</v>
      </c>
      <c r="U22" s="13">
        <v>307</v>
      </c>
      <c r="V22" s="17">
        <f t="shared" si="1"/>
        <v>410.4</v>
      </c>
    </row>
    <row r="23" spans="2:22">
      <c r="B23" s="12">
        <v>18</v>
      </c>
      <c r="C23" s="13">
        <v>24.84</v>
      </c>
      <c r="D23" s="13"/>
      <c r="E23" s="13">
        <v>30.48</v>
      </c>
      <c r="F23" s="14">
        <v>25.3</v>
      </c>
      <c r="G23" s="14">
        <v>7.62</v>
      </c>
      <c r="H23" s="14"/>
      <c r="I23" s="14"/>
      <c r="J23" s="14"/>
      <c r="K23" s="14"/>
      <c r="L23" s="14">
        <f t="shared" si="3"/>
        <v>32.92</v>
      </c>
      <c r="M23" s="17"/>
      <c r="N23" s="17"/>
      <c r="O23" s="17"/>
      <c r="P23" s="17">
        <v>5.76</v>
      </c>
      <c r="Q23" s="17">
        <v>0</v>
      </c>
      <c r="R23" s="17"/>
      <c r="S23" s="17"/>
      <c r="T23" s="17">
        <f t="shared" si="2"/>
        <v>5.76</v>
      </c>
      <c r="U23" s="13">
        <v>296</v>
      </c>
      <c r="V23" s="17">
        <f t="shared" si="1"/>
        <v>390</v>
      </c>
    </row>
    <row r="24" spans="2:22">
      <c r="B24" s="12">
        <v>19</v>
      </c>
      <c r="C24" s="13">
        <v>30</v>
      </c>
      <c r="D24" s="13"/>
      <c r="E24" s="13">
        <v>62</v>
      </c>
      <c r="F24" s="14">
        <v>28.44</v>
      </c>
      <c r="G24" s="14">
        <v>16.420000000000002</v>
      </c>
      <c r="H24" s="14"/>
      <c r="I24" s="14"/>
      <c r="J24" s="14"/>
      <c r="K24" s="14"/>
      <c r="L24" s="14">
        <f t="shared" si="3"/>
        <v>44.86</v>
      </c>
      <c r="M24" s="17"/>
      <c r="N24" s="17"/>
      <c r="O24" s="17"/>
      <c r="P24" s="17">
        <v>5.58</v>
      </c>
      <c r="Q24" s="17">
        <v>0</v>
      </c>
      <c r="R24" s="17"/>
      <c r="S24" s="17"/>
      <c r="T24" s="17">
        <f t="shared" si="2"/>
        <v>5.58</v>
      </c>
      <c r="U24" s="13">
        <v>119</v>
      </c>
      <c r="V24" s="17">
        <f t="shared" si="1"/>
        <v>261.44</v>
      </c>
    </row>
    <row r="25" spans="2:22">
      <c r="B25" s="12">
        <v>20</v>
      </c>
      <c r="C25" s="13">
        <v>27.24</v>
      </c>
      <c r="D25" s="13"/>
      <c r="E25" s="13">
        <v>61.3</v>
      </c>
      <c r="F25" s="14">
        <v>18.559999999999999</v>
      </c>
      <c r="G25" s="14">
        <v>32.36</v>
      </c>
      <c r="H25" s="14"/>
      <c r="I25" s="14"/>
      <c r="J25" s="14"/>
      <c r="K25" s="14"/>
      <c r="L25" s="14">
        <f t="shared" si="3"/>
        <v>50.92</v>
      </c>
      <c r="M25" s="17"/>
      <c r="N25" s="17"/>
      <c r="O25" s="17"/>
      <c r="P25" s="17">
        <v>5.8</v>
      </c>
      <c r="Q25" s="17">
        <v>0</v>
      </c>
      <c r="R25" s="17"/>
      <c r="S25" s="17"/>
      <c r="T25" s="17">
        <f t="shared" si="2"/>
        <v>5.8</v>
      </c>
      <c r="U25" s="13">
        <v>163</v>
      </c>
      <c r="V25" s="17">
        <f t="shared" si="1"/>
        <v>308.26</v>
      </c>
    </row>
    <row r="26" spans="2:22">
      <c r="B26" s="12">
        <v>21</v>
      </c>
      <c r="C26" s="13">
        <v>18.68</v>
      </c>
      <c r="D26" s="13"/>
      <c r="E26" s="13">
        <v>62.3</v>
      </c>
      <c r="F26" s="14">
        <v>13.86</v>
      </c>
      <c r="G26" s="14">
        <v>6.3</v>
      </c>
      <c r="H26" s="14"/>
      <c r="I26" s="14"/>
      <c r="J26" s="14"/>
      <c r="K26" s="14"/>
      <c r="L26" s="14">
        <f t="shared" si="3"/>
        <v>20.16</v>
      </c>
      <c r="M26" s="17"/>
      <c r="N26" s="17"/>
      <c r="O26" s="17"/>
      <c r="P26" s="17">
        <v>5.96</v>
      </c>
      <c r="Q26" s="17">
        <v>0</v>
      </c>
      <c r="R26" s="17"/>
      <c r="S26" s="17"/>
      <c r="T26" s="17">
        <f t="shared" si="2"/>
        <v>5.96</v>
      </c>
      <c r="U26" s="13">
        <v>160</v>
      </c>
      <c r="V26" s="17">
        <f t="shared" si="1"/>
        <v>267.10000000000002</v>
      </c>
    </row>
    <row r="27" spans="2:22">
      <c r="B27" s="12">
        <v>22</v>
      </c>
      <c r="C27" s="13">
        <v>45.06</v>
      </c>
      <c r="D27" s="13"/>
      <c r="E27" s="13">
        <v>61.52</v>
      </c>
      <c r="F27" s="14">
        <v>33.08</v>
      </c>
      <c r="G27" s="14">
        <v>0</v>
      </c>
      <c r="H27" s="14"/>
      <c r="I27" s="14"/>
      <c r="J27" s="14"/>
      <c r="K27" s="14"/>
      <c r="L27" s="14">
        <f t="shared" si="3"/>
        <v>33.08</v>
      </c>
      <c r="M27" s="17"/>
      <c r="N27" s="17"/>
      <c r="O27" s="17"/>
      <c r="P27" s="17">
        <v>0</v>
      </c>
      <c r="Q27" s="17">
        <v>0</v>
      </c>
      <c r="R27" s="17"/>
      <c r="S27" s="17"/>
      <c r="T27" s="17">
        <f t="shared" si="2"/>
        <v>0</v>
      </c>
      <c r="U27" s="13">
        <v>203</v>
      </c>
      <c r="V27" s="17">
        <f t="shared" si="1"/>
        <v>342.66</v>
      </c>
    </row>
    <row r="28" spans="2:22">
      <c r="B28" s="12">
        <v>23</v>
      </c>
      <c r="C28" s="13">
        <v>25.58</v>
      </c>
      <c r="D28" s="13"/>
      <c r="E28" s="13">
        <v>61.9</v>
      </c>
      <c r="F28" s="14">
        <v>29.7</v>
      </c>
      <c r="G28" s="14">
        <v>15</v>
      </c>
      <c r="H28" s="14"/>
      <c r="I28" s="14"/>
      <c r="J28" s="14"/>
      <c r="K28" s="14"/>
      <c r="L28" s="14">
        <f t="shared" si="3"/>
        <v>44.7</v>
      </c>
      <c r="M28" s="17"/>
      <c r="N28" s="17"/>
      <c r="O28" s="17"/>
      <c r="P28" s="17">
        <v>0</v>
      </c>
      <c r="Q28" s="17">
        <v>0</v>
      </c>
      <c r="R28" s="17"/>
      <c r="S28" s="17"/>
      <c r="T28" s="17">
        <f t="shared" si="2"/>
        <v>0</v>
      </c>
      <c r="U28" s="13">
        <v>340</v>
      </c>
      <c r="V28" s="17">
        <f t="shared" si="1"/>
        <v>472.18</v>
      </c>
    </row>
    <row r="29" spans="2:22">
      <c r="B29" s="12">
        <v>24</v>
      </c>
      <c r="C29" s="13">
        <v>19.14</v>
      </c>
      <c r="D29" s="13"/>
      <c r="E29" s="13">
        <v>92.46</v>
      </c>
      <c r="F29" s="14">
        <v>20.09</v>
      </c>
      <c r="G29" s="14">
        <v>14.22</v>
      </c>
      <c r="H29" s="14"/>
      <c r="I29" s="14"/>
      <c r="J29" s="14"/>
      <c r="K29" s="14"/>
      <c r="L29" s="14">
        <f t="shared" si="3"/>
        <v>34.31</v>
      </c>
      <c r="M29" s="17"/>
      <c r="N29" s="17"/>
      <c r="O29" s="17"/>
      <c r="P29" s="17">
        <v>5.7</v>
      </c>
      <c r="Q29" s="17">
        <v>0</v>
      </c>
      <c r="R29" s="17"/>
      <c r="S29" s="17"/>
      <c r="T29" s="17">
        <f t="shared" si="2"/>
        <v>5.7</v>
      </c>
      <c r="U29" s="13">
        <v>360</v>
      </c>
      <c r="V29" s="17">
        <f t="shared" si="1"/>
        <v>511.61</v>
      </c>
    </row>
    <row r="30" spans="2:22">
      <c r="B30" s="12">
        <v>25</v>
      </c>
      <c r="C30" s="13">
        <v>38.64</v>
      </c>
      <c r="D30" s="13"/>
      <c r="E30" s="13">
        <v>62.2</v>
      </c>
      <c r="F30" s="14">
        <v>28.38</v>
      </c>
      <c r="G30" s="14">
        <v>15</v>
      </c>
      <c r="H30" s="14"/>
      <c r="I30" s="14"/>
      <c r="J30" s="14"/>
      <c r="K30" s="14"/>
      <c r="L30" s="14">
        <f t="shared" si="3"/>
        <v>43.38</v>
      </c>
      <c r="M30" s="17"/>
      <c r="N30" s="17"/>
      <c r="O30" s="17"/>
      <c r="P30" s="17">
        <v>2.58</v>
      </c>
      <c r="Q30" s="17">
        <v>0</v>
      </c>
      <c r="R30" s="17"/>
      <c r="S30" s="17"/>
      <c r="T30" s="17">
        <f t="shared" si="2"/>
        <v>2.58</v>
      </c>
      <c r="U30" s="13">
        <v>385</v>
      </c>
      <c r="V30" s="17">
        <f t="shared" si="1"/>
        <v>531.79999999999995</v>
      </c>
    </row>
    <row r="31" spans="2:22">
      <c r="B31" s="12">
        <v>26</v>
      </c>
      <c r="C31" s="13">
        <v>30.62</v>
      </c>
      <c r="D31" s="13"/>
      <c r="E31" s="13">
        <v>62.36</v>
      </c>
      <c r="F31" s="14">
        <v>19.78</v>
      </c>
      <c r="G31" s="14">
        <v>16.78</v>
      </c>
      <c r="H31" s="14"/>
      <c r="I31" s="14"/>
      <c r="J31" s="14"/>
      <c r="K31" s="14"/>
      <c r="L31" s="14">
        <f t="shared" si="3"/>
        <v>36.56</v>
      </c>
      <c r="M31" s="17"/>
      <c r="N31" s="17"/>
      <c r="O31" s="17"/>
      <c r="P31" s="17">
        <v>0</v>
      </c>
      <c r="Q31" s="17">
        <v>0</v>
      </c>
      <c r="R31" s="17"/>
      <c r="S31" s="17"/>
      <c r="T31" s="17">
        <f t="shared" si="2"/>
        <v>0</v>
      </c>
      <c r="U31" s="13">
        <v>400</v>
      </c>
      <c r="V31" s="17">
        <f t="shared" si="1"/>
        <v>529.54</v>
      </c>
    </row>
    <row r="32" spans="2:22">
      <c r="B32" s="12">
        <v>27</v>
      </c>
      <c r="C32" s="13">
        <v>32.06</v>
      </c>
      <c r="D32" s="13"/>
      <c r="E32" s="13">
        <v>60.82</v>
      </c>
      <c r="F32" s="14">
        <v>26.74</v>
      </c>
      <c r="G32" s="14">
        <v>6.46</v>
      </c>
      <c r="H32" s="14"/>
      <c r="I32" s="14"/>
      <c r="J32" s="14"/>
      <c r="K32" s="14"/>
      <c r="L32" s="14">
        <f t="shared" si="3"/>
        <v>33.200000000000003</v>
      </c>
      <c r="M32" s="17"/>
      <c r="N32" s="17"/>
      <c r="O32" s="17"/>
      <c r="P32" s="17">
        <v>0</v>
      </c>
      <c r="Q32" s="17">
        <v>0</v>
      </c>
      <c r="R32" s="17"/>
      <c r="S32" s="17"/>
      <c r="T32" s="17">
        <f t="shared" si="2"/>
        <v>0</v>
      </c>
      <c r="U32" s="13">
        <v>375</v>
      </c>
      <c r="V32" s="17">
        <f t="shared" si="1"/>
        <v>501.08</v>
      </c>
    </row>
    <row r="33" spans="2:22">
      <c r="B33" s="12">
        <v>28</v>
      </c>
      <c r="C33" s="13">
        <v>29.6</v>
      </c>
      <c r="D33" s="13"/>
      <c r="E33" s="13">
        <v>61.78</v>
      </c>
      <c r="F33" s="14">
        <v>25.92</v>
      </c>
      <c r="G33" s="14">
        <v>13.92</v>
      </c>
      <c r="H33" s="14"/>
      <c r="I33" s="14"/>
      <c r="J33" s="14"/>
      <c r="K33" s="14"/>
      <c r="L33" s="14">
        <f t="shared" si="3"/>
        <v>39.840000000000003</v>
      </c>
      <c r="M33" s="17"/>
      <c r="N33" s="17"/>
      <c r="O33" s="17"/>
      <c r="P33" s="17">
        <v>0</v>
      </c>
      <c r="Q33" s="17">
        <v>0</v>
      </c>
      <c r="R33" s="17"/>
      <c r="S33" s="17"/>
      <c r="T33" s="17">
        <f t="shared" si="2"/>
        <v>0</v>
      </c>
      <c r="U33" s="13">
        <v>370</v>
      </c>
      <c r="V33" s="17">
        <f t="shared" si="1"/>
        <v>501.22</v>
      </c>
    </row>
    <row r="34" spans="2:22">
      <c r="B34" s="12">
        <v>29</v>
      </c>
      <c r="C34" s="13">
        <v>41.02</v>
      </c>
      <c r="D34" s="13"/>
      <c r="E34" s="13">
        <v>62.34</v>
      </c>
      <c r="F34" s="14">
        <v>26.74</v>
      </c>
      <c r="G34" s="14">
        <v>8.0399999999999991</v>
      </c>
      <c r="H34" s="14"/>
      <c r="I34" s="14"/>
      <c r="J34" s="14"/>
      <c r="K34" s="14"/>
      <c r="L34" s="14">
        <f t="shared" si="3"/>
        <v>34.78</v>
      </c>
      <c r="M34" s="17"/>
      <c r="N34" s="17"/>
      <c r="O34" s="17"/>
      <c r="P34" s="17">
        <v>0</v>
      </c>
      <c r="Q34" s="17">
        <v>0</v>
      </c>
      <c r="R34" s="17"/>
      <c r="S34" s="17"/>
      <c r="T34" s="17">
        <f t="shared" si="2"/>
        <v>0</v>
      </c>
      <c r="U34" s="13">
        <v>442</v>
      </c>
      <c r="V34" s="17">
        <f t="shared" si="1"/>
        <v>580.14</v>
      </c>
    </row>
    <row r="35" spans="2:22">
      <c r="B35" s="12">
        <v>30</v>
      </c>
      <c r="C35" s="13">
        <v>31.28</v>
      </c>
      <c r="D35" s="13"/>
      <c r="E35" s="13">
        <v>0</v>
      </c>
      <c r="F35" s="14">
        <v>35.299999999999997</v>
      </c>
      <c r="G35" s="14">
        <v>6.96</v>
      </c>
      <c r="H35" s="14"/>
      <c r="I35" s="14"/>
      <c r="J35" s="14"/>
      <c r="K35" s="14"/>
      <c r="L35" s="14">
        <f t="shared" si="3"/>
        <v>42.26</v>
      </c>
      <c r="M35" s="17"/>
      <c r="N35" s="17"/>
      <c r="O35" s="17"/>
      <c r="P35" s="17">
        <v>0</v>
      </c>
      <c r="Q35" s="17">
        <v>0</v>
      </c>
      <c r="R35" s="17"/>
      <c r="S35" s="17"/>
      <c r="T35" s="17">
        <f t="shared" si="2"/>
        <v>0</v>
      </c>
      <c r="U35" s="13">
        <v>442</v>
      </c>
      <c r="V35" s="17">
        <f t="shared" si="1"/>
        <v>515.54</v>
      </c>
    </row>
    <row r="36" spans="2:22">
      <c r="B36" s="12">
        <v>31</v>
      </c>
      <c r="C36" s="13"/>
      <c r="D36" s="13"/>
      <c r="E36" s="13"/>
      <c r="F36" s="14"/>
      <c r="G36" s="14"/>
      <c r="H36" s="14"/>
      <c r="I36" s="14"/>
      <c r="J36" s="14"/>
      <c r="K36" s="14"/>
      <c r="L36" s="14">
        <f t="shared" si="3"/>
        <v>0</v>
      </c>
      <c r="M36" s="17"/>
      <c r="N36" s="17"/>
      <c r="O36" s="17"/>
      <c r="P36" s="17"/>
      <c r="Q36" s="17"/>
      <c r="R36" s="17"/>
      <c r="S36" s="17"/>
      <c r="T36" s="17">
        <f t="shared" si="2"/>
        <v>0</v>
      </c>
      <c r="U36" s="13"/>
      <c r="V36" s="17"/>
    </row>
    <row r="37" spans="2:22">
      <c r="B37" s="12" t="s">
        <v>27</v>
      </c>
      <c r="C37" s="13">
        <f>SUM(C6:C36)</f>
        <v>821.46</v>
      </c>
      <c r="D37" s="13">
        <f t="shared" ref="D37:F37" si="4">SUM(D6:D36)</f>
        <v>0</v>
      </c>
      <c r="E37" s="13">
        <f t="shared" si="4"/>
        <v>1615.4</v>
      </c>
      <c r="F37" s="14">
        <f t="shared" si="4"/>
        <v>765.67</v>
      </c>
      <c r="G37" s="14">
        <f t="shared" ref="G37:M37" si="5">SUM(G6:G36)</f>
        <v>340.64</v>
      </c>
      <c r="H37" s="14">
        <f t="shared" si="5"/>
        <v>0</v>
      </c>
      <c r="I37" s="14">
        <f t="shared" si="5"/>
        <v>0</v>
      </c>
      <c r="J37" s="14">
        <f t="shared" si="5"/>
        <v>0</v>
      </c>
      <c r="K37" s="14">
        <f t="shared" si="5"/>
        <v>0</v>
      </c>
      <c r="L37" s="14">
        <f t="shared" si="5"/>
        <v>1106.31</v>
      </c>
      <c r="M37" s="17">
        <f t="shared" si="5"/>
        <v>0</v>
      </c>
      <c r="N37" s="17">
        <f t="shared" ref="N37:U37" si="6">SUM(N6:N36)</f>
        <v>0</v>
      </c>
      <c r="O37" s="17">
        <f t="shared" si="6"/>
        <v>0</v>
      </c>
      <c r="P37" s="17">
        <f t="shared" si="6"/>
        <v>80.34</v>
      </c>
      <c r="Q37" s="17">
        <f t="shared" si="6"/>
        <v>88.42</v>
      </c>
      <c r="R37" s="17">
        <f t="shared" si="6"/>
        <v>0</v>
      </c>
      <c r="S37" s="17">
        <f t="shared" si="6"/>
        <v>0</v>
      </c>
      <c r="T37" s="17">
        <f t="shared" si="6"/>
        <v>168.76</v>
      </c>
      <c r="U37" s="13">
        <f t="shared" si="6"/>
        <v>8984</v>
      </c>
      <c r="V37" s="17">
        <f>C37+E37+L37+T37+U37</f>
        <v>12695.93</v>
      </c>
    </row>
    <row r="38" spans="2:22">
      <c r="B38" s="12" t="s">
        <v>26</v>
      </c>
      <c r="C38" s="13">
        <f>IF(COUNT(C6:C36)=0,0,C37/COUNTIF(C6:C36,"&gt;0"))</f>
        <v>27.382000000000001</v>
      </c>
      <c r="D38" s="13">
        <f t="shared" ref="D38:F38" si="7">IF(COUNT(D6:D36)=0,0,D37/COUNTIF(D6:D36,"&gt;0"))</f>
        <v>0</v>
      </c>
      <c r="E38" s="13">
        <f t="shared" si="7"/>
        <v>57.6928571428571</v>
      </c>
      <c r="F38" s="14">
        <f t="shared" si="7"/>
        <v>25.5223333333333</v>
      </c>
      <c r="G38" s="14">
        <f t="shared" ref="G38:K38" si="8">IF(COUNT(G6:G35)=0,0,G37/COUNTIF(G6:G36,"&gt;=0"))</f>
        <v>11.3546666666667</v>
      </c>
      <c r="H38" s="14">
        <f t="shared" si="8"/>
        <v>0</v>
      </c>
      <c r="I38" s="14">
        <f t="shared" si="8"/>
        <v>0</v>
      </c>
      <c r="J38" s="14">
        <f t="shared" si="8"/>
        <v>0</v>
      </c>
      <c r="K38" s="14">
        <f t="shared" si="8"/>
        <v>0</v>
      </c>
      <c r="L38" s="14">
        <f>IF(COUNTIF(L6:L37,"&gt;0")=0,0,L37/COUNTIF(L6:L36,"&gt;0"))</f>
        <v>36.877000000000002</v>
      </c>
      <c r="M38" s="17">
        <f t="shared" ref="M38:S38" si="9">IF(COUNT(M6:M35)=0,0,M37/COUNTIF(M6:M36,"&gt;=0"))</f>
        <v>0</v>
      </c>
      <c r="N38" s="17">
        <f t="shared" si="9"/>
        <v>0</v>
      </c>
      <c r="O38" s="17">
        <f t="shared" si="9"/>
        <v>0</v>
      </c>
      <c r="P38" s="17">
        <f t="shared" si="9"/>
        <v>2.6779999999999999</v>
      </c>
      <c r="Q38" s="17">
        <f t="shared" si="9"/>
        <v>2.9473333333333298</v>
      </c>
      <c r="R38" s="17">
        <f t="shared" si="9"/>
        <v>0</v>
      </c>
      <c r="S38" s="17">
        <f t="shared" si="9"/>
        <v>0</v>
      </c>
      <c r="T38" s="17">
        <f>IF(COUNTIF(T6:T37,"&gt;0")=0,0,T37/COUNTIF(T6:T36,"&gt;0"))</f>
        <v>8.4380000000000006</v>
      </c>
      <c r="U38" s="13">
        <f>IF(COUNT(U6:U35)=0,0,U37/COUNTIF(U6:U36,"&gt;0"))</f>
        <v>299.46666666666698</v>
      </c>
      <c r="V38" s="17">
        <f>IF(COUNTIF(V6:V36,"&gt;0")=0,0,V37/COUNTIF(V6:V36,"&gt;0"))</f>
        <v>423.19766666666698</v>
      </c>
    </row>
    <row r="40" spans="2:22">
      <c r="L40" s="18"/>
    </row>
    <row r="41" spans="2:22">
      <c r="L41" s="18"/>
    </row>
  </sheetData>
  <mergeCells count="7">
    <mergeCell ref="B2:V2"/>
    <mergeCell ref="C4:E4"/>
    <mergeCell ref="F4:L4"/>
    <mergeCell ref="M4:T4"/>
    <mergeCell ref="B4:B5"/>
    <mergeCell ref="U4:U5"/>
    <mergeCell ref="V4:V5"/>
  </mergeCells>
  <phoneticPr fontId="3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V41"/>
  <sheetViews>
    <sheetView showGridLines="0" workbookViewId="0">
      <pane xSplit="2" ySplit="5" topLeftCell="C6" activePane="bottomRight" state="frozen"/>
      <selection pane="topRight"/>
      <selection pane="bottomLeft"/>
      <selection pane="bottomRight" activeCell="E1" sqref="B1:V38"/>
    </sheetView>
  </sheetViews>
  <sheetFormatPr defaultColWidth="9" defaultRowHeight="12.75"/>
  <cols>
    <col min="1" max="1" width="1.625" style="3" customWidth="1"/>
    <col min="2" max="2" width="4.625" style="4" customWidth="1"/>
    <col min="3" max="5" width="7.625" style="2" customWidth="1"/>
    <col min="6" max="11" width="6.625" style="2" customWidth="1"/>
    <col min="12" max="12" width="7.625" style="2" customWidth="1"/>
    <col min="13" max="19" width="6.625" style="2" customWidth="1"/>
    <col min="20" max="21" width="7.625" style="2" customWidth="1"/>
    <col min="22" max="22" width="8.625" style="3" customWidth="1"/>
    <col min="23" max="16384" width="9" style="3"/>
  </cols>
  <sheetData>
    <row r="1" spans="2:22" s="1" customFormat="1" ht="8.25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2:22" ht="18" customHeight="1">
      <c r="B2" s="30" t="s">
        <v>33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2:22" s="1" customFormat="1" ht="8.25"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9"/>
      <c r="T3" s="6"/>
      <c r="U3" s="6"/>
    </row>
    <row r="4" spans="2:22" s="2" customFormat="1">
      <c r="B4" s="43" t="s">
        <v>29</v>
      </c>
      <c r="C4" s="31" t="s">
        <v>3</v>
      </c>
      <c r="D4" s="32"/>
      <c r="E4" s="33"/>
      <c r="F4" s="34" t="s">
        <v>4</v>
      </c>
      <c r="G4" s="34"/>
      <c r="H4" s="34"/>
      <c r="I4" s="34"/>
      <c r="J4" s="34"/>
      <c r="K4" s="34"/>
      <c r="L4" s="34"/>
      <c r="M4" s="35" t="s">
        <v>5</v>
      </c>
      <c r="N4" s="36"/>
      <c r="O4" s="36"/>
      <c r="P4" s="36"/>
      <c r="Q4" s="36"/>
      <c r="R4" s="36"/>
      <c r="S4" s="36"/>
      <c r="T4" s="37"/>
      <c r="U4" s="45" t="s">
        <v>6</v>
      </c>
      <c r="V4" s="46" t="s">
        <v>7</v>
      </c>
    </row>
    <row r="5" spans="2:22" s="2" customFormat="1">
      <c r="B5" s="42"/>
      <c r="C5" s="9" t="s">
        <v>8</v>
      </c>
      <c r="D5" s="9" t="s">
        <v>9</v>
      </c>
      <c r="E5" s="10" t="s">
        <v>10</v>
      </c>
      <c r="F5" s="8" t="s">
        <v>11</v>
      </c>
      <c r="G5" s="8" t="s">
        <v>12</v>
      </c>
      <c r="H5" s="11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15" t="s">
        <v>18</v>
      </c>
      <c r="N5" s="16" t="s">
        <v>19</v>
      </c>
      <c r="O5" s="16" t="s">
        <v>20</v>
      </c>
      <c r="P5" s="16" t="s">
        <v>21</v>
      </c>
      <c r="Q5" s="16" t="s">
        <v>22</v>
      </c>
      <c r="R5" s="20" t="s">
        <v>23</v>
      </c>
      <c r="S5" s="21" t="s">
        <v>24</v>
      </c>
      <c r="T5" s="21" t="s">
        <v>17</v>
      </c>
      <c r="U5" s="45"/>
      <c r="V5" s="46"/>
    </row>
    <row r="6" spans="2:22">
      <c r="B6" s="12">
        <v>1</v>
      </c>
      <c r="C6" s="13">
        <v>26.72</v>
      </c>
      <c r="D6" s="13"/>
      <c r="E6" s="13">
        <v>0</v>
      </c>
      <c r="F6" s="14">
        <v>13.12</v>
      </c>
      <c r="G6" s="14">
        <v>28.84</v>
      </c>
      <c r="H6" s="14"/>
      <c r="I6" s="14"/>
      <c r="J6" s="14"/>
      <c r="K6" s="14"/>
      <c r="L6" s="14">
        <f t="shared" ref="L6:L15" si="0">SUM(F6:K6)</f>
        <v>41.96</v>
      </c>
      <c r="M6" s="17">
        <v>0</v>
      </c>
      <c r="N6" s="17"/>
      <c r="O6" s="17"/>
      <c r="P6" s="17">
        <v>0</v>
      </c>
      <c r="Q6" s="17">
        <v>0</v>
      </c>
      <c r="R6" s="17"/>
      <c r="S6" s="17"/>
      <c r="T6" s="17">
        <f>SUM(M6:S6)</f>
        <v>0</v>
      </c>
      <c r="U6" s="13">
        <v>465</v>
      </c>
      <c r="V6" s="17">
        <f t="shared" ref="V6:V35" si="1">C6+E6+L6+T6+U6</f>
        <v>533.67999999999995</v>
      </c>
    </row>
    <row r="7" spans="2:22">
      <c r="B7" s="12">
        <v>2</v>
      </c>
      <c r="C7" s="13">
        <v>34.86</v>
      </c>
      <c r="D7" s="13"/>
      <c r="E7" s="13">
        <v>0</v>
      </c>
      <c r="F7" s="14">
        <v>24.74</v>
      </c>
      <c r="G7" s="14">
        <v>13.68</v>
      </c>
      <c r="H7" s="14"/>
      <c r="I7" s="14"/>
      <c r="J7" s="14"/>
      <c r="K7" s="14"/>
      <c r="L7" s="14">
        <f t="shared" si="0"/>
        <v>38.42</v>
      </c>
      <c r="M7" s="17">
        <v>0</v>
      </c>
      <c r="N7" s="17"/>
      <c r="O7" s="17"/>
      <c r="P7" s="17">
        <v>0</v>
      </c>
      <c r="Q7" s="17">
        <v>0</v>
      </c>
      <c r="R7" s="17"/>
      <c r="S7" s="17"/>
      <c r="T7" s="17">
        <f t="shared" ref="T7:T36" si="2">SUM(M7:S7)</f>
        <v>0</v>
      </c>
      <c r="U7" s="13">
        <v>440</v>
      </c>
      <c r="V7" s="17">
        <f t="shared" si="1"/>
        <v>513.28</v>
      </c>
    </row>
    <row r="8" spans="2:22">
      <c r="B8" s="12">
        <v>3</v>
      </c>
      <c r="C8" s="13">
        <v>33.58</v>
      </c>
      <c r="D8" s="13"/>
      <c r="E8" s="13">
        <v>0</v>
      </c>
      <c r="F8" s="14">
        <v>0</v>
      </c>
      <c r="G8" s="14">
        <v>0</v>
      </c>
      <c r="H8" s="14"/>
      <c r="I8" s="14"/>
      <c r="J8" s="14"/>
      <c r="K8" s="14"/>
      <c r="L8" s="14">
        <f t="shared" si="0"/>
        <v>0</v>
      </c>
      <c r="M8" s="17">
        <v>0</v>
      </c>
      <c r="N8" s="17"/>
      <c r="O8" s="17"/>
      <c r="P8" s="17">
        <v>0</v>
      </c>
      <c r="Q8" s="17">
        <v>0</v>
      </c>
      <c r="R8" s="17"/>
      <c r="S8" s="17"/>
      <c r="T8" s="17">
        <f t="shared" si="2"/>
        <v>0</v>
      </c>
      <c r="U8" s="13">
        <v>432</v>
      </c>
      <c r="V8" s="17">
        <f t="shared" si="1"/>
        <v>465.58</v>
      </c>
    </row>
    <row r="9" spans="2:22">
      <c r="B9" s="12">
        <v>4</v>
      </c>
      <c r="C9" s="13">
        <v>35.92</v>
      </c>
      <c r="D9" s="13"/>
      <c r="E9" s="13">
        <v>0</v>
      </c>
      <c r="F9" s="14">
        <v>37.619999999999997</v>
      </c>
      <c r="G9" s="14">
        <v>0</v>
      </c>
      <c r="H9" s="14"/>
      <c r="I9" s="14"/>
      <c r="J9" s="14"/>
      <c r="K9" s="14"/>
      <c r="L9" s="14">
        <f t="shared" si="0"/>
        <v>37.619999999999997</v>
      </c>
      <c r="M9" s="17">
        <v>0</v>
      </c>
      <c r="N9" s="17"/>
      <c r="O9" s="17"/>
      <c r="P9" s="17">
        <v>0</v>
      </c>
      <c r="Q9" s="17">
        <v>0</v>
      </c>
      <c r="R9" s="17"/>
      <c r="S9" s="17"/>
      <c r="T9" s="17">
        <f t="shared" si="2"/>
        <v>0</v>
      </c>
      <c r="U9" s="13">
        <v>340</v>
      </c>
      <c r="V9" s="17">
        <f t="shared" si="1"/>
        <v>413.54</v>
      </c>
    </row>
    <row r="10" spans="2:22">
      <c r="B10" s="12">
        <v>5</v>
      </c>
      <c r="C10" s="13">
        <v>32.42</v>
      </c>
      <c r="D10" s="13"/>
      <c r="E10" s="13">
        <v>0</v>
      </c>
      <c r="F10" s="14">
        <v>19.84</v>
      </c>
      <c r="G10" s="14">
        <v>22.46</v>
      </c>
      <c r="H10" s="14"/>
      <c r="I10" s="14"/>
      <c r="J10" s="14"/>
      <c r="K10" s="14"/>
      <c r="L10" s="14">
        <f t="shared" si="0"/>
        <v>42.3</v>
      </c>
      <c r="M10" s="17">
        <v>0</v>
      </c>
      <c r="N10" s="17"/>
      <c r="O10" s="17"/>
      <c r="P10" s="17">
        <v>0</v>
      </c>
      <c r="Q10" s="17">
        <v>0</v>
      </c>
      <c r="R10" s="17"/>
      <c r="S10" s="17"/>
      <c r="T10" s="17">
        <f t="shared" si="2"/>
        <v>0</v>
      </c>
      <c r="U10" s="13">
        <v>441</v>
      </c>
      <c r="V10" s="17">
        <f t="shared" si="1"/>
        <v>515.72</v>
      </c>
    </row>
    <row r="11" spans="2:22">
      <c r="B11" s="12">
        <v>6</v>
      </c>
      <c r="C11" s="13">
        <v>37.72</v>
      </c>
      <c r="D11" s="13"/>
      <c r="E11" s="13">
        <v>0</v>
      </c>
      <c r="F11" s="14">
        <v>26.3</v>
      </c>
      <c r="G11" s="14">
        <v>22.6</v>
      </c>
      <c r="H11" s="14"/>
      <c r="I11" s="14"/>
      <c r="J11" s="14"/>
      <c r="K11" s="14"/>
      <c r="L11" s="14">
        <f t="shared" si="0"/>
        <v>48.9</v>
      </c>
      <c r="M11" s="17">
        <v>0</v>
      </c>
      <c r="N11" s="17"/>
      <c r="O11" s="17"/>
      <c r="P11" s="17">
        <v>0</v>
      </c>
      <c r="Q11" s="17">
        <v>0</v>
      </c>
      <c r="R11" s="17"/>
      <c r="S11" s="17"/>
      <c r="T11" s="17">
        <f t="shared" si="2"/>
        <v>0</v>
      </c>
      <c r="U11" s="13">
        <v>443</v>
      </c>
      <c r="V11" s="17">
        <f t="shared" si="1"/>
        <v>529.62</v>
      </c>
    </row>
    <row r="12" spans="2:22">
      <c r="B12" s="12">
        <v>7</v>
      </c>
      <c r="C12" s="13">
        <v>22.66</v>
      </c>
      <c r="D12" s="13"/>
      <c r="E12" s="13">
        <v>30.5</v>
      </c>
      <c r="F12" s="14">
        <v>23.04</v>
      </c>
      <c r="G12" s="14">
        <v>8.02</v>
      </c>
      <c r="H12" s="14"/>
      <c r="I12" s="14"/>
      <c r="J12" s="14"/>
      <c r="K12" s="14"/>
      <c r="L12" s="14">
        <f t="shared" si="0"/>
        <v>31.06</v>
      </c>
      <c r="M12" s="17">
        <v>0</v>
      </c>
      <c r="N12" s="17"/>
      <c r="O12" s="17"/>
      <c r="P12" s="17">
        <v>0</v>
      </c>
      <c r="Q12" s="17">
        <v>0</v>
      </c>
      <c r="R12" s="17"/>
      <c r="S12" s="17"/>
      <c r="T12" s="17">
        <f t="shared" si="2"/>
        <v>0</v>
      </c>
      <c r="U12" s="13">
        <v>30</v>
      </c>
      <c r="V12" s="17">
        <f t="shared" si="1"/>
        <v>114.22</v>
      </c>
    </row>
    <row r="13" spans="2:22">
      <c r="B13" s="12">
        <v>8</v>
      </c>
      <c r="C13" s="13">
        <v>45.06</v>
      </c>
      <c r="D13" s="13"/>
      <c r="E13" s="13">
        <v>61.72</v>
      </c>
      <c r="F13" s="14">
        <v>28.56</v>
      </c>
      <c r="G13" s="14">
        <v>6.84</v>
      </c>
      <c r="H13" s="14"/>
      <c r="I13" s="14"/>
      <c r="J13" s="14"/>
      <c r="K13" s="14"/>
      <c r="L13" s="14">
        <f t="shared" si="0"/>
        <v>35.4</v>
      </c>
      <c r="M13" s="17">
        <v>0</v>
      </c>
      <c r="N13" s="17"/>
      <c r="O13" s="17"/>
      <c r="P13" s="17">
        <v>0</v>
      </c>
      <c r="Q13" s="17">
        <v>0</v>
      </c>
      <c r="R13" s="17"/>
      <c r="S13" s="17"/>
      <c r="T13" s="17">
        <f t="shared" si="2"/>
        <v>0</v>
      </c>
      <c r="U13" s="13">
        <v>254</v>
      </c>
      <c r="V13" s="17">
        <f t="shared" si="1"/>
        <v>396.18</v>
      </c>
    </row>
    <row r="14" spans="2:22">
      <c r="B14" s="12">
        <v>9</v>
      </c>
      <c r="C14" s="13">
        <v>43.76</v>
      </c>
      <c r="D14" s="13"/>
      <c r="E14" s="13">
        <v>59.4</v>
      </c>
      <c r="F14" s="14">
        <v>32</v>
      </c>
      <c r="G14" s="14">
        <v>6.74</v>
      </c>
      <c r="H14" s="14"/>
      <c r="I14" s="14"/>
      <c r="J14" s="14"/>
      <c r="K14" s="14"/>
      <c r="L14" s="14">
        <f t="shared" si="0"/>
        <v>38.74</v>
      </c>
      <c r="M14" s="17">
        <v>0</v>
      </c>
      <c r="N14" s="17"/>
      <c r="O14" s="17"/>
      <c r="P14" s="17">
        <v>0</v>
      </c>
      <c r="Q14" s="17">
        <v>1.92</v>
      </c>
      <c r="R14" s="17"/>
      <c r="S14" s="17"/>
      <c r="T14" s="17">
        <f t="shared" si="2"/>
        <v>1.92</v>
      </c>
      <c r="U14" s="13">
        <v>375</v>
      </c>
      <c r="V14" s="17">
        <f t="shared" si="1"/>
        <v>518.82000000000005</v>
      </c>
    </row>
    <row r="15" spans="2:22">
      <c r="B15" s="12">
        <v>10</v>
      </c>
      <c r="C15" s="13">
        <v>35.72</v>
      </c>
      <c r="D15" s="13"/>
      <c r="E15" s="13">
        <v>62.32</v>
      </c>
      <c r="F15" s="14">
        <v>12.66</v>
      </c>
      <c r="G15" s="14">
        <v>7.76</v>
      </c>
      <c r="H15" s="14"/>
      <c r="I15" s="14"/>
      <c r="J15" s="14"/>
      <c r="K15" s="14"/>
      <c r="L15" s="14">
        <f t="shared" si="0"/>
        <v>20.420000000000002</v>
      </c>
      <c r="M15" s="17">
        <v>0</v>
      </c>
      <c r="N15" s="17"/>
      <c r="O15" s="17"/>
      <c r="P15" s="17">
        <v>0</v>
      </c>
      <c r="Q15" s="17">
        <v>0</v>
      </c>
      <c r="R15" s="17"/>
      <c r="S15" s="17"/>
      <c r="T15" s="17">
        <f t="shared" si="2"/>
        <v>0</v>
      </c>
      <c r="U15" s="13">
        <v>350</v>
      </c>
      <c r="V15" s="17">
        <f t="shared" si="1"/>
        <v>468.46</v>
      </c>
    </row>
    <row r="16" spans="2:22">
      <c r="B16" s="12">
        <v>11</v>
      </c>
      <c r="C16" s="13">
        <v>20.2</v>
      </c>
      <c r="D16" s="13"/>
      <c r="E16" s="13">
        <v>62.08</v>
      </c>
      <c r="F16" s="14">
        <v>26.4</v>
      </c>
      <c r="G16" s="14">
        <v>5.56</v>
      </c>
      <c r="H16" s="14"/>
      <c r="I16" s="14"/>
      <c r="J16" s="14"/>
      <c r="K16" s="14"/>
      <c r="L16" s="14">
        <f t="shared" ref="L16:L36" si="3">SUM(F16:K16)</f>
        <v>31.96</v>
      </c>
      <c r="M16" s="17">
        <v>0</v>
      </c>
      <c r="N16" s="17"/>
      <c r="O16" s="17"/>
      <c r="P16" s="17">
        <v>0</v>
      </c>
      <c r="Q16" s="17">
        <v>8.68</v>
      </c>
      <c r="R16" s="17"/>
      <c r="S16" s="17"/>
      <c r="T16" s="17">
        <f t="shared" si="2"/>
        <v>8.68</v>
      </c>
      <c r="U16" s="13">
        <v>302</v>
      </c>
      <c r="V16" s="17">
        <f t="shared" si="1"/>
        <v>424.92</v>
      </c>
    </row>
    <row r="17" spans="2:22">
      <c r="B17" s="12">
        <v>12</v>
      </c>
      <c r="C17" s="13">
        <v>48.62</v>
      </c>
      <c r="D17" s="13"/>
      <c r="E17" s="13">
        <v>62.02</v>
      </c>
      <c r="F17" s="14">
        <v>19.399999999999999</v>
      </c>
      <c r="G17" s="14">
        <v>23.5</v>
      </c>
      <c r="H17" s="14"/>
      <c r="I17" s="14"/>
      <c r="J17" s="14"/>
      <c r="K17" s="14"/>
      <c r="L17" s="14">
        <f t="shared" si="3"/>
        <v>42.9</v>
      </c>
      <c r="M17" s="17">
        <v>0</v>
      </c>
      <c r="N17" s="17"/>
      <c r="O17" s="17"/>
      <c r="P17" s="17">
        <v>0</v>
      </c>
      <c r="Q17" s="17">
        <v>9.64</v>
      </c>
      <c r="R17" s="17"/>
      <c r="S17" s="17"/>
      <c r="T17" s="17">
        <f t="shared" si="2"/>
        <v>9.64</v>
      </c>
      <c r="U17" s="13">
        <v>157</v>
      </c>
      <c r="V17" s="17">
        <f t="shared" si="1"/>
        <v>320.18</v>
      </c>
    </row>
    <row r="18" spans="2:22">
      <c r="B18" s="12">
        <v>13</v>
      </c>
      <c r="C18" s="13">
        <v>35.619999999999997</v>
      </c>
      <c r="D18" s="13"/>
      <c r="E18" s="13">
        <v>61.06</v>
      </c>
      <c r="F18" s="14">
        <v>32.46</v>
      </c>
      <c r="G18" s="14">
        <v>0</v>
      </c>
      <c r="H18" s="14"/>
      <c r="I18" s="14"/>
      <c r="J18" s="14"/>
      <c r="K18" s="14"/>
      <c r="L18" s="14">
        <f t="shared" si="3"/>
        <v>32.46</v>
      </c>
      <c r="M18" s="17">
        <v>0</v>
      </c>
      <c r="N18" s="17"/>
      <c r="O18" s="17"/>
      <c r="P18" s="17">
        <v>0</v>
      </c>
      <c r="Q18" s="17">
        <v>8.6999999999999993</v>
      </c>
      <c r="R18" s="17"/>
      <c r="S18" s="17"/>
      <c r="T18" s="17">
        <f t="shared" si="2"/>
        <v>8.6999999999999993</v>
      </c>
      <c r="U18" s="13">
        <v>63</v>
      </c>
      <c r="V18" s="17">
        <f t="shared" si="1"/>
        <v>200.84</v>
      </c>
    </row>
    <row r="19" spans="2:22">
      <c r="B19" s="12">
        <v>14</v>
      </c>
      <c r="C19" s="13">
        <v>27.16</v>
      </c>
      <c r="D19" s="13"/>
      <c r="E19" s="13">
        <v>57.18</v>
      </c>
      <c r="F19" s="14">
        <v>0</v>
      </c>
      <c r="G19" s="14">
        <v>0</v>
      </c>
      <c r="H19" s="14"/>
      <c r="I19" s="14"/>
      <c r="J19" s="14"/>
      <c r="K19" s="14"/>
      <c r="L19" s="14">
        <f t="shared" si="3"/>
        <v>0</v>
      </c>
      <c r="M19" s="17">
        <v>0</v>
      </c>
      <c r="N19" s="17"/>
      <c r="O19" s="17"/>
      <c r="P19" s="17">
        <v>0</v>
      </c>
      <c r="Q19" s="17">
        <v>13.2</v>
      </c>
      <c r="R19" s="17"/>
      <c r="S19" s="17"/>
      <c r="T19" s="17">
        <f t="shared" si="2"/>
        <v>13.2</v>
      </c>
      <c r="U19" s="13">
        <v>36</v>
      </c>
      <c r="V19" s="17">
        <f t="shared" si="1"/>
        <v>133.54</v>
      </c>
    </row>
    <row r="20" spans="2:22">
      <c r="B20" s="12">
        <v>15</v>
      </c>
      <c r="C20" s="13">
        <v>42.06</v>
      </c>
      <c r="D20" s="13"/>
      <c r="E20" s="13">
        <v>60.04</v>
      </c>
      <c r="F20" s="14">
        <v>0</v>
      </c>
      <c r="G20" s="14">
        <v>0</v>
      </c>
      <c r="H20" s="14"/>
      <c r="I20" s="14"/>
      <c r="J20" s="14"/>
      <c r="K20" s="14"/>
      <c r="L20" s="14">
        <f t="shared" si="3"/>
        <v>0</v>
      </c>
      <c r="M20" s="17">
        <v>0</v>
      </c>
      <c r="N20" s="17"/>
      <c r="O20" s="17"/>
      <c r="P20" s="17">
        <v>0</v>
      </c>
      <c r="Q20" s="17">
        <v>9.2799999999999994</v>
      </c>
      <c r="R20" s="17"/>
      <c r="S20" s="17"/>
      <c r="T20" s="17">
        <f t="shared" si="2"/>
        <v>9.2799999999999994</v>
      </c>
      <c r="U20" s="13">
        <v>76</v>
      </c>
      <c r="V20" s="17">
        <f t="shared" si="1"/>
        <v>187.38</v>
      </c>
    </row>
    <row r="21" spans="2:22">
      <c r="B21" s="12">
        <v>16</v>
      </c>
      <c r="C21" s="13">
        <v>53.12</v>
      </c>
      <c r="D21" s="13"/>
      <c r="E21" s="13">
        <v>57.76</v>
      </c>
      <c r="F21" s="14">
        <v>39.380000000000003</v>
      </c>
      <c r="G21" s="14">
        <v>20.12</v>
      </c>
      <c r="H21" s="14"/>
      <c r="I21" s="14"/>
      <c r="J21" s="14"/>
      <c r="K21" s="14"/>
      <c r="L21" s="14">
        <f t="shared" si="3"/>
        <v>59.5</v>
      </c>
      <c r="M21" s="17">
        <v>0</v>
      </c>
      <c r="N21" s="17"/>
      <c r="O21" s="17"/>
      <c r="P21" s="17">
        <v>3.16</v>
      </c>
      <c r="Q21" s="17">
        <v>9.36</v>
      </c>
      <c r="R21" s="17"/>
      <c r="S21" s="17"/>
      <c r="T21" s="17">
        <f t="shared" si="2"/>
        <v>12.52</v>
      </c>
      <c r="U21" s="13">
        <v>119</v>
      </c>
      <c r="V21" s="17">
        <f t="shared" si="1"/>
        <v>301.89999999999998</v>
      </c>
    </row>
    <row r="22" spans="2:22">
      <c r="B22" s="12">
        <v>17</v>
      </c>
      <c r="C22" s="13">
        <v>24.24</v>
      </c>
      <c r="D22" s="13"/>
      <c r="E22" s="13">
        <v>60.18</v>
      </c>
      <c r="F22" s="14">
        <v>45.68</v>
      </c>
      <c r="G22" s="14">
        <v>7.42</v>
      </c>
      <c r="H22" s="14"/>
      <c r="I22" s="14"/>
      <c r="J22" s="14"/>
      <c r="K22" s="14"/>
      <c r="L22" s="14">
        <f t="shared" si="3"/>
        <v>53.1</v>
      </c>
      <c r="M22" s="17">
        <v>0</v>
      </c>
      <c r="N22" s="17"/>
      <c r="O22" s="17"/>
      <c r="P22" s="17">
        <v>5.9</v>
      </c>
      <c r="Q22" s="17">
        <v>11.56</v>
      </c>
      <c r="R22" s="17"/>
      <c r="S22" s="17"/>
      <c r="T22" s="17">
        <f t="shared" si="2"/>
        <v>17.46</v>
      </c>
      <c r="U22" s="13">
        <v>160</v>
      </c>
      <c r="V22" s="17">
        <f t="shared" si="1"/>
        <v>314.98</v>
      </c>
    </row>
    <row r="23" spans="2:22">
      <c r="B23" s="12">
        <v>18</v>
      </c>
      <c r="C23" s="13">
        <v>49.92</v>
      </c>
      <c r="D23" s="13"/>
      <c r="E23" s="13">
        <v>59.9</v>
      </c>
      <c r="F23" s="14">
        <v>19.239999999999998</v>
      </c>
      <c r="G23" s="14">
        <v>22.44</v>
      </c>
      <c r="H23" s="14"/>
      <c r="I23" s="14"/>
      <c r="J23" s="14"/>
      <c r="K23" s="14"/>
      <c r="L23" s="14">
        <f t="shared" si="3"/>
        <v>41.68</v>
      </c>
      <c r="M23" s="17">
        <v>0</v>
      </c>
      <c r="N23" s="17"/>
      <c r="O23" s="17"/>
      <c r="P23" s="17">
        <v>0</v>
      </c>
      <c r="Q23" s="17">
        <v>8.8000000000000007</v>
      </c>
      <c r="R23" s="17"/>
      <c r="S23" s="17"/>
      <c r="T23" s="17">
        <f t="shared" si="2"/>
        <v>8.8000000000000007</v>
      </c>
      <c r="U23" s="13">
        <v>83</v>
      </c>
      <c r="V23" s="17">
        <f t="shared" si="1"/>
        <v>243.3</v>
      </c>
    </row>
    <row r="24" spans="2:22">
      <c r="B24" s="12">
        <v>19</v>
      </c>
      <c r="C24" s="13">
        <v>28.08</v>
      </c>
      <c r="D24" s="13"/>
      <c r="E24" s="13">
        <v>58.72</v>
      </c>
      <c r="F24" s="14">
        <v>36.380000000000003</v>
      </c>
      <c r="G24" s="14">
        <v>15.76</v>
      </c>
      <c r="H24" s="14"/>
      <c r="I24" s="14"/>
      <c r="J24" s="14"/>
      <c r="K24" s="14"/>
      <c r="L24" s="14">
        <f t="shared" si="3"/>
        <v>52.14</v>
      </c>
      <c r="M24" s="17">
        <v>0</v>
      </c>
      <c r="N24" s="17"/>
      <c r="O24" s="17"/>
      <c r="P24" s="17">
        <v>8.58</v>
      </c>
      <c r="Q24" s="17">
        <v>8.4600000000000009</v>
      </c>
      <c r="R24" s="17"/>
      <c r="S24" s="17"/>
      <c r="T24" s="17">
        <f t="shared" si="2"/>
        <v>17.04</v>
      </c>
      <c r="U24" s="13">
        <v>184</v>
      </c>
      <c r="V24" s="17">
        <f t="shared" si="1"/>
        <v>339.98</v>
      </c>
    </row>
    <row r="25" spans="2:22">
      <c r="B25" s="12">
        <v>20</v>
      </c>
      <c r="C25" s="13">
        <v>42.14</v>
      </c>
      <c r="D25" s="13"/>
      <c r="E25" s="13">
        <v>60.14</v>
      </c>
      <c r="F25" s="14">
        <v>26.3</v>
      </c>
      <c r="G25" s="14">
        <v>7.6</v>
      </c>
      <c r="H25" s="14"/>
      <c r="I25" s="14"/>
      <c r="J25" s="14"/>
      <c r="K25" s="14"/>
      <c r="L25" s="14">
        <f t="shared" si="3"/>
        <v>33.9</v>
      </c>
      <c r="M25" s="17">
        <v>10</v>
      </c>
      <c r="N25" s="17"/>
      <c r="O25" s="17"/>
      <c r="P25" s="17">
        <v>0</v>
      </c>
      <c r="Q25" s="17">
        <v>0</v>
      </c>
      <c r="R25" s="17"/>
      <c r="S25" s="17"/>
      <c r="T25" s="17">
        <f t="shared" si="2"/>
        <v>10</v>
      </c>
      <c r="U25" s="13">
        <v>178</v>
      </c>
      <c r="V25" s="17">
        <f t="shared" si="1"/>
        <v>324.18</v>
      </c>
    </row>
    <row r="26" spans="2:22">
      <c r="B26" s="12">
        <v>21</v>
      </c>
      <c r="C26" s="13">
        <v>51.26</v>
      </c>
      <c r="D26" s="13"/>
      <c r="E26" s="13">
        <v>59.24</v>
      </c>
      <c r="F26" s="14">
        <v>24.84</v>
      </c>
      <c r="G26" s="14">
        <v>15.92</v>
      </c>
      <c r="H26" s="14"/>
      <c r="I26" s="14"/>
      <c r="J26" s="14"/>
      <c r="K26" s="14"/>
      <c r="L26" s="14">
        <f t="shared" si="3"/>
        <v>40.76</v>
      </c>
      <c r="M26" s="17">
        <v>7.5</v>
      </c>
      <c r="N26" s="17"/>
      <c r="O26" s="17"/>
      <c r="P26" s="17">
        <v>0</v>
      </c>
      <c r="Q26" s="17">
        <v>0</v>
      </c>
      <c r="R26" s="17"/>
      <c r="S26" s="17"/>
      <c r="T26" s="17">
        <f t="shared" si="2"/>
        <v>7.5</v>
      </c>
      <c r="U26" s="13">
        <v>173</v>
      </c>
      <c r="V26" s="17">
        <f t="shared" si="1"/>
        <v>331.76</v>
      </c>
    </row>
    <row r="27" spans="2:22">
      <c r="B27" s="12">
        <v>22</v>
      </c>
      <c r="C27" s="13">
        <v>31.02</v>
      </c>
      <c r="D27" s="13"/>
      <c r="E27" s="13">
        <v>58.64</v>
      </c>
      <c r="F27" s="14">
        <v>29.78</v>
      </c>
      <c r="G27" s="14">
        <v>19.7</v>
      </c>
      <c r="H27" s="14"/>
      <c r="I27" s="14"/>
      <c r="J27" s="14"/>
      <c r="K27" s="14"/>
      <c r="L27" s="14">
        <f t="shared" si="3"/>
        <v>49.48</v>
      </c>
      <c r="M27" s="17">
        <v>10</v>
      </c>
      <c r="N27" s="17"/>
      <c r="O27" s="17"/>
      <c r="P27" s="17">
        <v>2.88</v>
      </c>
      <c r="Q27" s="17">
        <v>0</v>
      </c>
      <c r="R27" s="17"/>
      <c r="S27" s="17"/>
      <c r="T27" s="17">
        <f t="shared" si="2"/>
        <v>12.88</v>
      </c>
      <c r="U27" s="13">
        <v>182</v>
      </c>
      <c r="V27" s="17">
        <f t="shared" si="1"/>
        <v>334.02</v>
      </c>
    </row>
    <row r="28" spans="2:22">
      <c r="B28" s="12">
        <v>23</v>
      </c>
      <c r="C28" s="13">
        <v>37.04</v>
      </c>
      <c r="D28" s="13"/>
      <c r="E28" s="13">
        <v>58.92</v>
      </c>
      <c r="F28" s="14">
        <v>23.26</v>
      </c>
      <c r="G28" s="14">
        <v>7.32</v>
      </c>
      <c r="H28" s="14"/>
      <c r="I28" s="14"/>
      <c r="J28" s="14"/>
      <c r="K28" s="14"/>
      <c r="L28" s="14">
        <f t="shared" si="3"/>
        <v>30.58</v>
      </c>
      <c r="M28" s="17">
        <v>10</v>
      </c>
      <c r="N28" s="17"/>
      <c r="O28" s="17"/>
      <c r="P28" s="17">
        <v>5.56</v>
      </c>
      <c r="Q28" s="17">
        <v>0</v>
      </c>
      <c r="R28" s="17"/>
      <c r="S28" s="17"/>
      <c r="T28" s="17">
        <f t="shared" si="2"/>
        <v>15.56</v>
      </c>
      <c r="U28" s="13">
        <v>173</v>
      </c>
      <c r="V28" s="17">
        <f t="shared" si="1"/>
        <v>315.10000000000002</v>
      </c>
    </row>
    <row r="29" spans="2:22">
      <c r="B29" s="12">
        <v>24</v>
      </c>
      <c r="C29" s="13">
        <v>43.2</v>
      </c>
      <c r="D29" s="13"/>
      <c r="E29" s="13">
        <v>58.9</v>
      </c>
      <c r="F29" s="14">
        <v>20.46</v>
      </c>
      <c r="G29" s="14">
        <v>6.56</v>
      </c>
      <c r="H29" s="14"/>
      <c r="I29" s="14"/>
      <c r="J29" s="14"/>
      <c r="K29" s="14"/>
      <c r="L29" s="14">
        <f t="shared" si="3"/>
        <v>27.02</v>
      </c>
      <c r="M29" s="17">
        <v>10</v>
      </c>
      <c r="N29" s="17"/>
      <c r="O29" s="17"/>
      <c r="P29" s="17">
        <v>5.98</v>
      </c>
      <c r="Q29" s="17">
        <v>0</v>
      </c>
      <c r="R29" s="17"/>
      <c r="S29" s="17"/>
      <c r="T29" s="17">
        <f t="shared" si="2"/>
        <v>15.98</v>
      </c>
      <c r="U29" s="13">
        <v>136</v>
      </c>
      <c r="V29" s="17">
        <f t="shared" si="1"/>
        <v>281.10000000000002</v>
      </c>
    </row>
    <row r="30" spans="2:22">
      <c r="B30" s="12">
        <v>25</v>
      </c>
      <c r="C30" s="13">
        <v>20.9</v>
      </c>
      <c r="D30" s="13"/>
      <c r="E30" s="13">
        <v>59.62</v>
      </c>
      <c r="F30" s="14">
        <v>22.84</v>
      </c>
      <c r="G30" s="14">
        <v>15.1</v>
      </c>
      <c r="H30" s="14"/>
      <c r="I30" s="14"/>
      <c r="J30" s="14"/>
      <c r="K30" s="14"/>
      <c r="L30" s="14">
        <f t="shared" si="3"/>
        <v>37.94</v>
      </c>
      <c r="M30" s="17">
        <v>15</v>
      </c>
      <c r="N30" s="17"/>
      <c r="O30" s="17"/>
      <c r="P30" s="17">
        <v>2.88</v>
      </c>
      <c r="Q30" s="17">
        <v>0</v>
      </c>
      <c r="R30" s="17"/>
      <c r="S30" s="17"/>
      <c r="T30" s="17">
        <f t="shared" si="2"/>
        <v>17.88</v>
      </c>
      <c r="U30" s="13">
        <v>185</v>
      </c>
      <c r="V30" s="17">
        <f t="shared" si="1"/>
        <v>321.33999999999997</v>
      </c>
    </row>
    <row r="31" spans="2:22">
      <c r="B31" s="12">
        <v>26</v>
      </c>
      <c r="C31" s="13">
        <v>62.1</v>
      </c>
      <c r="D31" s="13"/>
      <c r="E31" s="13">
        <v>55.06</v>
      </c>
      <c r="F31" s="14">
        <v>25.12</v>
      </c>
      <c r="G31" s="14">
        <v>9.26</v>
      </c>
      <c r="H31" s="14"/>
      <c r="I31" s="14"/>
      <c r="J31" s="14"/>
      <c r="K31" s="14"/>
      <c r="L31" s="14">
        <f t="shared" si="3"/>
        <v>34.380000000000003</v>
      </c>
      <c r="M31" s="17">
        <v>15.3</v>
      </c>
      <c r="N31" s="17"/>
      <c r="O31" s="17"/>
      <c r="P31" s="17">
        <v>0</v>
      </c>
      <c r="Q31" s="17">
        <v>0</v>
      </c>
      <c r="R31" s="17"/>
      <c r="S31" s="17"/>
      <c r="T31" s="17">
        <f t="shared" si="2"/>
        <v>15.3</v>
      </c>
      <c r="U31" s="13">
        <v>154</v>
      </c>
      <c r="V31" s="17">
        <f t="shared" si="1"/>
        <v>320.83999999999997</v>
      </c>
    </row>
    <row r="32" spans="2:22">
      <c r="B32" s="12">
        <v>27</v>
      </c>
      <c r="C32" s="13">
        <v>16.600000000000001</v>
      </c>
      <c r="D32" s="13"/>
      <c r="E32" s="13">
        <v>58.28</v>
      </c>
      <c r="F32" s="14">
        <v>25.68</v>
      </c>
      <c r="G32" s="14">
        <v>14.56</v>
      </c>
      <c r="H32" s="14"/>
      <c r="I32" s="14"/>
      <c r="J32" s="14"/>
      <c r="K32" s="14"/>
      <c r="L32" s="14">
        <f t="shared" si="3"/>
        <v>40.24</v>
      </c>
      <c r="M32" s="17">
        <v>15.3</v>
      </c>
      <c r="N32" s="17"/>
      <c r="O32" s="17"/>
      <c r="P32" s="17">
        <v>0</v>
      </c>
      <c r="Q32" s="17">
        <v>0</v>
      </c>
      <c r="R32" s="17"/>
      <c r="S32" s="17"/>
      <c r="T32" s="17">
        <f t="shared" si="2"/>
        <v>15.3</v>
      </c>
      <c r="U32" s="13">
        <v>101</v>
      </c>
      <c r="V32" s="17">
        <f t="shared" si="1"/>
        <v>231.42</v>
      </c>
    </row>
    <row r="33" spans="2:22">
      <c r="B33" s="12">
        <v>28</v>
      </c>
      <c r="C33" s="13">
        <v>64.66</v>
      </c>
      <c r="D33" s="13"/>
      <c r="E33" s="13">
        <v>58.3</v>
      </c>
      <c r="F33" s="14">
        <v>18.38</v>
      </c>
      <c r="G33" s="14">
        <v>21.06</v>
      </c>
      <c r="H33" s="14"/>
      <c r="I33" s="14"/>
      <c r="J33" s="14"/>
      <c r="K33" s="14"/>
      <c r="L33" s="14">
        <f t="shared" si="3"/>
        <v>39.44</v>
      </c>
      <c r="M33" s="17">
        <v>12.15</v>
      </c>
      <c r="N33" s="17"/>
      <c r="O33" s="17"/>
      <c r="P33" s="17">
        <v>0</v>
      </c>
      <c r="Q33" s="17">
        <v>0</v>
      </c>
      <c r="R33" s="17"/>
      <c r="S33" s="17"/>
      <c r="T33" s="17">
        <f t="shared" si="2"/>
        <v>12.15</v>
      </c>
      <c r="U33" s="13">
        <v>102</v>
      </c>
      <c r="V33" s="17">
        <f t="shared" si="1"/>
        <v>276.55</v>
      </c>
    </row>
    <row r="34" spans="2:22">
      <c r="B34" s="12">
        <v>29</v>
      </c>
      <c r="C34" s="13">
        <v>7.4</v>
      </c>
      <c r="D34" s="13"/>
      <c r="E34" s="13">
        <v>58.96</v>
      </c>
      <c r="F34" s="14">
        <v>17.920000000000002</v>
      </c>
      <c r="G34" s="14">
        <v>31.22</v>
      </c>
      <c r="H34" s="14"/>
      <c r="I34" s="14"/>
      <c r="J34" s="14"/>
      <c r="K34" s="14"/>
      <c r="L34" s="14">
        <f t="shared" si="3"/>
        <v>49.14</v>
      </c>
      <c r="M34" s="17">
        <v>15.3</v>
      </c>
      <c r="N34" s="17"/>
      <c r="O34" s="17"/>
      <c r="P34" s="17">
        <v>0</v>
      </c>
      <c r="Q34" s="17">
        <v>0</v>
      </c>
      <c r="R34" s="17"/>
      <c r="S34" s="17"/>
      <c r="T34" s="17">
        <f t="shared" si="2"/>
        <v>15.3</v>
      </c>
      <c r="U34" s="13">
        <v>174</v>
      </c>
      <c r="V34" s="17">
        <f t="shared" si="1"/>
        <v>304.8</v>
      </c>
    </row>
    <row r="35" spans="2:22">
      <c r="B35" s="12">
        <v>30</v>
      </c>
      <c r="C35" s="13">
        <v>55.3</v>
      </c>
      <c r="D35" s="13"/>
      <c r="E35" s="13">
        <v>0</v>
      </c>
      <c r="F35" s="14">
        <v>18.12</v>
      </c>
      <c r="G35" s="14">
        <v>16.3</v>
      </c>
      <c r="H35" s="14"/>
      <c r="I35" s="14"/>
      <c r="J35" s="14"/>
      <c r="K35" s="14"/>
      <c r="L35" s="14">
        <f t="shared" si="3"/>
        <v>34.42</v>
      </c>
      <c r="M35" s="17">
        <v>10.8</v>
      </c>
      <c r="N35" s="17"/>
      <c r="O35" s="17"/>
      <c r="P35" s="17">
        <v>0</v>
      </c>
      <c r="Q35" s="17">
        <v>0</v>
      </c>
      <c r="R35" s="17"/>
      <c r="S35" s="17"/>
      <c r="T35" s="17">
        <f t="shared" si="2"/>
        <v>10.8</v>
      </c>
      <c r="U35" s="13">
        <v>164</v>
      </c>
      <c r="V35" s="17">
        <f t="shared" si="1"/>
        <v>264.52</v>
      </c>
    </row>
    <row r="36" spans="2:22">
      <c r="B36" s="12">
        <v>31</v>
      </c>
      <c r="C36" s="13">
        <v>29.66</v>
      </c>
      <c r="D36" s="13"/>
      <c r="E36" s="13">
        <v>47.06</v>
      </c>
      <c r="F36" s="14">
        <v>12.78</v>
      </c>
      <c r="G36" s="14">
        <v>22.92</v>
      </c>
      <c r="H36" s="14"/>
      <c r="I36" s="14"/>
      <c r="J36" s="14"/>
      <c r="K36" s="14"/>
      <c r="L36" s="14">
        <f t="shared" si="3"/>
        <v>35.700000000000003</v>
      </c>
      <c r="M36" s="17">
        <v>1.35</v>
      </c>
      <c r="N36" s="17"/>
      <c r="O36" s="17"/>
      <c r="P36" s="17">
        <v>3.02</v>
      </c>
      <c r="Q36" s="17">
        <v>0</v>
      </c>
      <c r="R36" s="17"/>
      <c r="S36" s="17"/>
      <c r="T36" s="17">
        <f t="shared" si="2"/>
        <v>4.37</v>
      </c>
      <c r="U36" s="13">
        <v>295</v>
      </c>
      <c r="V36" s="17"/>
    </row>
    <row r="37" spans="2:22">
      <c r="B37" s="12" t="s">
        <v>27</v>
      </c>
      <c r="C37" s="13">
        <f>SUM(C6:C36)</f>
        <v>1138.72</v>
      </c>
      <c r="D37" s="13">
        <f t="shared" ref="D37:F37" si="4">SUM(D6:D36)</f>
        <v>0</v>
      </c>
      <c r="E37" s="13">
        <f t="shared" si="4"/>
        <v>1386</v>
      </c>
      <c r="F37" s="14">
        <f t="shared" si="4"/>
        <v>702.3</v>
      </c>
      <c r="G37" s="14">
        <f t="shared" ref="G37:M37" si="5">SUM(G6:G36)</f>
        <v>399.26</v>
      </c>
      <c r="H37" s="14">
        <f t="shared" si="5"/>
        <v>0</v>
      </c>
      <c r="I37" s="14">
        <f t="shared" si="5"/>
        <v>0</v>
      </c>
      <c r="J37" s="14">
        <f t="shared" si="5"/>
        <v>0</v>
      </c>
      <c r="K37" s="14">
        <f t="shared" si="5"/>
        <v>0</v>
      </c>
      <c r="L37" s="14">
        <f t="shared" si="5"/>
        <v>1101.56</v>
      </c>
      <c r="M37" s="17">
        <f t="shared" si="5"/>
        <v>132.69999999999999</v>
      </c>
      <c r="N37" s="17">
        <f t="shared" ref="N37:U37" si="6">SUM(N6:N36)</f>
        <v>0</v>
      </c>
      <c r="O37" s="17">
        <f t="shared" si="6"/>
        <v>0</v>
      </c>
      <c r="P37" s="17">
        <f t="shared" si="6"/>
        <v>37.96</v>
      </c>
      <c r="Q37" s="17">
        <f t="shared" si="6"/>
        <v>89.6</v>
      </c>
      <c r="R37" s="17">
        <f t="shared" si="6"/>
        <v>0</v>
      </c>
      <c r="S37" s="17">
        <f t="shared" si="6"/>
        <v>0</v>
      </c>
      <c r="T37" s="17">
        <f t="shared" si="6"/>
        <v>260.26</v>
      </c>
      <c r="U37" s="13">
        <f t="shared" si="6"/>
        <v>6767</v>
      </c>
      <c r="V37" s="17">
        <f>C37+E37+L37+T37+U37</f>
        <v>10653.54</v>
      </c>
    </row>
    <row r="38" spans="2:22">
      <c r="B38" s="12" t="s">
        <v>26</v>
      </c>
      <c r="C38" s="13">
        <f>IF(COUNT(C6:C36)=0,0,C37/COUNTIF(C6:C36,"&gt;0"))</f>
        <v>36.732903225806503</v>
      </c>
      <c r="D38" s="13">
        <f t="shared" ref="D38:F38" si="7">IF(COUNT(D6:D36)=0,0,D37/COUNTIF(D6:D36,"&gt;0"))</f>
        <v>0</v>
      </c>
      <c r="E38" s="13">
        <f t="shared" si="7"/>
        <v>57.75</v>
      </c>
      <c r="F38" s="14">
        <f t="shared" si="7"/>
        <v>25.082142857142902</v>
      </c>
      <c r="G38" s="14">
        <f t="shared" ref="G38:K38" si="8">IF(COUNT(G6:G35)=0,0,G37/COUNTIF(G6:G36,"&gt;=0"))</f>
        <v>12.8793548387097</v>
      </c>
      <c r="H38" s="14">
        <f t="shared" si="8"/>
        <v>0</v>
      </c>
      <c r="I38" s="14">
        <f t="shared" si="8"/>
        <v>0</v>
      </c>
      <c r="J38" s="14">
        <f t="shared" si="8"/>
        <v>0</v>
      </c>
      <c r="K38" s="14">
        <f t="shared" si="8"/>
        <v>0</v>
      </c>
      <c r="L38" s="14">
        <f>IF(COUNTIF(L6:L37,"&gt;0")=0,0,L37/COUNTIF(L6:L36,"&gt;0"))</f>
        <v>39.341428571428601</v>
      </c>
      <c r="M38" s="17">
        <f t="shared" ref="M38:S38" si="9">IF(COUNT(M6:M35)=0,0,M37/COUNTIF(M6:M36,"&gt;=0"))</f>
        <v>4.2806451612903196</v>
      </c>
      <c r="N38" s="17">
        <f t="shared" si="9"/>
        <v>0</v>
      </c>
      <c r="O38" s="17">
        <f t="shared" si="9"/>
        <v>0</v>
      </c>
      <c r="P38" s="17">
        <f t="shared" si="9"/>
        <v>1.2245161290322599</v>
      </c>
      <c r="Q38" s="17">
        <f t="shared" si="9"/>
        <v>2.8903225806451598</v>
      </c>
      <c r="R38" s="17">
        <f t="shared" si="9"/>
        <v>0</v>
      </c>
      <c r="S38" s="17">
        <f t="shared" si="9"/>
        <v>0</v>
      </c>
      <c r="T38" s="17">
        <f>IF(COUNTIF(T6:T37,"&gt;0")=0,0,T37/COUNTIF(T6:T36,"&gt;0"))</f>
        <v>11.83</v>
      </c>
      <c r="U38" s="13">
        <f>IF(COUNT(U6:U35)=0,0,U37/COUNTIF(U6:U36,"&gt;0"))</f>
        <v>218.29032258064501</v>
      </c>
      <c r="V38" s="17">
        <f>IF(COUNTIF(V6:V36,"&gt;0")=0,0,V37/COUNTIF(V6:V36,"&gt;0"))</f>
        <v>355.11799999999999</v>
      </c>
    </row>
    <row r="40" spans="2:22">
      <c r="L40" s="18"/>
    </row>
    <row r="41" spans="2:22">
      <c r="L41" s="18"/>
    </row>
  </sheetData>
  <mergeCells count="7">
    <mergeCell ref="B2:V2"/>
    <mergeCell ref="C4:E4"/>
    <mergeCell ref="F4:L4"/>
    <mergeCell ref="M4:T4"/>
    <mergeCell ref="B4:B5"/>
    <mergeCell ref="U4:U5"/>
    <mergeCell ref="V4:V5"/>
  </mergeCells>
  <phoneticPr fontId="3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B1:V41"/>
  <sheetViews>
    <sheetView showGridLines="0" workbookViewId="0">
      <pane xSplit="2" ySplit="5" topLeftCell="C6" activePane="bottomRight" state="frozen"/>
      <selection pane="topRight"/>
      <selection pane="bottomLeft"/>
      <selection pane="bottomRight" activeCell="B2" sqref="B2:V38"/>
    </sheetView>
  </sheetViews>
  <sheetFormatPr defaultColWidth="9" defaultRowHeight="12.75"/>
  <cols>
    <col min="1" max="1" width="1.625" style="3" customWidth="1"/>
    <col min="2" max="2" width="4.625" style="4" customWidth="1"/>
    <col min="3" max="5" width="7.625" style="2" customWidth="1"/>
    <col min="6" max="11" width="6.625" style="2" customWidth="1"/>
    <col min="12" max="12" width="7.625" style="2" customWidth="1"/>
    <col min="13" max="19" width="6.625" style="2" customWidth="1"/>
    <col min="20" max="21" width="7.625" style="2" customWidth="1"/>
    <col min="22" max="22" width="8.625" style="3" customWidth="1"/>
    <col min="23" max="16384" width="9" style="3"/>
  </cols>
  <sheetData>
    <row r="1" spans="2:22" s="1" customFormat="1" ht="8.25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2:22" ht="18" customHeight="1">
      <c r="B2" s="30" t="s">
        <v>34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2:22" s="1" customFormat="1" ht="8.25"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9"/>
      <c r="T3" s="6"/>
      <c r="U3" s="6"/>
    </row>
    <row r="4" spans="2:22" s="2" customFormat="1">
      <c r="B4" s="43" t="s">
        <v>29</v>
      </c>
      <c r="C4" s="31" t="s">
        <v>3</v>
      </c>
      <c r="D4" s="32"/>
      <c r="E4" s="33"/>
      <c r="F4" s="34" t="s">
        <v>4</v>
      </c>
      <c r="G4" s="34"/>
      <c r="H4" s="34"/>
      <c r="I4" s="34"/>
      <c r="J4" s="34"/>
      <c r="K4" s="34"/>
      <c r="L4" s="34"/>
      <c r="M4" s="35" t="s">
        <v>5</v>
      </c>
      <c r="N4" s="36"/>
      <c r="O4" s="36"/>
      <c r="P4" s="36"/>
      <c r="Q4" s="36"/>
      <c r="R4" s="36"/>
      <c r="S4" s="36"/>
      <c r="T4" s="37"/>
      <c r="U4" s="45" t="s">
        <v>6</v>
      </c>
      <c r="V4" s="46" t="s">
        <v>7</v>
      </c>
    </row>
    <row r="5" spans="2:22" s="2" customFormat="1">
      <c r="B5" s="42"/>
      <c r="C5" s="9" t="s">
        <v>8</v>
      </c>
      <c r="D5" s="9" t="s">
        <v>9</v>
      </c>
      <c r="E5" s="10" t="s">
        <v>10</v>
      </c>
      <c r="F5" s="8" t="s">
        <v>11</v>
      </c>
      <c r="G5" s="8" t="s">
        <v>12</v>
      </c>
      <c r="H5" s="11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15" t="s">
        <v>18</v>
      </c>
      <c r="N5" s="16" t="s">
        <v>19</v>
      </c>
      <c r="O5" s="16" t="s">
        <v>20</v>
      </c>
      <c r="P5" s="16" t="s">
        <v>21</v>
      </c>
      <c r="Q5" s="16" t="s">
        <v>22</v>
      </c>
      <c r="R5" s="20" t="s">
        <v>23</v>
      </c>
      <c r="S5" s="21" t="s">
        <v>24</v>
      </c>
      <c r="T5" s="21" t="s">
        <v>17</v>
      </c>
      <c r="U5" s="45"/>
      <c r="V5" s="46"/>
    </row>
    <row r="6" spans="2:22">
      <c r="B6" s="12">
        <v>1</v>
      </c>
      <c r="C6" s="13">
        <v>42.36</v>
      </c>
      <c r="D6" s="13"/>
      <c r="E6" s="13">
        <v>58.5</v>
      </c>
      <c r="F6" s="14">
        <v>25.78</v>
      </c>
      <c r="G6" s="14">
        <v>22.32</v>
      </c>
      <c r="H6" s="14"/>
      <c r="I6" s="14"/>
      <c r="J6" s="14"/>
      <c r="K6" s="14"/>
      <c r="L6" s="14">
        <f t="shared" ref="L6:L15" si="0">SUM(F6:K6)</f>
        <v>48.1</v>
      </c>
      <c r="M6" s="17">
        <v>15.3</v>
      </c>
      <c r="N6" s="17"/>
      <c r="O6" s="17"/>
      <c r="P6" s="17"/>
      <c r="Q6" s="17">
        <v>0</v>
      </c>
      <c r="R6" s="17"/>
      <c r="S6" s="17"/>
      <c r="T6" s="17">
        <f>SUM(M6:S6)</f>
        <v>15.3</v>
      </c>
      <c r="U6" s="13">
        <v>308</v>
      </c>
      <c r="V6" s="17">
        <f t="shared" ref="V6:V35" si="1">C6+E6+L6+T6+U6</f>
        <v>472.26</v>
      </c>
    </row>
    <row r="7" spans="2:22">
      <c r="B7" s="12">
        <v>2</v>
      </c>
      <c r="C7" s="13">
        <v>43.7</v>
      </c>
      <c r="D7" s="13"/>
      <c r="E7" s="13">
        <v>57.22</v>
      </c>
      <c r="F7" s="14">
        <v>18.66</v>
      </c>
      <c r="G7" s="14">
        <v>27.96</v>
      </c>
      <c r="H7" s="14"/>
      <c r="I7" s="14"/>
      <c r="J7" s="14"/>
      <c r="K7" s="14"/>
      <c r="L7" s="14">
        <f t="shared" si="0"/>
        <v>46.62</v>
      </c>
      <c r="M7" s="17">
        <v>20.25</v>
      </c>
      <c r="N7" s="17"/>
      <c r="O7" s="17"/>
      <c r="P7" s="17">
        <v>5.76</v>
      </c>
      <c r="Q7" s="17">
        <v>0</v>
      </c>
      <c r="R7" s="17"/>
      <c r="S7" s="17"/>
      <c r="T7" s="17">
        <f t="shared" ref="T7:T36" si="2">SUM(M7:S7)</f>
        <v>26.01</v>
      </c>
      <c r="U7" s="13">
        <v>312</v>
      </c>
      <c r="V7" s="17">
        <f t="shared" si="1"/>
        <v>485.55</v>
      </c>
    </row>
    <row r="8" spans="2:22">
      <c r="B8" s="12">
        <v>3</v>
      </c>
      <c r="C8" s="13">
        <v>26.58</v>
      </c>
      <c r="D8" s="13"/>
      <c r="E8" s="13">
        <v>30.18</v>
      </c>
      <c r="F8" s="14">
        <v>24.08</v>
      </c>
      <c r="G8" s="14">
        <v>7.2</v>
      </c>
      <c r="H8" s="14"/>
      <c r="I8" s="14"/>
      <c r="J8" s="14"/>
      <c r="K8" s="14"/>
      <c r="L8" s="14">
        <f t="shared" si="0"/>
        <v>31.28</v>
      </c>
      <c r="M8" s="17">
        <v>20.25</v>
      </c>
      <c r="N8" s="17"/>
      <c r="O8" s="17"/>
      <c r="P8" s="17">
        <v>5.64</v>
      </c>
      <c r="Q8" s="17">
        <v>0</v>
      </c>
      <c r="R8" s="17"/>
      <c r="S8" s="17"/>
      <c r="T8" s="17">
        <f t="shared" si="2"/>
        <v>25.89</v>
      </c>
      <c r="U8" s="13">
        <v>310</v>
      </c>
      <c r="V8" s="17">
        <f t="shared" si="1"/>
        <v>423.93</v>
      </c>
    </row>
    <row r="9" spans="2:22">
      <c r="B9" s="12">
        <v>4</v>
      </c>
      <c r="C9" s="13">
        <v>48.3</v>
      </c>
      <c r="D9" s="13"/>
      <c r="E9" s="13">
        <v>55.42</v>
      </c>
      <c r="F9" s="14">
        <v>11.2</v>
      </c>
      <c r="G9" s="14">
        <v>16.32</v>
      </c>
      <c r="H9" s="14"/>
      <c r="I9" s="14"/>
      <c r="J9" s="14"/>
      <c r="K9" s="14"/>
      <c r="L9" s="14">
        <f t="shared" si="0"/>
        <v>27.52</v>
      </c>
      <c r="M9" s="17">
        <v>20.25</v>
      </c>
      <c r="N9" s="17"/>
      <c r="O9" s="17"/>
      <c r="P9" s="17">
        <v>0</v>
      </c>
      <c r="Q9" s="17">
        <v>0</v>
      </c>
      <c r="R9" s="17"/>
      <c r="S9" s="17"/>
      <c r="T9" s="17">
        <f t="shared" si="2"/>
        <v>20.25</v>
      </c>
      <c r="U9" s="13">
        <v>334</v>
      </c>
      <c r="V9" s="17">
        <f t="shared" si="1"/>
        <v>485.49</v>
      </c>
    </row>
    <row r="10" spans="2:22">
      <c r="B10" s="12">
        <v>5</v>
      </c>
      <c r="C10" s="13">
        <v>33.08</v>
      </c>
      <c r="D10" s="13"/>
      <c r="E10" s="13">
        <v>58.76</v>
      </c>
      <c r="F10" s="14">
        <v>5.56</v>
      </c>
      <c r="G10" s="14">
        <v>27.16</v>
      </c>
      <c r="H10" s="14"/>
      <c r="I10" s="14"/>
      <c r="J10" s="14"/>
      <c r="K10" s="14"/>
      <c r="L10" s="14">
        <f t="shared" si="0"/>
        <v>32.72</v>
      </c>
      <c r="M10" s="17">
        <v>18</v>
      </c>
      <c r="N10" s="17"/>
      <c r="O10" s="17"/>
      <c r="P10" s="17">
        <v>0</v>
      </c>
      <c r="Q10" s="17">
        <v>3.5</v>
      </c>
      <c r="R10" s="17"/>
      <c r="S10" s="17"/>
      <c r="T10" s="17">
        <f t="shared" si="2"/>
        <v>21.5</v>
      </c>
      <c r="U10" s="13">
        <v>352</v>
      </c>
      <c r="V10" s="17">
        <f t="shared" si="1"/>
        <v>498.06</v>
      </c>
    </row>
    <row r="11" spans="2:22">
      <c r="B11" s="12">
        <v>6</v>
      </c>
      <c r="C11" s="13">
        <v>42.48</v>
      </c>
      <c r="D11" s="13"/>
      <c r="E11" s="13">
        <v>56.68</v>
      </c>
      <c r="F11" s="14">
        <v>27.6</v>
      </c>
      <c r="G11" s="14">
        <v>6.78</v>
      </c>
      <c r="H11" s="14"/>
      <c r="I11" s="14"/>
      <c r="J11" s="14"/>
      <c r="K11" s="14"/>
      <c r="L11" s="14">
        <f t="shared" si="0"/>
        <v>34.380000000000003</v>
      </c>
      <c r="M11" s="17">
        <v>20.25</v>
      </c>
      <c r="N11" s="17"/>
      <c r="O11" s="17"/>
      <c r="P11" s="17">
        <v>2.44</v>
      </c>
      <c r="Q11" s="17">
        <v>0</v>
      </c>
      <c r="R11" s="17"/>
      <c r="S11" s="17"/>
      <c r="T11" s="17">
        <f t="shared" si="2"/>
        <v>22.69</v>
      </c>
      <c r="U11" s="13">
        <v>392</v>
      </c>
      <c r="V11" s="17">
        <f t="shared" si="1"/>
        <v>548.23</v>
      </c>
    </row>
    <row r="12" spans="2:22">
      <c r="B12" s="12">
        <v>7</v>
      </c>
      <c r="C12" s="13">
        <v>13.48</v>
      </c>
      <c r="D12" s="13"/>
      <c r="E12" s="13">
        <v>58.74</v>
      </c>
      <c r="F12" s="14">
        <v>11.4</v>
      </c>
      <c r="G12" s="14">
        <v>7.76</v>
      </c>
      <c r="H12" s="14"/>
      <c r="I12" s="14"/>
      <c r="J12" s="14"/>
      <c r="K12" s="14"/>
      <c r="L12" s="14">
        <f t="shared" si="0"/>
        <v>19.16</v>
      </c>
      <c r="M12" s="17">
        <v>15.75</v>
      </c>
      <c r="N12" s="17"/>
      <c r="O12" s="17"/>
      <c r="P12" s="17">
        <v>2.84</v>
      </c>
      <c r="Q12" s="17">
        <v>8.4600000000000009</v>
      </c>
      <c r="R12" s="17"/>
      <c r="S12" s="17"/>
      <c r="T12" s="17">
        <f t="shared" si="2"/>
        <v>27.05</v>
      </c>
      <c r="U12" s="13">
        <v>398</v>
      </c>
      <c r="V12" s="17">
        <f t="shared" si="1"/>
        <v>516.42999999999995</v>
      </c>
    </row>
    <row r="13" spans="2:22">
      <c r="B13" s="12">
        <v>8</v>
      </c>
      <c r="C13" s="13">
        <v>62.46</v>
      </c>
      <c r="D13" s="13"/>
      <c r="E13" s="13">
        <v>59.86</v>
      </c>
      <c r="F13" s="14">
        <v>17.84</v>
      </c>
      <c r="G13" s="14">
        <v>13.22</v>
      </c>
      <c r="H13" s="14"/>
      <c r="I13" s="14"/>
      <c r="J13" s="14"/>
      <c r="K13" s="14"/>
      <c r="L13" s="14">
        <f t="shared" si="0"/>
        <v>31.06</v>
      </c>
      <c r="M13" s="17">
        <v>35</v>
      </c>
      <c r="N13" s="17"/>
      <c r="O13" s="17"/>
      <c r="P13" s="17">
        <v>5.62</v>
      </c>
      <c r="Q13" s="17">
        <v>12.7</v>
      </c>
      <c r="R13" s="17"/>
      <c r="S13" s="17"/>
      <c r="T13" s="17">
        <f t="shared" si="2"/>
        <v>53.32</v>
      </c>
      <c r="U13" s="13">
        <v>476</v>
      </c>
      <c r="V13" s="17">
        <f t="shared" si="1"/>
        <v>682.7</v>
      </c>
    </row>
    <row r="14" spans="2:22">
      <c r="B14" s="12">
        <v>9</v>
      </c>
      <c r="C14" s="13">
        <v>19.62</v>
      </c>
      <c r="D14" s="13"/>
      <c r="E14" s="13">
        <v>61.18</v>
      </c>
      <c r="F14" s="14">
        <v>17.739999999999998</v>
      </c>
      <c r="G14" s="14">
        <v>6.2</v>
      </c>
      <c r="H14" s="14"/>
      <c r="I14" s="14"/>
      <c r="J14" s="14"/>
      <c r="K14" s="14"/>
      <c r="L14" s="14">
        <f t="shared" si="0"/>
        <v>23.94</v>
      </c>
      <c r="M14" s="17">
        <v>35</v>
      </c>
      <c r="N14" s="17"/>
      <c r="O14" s="17"/>
      <c r="P14" s="17">
        <v>0</v>
      </c>
      <c r="Q14" s="17">
        <v>3</v>
      </c>
      <c r="R14" s="17"/>
      <c r="S14" s="17"/>
      <c r="T14" s="17">
        <f t="shared" si="2"/>
        <v>38</v>
      </c>
      <c r="U14" s="13">
        <v>480</v>
      </c>
      <c r="V14" s="17">
        <f t="shared" si="1"/>
        <v>622.74</v>
      </c>
    </row>
    <row r="15" spans="2:22">
      <c r="B15" s="12">
        <v>10</v>
      </c>
      <c r="C15" s="13">
        <v>40.380000000000003</v>
      </c>
      <c r="D15" s="13"/>
      <c r="E15" s="13">
        <v>0</v>
      </c>
      <c r="F15" s="14">
        <v>24.52</v>
      </c>
      <c r="G15" s="14">
        <v>11.82</v>
      </c>
      <c r="H15" s="14"/>
      <c r="I15" s="14"/>
      <c r="J15" s="14"/>
      <c r="K15" s="14"/>
      <c r="L15" s="14">
        <f t="shared" si="0"/>
        <v>36.340000000000003</v>
      </c>
      <c r="M15" s="17">
        <v>35</v>
      </c>
      <c r="N15" s="17"/>
      <c r="O15" s="17"/>
      <c r="P15" s="17">
        <v>11.26</v>
      </c>
      <c r="Q15" s="17">
        <v>0</v>
      </c>
      <c r="R15" s="17"/>
      <c r="S15" s="17"/>
      <c r="T15" s="17">
        <f t="shared" si="2"/>
        <v>46.26</v>
      </c>
      <c r="U15" s="13">
        <v>406</v>
      </c>
      <c r="V15" s="17">
        <f t="shared" si="1"/>
        <v>528.98</v>
      </c>
    </row>
    <row r="16" spans="2:22">
      <c r="B16" s="12">
        <v>11</v>
      </c>
      <c r="C16" s="13">
        <v>62.98</v>
      </c>
      <c r="D16" s="13"/>
      <c r="E16" s="13">
        <v>0</v>
      </c>
      <c r="F16" s="14">
        <v>33.44</v>
      </c>
      <c r="G16" s="14">
        <v>14.34</v>
      </c>
      <c r="H16" s="14"/>
      <c r="I16" s="14"/>
      <c r="J16" s="14"/>
      <c r="K16" s="14"/>
      <c r="L16" s="14">
        <f t="shared" ref="L16:L36" si="3">SUM(F16:K16)</f>
        <v>47.78</v>
      </c>
      <c r="M16" s="17">
        <v>35</v>
      </c>
      <c r="N16" s="17"/>
      <c r="O16" s="17"/>
      <c r="P16" s="17">
        <v>0</v>
      </c>
      <c r="Q16" s="17">
        <v>12.56</v>
      </c>
      <c r="R16" s="17"/>
      <c r="S16" s="17"/>
      <c r="T16" s="17">
        <f t="shared" si="2"/>
        <v>47.56</v>
      </c>
      <c r="U16" s="13">
        <v>239</v>
      </c>
      <c r="V16" s="17">
        <f t="shared" si="1"/>
        <v>397.32</v>
      </c>
    </row>
    <row r="17" spans="2:22">
      <c r="B17" s="12">
        <v>12</v>
      </c>
      <c r="C17" s="13">
        <v>36.06</v>
      </c>
      <c r="D17" s="13"/>
      <c r="E17" s="13">
        <v>58.82</v>
      </c>
      <c r="F17" s="14">
        <v>13.08</v>
      </c>
      <c r="G17" s="14">
        <v>0</v>
      </c>
      <c r="H17" s="14"/>
      <c r="I17" s="14"/>
      <c r="J17" s="14"/>
      <c r="K17" s="14"/>
      <c r="L17" s="14">
        <f t="shared" si="3"/>
        <v>13.08</v>
      </c>
      <c r="M17" s="17">
        <v>35</v>
      </c>
      <c r="N17" s="17"/>
      <c r="O17" s="17"/>
      <c r="P17" s="17">
        <v>0</v>
      </c>
      <c r="Q17" s="17">
        <v>8.14</v>
      </c>
      <c r="R17" s="17"/>
      <c r="S17" s="17"/>
      <c r="T17" s="17">
        <f t="shared" si="2"/>
        <v>43.14</v>
      </c>
      <c r="U17" s="13">
        <v>309</v>
      </c>
      <c r="V17" s="17">
        <f t="shared" si="1"/>
        <v>460.1</v>
      </c>
    </row>
    <row r="18" spans="2:22">
      <c r="B18" s="12">
        <v>13</v>
      </c>
      <c r="C18" s="13">
        <v>42.56</v>
      </c>
      <c r="D18" s="13"/>
      <c r="E18" s="13">
        <v>57.48</v>
      </c>
      <c r="F18" s="14">
        <v>21.74</v>
      </c>
      <c r="G18" s="14">
        <v>22.36</v>
      </c>
      <c r="H18" s="14"/>
      <c r="I18" s="14"/>
      <c r="J18" s="14"/>
      <c r="K18" s="14"/>
      <c r="L18" s="14">
        <f t="shared" si="3"/>
        <v>44.1</v>
      </c>
      <c r="M18" s="17">
        <v>27.9</v>
      </c>
      <c r="N18" s="17"/>
      <c r="O18" s="17"/>
      <c r="P18" s="17">
        <v>5.14</v>
      </c>
      <c r="Q18" s="17">
        <v>0</v>
      </c>
      <c r="R18" s="17"/>
      <c r="S18" s="17"/>
      <c r="T18" s="17">
        <f t="shared" si="2"/>
        <v>33.04</v>
      </c>
      <c r="U18" s="13">
        <v>316</v>
      </c>
      <c r="V18" s="17">
        <f t="shared" si="1"/>
        <v>493.18</v>
      </c>
    </row>
    <row r="19" spans="2:22">
      <c r="B19" s="12">
        <v>14</v>
      </c>
      <c r="C19" s="13">
        <v>49.56</v>
      </c>
      <c r="D19" s="13"/>
      <c r="E19" s="13">
        <v>59.58</v>
      </c>
      <c r="F19" s="14">
        <v>12.26</v>
      </c>
      <c r="G19" s="14">
        <v>12.28</v>
      </c>
      <c r="H19" s="14"/>
      <c r="I19" s="14"/>
      <c r="J19" s="14"/>
      <c r="K19" s="14"/>
      <c r="L19" s="14">
        <f t="shared" si="3"/>
        <v>24.54</v>
      </c>
      <c r="M19" s="17">
        <v>35</v>
      </c>
      <c r="N19" s="17"/>
      <c r="O19" s="17"/>
      <c r="P19" s="17">
        <v>0</v>
      </c>
      <c r="Q19" s="17">
        <v>0</v>
      </c>
      <c r="R19" s="17"/>
      <c r="S19" s="17"/>
      <c r="T19" s="17">
        <f t="shared" si="2"/>
        <v>35</v>
      </c>
      <c r="U19" s="13">
        <v>208</v>
      </c>
      <c r="V19" s="17">
        <f t="shared" si="1"/>
        <v>376.68</v>
      </c>
    </row>
    <row r="20" spans="2:22">
      <c r="B20" s="12">
        <v>15</v>
      </c>
      <c r="C20" s="13">
        <v>43.02</v>
      </c>
      <c r="D20" s="13"/>
      <c r="E20" s="13">
        <v>119.14</v>
      </c>
      <c r="F20" s="14">
        <v>18.579999999999998</v>
      </c>
      <c r="G20" s="14">
        <v>14.96</v>
      </c>
      <c r="H20" s="14"/>
      <c r="I20" s="14"/>
      <c r="J20" s="14"/>
      <c r="K20" s="14"/>
      <c r="L20" s="14">
        <f t="shared" si="3"/>
        <v>33.54</v>
      </c>
      <c r="M20" s="17">
        <v>35</v>
      </c>
      <c r="N20" s="17"/>
      <c r="O20" s="17"/>
      <c r="P20" s="17">
        <v>0</v>
      </c>
      <c r="Q20" s="17">
        <v>0</v>
      </c>
      <c r="R20" s="17"/>
      <c r="S20" s="17"/>
      <c r="T20" s="17">
        <f t="shared" si="2"/>
        <v>35</v>
      </c>
      <c r="U20" s="13">
        <v>315</v>
      </c>
      <c r="V20" s="17">
        <f t="shared" si="1"/>
        <v>545.70000000000005</v>
      </c>
    </row>
    <row r="21" spans="2:22">
      <c r="B21" s="12">
        <v>16</v>
      </c>
      <c r="C21" s="13">
        <v>39.44</v>
      </c>
      <c r="D21" s="13"/>
      <c r="E21" s="13">
        <v>60.12</v>
      </c>
      <c r="F21" s="14">
        <v>18.12</v>
      </c>
      <c r="G21" s="14">
        <v>13.64</v>
      </c>
      <c r="H21" s="14"/>
      <c r="I21" s="14"/>
      <c r="J21" s="14"/>
      <c r="K21" s="14"/>
      <c r="L21" s="14">
        <f t="shared" si="3"/>
        <v>31.76</v>
      </c>
      <c r="M21" s="17">
        <v>12.6</v>
      </c>
      <c r="N21" s="17"/>
      <c r="O21" s="17"/>
      <c r="P21" s="17">
        <v>3.18</v>
      </c>
      <c r="Q21" s="17">
        <v>0</v>
      </c>
      <c r="R21" s="17"/>
      <c r="S21" s="17"/>
      <c r="T21" s="17">
        <f t="shared" si="2"/>
        <v>15.78</v>
      </c>
      <c r="U21" s="13">
        <v>244</v>
      </c>
      <c r="V21" s="17">
        <f t="shared" si="1"/>
        <v>391.1</v>
      </c>
    </row>
    <row r="22" spans="2:22">
      <c r="B22" s="12">
        <v>17</v>
      </c>
      <c r="C22" s="13">
        <v>26.42</v>
      </c>
      <c r="D22" s="13"/>
      <c r="E22" s="13">
        <v>58.98</v>
      </c>
      <c r="F22" s="14">
        <v>24.44</v>
      </c>
      <c r="G22" s="14">
        <v>30</v>
      </c>
      <c r="H22" s="14"/>
      <c r="I22" s="14"/>
      <c r="J22" s="14"/>
      <c r="K22" s="14"/>
      <c r="L22" s="14">
        <f t="shared" si="3"/>
        <v>54.44</v>
      </c>
      <c r="M22" s="17">
        <v>15.75</v>
      </c>
      <c r="N22" s="17"/>
      <c r="O22" s="17"/>
      <c r="P22" s="17">
        <v>0</v>
      </c>
      <c r="Q22" s="17">
        <v>0</v>
      </c>
      <c r="R22" s="17"/>
      <c r="S22" s="17"/>
      <c r="T22" s="17">
        <f t="shared" si="2"/>
        <v>15.75</v>
      </c>
      <c r="U22" s="13">
        <v>250</v>
      </c>
      <c r="V22" s="17">
        <f t="shared" si="1"/>
        <v>405.59</v>
      </c>
    </row>
    <row r="23" spans="2:22">
      <c r="B23" s="12">
        <v>18</v>
      </c>
      <c r="C23" s="13">
        <v>42.4</v>
      </c>
      <c r="D23" s="13"/>
      <c r="E23" s="13">
        <v>59.22</v>
      </c>
      <c r="F23" s="14">
        <v>30.78</v>
      </c>
      <c r="G23" s="14">
        <v>5.8</v>
      </c>
      <c r="H23" s="14"/>
      <c r="I23" s="14"/>
      <c r="J23" s="14"/>
      <c r="K23" s="14"/>
      <c r="L23" s="14">
        <f t="shared" si="3"/>
        <v>36.58</v>
      </c>
      <c r="M23" s="17">
        <v>15.57</v>
      </c>
      <c r="N23" s="17"/>
      <c r="O23" s="17"/>
      <c r="P23" s="17">
        <v>0</v>
      </c>
      <c r="Q23" s="17">
        <v>0</v>
      </c>
      <c r="R23" s="17"/>
      <c r="S23" s="17"/>
      <c r="T23" s="17">
        <f t="shared" si="2"/>
        <v>15.57</v>
      </c>
      <c r="U23" s="13">
        <v>250</v>
      </c>
      <c r="V23" s="17">
        <f t="shared" si="1"/>
        <v>403.77</v>
      </c>
    </row>
    <row r="24" spans="2:22">
      <c r="B24" s="12">
        <v>19</v>
      </c>
      <c r="C24" s="13">
        <v>45.54</v>
      </c>
      <c r="D24" s="13"/>
      <c r="E24" s="13">
        <v>59.88</v>
      </c>
      <c r="F24" s="14">
        <v>20.96</v>
      </c>
      <c r="G24" s="14">
        <v>27.44</v>
      </c>
      <c r="H24" s="14"/>
      <c r="I24" s="14"/>
      <c r="J24" s="14"/>
      <c r="K24" s="14"/>
      <c r="L24" s="14">
        <f t="shared" si="3"/>
        <v>48.4</v>
      </c>
      <c r="M24" s="17">
        <v>22.05</v>
      </c>
      <c r="N24" s="17"/>
      <c r="O24" s="17"/>
      <c r="P24" s="17">
        <v>0</v>
      </c>
      <c r="Q24" s="17">
        <v>0</v>
      </c>
      <c r="R24" s="17"/>
      <c r="S24" s="17"/>
      <c r="T24" s="17">
        <f t="shared" si="2"/>
        <v>22.05</v>
      </c>
      <c r="U24" s="13">
        <v>248</v>
      </c>
      <c r="V24" s="17">
        <f t="shared" si="1"/>
        <v>423.87</v>
      </c>
    </row>
    <row r="25" spans="2:22">
      <c r="B25" s="12">
        <v>20</v>
      </c>
      <c r="C25" s="13">
        <v>44.8</v>
      </c>
      <c r="D25" s="13"/>
      <c r="E25" s="13">
        <v>59</v>
      </c>
      <c r="F25" s="14">
        <v>12.02</v>
      </c>
      <c r="G25" s="14">
        <v>14.96</v>
      </c>
      <c r="H25" s="14"/>
      <c r="I25" s="14"/>
      <c r="J25" s="14"/>
      <c r="K25" s="14"/>
      <c r="L25" s="14">
        <f t="shared" si="3"/>
        <v>26.98</v>
      </c>
      <c r="M25" s="17">
        <v>35</v>
      </c>
      <c r="N25" s="17"/>
      <c r="O25" s="17"/>
      <c r="P25" s="17">
        <v>3.36</v>
      </c>
      <c r="Q25" s="17">
        <v>0</v>
      </c>
      <c r="R25" s="17"/>
      <c r="S25" s="17"/>
      <c r="T25" s="17">
        <f t="shared" si="2"/>
        <v>38.36</v>
      </c>
      <c r="U25" s="13">
        <v>197</v>
      </c>
      <c r="V25" s="17">
        <f t="shared" si="1"/>
        <v>366.14</v>
      </c>
    </row>
    <row r="26" spans="2:22">
      <c r="B26" s="12">
        <v>21</v>
      </c>
      <c r="C26" s="13">
        <v>14.48</v>
      </c>
      <c r="D26" s="13"/>
      <c r="E26" s="13">
        <v>58.14</v>
      </c>
      <c r="F26" s="14">
        <v>5.54</v>
      </c>
      <c r="G26" s="14">
        <v>0</v>
      </c>
      <c r="H26" s="14"/>
      <c r="I26" s="14"/>
      <c r="J26" s="14"/>
      <c r="K26" s="14"/>
      <c r="L26" s="14">
        <f t="shared" si="3"/>
        <v>5.54</v>
      </c>
      <c r="M26" s="17">
        <v>35</v>
      </c>
      <c r="N26" s="17"/>
      <c r="O26" s="17"/>
      <c r="P26" s="17">
        <v>5.98</v>
      </c>
      <c r="Q26" s="17">
        <v>0</v>
      </c>
      <c r="R26" s="17"/>
      <c r="S26" s="17"/>
      <c r="T26" s="17">
        <f t="shared" si="2"/>
        <v>40.98</v>
      </c>
      <c r="U26" s="13">
        <v>211</v>
      </c>
      <c r="V26" s="17">
        <f t="shared" si="1"/>
        <v>330.14</v>
      </c>
    </row>
    <row r="27" spans="2:22">
      <c r="B27" s="12">
        <v>22</v>
      </c>
      <c r="C27" s="13">
        <v>65.06</v>
      </c>
      <c r="D27" s="13"/>
      <c r="E27" s="13">
        <v>56.78</v>
      </c>
      <c r="F27" s="14">
        <v>27.16</v>
      </c>
      <c r="G27" s="14">
        <v>31.58</v>
      </c>
      <c r="H27" s="14"/>
      <c r="I27" s="14"/>
      <c r="J27" s="14"/>
      <c r="K27" s="14"/>
      <c r="L27" s="14">
        <f t="shared" si="3"/>
        <v>58.74</v>
      </c>
      <c r="M27" s="17">
        <v>27</v>
      </c>
      <c r="N27" s="17"/>
      <c r="O27" s="17"/>
      <c r="P27" s="17">
        <v>5.86</v>
      </c>
      <c r="Q27" s="17">
        <v>0</v>
      </c>
      <c r="R27" s="17"/>
      <c r="S27" s="17"/>
      <c r="T27" s="17">
        <f t="shared" si="2"/>
        <v>32.86</v>
      </c>
      <c r="U27" s="13">
        <v>230</v>
      </c>
      <c r="V27" s="17">
        <f t="shared" si="1"/>
        <v>443.44</v>
      </c>
    </row>
    <row r="28" spans="2:22">
      <c r="B28" s="12">
        <v>23</v>
      </c>
      <c r="C28" s="13">
        <v>50.64</v>
      </c>
      <c r="D28" s="13"/>
      <c r="E28" s="13">
        <v>58.14</v>
      </c>
      <c r="F28" s="14">
        <v>30.74</v>
      </c>
      <c r="G28" s="14">
        <v>14.26</v>
      </c>
      <c r="H28" s="14"/>
      <c r="I28" s="14"/>
      <c r="J28" s="14"/>
      <c r="K28" s="14"/>
      <c r="L28" s="14">
        <f t="shared" si="3"/>
        <v>45</v>
      </c>
      <c r="M28" s="17">
        <v>36</v>
      </c>
      <c r="N28" s="17"/>
      <c r="O28" s="17"/>
      <c r="P28" s="17">
        <v>5.66</v>
      </c>
      <c r="Q28" s="17">
        <v>0</v>
      </c>
      <c r="R28" s="17"/>
      <c r="S28" s="17"/>
      <c r="T28" s="17">
        <f t="shared" si="2"/>
        <v>41.66</v>
      </c>
      <c r="U28" s="13">
        <v>273</v>
      </c>
      <c r="V28" s="17">
        <f t="shared" si="1"/>
        <v>468.44</v>
      </c>
    </row>
    <row r="29" spans="2:22">
      <c r="B29" s="12">
        <v>24</v>
      </c>
      <c r="C29" s="13">
        <v>43.54</v>
      </c>
      <c r="D29" s="13"/>
      <c r="E29" s="13">
        <v>57.74</v>
      </c>
      <c r="F29" s="14">
        <v>17.940000000000001</v>
      </c>
      <c r="G29" s="14">
        <v>22.42</v>
      </c>
      <c r="H29" s="14"/>
      <c r="I29" s="14"/>
      <c r="J29" s="14"/>
      <c r="K29" s="14"/>
      <c r="L29" s="14">
        <f t="shared" si="3"/>
        <v>40.36</v>
      </c>
      <c r="M29" s="17">
        <v>36.9</v>
      </c>
      <c r="N29" s="17"/>
      <c r="O29" s="17"/>
      <c r="P29" s="17">
        <v>5.68</v>
      </c>
      <c r="Q29" s="17">
        <v>0</v>
      </c>
      <c r="R29" s="17"/>
      <c r="S29" s="17"/>
      <c r="T29" s="17">
        <f t="shared" si="2"/>
        <v>42.58</v>
      </c>
      <c r="U29" s="13">
        <v>291</v>
      </c>
      <c r="V29" s="17">
        <f t="shared" si="1"/>
        <v>475.22</v>
      </c>
    </row>
    <row r="30" spans="2:22">
      <c r="B30" s="12">
        <v>25</v>
      </c>
      <c r="C30" s="13">
        <v>54.94</v>
      </c>
      <c r="D30" s="13"/>
      <c r="E30" s="13">
        <v>59.5</v>
      </c>
      <c r="F30" s="14">
        <v>22.14</v>
      </c>
      <c r="G30" s="14">
        <v>13.06</v>
      </c>
      <c r="H30" s="14"/>
      <c r="I30" s="14"/>
      <c r="J30" s="14"/>
      <c r="K30" s="14"/>
      <c r="L30" s="14">
        <f t="shared" si="3"/>
        <v>35.200000000000003</v>
      </c>
      <c r="M30" s="17">
        <v>27</v>
      </c>
      <c r="N30" s="17"/>
      <c r="O30" s="17"/>
      <c r="P30" s="17">
        <v>0</v>
      </c>
      <c r="Q30" s="17">
        <v>0</v>
      </c>
      <c r="R30" s="17"/>
      <c r="S30" s="17"/>
      <c r="T30" s="17">
        <f t="shared" si="2"/>
        <v>27</v>
      </c>
      <c r="U30" s="13">
        <v>318</v>
      </c>
      <c r="V30" s="17">
        <f t="shared" si="1"/>
        <v>494.64</v>
      </c>
    </row>
    <row r="31" spans="2:22">
      <c r="B31" s="12">
        <v>26</v>
      </c>
      <c r="C31" s="13">
        <v>41.56</v>
      </c>
      <c r="D31" s="13"/>
      <c r="E31" s="13">
        <v>57.5</v>
      </c>
      <c r="F31" s="14">
        <v>18.7</v>
      </c>
      <c r="G31" s="14">
        <v>0</v>
      </c>
      <c r="H31" s="14"/>
      <c r="I31" s="14"/>
      <c r="J31" s="14"/>
      <c r="K31" s="14"/>
      <c r="L31" s="14">
        <f t="shared" si="3"/>
        <v>18.7</v>
      </c>
      <c r="M31" s="17">
        <v>40</v>
      </c>
      <c r="N31" s="17"/>
      <c r="O31" s="17"/>
      <c r="P31" s="17">
        <v>0</v>
      </c>
      <c r="Q31" s="17">
        <v>0</v>
      </c>
      <c r="R31" s="17"/>
      <c r="S31" s="17"/>
      <c r="T31" s="17">
        <f t="shared" si="2"/>
        <v>40</v>
      </c>
      <c r="U31" s="13">
        <v>327</v>
      </c>
      <c r="V31" s="17">
        <f t="shared" si="1"/>
        <v>484.76</v>
      </c>
    </row>
    <row r="32" spans="2:22">
      <c r="B32" s="12">
        <v>27</v>
      </c>
      <c r="C32" s="13">
        <v>50.14</v>
      </c>
      <c r="D32" s="13"/>
      <c r="E32" s="13">
        <v>4.3600000000000003</v>
      </c>
      <c r="F32" s="14">
        <v>6.64</v>
      </c>
      <c r="G32" s="14">
        <v>34.72</v>
      </c>
      <c r="H32" s="14"/>
      <c r="I32" s="14"/>
      <c r="J32" s="14"/>
      <c r="K32" s="14"/>
      <c r="L32" s="14">
        <f t="shared" si="3"/>
        <v>41.36</v>
      </c>
      <c r="M32" s="17">
        <v>10.8</v>
      </c>
      <c r="N32" s="17"/>
      <c r="O32" s="17"/>
      <c r="P32" s="17">
        <v>5.32</v>
      </c>
      <c r="Q32" s="17">
        <v>0</v>
      </c>
      <c r="R32" s="17"/>
      <c r="S32" s="17"/>
      <c r="T32" s="17">
        <f t="shared" si="2"/>
        <v>16.12</v>
      </c>
      <c r="U32" s="13">
        <v>314</v>
      </c>
      <c r="V32" s="17">
        <f t="shared" si="1"/>
        <v>425.98</v>
      </c>
    </row>
    <row r="33" spans="2:22">
      <c r="B33" s="12">
        <v>28</v>
      </c>
      <c r="C33" s="13">
        <v>39.200000000000003</v>
      </c>
      <c r="D33" s="13"/>
      <c r="E33" s="13">
        <v>30.22</v>
      </c>
      <c r="F33" s="14">
        <v>12.2</v>
      </c>
      <c r="G33" s="14">
        <v>18.7</v>
      </c>
      <c r="H33" s="14"/>
      <c r="I33" s="14"/>
      <c r="J33" s="14"/>
      <c r="K33" s="14"/>
      <c r="L33" s="14">
        <f t="shared" si="3"/>
        <v>30.9</v>
      </c>
      <c r="M33" s="17">
        <v>24.75</v>
      </c>
      <c r="N33" s="17"/>
      <c r="O33" s="17"/>
      <c r="P33" s="17">
        <v>6.34</v>
      </c>
      <c r="Q33" s="17">
        <v>0</v>
      </c>
      <c r="R33" s="17"/>
      <c r="S33" s="17"/>
      <c r="T33" s="17">
        <f t="shared" si="2"/>
        <v>31.09</v>
      </c>
      <c r="U33" s="13">
        <v>339</v>
      </c>
      <c r="V33" s="17">
        <f t="shared" si="1"/>
        <v>470.41</v>
      </c>
    </row>
    <row r="34" spans="2:22">
      <c r="B34" s="12">
        <v>29</v>
      </c>
      <c r="C34" s="13">
        <v>45.08</v>
      </c>
      <c r="D34" s="13"/>
      <c r="E34" s="13">
        <v>59.64</v>
      </c>
      <c r="F34" s="14">
        <v>17.54</v>
      </c>
      <c r="G34" s="14">
        <v>22.48</v>
      </c>
      <c r="H34" s="14"/>
      <c r="I34" s="14"/>
      <c r="J34" s="14"/>
      <c r="K34" s="14"/>
      <c r="L34" s="14">
        <f t="shared" si="3"/>
        <v>40.020000000000003</v>
      </c>
      <c r="M34" s="17">
        <v>13.5</v>
      </c>
      <c r="N34" s="17"/>
      <c r="O34" s="17"/>
      <c r="P34" s="17">
        <v>5.98</v>
      </c>
      <c r="Q34" s="17">
        <v>1.9</v>
      </c>
      <c r="R34" s="17"/>
      <c r="S34" s="17"/>
      <c r="T34" s="17">
        <f t="shared" si="2"/>
        <v>21.38</v>
      </c>
      <c r="U34" s="13">
        <v>341</v>
      </c>
      <c r="V34" s="17">
        <f t="shared" si="1"/>
        <v>507.12</v>
      </c>
    </row>
    <row r="35" spans="2:22">
      <c r="B35" s="12">
        <v>30</v>
      </c>
      <c r="C35" s="13">
        <v>41.2</v>
      </c>
      <c r="D35" s="13"/>
      <c r="E35" s="13">
        <v>59.28</v>
      </c>
      <c r="F35" s="14">
        <v>35.92</v>
      </c>
      <c r="G35" s="14">
        <v>13.08</v>
      </c>
      <c r="H35" s="14"/>
      <c r="I35" s="14"/>
      <c r="J35" s="14"/>
      <c r="K35" s="14"/>
      <c r="L35" s="14">
        <f t="shared" si="3"/>
        <v>49</v>
      </c>
      <c r="M35" s="17">
        <v>5.4</v>
      </c>
      <c r="N35" s="17"/>
      <c r="O35" s="17"/>
      <c r="P35" s="17">
        <v>5.94</v>
      </c>
      <c r="Q35" s="17">
        <v>0</v>
      </c>
      <c r="R35" s="17"/>
      <c r="S35" s="17"/>
      <c r="T35" s="17">
        <f t="shared" si="2"/>
        <v>11.34</v>
      </c>
      <c r="U35" s="13">
        <v>366</v>
      </c>
      <c r="V35" s="17">
        <f t="shared" si="1"/>
        <v>526.82000000000005</v>
      </c>
    </row>
    <row r="36" spans="2:22">
      <c r="B36" s="12">
        <v>31</v>
      </c>
      <c r="C36" s="13"/>
      <c r="D36" s="13"/>
      <c r="E36" s="13"/>
      <c r="F36" s="14"/>
      <c r="G36" s="14"/>
      <c r="H36" s="14"/>
      <c r="I36" s="14"/>
      <c r="J36" s="14"/>
      <c r="K36" s="14"/>
      <c r="L36" s="14">
        <f t="shared" si="3"/>
        <v>0</v>
      </c>
      <c r="M36" s="17"/>
      <c r="N36" s="17"/>
      <c r="O36" s="17"/>
      <c r="P36" s="17">
        <v>0</v>
      </c>
      <c r="Q36" s="17"/>
      <c r="R36" s="17"/>
      <c r="S36" s="17"/>
      <c r="T36" s="17">
        <f t="shared" si="2"/>
        <v>0</v>
      </c>
      <c r="U36" s="13"/>
      <c r="V36" s="17"/>
    </row>
    <row r="37" spans="2:22">
      <c r="B37" s="12" t="s">
        <v>27</v>
      </c>
      <c r="C37" s="13">
        <f>SUM(C6:C36)</f>
        <v>1251.06</v>
      </c>
      <c r="D37" s="13">
        <f t="shared" ref="D37:F37" si="4">SUM(D6:D36)</f>
        <v>0</v>
      </c>
      <c r="E37" s="13">
        <f t="shared" si="4"/>
        <v>1590.06</v>
      </c>
      <c r="F37" s="14">
        <f t="shared" si="4"/>
        <v>584.32000000000005</v>
      </c>
      <c r="G37" s="14">
        <f t="shared" ref="G37:M37" si="5">SUM(G6:G36)</f>
        <v>472.82</v>
      </c>
      <c r="H37" s="14">
        <f t="shared" si="5"/>
        <v>0</v>
      </c>
      <c r="I37" s="14">
        <f t="shared" si="5"/>
        <v>0</v>
      </c>
      <c r="J37" s="14">
        <f t="shared" si="5"/>
        <v>0</v>
      </c>
      <c r="K37" s="14">
        <f t="shared" si="5"/>
        <v>0</v>
      </c>
      <c r="L37" s="14">
        <f t="shared" si="5"/>
        <v>1057.1400000000001</v>
      </c>
      <c r="M37" s="17">
        <f t="shared" si="5"/>
        <v>760.27</v>
      </c>
      <c r="N37" s="17">
        <f t="shared" ref="N37:U37" si="6">SUM(N6:N36)</f>
        <v>0</v>
      </c>
      <c r="O37" s="17">
        <f t="shared" si="6"/>
        <v>0</v>
      </c>
      <c r="P37" s="17">
        <f t="shared" si="6"/>
        <v>92</v>
      </c>
      <c r="Q37" s="17">
        <f t="shared" si="6"/>
        <v>50.26</v>
      </c>
      <c r="R37" s="17">
        <f t="shared" si="6"/>
        <v>0</v>
      </c>
      <c r="S37" s="17">
        <f t="shared" si="6"/>
        <v>0</v>
      </c>
      <c r="T37" s="17">
        <f t="shared" si="6"/>
        <v>902.53</v>
      </c>
      <c r="U37" s="13">
        <f t="shared" si="6"/>
        <v>9354</v>
      </c>
      <c r="V37" s="17">
        <f>C37+E37+L37+T37+U37</f>
        <v>14154.79</v>
      </c>
    </row>
    <row r="38" spans="2:22">
      <c r="B38" s="12" t="s">
        <v>26</v>
      </c>
      <c r="C38" s="13">
        <f>IF(COUNT(C6:C36)=0,0,C37/COUNTIF(C6:C36,"&gt;0"))</f>
        <v>41.701999999999998</v>
      </c>
      <c r="D38" s="13">
        <f t="shared" ref="D38:F38" si="7">IF(COUNT(D6:D36)=0,0,D37/COUNTIF(D6:D36,"&gt;0"))</f>
        <v>0</v>
      </c>
      <c r="E38" s="13">
        <f t="shared" si="7"/>
        <v>56.787857142857199</v>
      </c>
      <c r="F38" s="14">
        <f t="shared" si="7"/>
        <v>19.477333333333299</v>
      </c>
      <c r="G38" s="14">
        <f t="shared" ref="G38:K38" si="8">IF(COUNT(G6:G35)=0,0,G37/COUNTIF(G6:G36,"&gt;=0"))</f>
        <v>15.760666666666699</v>
      </c>
      <c r="H38" s="14">
        <f t="shared" si="8"/>
        <v>0</v>
      </c>
      <c r="I38" s="14">
        <f t="shared" si="8"/>
        <v>0</v>
      </c>
      <c r="J38" s="14">
        <f t="shared" si="8"/>
        <v>0</v>
      </c>
      <c r="K38" s="14">
        <f t="shared" si="8"/>
        <v>0</v>
      </c>
      <c r="L38" s="14">
        <f>IF(COUNTIF(L6:L37,"&gt;0")=0,0,L37/COUNTIF(L6:L36,"&gt;0"))</f>
        <v>35.238</v>
      </c>
      <c r="M38" s="17">
        <f t="shared" ref="M38:S38" si="9">IF(COUNT(M6:M35)=0,0,M37/COUNTIF(M6:M36,"&gt;=0"))</f>
        <v>25.342333333333301</v>
      </c>
      <c r="N38" s="17">
        <f t="shared" si="9"/>
        <v>0</v>
      </c>
      <c r="O38" s="17">
        <f t="shared" si="9"/>
        <v>0</v>
      </c>
      <c r="P38" s="17">
        <f t="shared" si="9"/>
        <v>3.06666666666667</v>
      </c>
      <c r="Q38" s="17">
        <f t="shared" si="9"/>
        <v>1.67533333333333</v>
      </c>
      <c r="R38" s="17">
        <f t="shared" si="9"/>
        <v>0</v>
      </c>
      <c r="S38" s="17">
        <f t="shared" si="9"/>
        <v>0</v>
      </c>
      <c r="T38" s="17">
        <f>IF(COUNTIF(T6:T37,"&gt;0")=0,0,T37/COUNTIF(T6:T36,"&gt;0"))</f>
        <v>30.084333333333301</v>
      </c>
      <c r="U38" s="13">
        <f>IF(COUNT(U6:U35)=0,0,U37/COUNTIF(U6:U36,"&gt;0"))</f>
        <v>311.8</v>
      </c>
      <c r="V38" s="17">
        <f>IF(COUNTIF(V6:V36,"&gt;0")=0,0,V37/COUNTIF(V6:V36,"&gt;0"))</f>
        <v>471.82633333333303</v>
      </c>
    </row>
    <row r="40" spans="2:22">
      <c r="L40" s="18"/>
    </row>
    <row r="41" spans="2:22">
      <c r="L41" s="18"/>
    </row>
  </sheetData>
  <mergeCells count="7">
    <mergeCell ref="B2:V2"/>
    <mergeCell ref="C4:E4"/>
    <mergeCell ref="F4:L4"/>
    <mergeCell ref="M4:T4"/>
    <mergeCell ref="B4:B5"/>
    <mergeCell ref="U4:U5"/>
    <mergeCell ref="V4:V5"/>
  </mergeCells>
  <phoneticPr fontId="3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B1:V41"/>
  <sheetViews>
    <sheetView showGridLines="0" workbookViewId="0">
      <pane xSplit="2" ySplit="5" topLeftCell="C6" activePane="bottomRight" state="frozen"/>
      <selection pane="topRight"/>
      <selection pane="bottomLeft"/>
      <selection pane="bottomRight" activeCell="B2" sqref="B2:V38"/>
    </sheetView>
  </sheetViews>
  <sheetFormatPr defaultColWidth="9" defaultRowHeight="12.75"/>
  <cols>
    <col min="1" max="1" width="1.625" style="3" customWidth="1"/>
    <col min="2" max="2" width="4.625" style="4" customWidth="1"/>
    <col min="3" max="5" width="7.625" style="2" customWidth="1"/>
    <col min="6" max="11" width="6.625" style="2" customWidth="1"/>
    <col min="12" max="12" width="7.625" style="2" customWidth="1"/>
    <col min="13" max="19" width="6.625" style="2" customWidth="1"/>
    <col min="20" max="21" width="7.625" style="2" customWidth="1"/>
    <col min="22" max="22" width="8.625" style="3" customWidth="1"/>
    <col min="23" max="16384" width="9" style="3"/>
  </cols>
  <sheetData>
    <row r="1" spans="2:22" s="1" customFormat="1" ht="8.25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2:22" ht="18" customHeight="1">
      <c r="B2" s="30" t="s">
        <v>35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2:22" s="1" customFormat="1" ht="8.25"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9"/>
      <c r="T3" s="6"/>
      <c r="U3" s="6"/>
    </row>
    <row r="4" spans="2:22" s="2" customFormat="1">
      <c r="B4" s="43" t="s">
        <v>29</v>
      </c>
      <c r="C4" s="31" t="s">
        <v>3</v>
      </c>
      <c r="D4" s="32"/>
      <c r="E4" s="33"/>
      <c r="F4" s="34" t="s">
        <v>4</v>
      </c>
      <c r="G4" s="34"/>
      <c r="H4" s="34"/>
      <c r="I4" s="34"/>
      <c r="J4" s="34"/>
      <c r="K4" s="34"/>
      <c r="L4" s="34"/>
      <c r="M4" s="35" t="s">
        <v>5</v>
      </c>
      <c r="N4" s="36"/>
      <c r="O4" s="36"/>
      <c r="P4" s="36"/>
      <c r="Q4" s="36"/>
      <c r="R4" s="36"/>
      <c r="S4" s="36"/>
      <c r="T4" s="37"/>
      <c r="U4" s="45" t="s">
        <v>6</v>
      </c>
      <c r="V4" s="46" t="s">
        <v>7</v>
      </c>
    </row>
    <row r="5" spans="2:22" s="2" customFormat="1">
      <c r="B5" s="42"/>
      <c r="C5" s="9" t="s">
        <v>8</v>
      </c>
      <c r="D5" s="9" t="s">
        <v>9</v>
      </c>
      <c r="E5" s="10" t="s">
        <v>10</v>
      </c>
      <c r="F5" s="8" t="s">
        <v>11</v>
      </c>
      <c r="G5" s="8" t="s">
        <v>12</v>
      </c>
      <c r="H5" s="11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15" t="s">
        <v>18</v>
      </c>
      <c r="N5" s="16" t="s">
        <v>19</v>
      </c>
      <c r="O5" s="16" t="s">
        <v>20</v>
      </c>
      <c r="P5" s="16" t="s">
        <v>21</v>
      </c>
      <c r="Q5" s="16" t="s">
        <v>22</v>
      </c>
      <c r="R5" s="20" t="s">
        <v>23</v>
      </c>
      <c r="S5" s="21" t="s">
        <v>24</v>
      </c>
      <c r="T5" s="21" t="s">
        <v>17</v>
      </c>
      <c r="U5" s="45"/>
      <c r="V5" s="46"/>
    </row>
    <row r="6" spans="2:22">
      <c r="B6" s="12">
        <v>1</v>
      </c>
      <c r="C6" s="13">
        <v>48.48</v>
      </c>
      <c r="D6" s="13"/>
      <c r="E6" s="13">
        <v>59.42</v>
      </c>
      <c r="F6" s="14">
        <v>0</v>
      </c>
      <c r="G6" s="14">
        <v>0</v>
      </c>
      <c r="H6" s="14">
        <v>0</v>
      </c>
      <c r="I6" s="14"/>
      <c r="J6" s="14"/>
      <c r="K6" s="14"/>
      <c r="L6" s="14">
        <f t="shared" ref="L6:L15" si="0">SUM(F6:K6)</f>
        <v>0</v>
      </c>
      <c r="M6" s="17">
        <v>0</v>
      </c>
      <c r="N6" s="17"/>
      <c r="O6" s="17"/>
      <c r="P6" s="17"/>
      <c r="Q6" s="17">
        <v>0</v>
      </c>
      <c r="R6" s="17"/>
      <c r="S6" s="17"/>
      <c r="T6" s="17">
        <f>SUM(M6:S6)</f>
        <v>0</v>
      </c>
      <c r="U6" s="13">
        <v>364</v>
      </c>
      <c r="V6" s="17">
        <f t="shared" ref="V6:V35" si="1">C6+E6+L6+T6+U6</f>
        <v>471.9</v>
      </c>
    </row>
    <row r="7" spans="2:22">
      <c r="B7" s="12">
        <v>2</v>
      </c>
      <c r="C7" s="13">
        <v>45.62</v>
      </c>
      <c r="D7" s="13"/>
      <c r="E7" s="13">
        <v>56.64</v>
      </c>
      <c r="F7" s="14">
        <v>0</v>
      </c>
      <c r="G7" s="14">
        <v>0</v>
      </c>
      <c r="H7" s="14">
        <v>0</v>
      </c>
      <c r="I7" s="14"/>
      <c r="J7" s="14"/>
      <c r="K7" s="14"/>
      <c r="L7" s="14">
        <f t="shared" si="0"/>
        <v>0</v>
      </c>
      <c r="M7" s="17">
        <v>0</v>
      </c>
      <c r="N7" s="17"/>
      <c r="O7" s="17"/>
      <c r="P7" s="17"/>
      <c r="Q7" s="17">
        <v>0</v>
      </c>
      <c r="R7" s="17"/>
      <c r="S7" s="17"/>
      <c r="T7" s="17">
        <f t="shared" ref="T7:T36" si="2">SUM(M7:S7)</f>
        <v>0</v>
      </c>
      <c r="U7" s="13">
        <v>365</v>
      </c>
      <c r="V7" s="17">
        <f t="shared" si="1"/>
        <v>467.26</v>
      </c>
    </row>
    <row r="8" spans="2:22">
      <c r="B8" s="12">
        <v>3</v>
      </c>
      <c r="C8" s="13">
        <v>46.72</v>
      </c>
      <c r="D8" s="13"/>
      <c r="E8" s="13">
        <v>60.04</v>
      </c>
      <c r="F8" s="14">
        <v>46.86</v>
      </c>
      <c r="G8" s="14">
        <v>36.4</v>
      </c>
      <c r="H8" s="14">
        <v>0</v>
      </c>
      <c r="I8" s="14"/>
      <c r="J8" s="14"/>
      <c r="K8" s="14"/>
      <c r="L8" s="14">
        <f t="shared" si="0"/>
        <v>83.26</v>
      </c>
      <c r="M8" s="17">
        <v>0</v>
      </c>
      <c r="N8" s="17"/>
      <c r="O8" s="17"/>
      <c r="P8" s="17"/>
      <c r="Q8" s="17">
        <v>0</v>
      </c>
      <c r="R8" s="17"/>
      <c r="S8" s="17"/>
      <c r="T8" s="17">
        <f t="shared" si="2"/>
        <v>0</v>
      </c>
      <c r="U8" s="13">
        <v>369</v>
      </c>
      <c r="V8" s="17">
        <f t="shared" si="1"/>
        <v>559.02</v>
      </c>
    </row>
    <row r="9" spans="2:22">
      <c r="B9" s="12">
        <v>4</v>
      </c>
      <c r="C9" s="13">
        <v>42.82</v>
      </c>
      <c r="D9" s="13"/>
      <c r="E9" s="13">
        <v>60.62</v>
      </c>
      <c r="F9" s="14">
        <v>12.74</v>
      </c>
      <c r="G9" s="14">
        <v>35.5</v>
      </c>
      <c r="H9" s="14">
        <v>0</v>
      </c>
      <c r="I9" s="14"/>
      <c r="J9" s="14"/>
      <c r="K9" s="14"/>
      <c r="L9" s="14">
        <f t="shared" si="0"/>
        <v>48.24</v>
      </c>
      <c r="M9" s="17">
        <v>18</v>
      </c>
      <c r="N9" s="17"/>
      <c r="O9" s="17"/>
      <c r="P9" s="17"/>
      <c r="Q9" s="17">
        <v>2.2799999999999998</v>
      </c>
      <c r="R9" s="17"/>
      <c r="S9" s="17"/>
      <c r="T9" s="17">
        <f t="shared" si="2"/>
        <v>20.28</v>
      </c>
      <c r="U9" s="13">
        <v>361</v>
      </c>
      <c r="V9" s="17">
        <f t="shared" si="1"/>
        <v>532.96</v>
      </c>
    </row>
    <row r="10" spans="2:22">
      <c r="B10" s="12">
        <v>5</v>
      </c>
      <c r="C10" s="13">
        <v>38.92</v>
      </c>
      <c r="D10" s="13"/>
      <c r="E10" s="13">
        <v>59.64</v>
      </c>
      <c r="F10" s="14">
        <v>24.64</v>
      </c>
      <c r="G10" s="14">
        <v>19.52</v>
      </c>
      <c r="H10" s="14">
        <v>0</v>
      </c>
      <c r="I10" s="14"/>
      <c r="J10" s="14"/>
      <c r="K10" s="14"/>
      <c r="L10" s="14">
        <f t="shared" si="0"/>
        <v>44.16</v>
      </c>
      <c r="M10" s="17">
        <v>13.5</v>
      </c>
      <c r="N10" s="17"/>
      <c r="O10" s="17"/>
      <c r="P10" s="17"/>
      <c r="Q10" s="17">
        <v>0</v>
      </c>
      <c r="R10" s="17"/>
      <c r="S10" s="17"/>
      <c r="T10" s="17">
        <f t="shared" si="2"/>
        <v>13.5</v>
      </c>
      <c r="U10" s="13">
        <v>363</v>
      </c>
      <c r="V10" s="17">
        <f t="shared" si="1"/>
        <v>519.22</v>
      </c>
    </row>
    <row r="11" spans="2:22">
      <c r="B11" s="12">
        <v>6</v>
      </c>
      <c r="C11" s="13">
        <v>44.48</v>
      </c>
      <c r="D11" s="13"/>
      <c r="E11" s="13">
        <v>60.86</v>
      </c>
      <c r="F11" s="14">
        <v>12.16</v>
      </c>
      <c r="G11" s="14">
        <v>36.28</v>
      </c>
      <c r="H11" s="14">
        <v>3.5</v>
      </c>
      <c r="I11" s="14"/>
      <c r="J11" s="14"/>
      <c r="K11" s="14"/>
      <c r="L11" s="14">
        <f t="shared" si="0"/>
        <v>51.94</v>
      </c>
      <c r="M11" s="17">
        <v>10.8</v>
      </c>
      <c r="N11" s="17"/>
      <c r="O11" s="17"/>
      <c r="P11" s="17"/>
      <c r="Q11" s="17">
        <v>0</v>
      </c>
      <c r="R11" s="17"/>
      <c r="S11" s="17"/>
      <c r="T11" s="17">
        <f t="shared" si="2"/>
        <v>10.8</v>
      </c>
      <c r="U11" s="13">
        <v>380</v>
      </c>
      <c r="V11" s="17">
        <f t="shared" si="1"/>
        <v>548.08000000000004</v>
      </c>
    </row>
    <row r="12" spans="2:22">
      <c r="B12" s="12">
        <v>7</v>
      </c>
      <c r="C12" s="13">
        <v>48.6</v>
      </c>
      <c r="D12" s="13"/>
      <c r="E12" s="13">
        <v>60.91</v>
      </c>
      <c r="F12" s="14">
        <v>33.08</v>
      </c>
      <c r="G12" s="14">
        <v>34.119999999999997</v>
      </c>
      <c r="H12" s="14">
        <v>40.32</v>
      </c>
      <c r="I12" s="14"/>
      <c r="J12" s="14"/>
      <c r="K12" s="14"/>
      <c r="L12" s="14">
        <f t="shared" si="0"/>
        <v>107.52</v>
      </c>
      <c r="M12" s="17">
        <v>15.3</v>
      </c>
      <c r="N12" s="17"/>
      <c r="O12" s="17"/>
      <c r="P12" s="17"/>
      <c r="Q12" s="17">
        <v>0</v>
      </c>
      <c r="R12" s="17"/>
      <c r="S12" s="17"/>
      <c r="T12" s="17">
        <f t="shared" si="2"/>
        <v>15.3</v>
      </c>
      <c r="U12" s="13">
        <v>383</v>
      </c>
      <c r="V12" s="17">
        <f t="shared" si="1"/>
        <v>615.33000000000004</v>
      </c>
    </row>
    <row r="13" spans="2:22">
      <c r="B13" s="12">
        <v>8</v>
      </c>
      <c r="C13" s="13">
        <v>55.6</v>
      </c>
      <c r="D13" s="13"/>
      <c r="E13" s="13">
        <v>60.78</v>
      </c>
      <c r="F13" s="14">
        <v>17.940000000000001</v>
      </c>
      <c r="G13" s="14">
        <v>63.26</v>
      </c>
      <c r="H13" s="14">
        <v>4.4800000000000004</v>
      </c>
      <c r="I13" s="14"/>
      <c r="J13" s="14"/>
      <c r="K13" s="14"/>
      <c r="L13" s="14">
        <f t="shared" si="0"/>
        <v>85.68</v>
      </c>
      <c r="M13" s="17">
        <v>13.5</v>
      </c>
      <c r="N13" s="17"/>
      <c r="O13" s="17"/>
      <c r="P13" s="17"/>
      <c r="Q13" s="17">
        <v>0</v>
      </c>
      <c r="R13" s="17"/>
      <c r="S13" s="17"/>
      <c r="T13" s="17">
        <f t="shared" si="2"/>
        <v>13.5</v>
      </c>
      <c r="U13" s="13">
        <v>374</v>
      </c>
      <c r="V13" s="17">
        <f t="shared" si="1"/>
        <v>589.55999999999995</v>
      </c>
    </row>
    <row r="14" spans="2:22">
      <c r="B14" s="12">
        <v>9</v>
      </c>
      <c r="C14" s="13">
        <v>32.64</v>
      </c>
      <c r="D14" s="13"/>
      <c r="E14" s="13">
        <v>62.18</v>
      </c>
      <c r="F14" s="14">
        <v>25.54</v>
      </c>
      <c r="G14" s="14">
        <v>35.82</v>
      </c>
      <c r="H14" s="14">
        <v>5</v>
      </c>
      <c r="I14" s="14"/>
      <c r="J14" s="14"/>
      <c r="K14" s="14"/>
      <c r="L14" s="14">
        <f t="shared" si="0"/>
        <v>66.36</v>
      </c>
      <c r="M14" s="17">
        <v>14.6</v>
      </c>
      <c r="N14" s="17"/>
      <c r="O14" s="17"/>
      <c r="P14" s="17"/>
      <c r="Q14" s="17">
        <v>0</v>
      </c>
      <c r="R14" s="17"/>
      <c r="S14" s="17"/>
      <c r="T14" s="17">
        <f t="shared" si="2"/>
        <v>14.6</v>
      </c>
      <c r="U14" s="13">
        <v>367</v>
      </c>
      <c r="V14" s="17">
        <f t="shared" si="1"/>
        <v>542.78</v>
      </c>
    </row>
    <row r="15" spans="2:22">
      <c r="B15" s="12">
        <v>10</v>
      </c>
      <c r="C15" s="13">
        <v>49.16</v>
      </c>
      <c r="D15" s="13"/>
      <c r="E15" s="13">
        <v>116.04</v>
      </c>
      <c r="F15" s="14">
        <v>23.06</v>
      </c>
      <c r="G15" s="14">
        <v>28.86</v>
      </c>
      <c r="H15" s="14">
        <v>0</v>
      </c>
      <c r="I15" s="14"/>
      <c r="J15" s="14"/>
      <c r="K15" s="14"/>
      <c r="L15" s="14">
        <f t="shared" si="0"/>
        <v>51.92</v>
      </c>
      <c r="M15" s="17">
        <v>6.75</v>
      </c>
      <c r="N15" s="17"/>
      <c r="O15" s="17"/>
      <c r="P15" s="17"/>
      <c r="Q15" s="17">
        <v>0</v>
      </c>
      <c r="R15" s="17"/>
      <c r="S15" s="17"/>
      <c r="T15" s="17">
        <f t="shared" si="2"/>
        <v>6.75</v>
      </c>
      <c r="U15" s="13">
        <v>380</v>
      </c>
      <c r="V15" s="17">
        <f t="shared" si="1"/>
        <v>603.87</v>
      </c>
    </row>
    <row r="16" spans="2:22">
      <c r="B16" s="12">
        <v>11</v>
      </c>
      <c r="C16" s="13">
        <v>56.16</v>
      </c>
      <c r="D16" s="13"/>
      <c r="E16" s="13">
        <v>95.86</v>
      </c>
      <c r="F16" s="14">
        <v>13.78</v>
      </c>
      <c r="G16" s="14">
        <v>34.94</v>
      </c>
      <c r="H16" s="14">
        <v>32.380000000000003</v>
      </c>
      <c r="I16" s="14"/>
      <c r="J16" s="14"/>
      <c r="K16" s="14"/>
      <c r="L16" s="14">
        <f t="shared" ref="L16:L36" si="3">SUM(F16:K16)</f>
        <v>81.099999999999994</v>
      </c>
      <c r="M16" s="17">
        <v>10.4</v>
      </c>
      <c r="N16" s="17"/>
      <c r="O16" s="17"/>
      <c r="P16" s="17"/>
      <c r="Q16" s="17">
        <v>0</v>
      </c>
      <c r="R16" s="17"/>
      <c r="S16" s="17"/>
      <c r="T16" s="17">
        <f t="shared" si="2"/>
        <v>10.4</v>
      </c>
      <c r="U16" s="13">
        <v>358</v>
      </c>
      <c r="V16" s="17">
        <f t="shared" si="1"/>
        <v>601.52</v>
      </c>
    </row>
    <row r="17" spans="2:22">
      <c r="B17" s="12">
        <v>12</v>
      </c>
      <c r="C17" s="13">
        <v>40.36</v>
      </c>
      <c r="D17" s="13"/>
      <c r="E17" s="13">
        <v>93.98</v>
      </c>
      <c r="F17" s="14">
        <v>16.7</v>
      </c>
      <c r="G17" s="14">
        <v>25.86</v>
      </c>
      <c r="H17" s="14">
        <v>17.12</v>
      </c>
      <c r="I17" s="14"/>
      <c r="J17" s="14"/>
      <c r="K17" s="14"/>
      <c r="L17" s="14">
        <f t="shared" si="3"/>
        <v>59.68</v>
      </c>
      <c r="M17" s="17">
        <v>16.2</v>
      </c>
      <c r="N17" s="17"/>
      <c r="O17" s="17"/>
      <c r="P17" s="17"/>
      <c r="Q17" s="17">
        <v>0</v>
      </c>
      <c r="R17" s="17"/>
      <c r="S17" s="17"/>
      <c r="T17" s="17">
        <f t="shared" si="2"/>
        <v>16.2</v>
      </c>
      <c r="U17" s="13">
        <v>380</v>
      </c>
      <c r="V17" s="17">
        <f t="shared" si="1"/>
        <v>590.22</v>
      </c>
    </row>
    <row r="18" spans="2:22">
      <c r="B18" s="12">
        <v>13</v>
      </c>
      <c r="C18" s="13">
        <v>54.06</v>
      </c>
      <c r="D18" s="13"/>
      <c r="E18" s="13">
        <v>96.18</v>
      </c>
      <c r="F18" s="14">
        <v>35.520000000000003</v>
      </c>
      <c r="G18" s="14">
        <v>13.76</v>
      </c>
      <c r="H18" s="14">
        <v>4</v>
      </c>
      <c r="I18" s="14"/>
      <c r="J18" s="14"/>
      <c r="K18" s="14"/>
      <c r="L18" s="14">
        <f t="shared" si="3"/>
        <v>53.28</v>
      </c>
      <c r="M18" s="17">
        <v>13.5</v>
      </c>
      <c r="N18" s="17"/>
      <c r="O18" s="17"/>
      <c r="P18" s="17"/>
      <c r="Q18" s="17">
        <v>0</v>
      </c>
      <c r="R18" s="17"/>
      <c r="S18" s="17"/>
      <c r="T18" s="17">
        <f t="shared" si="2"/>
        <v>13.5</v>
      </c>
      <c r="U18" s="13">
        <v>389</v>
      </c>
      <c r="V18" s="17">
        <f t="shared" si="1"/>
        <v>606.02</v>
      </c>
    </row>
    <row r="19" spans="2:22">
      <c r="B19" s="12">
        <v>14</v>
      </c>
      <c r="C19" s="13">
        <v>36.94</v>
      </c>
      <c r="D19" s="13"/>
      <c r="E19" s="13">
        <v>94.14</v>
      </c>
      <c r="F19" s="14">
        <v>10.76</v>
      </c>
      <c r="G19" s="14">
        <v>36.200000000000003</v>
      </c>
      <c r="H19" s="14">
        <v>0</v>
      </c>
      <c r="I19" s="14"/>
      <c r="J19" s="14"/>
      <c r="K19" s="14"/>
      <c r="L19" s="14">
        <f t="shared" si="3"/>
        <v>46.96</v>
      </c>
      <c r="M19" s="17">
        <v>13.5</v>
      </c>
      <c r="N19" s="17"/>
      <c r="O19" s="17"/>
      <c r="P19" s="17"/>
      <c r="Q19" s="17">
        <v>16.940000000000001</v>
      </c>
      <c r="R19" s="17"/>
      <c r="S19" s="17"/>
      <c r="T19" s="17">
        <f t="shared" si="2"/>
        <v>30.44</v>
      </c>
      <c r="U19" s="13">
        <v>379</v>
      </c>
      <c r="V19" s="17">
        <f t="shared" si="1"/>
        <v>587.48</v>
      </c>
    </row>
    <row r="20" spans="2:22">
      <c r="B20" s="12">
        <v>15</v>
      </c>
      <c r="C20" s="13">
        <v>59.16</v>
      </c>
      <c r="D20" s="13"/>
      <c r="E20" s="13">
        <v>96</v>
      </c>
      <c r="F20" s="14">
        <v>29.68</v>
      </c>
      <c r="G20" s="14">
        <v>23.06</v>
      </c>
      <c r="H20" s="14">
        <v>0</v>
      </c>
      <c r="I20" s="14"/>
      <c r="J20" s="14"/>
      <c r="K20" s="14"/>
      <c r="L20" s="14">
        <f t="shared" si="3"/>
        <v>52.74</v>
      </c>
      <c r="M20" s="17">
        <v>14.4</v>
      </c>
      <c r="N20" s="17"/>
      <c r="O20" s="17"/>
      <c r="P20" s="17"/>
      <c r="Q20" s="17">
        <v>12.3</v>
      </c>
      <c r="R20" s="17"/>
      <c r="S20" s="17"/>
      <c r="T20" s="17">
        <f t="shared" si="2"/>
        <v>26.7</v>
      </c>
      <c r="U20" s="13">
        <v>362</v>
      </c>
      <c r="V20" s="17">
        <f t="shared" si="1"/>
        <v>596.6</v>
      </c>
    </row>
    <row r="21" spans="2:22">
      <c r="B21" s="12">
        <v>16</v>
      </c>
      <c r="C21" s="13">
        <v>54.88</v>
      </c>
      <c r="D21" s="13"/>
      <c r="E21" s="13">
        <v>87.84</v>
      </c>
      <c r="F21" s="14">
        <v>12.86</v>
      </c>
      <c r="G21" s="14">
        <v>25.98</v>
      </c>
      <c r="H21" s="14">
        <v>27.34</v>
      </c>
      <c r="I21" s="14"/>
      <c r="J21" s="14"/>
      <c r="K21" s="14"/>
      <c r="L21" s="14">
        <f t="shared" si="3"/>
        <v>66.180000000000007</v>
      </c>
      <c r="M21" s="17">
        <v>12.6</v>
      </c>
      <c r="N21" s="17"/>
      <c r="O21" s="17"/>
      <c r="P21" s="17"/>
      <c r="Q21" s="17">
        <v>9.36</v>
      </c>
      <c r="R21" s="17"/>
      <c r="S21" s="17"/>
      <c r="T21" s="17">
        <f t="shared" si="2"/>
        <v>21.96</v>
      </c>
      <c r="U21" s="13">
        <v>401</v>
      </c>
      <c r="V21" s="17">
        <f t="shared" si="1"/>
        <v>631.86</v>
      </c>
    </row>
    <row r="22" spans="2:22">
      <c r="B22" s="12">
        <v>17</v>
      </c>
      <c r="C22" s="13">
        <v>44.32</v>
      </c>
      <c r="D22" s="13"/>
      <c r="E22" s="13">
        <v>88.6</v>
      </c>
      <c r="F22" s="14">
        <v>24.22</v>
      </c>
      <c r="G22" s="14">
        <v>21.82</v>
      </c>
      <c r="H22" s="14">
        <v>14.5</v>
      </c>
      <c r="I22" s="14"/>
      <c r="J22" s="14"/>
      <c r="K22" s="14"/>
      <c r="L22" s="14">
        <f t="shared" si="3"/>
        <v>60.54</v>
      </c>
      <c r="M22" s="17">
        <v>6.75</v>
      </c>
      <c r="N22" s="17"/>
      <c r="O22" s="17"/>
      <c r="P22" s="17"/>
      <c r="Q22" s="17">
        <v>7.56</v>
      </c>
      <c r="R22" s="17"/>
      <c r="S22" s="17"/>
      <c r="T22" s="17">
        <f t="shared" si="2"/>
        <v>14.31</v>
      </c>
      <c r="U22" s="13">
        <v>401</v>
      </c>
      <c r="V22" s="17">
        <f t="shared" si="1"/>
        <v>608.77</v>
      </c>
    </row>
    <row r="23" spans="2:22">
      <c r="B23" s="12">
        <v>18</v>
      </c>
      <c r="C23" s="13">
        <v>44.6</v>
      </c>
      <c r="D23" s="13"/>
      <c r="E23" s="13">
        <v>95.98</v>
      </c>
      <c r="F23" s="14">
        <v>21.02</v>
      </c>
      <c r="G23" s="14">
        <v>26.88</v>
      </c>
      <c r="H23" s="14">
        <v>13.56</v>
      </c>
      <c r="I23" s="14"/>
      <c r="J23" s="14"/>
      <c r="K23" s="14"/>
      <c r="L23" s="14">
        <f t="shared" si="3"/>
        <v>61.46</v>
      </c>
      <c r="M23" s="17">
        <v>9.9</v>
      </c>
      <c r="N23" s="17"/>
      <c r="O23" s="17"/>
      <c r="P23" s="17"/>
      <c r="Q23" s="17">
        <v>0</v>
      </c>
      <c r="R23" s="17"/>
      <c r="S23" s="17"/>
      <c r="T23" s="17">
        <f t="shared" si="2"/>
        <v>9.9</v>
      </c>
      <c r="U23" s="13">
        <v>402</v>
      </c>
      <c r="V23" s="17">
        <f t="shared" si="1"/>
        <v>613.94000000000005</v>
      </c>
    </row>
    <row r="24" spans="2:22">
      <c r="B24" s="12">
        <v>19</v>
      </c>
      <c r="C24" s="13">
        <v>43.1</v>
      </c>
      <c r="D24" s="13"/>
      <c r="E24" s="13">
        <v>96.24</v>
      </c>
      <c r="F24" s="14">
        <v>13.2</v>
      </c>
      <c r="G24" s="14">
        <v>34.4</v>
      </c>
      <c r="H24" s="14">
        <v>16.3</v>
      </c>
      <c r="I24" s="14"/>
      <c r="J24" s="14"/>
      <c r="K24" s="14"/>
      <c r="L24" s="14">
        <f t="shared" si="3"/>
        <v>63.9</v>
      </c>
      <c r="M24" s="17">
        <v>8.1</v>
      </c>
      <c r="N24" s="17"/>
      <c r="O24" s="17"/>
      <c r="P24" s="17"/>
      <c r="Q24" s="17">
        <v>0</v>
      </c>
      <c r="R24" s="17"/>
      <c r="S24" s="17"/>
      <c r="T24" s="17">
        <f t="shared" si="2"/>
        <v>8.1</v>
      </c>
      <c r="U24" s="13">
        <v>407</v>
      </c>
      <c r="V24" s="17">
        <f t="shared" si="1"/>
        <v>618.34</v>
      </c>
    </row>
    <row r="25" spans="2:22">
      <c r="B25" s="12">
        <v>20</v>
      </c>
      <c r="C25" s="13">
        <v>54.52</v>
      </c>
      <c r="D25" s="13"/>
      <c r="E25" s="13">
        <v>94.62</v>
      </c>
      <c r="F25" s="14">
        <v>22.82</v>
      </c>
      <c r="G25" s="14">
        <v>28.08</v>
      </c>
      <c r="H25" s="14">
        <v>14</v>
      </c>
      <c r="I25" s="14"/>
      <c r="J25" s="14"/>
      <c r="K25" s="14"/>
      <c r="L25" s="14">
        <f t="shared" si="3"/>
        <v>64.900000000000006</v>
      </c>
      <c r="M25" s="17">
        <v>18</v>
      </c>
      <c r="N25" s="17"/>
      <c r="O25" s="17"/>
      <c r="P25" s="17"/>
      <c r="Q25" s="17">
        <v>0</v>
      </c>
      <c r="R25" s="17"/>
      <c r="S25" s="17"/>
      <c r="T25" s="17">
        <f t="shared" si="2"/>
        <v>18</v>
      </c>
      <c r="U25" s="13">
        <v>408</v>
      </c>
      <c r="V25" s="17">
        <f t="shared" si="1"/>
        <v>640.04</v>
      </c>
    </row>
    <row r="26" spans="2:22">
      <c r="B26" s="12">
        <v>21</v>
      </c>
      <c r="C26" s="13">
        <v>44.04</v>
      </c>
      <c r="D26" s="13"/>
      <c r="E26" s="13">
        <v>95.74</v>
      </c>
      <c r="F26" s="14">
        <v>45.32</v>
      </c>
      <c r="G26" s="14">
        <v>19.88</v>
      </c>
      <c r="H26" s="14">
        <v>5</v>
      </c>
      <c r="I26" s="14"/>
      <c r="J26" s="14"/>
      <c r="K26" s="14"/>
      <c r="L26" s="14">
        <f t="shared" si="3"/>
        <v>70.2</v>
      </c>
      <c r="M26" s="17">
        <v>12.6</v>
      </c>
      <c r="N26" s="17"/>
      <c r="O26" s="17"/>
      <c r="P26" s="17"/>
      <c r="Q26" s="17">
        <v>0</v>
      </c>
      <c r="R26" s="17"/>
      <c r="S26" s="17"/>
      <c r="T26" s="17">
        <f t="shared" si="2"/>
        <v>12.6</v>
      </c>
      <c r="U26" s="13">
        <v>408</v>
      </c>
      <c r="V26" s="17">
        <f t="shared" si="1"/>
        <v>630.58000000000004</v>
      </c>
    </row>
    <row r="27" spans="2:22">
      <c r="B27" s="12">
        <v>22</v>
      </c>
      <c r="C27" s="13">
        <v>42.62</v>
      </c>
      <c r="D27" s="13"/>
      <c r="E27" s="13">
        <v>89.18</v>
      </c>
      <c r="F27" s="14">
        <v>13.02</v>
      </c>
      <c r="G27" s="14">
        <v>41.3</v>
      </c>
      <c r="H27" s="14">
        <v>17</v>
      </c>
      <c r="I27" s="14"/>
      <c r="J27" s="14"/>
      <c r="K27" s="14"/>
      <c r="L27" s="14">
        <f t="shared" si="3"/>
        <v>71.319999999999993</v>
      </c>
      <c r="M27" s="17">
        <v>19.8</v>
      </c>
      <c r="N27" s="17"/>
      <c r="O27" s="17"/>
      <c r="P27" s="17"/>
      <c r="Q27" s="17">
        <v>0</v>
      </c>
      <c r="R27" s="17"/>
      <c r="S27" s="17"/>
      <c r="T27" s="17">
        <f t="shared" si="2"/>
        <v>19.8</v>
      </c>
      <c r="U27" s="13">
        <v>403</v>
      </c>
      <c r="V27" s="17">
        <f t="shared" si="1"/>
        <v>625.91999999999996</v>
      </c>
    </row>
    <row r="28" spans="2:22">
      <c r="B28" s="12">
        <v>23</v>
      </c>
      <c r="C28" s="13">
        <v>53.5</v>
      </c>
      <c r="D28" s="13"/>
      <c r="E28" s="13">
        <v>90.76</v>
      </c>
      <c r="F28" s="14">
        <v>7.5</v>
      </c>
      <c r="G28" s="14">
        <v>33.58</v>
      </c>
      <c r="H28" s="14">
        <v>25.6</v>
      </c>
      <c r="I28" s="14"/>
      <c r="J28" s="14"/>
      <c r="K28" s="14"/>
      <c r="L28" s="14">
        <f t="shared" si="3"/>
        <v>66.680000000000007</v>
      </c>
      <c r="M28" s="17">
        <v>24.9</v>
      </c>
      <c r="N28" s="17"/>
      <c r="O28" s="17"/>
      <c r="P28" s="17"/>
      <c r="Q28" s="17">
        <v>0</v>
      </c>
      <c r="R28" s="17"/>
      <c r="S28" s="17"/>
      <c r="T28" s="17">
        <f t="shared" si="2"/>
        <v>24.9</v>
      </c>
      <c r="U28" s="13">
        <v>405</v>
      </c>
      <c r="V28" s="17">
        <f t="shared" si="1"/>
        <v>640.84</v>
      </c>
    </row>
    <row r="29" spans="2:22">
      <c r="B29" s="12">
        <v>24</v>
      </c>
      <c r="C29" s="13">
        <v>52.9</v>
      </c>
      <c r="D29" s="13"/>
      <c r="E29" s="13">
        <v>95.84</v>
      </c>
      <c r="F29" s="14">
        <v>30.98</v>
      </c>
      <c r="G29" s="14">
        <v>34.08</v>
      </c>
      <c r="H29" s="14">
        <v>22.3</v>
      </c>
      <c r="I29" s="14"/>
      <c r="J29" s="14"/>
      <c r="K29" s="14"/>
      <c r="L29" s="14">
        <f t="shared" si="3"/>
        <v>87.36</v>
      </c>
      <c r="M29" s="17">
        <v>24.79</v>
      </c>
      <c r="N29" s="17"/>
      <c r="O29" s="17"/>
      <c r="P29" s="17"/>
      <c r="Q29" s="17">
        <v>0</v>
      </c>
      <c r="R29" s="17"/>
      <c r="S29" s="17"/>
      <c r="T29" s="17">
        <f t="shared" si="2"/>
        <v>24.79</v>
      </c>
      <c r="U29" s="13">
        <v>414</v>
      </c>
      <c r="V29" s="17">
        <f t="shared" si="1"/>
        <v>674.89</v>
      </c>
    </row>
    <row r="30" spans="2:22">
      <c r="B30" s="12">
        <v>25</v>
      </c>
      <c r="C30" s="13">
        <v>39.86</v>
      </c>
      <c r="D30" s="13"/>
      <c r="E30" s="13">
        <v>100.74</v>
      </c>
      <c r="F30" s="14">
        <v>29.02</v>
      </c>
      <c r="G30" s="14">
        <v>26.44</v>
      </c>
      <c r="H30" s="14">
        <v>21.5</v>
      </c>
      <c r="I30" s="14"/>
      <c r="J30" s="14"/>
      <c r="K30" s="14"/>
      <c r="L30" s="14">
        <f t="shared" si="3"/>
        <v>76.959999999999994</v>
      </c>
      <c r="M30" s="17">
        <v>13.5</v>
      </c>
      <c r="N30" s="17"/>
      <c r="O30" s="17"/>
      <c r="P30" s="17"/>
      <c r="Q30" s="17">
        <v>0</v>
      </c>
      <c r="R30" s="17"/>
      <c r="S30" s="17"/>
      <c r="T30" s="17">
        <f t="shared" si="2"/>
        <v>13.5</v>
      </c>
      <c r="U30" s="13">
        <v>449</v>
      </c>
      <c r="V30" s="17">
        <f t="shared" si="1"/>
        <v>680.06</v>
      </c>
    </row>
    <row r="31" spans="2:22">
      <c r="B31" s="12">
        <v>26</v>
      </c>
      <c r="C31" s="13">
        <v>49.8</v>
      </c>
      <c r="D31" s="13"/>
      <c r="E31" s="13">
        <v>92.72</v>
      </c>
      <c r="F31" s="14">
        <v>12.34</v>
      </c>
      <c r="G31" s="14">
        <v>26.64</v>
      </c>
      <c r="H31" s="14">
        <v>26.92</v>
      </c>
      <c r="I31" s="14"/>
      <c r="J31" s="14"/>
      <c r="K31" s="14"/>
      <c r="L31" s="14">
        <f t="shared" si="3"/>
        <v>65.900000000000006</v>
      </c>
      <c r="M31" s="17">
        <v>20.25</v>
      </c>
      <c r="N31" s="17"/>
      <c r="O31" s="17"/>
      <c r="P31" s="17"/>
      <c r="Q31" s="17">
        <v>0</v>
      </c>
      <c r="R31" s="17"/>
      <c r="S31" s="17"/>
      <c r="T31" s="17">
        <f t="shared" si="2"/>
        <v>20.25</v>
      </c>
      <c r="U31" s="13">
        <v>442</v>
      </c>
      <c r="V31" s="17">
        <f t="shared" si="1"/>
        <v>670.67</v>
      </c>
    </row>
    <row r="32" spans="2:22">
      <c r="B32" s="12">
        <v>27</v>
      </c>
      <c r="C32" s="13">
        <v>41.28</v>
      </c>
      <c r="D32" s="13"/>
      <c r="E32" s="13">
        <v>65.86</v>
      </c>
      <c r="F32" s="14">
        <v>9.26</v>
      </c>
      <c r="G32" s="14">
        <v>26.52</v>
      </c>
      <c r="H32" s="14">
        <v>19.98</v>
      </c>
      <c r="I32" s="14"/>
      <c r="J32" s="14"/>
      <c r="K32" s="14"/>
      <c r="L32" s="14">
        <f t="shared" si="3"/>
        <v>55.76</v>
      </c>
      <c r="M32" s="17">
        <v>27.45</v>
      </c>
      <c r="N32" s="17"/>
      <c r="O32" s="17"/>
      <c r="P32" s="17"/>
      <c r="Q32" s="17">
        <v>0</v>
      </c>
      <c r="R32" s="17"/>
      <c r="S32" s="17"/>
      <c r="T32" s="17">
        <f t="shared" si="2"/>
        <v>27.45</v>
      </c>
      <c r="U32" s="13">
        <v>444</v>
      </c>
      <c r="V32" s="17">
        <f t="shared" si="1"/>
        <v>634.35</v>
      </c>
    </row>
    <row r="33" spans="2:22">
      <c r="B33" s="12">
        <v>28</v>
      </c>
      <c r="C33" s="13">
        <v>45.84</v>
      </c>
      <c r="D33" s="13"/>
      <c r="E33" s="13">
        <v>93.9</v>
      </c>
      <c r="F33" s="14">
        <v>35.74</v>
      </c>
      <c r="G33" s="14">
        <v>13.74</v>
      </c>
      <c r="H33" s="14">
        <v>17</v>
      </c>
      <c r="I33" s="14"/>
      <c r="J33" s="14"/>
      <c r="K33" s="14"/>
      <c r="L33" s="14">
        <f t="shared" si="3"/>
        <v>66.48</v>
      </c>
      <c r="M33" s="17">
        <v>21.6</v>
      </c>
      <c r="N33" s="17"/>
      <c r="O33" s="17"/>
      <c r="P33" s="17"/>
      <c r="Q33" s="17">
        <v>0</v>
      </c>
      <c r="R33" s="17"/>
      <c r="S33" s="17"/>
      <c r="T33" s="17">
        <f t="shared" si="2"/>
        <v>21.6</v>
      </c>
      <c r="U33" s="13">
        <v>450</v>
      </c>
      <c r="V33" s="17">
        <f t="shared" si="1"/>
        <v>677.82</v>
      </c>
    </row>
    <row r="34" spans="2:22">
      <c r="B34" s="12">
        <v>29</v>
      </c>
      <c r="C34" s="13">
        <v>55.18</v>
      </c>
      <c r="D34" s="13"/>
      <c r="E34" s="13">
        <v>92.46</v>
      </c>
      <c r="F34" s="14">
        <v>5.66</v>
      </c>
      <c r="G34" s="14">
        <v>34.1</v>
      </c>
      <c r="H34" s="14">
        <v>16.8</v>
      </c>
      <c r="I34" s="14"/>
      <c r="J34" s="14"/>
      <c r="K34" s="14"/>
      <c r="L34" s="14">
        <f t="shared" si="3"/>
        <v>56.56</v>
      </c>
      <c r="M34" s="17">
        <v>11.7</v>
      </c>
      <c r="N34" s="17"/>
      <c r="O34" s="17"/>
      <c r="P34" s="17"/>
      <c r="Q34" s="17">
        <v>0</v>
      </c>
      <c r="R34" s="17"/>
      <c r="S34" s="17"/>
      <c r="T34" s="17">
        <f t="shared" si="2"/>
        <v>11.7</v>
      </c>
      <c r="U34" s="13">
        <v>442</v>
      </c>
      <c r="V34" s="17">
        <f t="shared" si="1"/>
        <v>657.9</v>
      </c>
    </row>
    <row r="35" spans="2:22">
      <c r="B35" s="12">
        <v>30</v>
      </c>
      <c r="C35" s="13">
        <v>37.64</v>
      </c>
      <c r="D35" s="13"/>
      <c r="E35" s="13">
        <v>93.74</v>
      </c>
      <c r="F35" s="14">
        <v>27.26</v>
      </c>
      <c r="G35" s="14">
        <v>26.42</v>
      </c>
      <c r="H35" s="14">
        <v>12.58</v>
      </c>
      <c r="I35" s="14"/>
      <c r="J35" s="14"/>
      <c r="K35" s="14"/>
      <c r="L35" s="14">
        <f t="shared" si="3"/>
        <v>66.260000000000005</v>
      </c>
      <c r="M35" s="17">
        <v>4.5</v>
      </c>
      <c r="N35" s="17"/>
      <c r="O35" s="17"/>
      <c r="P35" s="17"/>
      <c r="Q35" s="17">
        <v>0</v>
      </c>
      <c r="R35" s="17"/>
      <c r="S35" s="17"/>
      <c r="T35" s="17">
        <f t="shared" si="2"/>
        <v>4.5</v>
      </c>
      <c r="U35" s="13">
        <v>447</v>
      </c>
      <c r="V35" s="17">
        <f t="shared" si="1"/>
        <v>649.14</v>
      </c>
    </row>
    <row r="36" spans="2:22">
      <c r="B36" s="12">
        <v>31</v>
      </c>
      <c r="C36" s="13">
        <v>48.7</v>
      </c>
      <c r="D36" s="13"/>
      <c r="E36" s="13">
        <v>100.06</v>
      </c>
      <c r="F36" s="14">
        <v>23.02</v>
      </c>
      <c r="G36" s="14">
        <v>31.06</v>
      </c>
      <c r="H36" s="14">
        <v>9.34</v>
      </c>
      <c r="I36" s="14"/>
      <c r="J36" s="14"/>
      <c r="K36" s="14"/>
      <c r="L36" s="14">
        <f t="shared" si="3"/>
        <v>63.42</v>
      </c>
      <c r="M36" s="17">
        <v>7.45</v>
      </c>
      <c r="N36" s="17"/>
      <c r="O36" s="17"/>
      <c r="P36" s="17"/>
      <c r="Q36" s="17">
        <v>0</v>
      </c>
      <c r="R36" s="17"/>
      <c r="S36" s="17"/>
      <c r="T36" s="17">
        <f t="shared" si="2"/>
        <v>7.45</v>
      </c>
      <c r="U36" s="13">
        <v>452</v>
      </c>
      <c r="V36" s="17"/>
    </row>
    <row r="37" spans="2:22">
      <c r="B37" s="12" t="s">
        <v>27</v>
      </c>
      <c r="C37" s="13">
        <f>SUM(C6:C36)</f>
        <v>1452.5</v>
      </c>
      <c r="D37" s="13">
        <f t="shared" ref="D37:F37" si="4">SUM(D6:D36)</f>
        <v>0</v>
      </c>
      <c r="E37" s="13">
        <f t="shared" si="4"/>
        <v>2607.5700000000002</v>
      </c>
      <c r="F37" s="14">
        <f t="shared" si="4"/>
        <v>635.70000000000005</v>
      </c>
      <c r="G37" s="14">
        <f t="shared" ref="G37:M37" si="5">SUM(G6:G36)</f>
        <v>874.5</v>
      </c>
      <c r="H37" s="14">
        <f t="shared" si="5"/>
        <v>386.52</v>
      </c>
      <c r="I37" s="14">
        <f t="shared" si="5"/>
        <v>0</v>
      </c>
      <c r="J37" s="14">
        <f t="shared" si="5"/>
        <v>0</v>
      </c>
      <c r="K37" s="14">
        <f t="shared" si="5"/>
        <v>0</v>
      </c>
      <c r="L37" s="14">
        <f t="shared" si="5"/>
        <v>1896.72</v>
      </c>
      <c r="M37" s="17">
        <f t="shared" si="5"/>
        <v>404.34</v>
      </c>
      <c r="N37" s="17">
        <f t="shared" ref="N37:U37" si="6">SUM(N6:N36)</f>
        <v>0</v>
      </c>
      <c r="O37" s="17">
        <f t="shared" si="6"/>
        <v>0</v>
      </c>
      <c r="P37" s="17">
        <f t="shared" si="6"/>
        <v>0</v>
      </c>
      <c r="Q37" s="17">
        <f t="shared" si="6"/>
        <v>48.44</v>
      </c>
      <c r="R37" s="17">
        <f t="shared" si="6"/>
        <v>0</v>
      </c>
      <c r="S37" s="17">
        <f t="shared" si="6"/>
        <v>0</v>
      </c>
      <c r="T37" s="17">
        <f t="shared" si="6"/>
        <v>452.78</v>
      </c>
      <c r="U37" s="13">
        <f t="shared" si="6"/>
        <v>12349</v>
      </c>
      <c r="V37" s="17">
        <f>C37+E37+L37+T37+U37</f>
        <v>18758.57</v>
      </c>
    </row>
    <row r="38" spans="2:22">
      <c r="B38" s="12" t="s">
        <v>26</v>
      </c>
      <c r="C38" s="13">
        <f>IF(COUNT(C6:C36)=0,0,C37/COUNTIF(C6:C36,"&gt;0"))</f>
        <v>46.854838709677402</v>
      </c>
      <c r="D38" s="13">
        <f t="shared" ref="D38:F38" si="7">IF(COUNT(D6:D36)=0,0,D37/COUNTIF(D6:D36,"&gt;0"))</f>
        <v>0</v>
      </c>
      <c r="E38" s="13">
        <f t="shared" si="7"/>
        <v>84.115161290322604</v>
      </c>
      <c r="F38" s="14">
        <f t="shared" si="7"/>
        <v>21.920689655172399</v>
      </c>
      <c r="G38" s="14">
        <f t="shared" ref="G38:K38" si="8">IF(COUNT(G6:G35)=0,0,G37/COUNTIF(G6:G36,"&gt;=0"))</f>
        <v>28.209677419354801</v>
      </c>
      <c r="H38" s="14">
        <f t="shared" si="8"/>
        <v>12.468387096774199</v>
      </c>
      <c r="I38" s="14">
        <f t="shared" si="8"/>
        <v>0</v>
      </c>
      <c r="J38" s="14">
        <f t="shared" si="8"/>
        <v>0</v>
      </c>
      <c r="K38" s="14">
        <f t="shared" si="8"/>
        <v>0</v>
      </c>
      <c r="L38" s="14">
        <f>IF(COUNTIF(L6:L37,"&gt;0")=0,0,L37/COUNTIF(L6:L36,"&gt;0"))</f>
        <v>65.404137931034498</v>
      </c>
      <c r="M38" s="17">
        <f t="shared" ref="M38:S38" si="9">IF(COUNT(M6:M35)=0,0,M37/COUNTIF(M6:M36,"&gt;=0"))</f>
        <v>13.0432258064516</v>
      </c>
      <c r="N38" s="17">
        <f t="shared" si="9"/>
        <v>0</v>
      </c>
      <c r="O38" s="17">
        <f t="shared" si="9"/>
        <v>0</v>
      </c>
      <c r="P38" s="17">
        <f t="shared" si="9"/>
        <v>0</v>
      </c>
      <c r="Q38" s="17">
        <f t="shared" si="9"/>
        <v>1.56258064516129</v>
      </c>
      <c r="R38" s="17">
        <f t="shared" si="9"/>
        <v>0</v>
      </c>
      <c r="S38" s="17">
        <f t="shared" si="9"/>
        <v>0</v>
      </c>
      <c r="T38" s="17">
        <f>IF(COUNTIF(T6:T37,"&gt;0")=0,0,T37/COUNTIF(T6:T36,"&gt;0"))</f>
        <v>16.1707142857143</v>
      </c>
      <c r="U38" s="13">
        <f>IF(COUNT(U6:U35)=0,0,U37/COUNTIF(U6:U36,"&gt;0"))</f>
        <v>398.35483870967698</v>
      </c>
      <c r="V38" s="17">
        <f>IF(COUNTIF(V6:V36,"&gt;0")=0,0,V37/COUNTIF(V6:V36,"&gt;0"))</f>
        <v>625.285666666667</v>
      </c>
    </row>
    <row r="40" spans="2:22">
      <c r="L40" s="18"/>
    </row>
    <row r="41" spans="2:22">
      <c r="L41" s="18"/>
    </row>
  </sheetData>
  <mergeCells count="7">
    <mergeCell ref="B2:V2"/>
    <mergeCell ref="C4:E4"/>
    <mergeCell ref="F4:L4"/>
    <mergeCell ref="M4:T4"/>
    <mergeCell ref="B4:B5"/>
    <mergeCell ref="U4:U5"/>
    <mergeCell ref="V4:V5"/>
  </mergeCells>
  <phoneticPr fontId="3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B1:V41"/>
  <sheetViews>
    <sheetView showGridLines="0" workbookViewId="0">
      <pane xSplit="2" ySplit="5" topLeftCell="C6" activePane="bottomRight" state="frozen"/>
      <selection pane="topRight"/>
      <selection pane="bottomLeft"/>
      <selection pane="bottomRight" activeCell="B2" sqref="B2:V38"/>
    </sheetView>
  </sheetViews>
  <sheetFormatPr defaultColWidth="9" defaultRowHeight="12.75"/>
  <cols>
    <col min="1" max="1" width="1.625" style="3" customWidth="1"/>
    <col min="2" max="2" width="4.625" style="4" customWidth="1"/>
    <col min="3" max="5" width="7.625" style="2" customWidth="1"/>
    <col min="6" max="11" width="6.625" style="2" customWidth="1"/>
    <col min="12" max="12" width="7.625" style="2" customWidth="1"/>
    <col min="13" max="19" width="6.625" style="2" customWidth="1"/>
    <col min="20" max="21" width="7.625" style="2" customWidth="1"/>
    <col min="22" max="22" width="8.625" style="3" customWidth="1"/>
    <col min="23" max="16384" width="9" style="3"/>
  </cols>
  <sheetData>
    <row r="1" spans="2:22" s="1" customFormat="1" ht="8.25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2:22" ht="18" customHeight="1">
      <c r="B2" s="30" t="s">
        <v>36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2:22" s="1" customFormat="1" ht="8.25"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9"/>
      <c r="T3" s="6"/>
      <c r="U3" s="6"/>
    </row>
    <row r="4" spans="2:22" s="2" customFormat="1">
      <c r="B4" s="43" t="s">
        <v>29</v>
      </c>
      <c r="C4" s="31" t="s">
        <v>3</v>
      </c>
      <c r="D4" s="32"/>
      <c r="E4" s="33"/>
      <c r="F4" s="34" t="s">
        <v>4</v>
      </c>
      <c r="G4" s="34"/>
      <c r="H4" s="34"/>
      <c r="I4" s="34"/>
      <c r="J4" s="34"/>
      <c r="K4" s="34"/>
      <c r="L4" s="34"/>
      <c r="M4" s="35" t="s">
        <v>5</v>
      </c>
      <c r="N4" s="36"/>
      <c r="O4" s="36"/>
      <c r="P4" s="36"/>
      <c r="Q4" s="36"/>
      <c r="R4" s="36"/>
      <c r="S4" s="36"/>
      <c r="T4" s="37"/>
      <c r="U4" s="45" t="s">
        <v>6</v>
      </c>
      <c r="V4" s="46" t="s">
        <v>7</v>
      </c>
    </row>
    <row r="5" spans="2:22" s="2" customFormat="1">
      <c r="B5" s="42"/>
      <c r="C5" s="9" t="s">
        <v>8</v>
      </c>
      <c r="D5" s="9" t="s">
        <v>9</v>
      </c>
      <c r="E5" s="10" t="s">
        <v>10</v>
      </c>
      <c r="F5" s="8" t="s">
        <v>11</v>
      </c>
      <c r="G5" s="8" t="s">
        <v>12</v>
      </c>
      <c r="H5" s="11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15" t="s">
        <v>18</v>
      </c>
      <c r="N5" s="16" t="s">
        <v>19</v>
      </c>
      <c r="O5" s="16" t="s">
        <v>20</v>
      </c>
      <c r="P5" s="16" t="s">
        <v>21</v>
      </c>
      <c r="Q5" s="16" t="s">
        <v>22</v>
      </c>
      <c r="R5" s="20" t="s">
        <v>23</v>
      </c>
      <c r="S5" s="21" t="s">
        <v>24</v>
      </c>
      <c r="T5" s="21" t="s">
        <v>17</v>
      </c>
      <c r="U5" s="45"/>
      <c r="V5" s="46"/>
    </row>
    <row r="6" spans="2:22">
      <c r="B6" s="12">
        <v>1</v>
      </c>
      <c r="C6" s="13">
        <v>54.08</v>
      </c>
      <c r="D6" s="13"/>
      <c r="E6" s="13">
        <v>92.28</v>
      </c>
      <c r="F6" s="14">
        <v>11.86</v>
      </c>
      <c r="G6" s="14">
        <v>34.94</v>
      </c>
      <c r="H6" s="14">
        <v>10.14</v>
      </c>
      <c r="I6" s="14"/>
      <c r="J6" s="14"/>
      <c r="K6" s="14"/>
      <c r="L6" s="14">
        <f t="shared" ref="L6:L15" si="0">SUM(F6:K6)</f>
        <v>56.94</v>
      </c>
      <c r="M6" s="17">
        <v>18.45</v>
      </c>
      <c r="N6" s="17"/>
      <c r="O6" s="17"/>
      <c r="P6" s="17"/>
      <c r="Q6" s="17">
        <v>0</v>
      </c>
      <c r="R6" s="17"/>
      <c r="S6" s="17"/>
      <c r="T6" s="17">
        <f>SUM(M6:S6)</f>
        <v>18.45</v>
      </c>
      <c r="U6" s="13">
        <v>440</v>
      </c>
      <c r="V6" s="17">
        <f t="shared" ref="V6:V35" si="1">C6+E6+L6+T6+U6</f>
        <v>661.75</v>
      </c>
    </row>
    <row r="7" spans="2:22">
      <c r="B7" s="12">
        <v>2</v>
      </c>
      <c r="C7" s="13">
        <v>56.24</v>
      </c>
      <c r="D7" s="13"/>
      <c r="E7" s="13">
        <v>101.08</v>
      </c>
      <c r="F7" s="14">
        <v>24.24</v>
      </c>
      <c r="G7" s="14">
        <v>6.36</v>
      </c>
      <c r="H7" s="14">
        <v>0</v>
      </c>
      <c r="I7" s="14"/>
      <c r="J7" s="14"/>
      <c r="K7" s="14"/>
      <c r="L7" s="14">
        <f t="shared" si="0"/>
        <v>30.6</v>
      </c>
      <c r="M7" s="17">
        <v>4.5</v>
      </c>
      <c r="N7" s="17"/>
      <c r="O7" s="17"/>
      <c r="P7" s="17"/>
      <c r="Q7" s="17">
        <v>0</v>
      </c>
      <c r="R7" s="17"/>
      <c r="S7" s="17"/>
      <c r="T7" s="17">
        <f t="shared" ref="T7:T36" si="2">SUM(M7:S7)</f>
        <v>4.5</v>
      </c>
      <c r="U7" s="13">
        <v>420</v>
      </c>
      <c r="V7" s="17">
        <f t="shared" si="1"/>
        <v>612.41999999999996</v>
      </c>
    </row>
    <row r="8" spans="2:22">
      <c r="B8" s="12">
        <v>3</v>
      </c>
      <c r="C8" s="13">
        <v>44.88</v>
      </c>
      <c r="D8" s="13"/>
      <c r="E8" s="13">
        <v>110.8</v>
      </c>
      <c r="F8" s="14">
        <v>17.12</v>
      </c>
      <c r="G8" s="14">
        <v>27.38</v>
      </c>
      <c r="H8" s="14">
        <v>0</v>
      </c>
      <c r="I8" s="14"/>
      <c r="J8" s="14"/>
      <c r="K8" s="14"/>
      <c r="L8" s="14">
        <f t="shared" si="0"/>
        <v>44.5</v>
      </c>
      <c r="M8" s="17">
        <v>18.899999999999999</v>
      </c>
      <c r="N8" s="17"/>
      <c r="O8" s="17"/>
      <c r="P8" s="17"/>
      <c r="Q8" s="17">
        <v>0</v>
      </c>
      <c r="R8" s="17"/>
      <c r="S8" s="17"/>
      <c r="T8" s="17">
        <f t="shared" si="2"/>
        <v>18.899999999999999</v>
      </c>
      <c r="U8" s="13">
        <v>443</v>
      </c>
      <c r="V8" s="17">
        <f t="shared" si="1"/>
        <v>662.08</v>
      </c>
    </row>
    <row r="9" spans="2:22">
      <c r="B9" s="12">
        <v>4</v>
      </c>
      <c r="C9" s="13">
        <v>49.76</v>
      </c>
      <c r="D9" s="13"/>
      <c r="E9" s="13">
        <v>109.42</v>
      </c>
      <c r="F9" s="14">
        <v>11.8</v>
      </c>
      <c r="G9" s="14">
        <v>13.2</v>
      </c>
      <c r="H9" s="14">
        <v>37.090000000000003</v>
      </c>
      <c r="I9" s="14"/>
      <c r="J9" s="14"/>
      <c r="K9" s="14"/>
      <c r="L9" s="14">
        <f t="shared" si="0"/>
        <v>62.09</v>
      </c>
      <c r="M9" s="17">
        <v>9</v>
      </c>
      <c r="N9" s="17"/>
      <c r="O9" s="17"/>
      <c r="P9" s="17"/>
      <c r="Q9" s="17">
        <v>11.68</v>
      </c>
      <c r="R9" s="17"/>
      <c r="S9" s="17"/>
      <c r="T9" s="17">
        <f t="shared" si="2"/>
        <v>20.68</v>
      </c>
      <c r="U9" s="13">
        <v>429</v>
      </c>
      <c r="V9" s="17">
        <f t="shared" si="1"/>
        <v>670.95</v>
      </c>
    </row>
    <row r="10" spans="2:22">
      <c r="B10" s="12">
        <v>5</v>
      </c>
      <c r="C10" s="13">
        <v>32.5</v>
      </c>
      <c r="D10" s="13"/>
      <c r="E10" s="13">
        <v>67.819999999999993</v>
      </c>
      <c r="F10" s="14">
        <v>18.239999999999998</v>
      </c>
      <c r="G10" s="14">
        <v>21.02</v>
      </c>
      <c r="H10" s="14">
        <v>57.44</v>
      </c>
      <c r="I10" s="14"/>
      <c r="J10" s="14"/>
      <c r="K10" s="14"/>
      <c r="L10" s="14">
        <f t="shared" si="0"/>
        <v>96.7</v>
      </c>
      <c r="M10" s="17">
        <v>4.5</v>
      </c>
      <c r="N10" s="17"/>
      <c r="O10" s="17"/>
      <c r="P10" s="17"/>
      <c r="Q10" s="17">
        <v>7.78</v>
      </c>
      <c r="R10" s="17"/>
      <c r="S10" s="17"/>
      <c r="T10" s="17">
        <f t="shared" si="2"/>
        <v>12.28</v>
      </c>
      <c r="U10" s="13">
        <v>426</v>
      </c>
      <c r="V10" s="17">
        <f t="shared" si="1"/>
        <v>635.29999999999995</v>
      </c>
    </row>
    <row r="11" spans="2:22">
      <c r="B11" s="12">
        <v>6</v>
      </c>
      <c r="C11" s="13">
        <v>60.44</v>
      </c>
      <c r="D11" s="13"/>
      <c r="E11" s="13">
        <v>99.72</v>
      </c>
      <c r="F11" s="14">
        <v>10.68</v>
      </c>
      <c r="G11" s="14">
        <v>33.340000000000003</v>
      </c>
      <c r="H11" s="14">
        <v>0</v>
      </c>
      <c r="I11" s="14"/>
      <c r="J11" s="14"/>
      <c r="K11" s="14"/>
      <c r="L11" s="14">
        <f t="shared" si="0"/>
        <v>44.02</v>
      </c>
      <c r="M11" s="17">
        <v>7.2</v>
      </c>
      <c r="N11" s="17"/>
      <c r="O11" s="17"/>
      <c r="P11" s="17"/>
      <c r="Q11" s="17">
        <v>11.96</v>
      </c>
      <c r="R11" s="17"/>
      <c r="S11" s="17"/>
      <c r="T11" s="17">
        <f t="shared" si="2"/>
        <v>19.16</v>
      </c>
      <c r="U11" s="13">
        <v>428</v>
      </c>
      <c r="V11" s="17">
        <f t="shared" si="1"/>
        <v>651.34</v>
      </c>
    </row>
    <row r="12" spans="2:22">
      <c r="B12" s="12">
        <v>7</v>
      </c>
      <c r="C12" s="13">
        <v>43.86</v>
      </c>
      <c r="D12" s="13"/>
      <c r="E12" s="13">
        <v>63.88</v>
      </c>
      <c r="F12" s="14">
        <v>28.14</v>
      </c>
      <c r="G12" s="14">
        <v>19.68</v>
      </c>
      <c r="H12" s="14">
        <v>0</v>
      </c>
      <c r="I12" s="14"/>
      <c r="J12" s="14"/>
      <c r="K12" s="14"/>
      <c r="L12" s="14">
        <f t="shared" si="0"/>
        <v>47.82</v>
      </c>
      <c r="M12" s="17">
        <v>16.2</v>
      </c>
      <c r="N12" s="17"/>
      <c r="O12" s="17"/>
      <c r="P12" s="17"/>
      <c r="Q12" s="17">
        <v>11.78</v>
      </c>
      <c r="R12" s="17"/>
      <c r="S12" s="17"/>
      <c r="T12" s="17">
        <f t="shared" si="2"/>
        <v>27.98</v>
      </c>
      <c r="U12" s="13">
        <v>420</v>
      </c>
      <c r="V12" s="17">
        <f t="shared" si="1"/>
        <v>603.54</v>
      </c>
    </row>
    <row r="13" spans="2:22">
      <c r="B13" s="12">
        <v>8</v>
      </c>
      <c r="C13" s="13">
        <v>56.96</v>
      </c>
      <c r="D13" s="13"/>
      <c r="E13" s="13">
        <v>72.959999999999994</v>
      </c>
      <c r="F13" s="14">
        <v>17.5</v>
      </c>
      <c r="G13" s="14">
        <v>19.36</v>
      </c>
      <c r="H13" s="14">
        <v>4.2</v>
      </c>
      <c r="I13" s="14"/>
      <c r="J13" s="14"/>
      <c r="K13" s="14"/>
      <c r="L13" s="14">
        <f t="shared" si="0"/>
        <v>41.06</v>
      </c>
      <c r="M13" s="17">
        <v>4.5</v>
      </c>
      <c r="N13" s="17"/>
      <c r="O13" s="17"/>
      <c r="P13" s="17"/>
      <c r="Q13" s="17">
        <v>0</v>
      </c>
      <c r="R13" s="17"/>
      <c r="S13" s="17"/>
      <c r="T13" s="17">
        <f t="shared" si="2"/>
        <v>4.5</v>
      </c>
      <c r="U13" s="13">
        <v>412</v>
      </c>
      <c r="V13" s="17">
        <f t="shared" si="1"/>
        <v>587.48</v>
      </c>
    </row>
    <row r="14" spans="2:22">
      <c r="B14" s="12">
        <v>9</v>
      </c>
      <c r="C14" s="13">
        <v>48.14</v>
      </c>
      <c r="D14" s="13"/>
      <c r="E14" s="13">
        <v>65.02</v>
      </c>
      <c r="F14" s="14">
        <v>11.56</v>
      </c>
      <c r="G14" s="14">
        <v>21.84</v>
      </c>
      <c r="H14" s="14">
        <v>0</v>
      </c>
      <c r="I14" s="14"/>
      <c r="J14" s="14"/>
      <c r="K14" s="14"/>
      <c r="L14" s="14">
        <f t="shared" si="0"/>
        <v>33.4</v>
      </c>
      <c r="M14" s="17">
        <v>3.6</v>
      </c>
      <c r="N14" s="17"/>
      <c r="O14" s="17"/>
      <c r="P14" s="17"/>
      <c r="Q14" s="17">
        <v>7.14</v>
      </c>
      <c r="R14" s="17"/>
      <c r="S14" s="17"/>
      <c r="T14" s="17">
        <f t="shared" si="2"/>
        <v>10.74</v>
      </c>
      <c r="U14" s="13">
        <v>283</v>
      </c>
      <c r="V14" s="17">
        <f t="shared" si="1"/>
        <v>440.3</v>
      </c>
    </row>
    <row r="15" spans="2:22">
      <c r="B15" s="12">
        <v>10</v>
      </c>
      <c r="C15" s="13">
        <v>36.36</v>
      </c>
      <c r="D15" s="13"/>
      <c r="E15" s="13">
        <v>62.7</v>
      </c>
      <c r="F15" s="14">
        <v>5.54</v>
      </c>
      <c r="G15" s="14">
        <v>33.32</v>
      </c>
      <c r="H15" s="14">
        <v>0</v>
      </c>
      <c r="I15" s="14"/>
      <c r="J15" s="14"/>
      <c r="K15" s="14"/>
      <c r="L15" s="14">
        <f t="shared" si="0"/>
        <v>38.86</v>
      </c>
      <c r="M15" s="17">
        <v>16.2</v>
      </c>
      <c r="N15" s="17"/>
      <c r="O15" s="17"/>
      <c r="P15" s="17"/>
      <c r="Q15" s="17">
        <v>0</v>
      </c>
      <c r="R15" s="17"/>
      <c r="S15" s="17"/>
      <c r="T15" s="17">
        <f t="shared" si="2"/>
        <v>16.2</v>
      </c>
      <c r="U15" s="13">
        <v>227</v>
      </c>
      <c r="V15" s="17">
        <f t="shared" si="1"/>
        <v>381.12</v>
      </c>
    </row>
    <row r="16" spans="2:22">
      <c r="B16" s="12">
        <v>11</v>
      </c>
      <c r="C16" s="13">
        <v>52.88</v>
      </c>
      <c r="D16" s="13"/>
      <c r="E16" s="13">
        <v>70.78</v>
      </c>
      <c r="F16" s="14">
        <v>31.62</v>
      </c>
      <c r="G16" s="14">
        <v>21.94</v>
      </c>
      <c r="H16" s="14">
        <v>0</v>
      </c>
      <c r="I16" s="14"/>
      <c r="J16" s="14"/>
      <c r="K16" s="14"/>
      <c r="L16" s="14">
        <f t="shared" ref="L16:L36" si="3">SUM(F16:K16)</f>
        <v>53.56</v>
      </c>
      <c r="M16" s="17">
        <v>6.3</v>
      </c>
      <c r="N16" s="17"/>
      <c r="O16" s="17"/>
      <c r="P16" s="17"/>
      <c r="Q16" s="17">
        <v>0</v>
      </c>
      <c r="R16" s="17"/>
      <c r="S16" s="17"/>
      <c r="T16" s="17">
        <f t="shared" si="2"/>
        <v>6.3</v>
      </c>
      <c r="U16" s="13">
        <v>20</v>
      </c>
      <c r="V16" s="17">
        <f t="shared" si="1"/>
        <v>203.52</v>
      </c>
    </row>
    <row r="17" spans="2:22">
      <c r="B17" s="12">
        <v>12</v>
      </c>
      <c r="C17" s="13">
        <v>57.76</v>
      </c>
      <c r="D17" s="13"/>
      <c r="E17" s="13">
        <v>105.38</v>
      </c>
      <c r="F17" s="14">
        <v>28.82</v>
      </c>
      <c r="G17" s="14">
        <v>13.16</v>
      </c>
      <c r="H17" s="14">
        <v>0</v>
      </c>
      <c r="I17" s="14"/>
      <c r="J17" s="14"/>
      <c r="K17" s="14"/>
      <c r="L17" s="14">
        <f t="shared" si="3"/>
        <v>41.98</v>
      </c>
      <c r="M17" s="17">
        <v>21.6</v>
      </c>
      <c r="N17" s="17"/>
      <c r="O17" s="17"/>
      <c r="P17" s="17"/>
      <c r="Q17" s="17">
        <v>0</v>
      </c>
      <c r="R17" s="17"/>
      <c r="S17" s="17"/>
      <c r="T17" s="17">
        <f t="shared" si="2"/>
        <v>21.6</v>
      </c>
      <c r="U17" s="13">
        <v>216</v>
      </c>
      <c r="V17" s="17">
        <f t="shared" si="1"/>
        <v>442.72</v>
      </c>
    </row>
    <row r="18" spans="2:22">
      <c r="B18" s="12">
        <v>13</v>
      </c>
      <c r="C18" s="13">
        <v>48.84</v>
      </c>
      <c r="D18" s="13"/>
      <c r="E18" s="13">
        <v>100.1</v>
      </c>
      <c r="F18" s="14">
        <v>5.86</v>
      </c>
      <c r="G18" s="14">
        <v>33.58</v>
      </c>
      <c r="H18" s="14">
        <v>60</v>
      </c>
      <c r="I18" s="14"/>
      <c r="J18" s="14"/>
      <c r="K18" s="14"/>
      <c r="L18" s="14">
        <f t="shared" si="3"/>
        <v>99.44</v>
      </c>
      <c r="M18" s="17">
        <v>29.7</v>
      </c>
      <c r="N18" s="17"/>
      <c r="O18" s="17"/>
      <c r="P18" s="17"/>
      <c r="Q18" s="17">
        <v>0</v>
      </c>
      <c r="R18" s="17"/>
      <c r="S18" s="17"/>
      <c r="T18" s="17">
        <f t="shared" si="2"/>
        <v>29.7</v>
      </c>
      <c r="U18" s="13">
        <v>378</v>
      </c>
      <c r="V18" s="17">
        <f t="shared" si="1"/>
        <v>656.08</v>
      </c>
    </row>
    <row r="19" spans="2:22">
      <c r="B19" s="12">
        <v>14</v>
      </c>
      <c r="C19" s="13">
        <v>43.78</v>
      </c>
      <c r="D19" s="13"/>
      <c r="E19" s="13">
        <v>156.76</v>
      </c>
      <c r="F19" s="14">
        <v>25.48</v>
      </c>
      <c r="G19" s="14">
        <v>25.52</v>
      </c>
      <c r="H19" s="14">
        <v>27.49</v>
      </c>
      <c r="I19" s="14"/>
      <c r="J19" s="14"/>
      <c r="K19" s="14"/>
      <c r="L19" s="14">
        <f t="shared" si="3"/>
        <v>78.489999999999995</v>
      </c>
      <c r="M19" s="17">
        <v>5.4</v>
      </c>
      <c r="N19" s="17"/>
      <c r="O19" s="17"/>
      <c r="P19" s="17"/>
      <c r="Q19" s="17">
        <v>0</v>
      </c>
      <c r="R19" s="17"/>
      <c r="S19" s="17"/>
      <c r="T19" s="17">
        <f t="shared" si="2"/>
        <v>5.4</v>
      </c>
      <c r="U19" s="13">
        <v>360</v>
      </c>
      <c r="V19" s="17">
        <f t="shared" si="1"/>
        <v>644.42999999999995</v>
      </c>
    </row>
    <row r="20" spans="2:22">
      <c r="B20" s="12">
        <v>15</v>
      </c>
      <c r="C20" s="13">
        <v>54.38</v>
      </c>
      <c r="D20" s="13"/>
      <c r="E20" s="13">
        <v>144.16</v>
      </c>
      <c r="F20" s="14">
        <v>5.74</v>
      </c>
      <c r="G20" s="14">
        <v>31.68</v>
      </c>
      <c r="H20" s="14">
        <v>0</v>
      </c>
      <c r="I20" s="14"/>
      <c r="J20" s="14"/>
      <c r="K20" s="14"/>
      <c r="L20" s="14">
        <f t="shared" si="3"/>
        <v>37.42</v>
      </c>
      <c r="M20" s="17">
        <v>21.6</v>
      </c>
      <c r="N20" s="17"/>
      <c r="O20" s="17"/>
      <c r="P20" s="17"/>
      <c r="Q20" s="17">
        <v>0</v>
      </c>
      <c r="R20" s="17"/>
      <c r="S20" s="17"/>
      <c r="T20" s="17">
        <f t="shared" si="2"/>
        <v>21.6</v>
      </c>
      <c r="U20" s="13">
        <v>440</v>
      </c>
      <c r="V20" s="17">
        <f t="shared" si="1"/>
        <v>697.56</v>
      </c>
    </row>
    <row r="21" spans="2:22">
      <c r="B21" s="12">
        <v>16</v>
      </c>
      <c r="C21" s="13">
        <v>54.3</v>
      </c>
      <c r="D21" s="13"/>
      <c r="E21" s="13">
        <v>145.16</v>
      </c>
      <c r="F21" s="14">
        <v>31.46</v>
      </c>
      <c r="G21" s="14">
        <v>17.88</v>
      </c>
      <c r="H21" s="14">
        <v>0</v>
      </c>
      <c r="I21" s="14"/>
      <c r="J21" s="14"/>
      <c r="K21" s="14"/>
      <c r="L21" s="14">
        <f t="shared" si="3"/>
        <v>49.34</v>
      </c>
      <c r="M21" s="17">
        <v>4.5</v>
      </c>
      <c r="N21" s="17"/>
      <c r="O21" s="17"/>
      <c r="P21" s="17"/>
      <c r="Q21" s="17">
        <v>0</v>
      </c>
      <c r="R21" s="17"/>
      <c r="S21" s="17"/>
      <c r="T21" s="17">
        <f t="shared" si="2"/>
        <v>4.5</v>
      </c>
      <c r="U21" s="13">
        <v>409</v>
      </c>
      <c r="V21" s="17">
        <f t="shared" si="1"/>
        <v>662.3</v>
      </c>
    </row>
    <row r="22" spans="2:22">
      <c r="B22" s="12">
        <v>17</v>
      </c>
      <c r="C22" s="13">
        <v>59.04</v>
      </c>
      <c r="D22" s="13"/>
      <c r="E22" s="13">
        <v>129.97999999999999</v>
      </c>
      <c r="F22" s="14">
        <v>17.48</v>
      </c>
      <c r="G22" s="14">
        <v>18.239999999999998</v>
      </c>
      <c r="H22" s="14">
        <v>0</v>
      </c>
      <c r="I22" s="14"/>
      <c r="J22" s="14"/>
      <c r="K22" s="14"/>
      <c r="L22" s="14">
        <f t="shared" si="3"/>
        <v>35.72</v>
      </c>
      <c r="M22" s="17">
        <v>33.75</v>
      </c>
      <c r="N22" s="17"/>
      <c r="O22" s="17"/>
      <c r="P22" s="17"/>
      <c r="Q22" s="17">
        <v>0</v>
      </c>
      <c r="R22" s="17"/>
      <c r="S22" s="17"/>
      <c r="T22" s="17">
        <f t="shared" si="2"/>
        <v>33.75</v>
      </c>
      <c r="U22" s="13">
        <v>540</v>
      </c>
      <c r="V22" s="17">
        <f t="shared" si="1"/>
        <v>798.49</v>
      </c>
    </row>
    <row r="23" spans="2:22">
      <c r="B23" s="12">
        <v>18</v>
      </c>
      <c r="C23" s="13">
        <v>46.42</v>
      </c>
      <c r="D23" s="13"/>
      <c r="E23" s="13">
        <v>149.16</v>
      </c>
      <c r="F23" s="14">
        <v>16.739999999999998</v>
      </c>
      <c r="G23" s="14">
        <v>13.82</v>
      </c>
      <c r="H23" s="14">
        <v>0</v>
      </c>
      <c r="I23" s="14"/>
      <c r="J23" s="14"/>
      <c r="K23" s="14"/>
      <c r="L23" s="14">
        <f t="shared" si="3"/>
        <v>30.56</v>
      </c>
      <c r="M23" s="17">
        <v>71.55</v>
      </c>
      <c r="N23" s="17"/>
      <c r="O23" s="17"/>
      <c r="P23" s="17"/>
      <c r="Q23" s="17">
        <v>0</v>
      </c>
      <c r="R23" s="17"/>
      <c r="S23" s="17"/>
      <c r="T23" s="17">
        <f t="shared" si="2"/>
        <v>71.55</v>
      </c>
      <c r="U23" s="13">
        <v>538</v>
      </c>
      <c r="V23" s="17">
        <f t="shared" si="1"/>
        <v>835.69</v>
      </c>
    </row>
    <row r="24" spans="2:22">
      <c r="B24" s="12">
        <v>19</v>
      </c>
      <c r="C24" s="13">
        <v>63.2</v>
      </c>
      <c r="D24" s="13"/>
      <c r="E24" s="13">
        <v>104</v>
      </c>
      <c r="F24" s="14">
        <v>17.84</v>
      </c>
      <c r="G24" s="14">
        <v>13.02</v>
      </c>
      <c r="H24" s="14">
        <v>0</v>
      </c>
      <c r="I24" s="14"/>
      <c r="J24" s="14"/>
      <c r="K24" s="14"/>
      <c r="L24" s="14">
        <f t="shared" si="3"/>
        <v>30.86</v>
      </c>
      <c r="M24" s="17">
        <v>55</v>
      </c>
      <c r="N24" s="17"/>
      <c r="O24" s="17"/>
      <c r="P24" s="17"/>
      <c r="Q24" s="17">
        <v>0</v>
      </c>
      <c r="R24" s="17"/>
      <c r="S24" s="17"/>
      <c r="T24" s="17">
        <f t="shared" si="2"/>
        <v>55</v>
      </c>
      <c r="U24" s="13">
        <v>503</v>
      </c>
      <c r="V24" s="17">
        <f t="shared" si="1"/>
        <v>756.06</v>
      </c>
    </row>
    <row r="25" spans="2:22">
      <c r="B25" s="12">
        <v>20</v>
      </c>
      <c r="C25" s="13">
        <v>51.66</v>
      </c>
      <c r="D25" s="13"/>
      <c r="E25" s="13">
        <v>147.96</v>
      </c>
      <c r="F25" s="14">
        <v>19.8</v>
      </c>
      <c r="G25" s="14">
        <v>41.1</v>
      </c>
      <c r="H25" s="14">
        <v>0</v>
      </c>
      <c r="I25" s="14"/>
      <c r="J25" s="14"/>
      <c r="K25" s="14"/>
      <c r="L25" s="14">
        <f t="shared" si="3"/>
        <v>60.9</v>
      </c>
      <c r="M25" s="17">
        <v>39.15</v>
      </c>
      <c r="N25" s="17"/>
      <c r="O25" s="17"/>
      <c r="P25" s="17"/>
      <c r="Q25" s="17">
        <v>0</v>
      </c>
      <c r="R25" s="17"/>
      <c r="S25" s="17"/>
      <c r="T25" s="17">
        <f t="shared" si="2"/>
        <v>39.15</v>
      </c>
      <c r="U25" s="13">
        <v>483</v>
      </c>
      <c r="V25" s="17">
        <f t="shared" si="1"/>
        <v>782.67</v>
      </c>
    </row>
    <row r="26" spans="2:22">
      <c r="B26" s="12">
        <v>21</v>
      </c>
      <c r="C26" s="13">
        <v>54.26</v>
      </c>
      <c r="D26" s="13"/>
      <c r="E26" s="13">
        <v>150.88</v>
      </c>
      <c r="F26" s="14">
        <v>11.8</v>
      </c>
      <c r="G26" s="14">
        <v>25.84</v>
      </c>
      <c r="H26" s="14">
        <v>0</v>
      </c>
      <c r="I26" s="14"/>
      <c r="J26" s="14"/>
      <c r="K26" s="14"/>
      <c r="L26" s="14">
        <f t="shared" si="3"/>
        <v>37.64</v>
      </c>
      <c r="M26" s="17">
        <v>2.7</v>
      </c>
      <c r="N26" s="17"/>
      <c r="O26" s="17"/>
      <c r="P26" s="17"/>
      <c r="Q26" s="17">
        <v>0</v>
      </c>
      <c r="R26" s="17"/>
      <c r="S26" s="17"/>
      <c r="T26" s="17">
        <f t="shared" si="2"/>
        <v>2.7</v>
      </c>
      <c r="U26" s="13">
        <v>537</v>
      </c>
      <c r="V26" s="17">
        <f t="shared" si="1"/>
        <v>782.48</v>
      </c>
    </row>
    <row r="27" spans="2:22">
      <c r="B27" s="12">
        <v>22</v>
      </c>
      <c r="C27" s="13">
        <v>48.7</v>
      </c>
      <c r="D27" s="13"/>
      <c r="E27" s="13">
        <v>101.4</v>
      </c>
      <c r="F27" s="14">
        <v>36.520000000000003</v>
      </c>
      <c r="G27" s="14">
        <v>18.66</v>
      </c>
      <c r="H27" s="14">
        <v>0</v>
      </c>
      <c r="I27" s="14"/>
      <c r="J27" s="14"/>
      <c r="K27" s="14"/>
      <c r="L27" s="14">
        <f t="shared" si="3"/>
        <v>55.18</v>
      </c>
      <c r="M27" s="17">
        <v>1.34</v>
      </c>
      <c r="N27" s="17"/>
      <c r="O27" s="17"/>
      <c r="P27" s="17"/>
      <c r="Q27" s="17">
        <v>0</v>
      </c>
      <c r="R27" s="17"/>
      <c r="S27" s="17"/>
      <c r="T27" s="17">
        <f t="shared" si="2"/>
        <v>1.34</v>
      </c>
      <c r="U27" s="13">
        <v>420</v>
      </c>
      <c r="V27" s="17">
        <f t="shared" si="1"/>
        <v>626.62</v>
      </c>
    </row>
    <row r="28" spans="2:22">
      <c r="B28" s="12">
        <v>23</v>
      </c>
      <c r="C28" s="13">
        <v>58.92</v>
      </c>
      <c r="D28" s="13"/>
      <c r="E28" s="13">
        <v>136.5</v>
      </c>
      <c r="F28" s="14">
        <v>17.36</v>
      </c>
      <c r="G28" s="14">
        <v>24.6</v>
      </c>
      <c r="H28" s="14">
        <v>0</v>
      </c>
      <c r="I28" s="14"/>
      <c r="J28" s="14"/>
      <c r="K28" s="14"/>
      <c r="L28" s="14">
        <f t="shared" si="3"/>
        <v>41.96</v>
      </c>
      <c r="M28" s="17">
        <v>0</v>
      </c>
      <c r="N28" s="17"/>
      <c r="O28" s="17"/>
      <c r="P28" s="17"/>
      <c r="Q28" s="17">
        <v>0</v>
      </c>
      <c r="R28" s="17"/>
      <c r="S28" s="17"/>
      <c r="T28" s="17">
        <f t="shared" si="2"/>
        <v>0</v>
      </c>
      <c r="U28" s="13">
        <v>443</v>
      </c>
      <c r="V28" s="17">
        <f t="shared" si="1"/>
        <v>680.38</v>
      </c>
    </row>
    <row r="29" spans="2:22">
      <c r="B29" s="12">
        <v>24</v>
      </c>
      <c r="C29" s="13">
        <v>49.02</v>
      </c>
      <c r="D29" s="13"/>
      <c r="E29" s="13">
        <v>102.64</v>
      </c>
      <c r="F29" s="14">
        <v>18.559999999999999</v>
      </c>
      <c r="G29" s="14">
        <v>24.94</v>
      </c>
      <c r="H29" s="14">
        <v>0</v>
      </c>
      <c r="I29" s="14"/>
      <c r="J29" s="14"/>
      <c r="K29" s="14"/>
      <c r="L29" s="14">
        <f t="shared" si="3"/>
        <v>43.5</v>
      </c>
      <c r="M29" s="17">
        <v>0</v>
      </c>
      <c r="N29" s="17"/>
      <c r="O29" s="17"/>
      <c r="P29" s="17"/>
      <c r="Q29" s="17">
        <v>0</v>
      </c>
      <c r="R29" s="17"/>
      <c r="S29" s="17"/>
      <c r="T29" s="17">
        <f t="shared" si="2"/>
        <v>0</v>
      </c>
      <c r="U29" s="13">
        <v>427</v>
      </c>
      <c r="V29" s="17">
        <f t="shared" si="1"/>
        <v>622.16</v>
      </c>
    </row>
    <row r="30" spans="2:22">
      <c r="B30" s="12">
        <v>25</v>
      </c>
      <c r="C30" s="13">
        <v>45.72</v>
      </c>
      <c r="D30" s="13"/>
      <c r="E30" s="13">
        <v>130.69999999999999</v>
      </c>
      <c r="F30" s="14">
        <v>22.9</v>
      </c>
      <c r="G30" s="14">
        <v>25.06</v>
      </c>
      <c r="H30" s="14">
        <v>0</v>
      </c>
      <c r="I30" s="14"/>
      <c r="J30" s="14"/>
      <c r="K30" s="14"/>
      <c r="L30" s="14">
        <f t="shared" si="3"/>
        <v>47.96</v>
      </c>
      <c r="M30" s="17">
        <v>0</v>
      </c>
      <c r="N30" s="17"/>
      <c r="O30" s="17"/>
      <c r="P30" s="17"/>
      <c r="Q30" s="17">
        <v>0</v>
      </c>
      <c r="R30" s="17"/>
      <c r="S30" s="17"/>
      <c r="T30" s="17">
        <f t="shared" si="2"/>
        <v>0</v>
      </c>
      <c r="U30" s="13">
        <v>438</v>
      </c>
      <c r="V30" s="17">
        <f t="shared" si="1"/>
        <v>662.38</v>
      </c>
    </row>
    <row r="31" spans="2:22">
      <c r="B31" s="12">
        <v>26</v>
      </c>
      <c r="C31" s="13">
        <v>55.34</v>
      </c>
      <c r="D31" s="13"/>
      <c r="E31" s="13">
        <v>104.56</v>
      </c>
      <c r="F31" s="14">
        <v>13.7</v>
      </c>
      <c r="G31" s="14">
        <v>28.4</v>
      </c>
      <c r="H31" s="14">
        <v>0</v>
      </c>
      <c r="I31" s="14"/>
      <c r="J31" s="14"/>
      <c r="K31" s="14"/>
      <c r="L31" s="14">
        <f t="shared" si="3"/>
        <v>42.1</v>
      </c>
      <c r="M31" s="17">
        <v>0</v>
      </c>
      <c r="N31" s="17"/>
      <c r="O31" s="17"/>
      <c r="P31" s="17"/>
      <c r="Q31" s="17">
        <v>0</v>
      </c>
      <c r="R31" s="17"/>
      <c r="S31" s="17"/>
      <c r="T31" s="17">
        <f t="shared" si="2"/>
        <v>0</v>
      </c>
      <c r="U31" s="13">
        <v>236</v>
      </c>
      <c r="V31" s="17">
        <f t="shared" si="1"/>
        <v>438</v>
      </c>
    </row>
    <row r="32" spans="2:22">
      <c r="B32" s="12">
        <v>27</v>
      </c>
      <c r="C32" s="13">
        <v>40.18</v>
      </c>
      <c r="D32" s="13"/>
      <c r="E32" s="13">
        <v>127.16</v>
      </c>
      <c r="F32" s="14">
        <v>19.22</v>
      </c>
      <c r="G32" s="14">
        <v>12.66</v>
      </c>
      <c r="H32" s="14">
        <v>0</v>
      </c>
      <c r="I32" s="14"/>
      <c r="J32" s="14"/>
      <c r="K32" s="14"/>
      <c r="L32" s="14">
        <f t="shared" si="3"/>
        <v>31.88</v>
      </c>
      <c r="M32" s="17">
        <v>0</v>
      </c>
      <c r="N32" s="17"/>
      <c r="O32" s="17"/>
      <c r="P32" s="17"/>
      <c r="Q32" s="17">
        <v>0</v>
      </c>
      <c r="R32" s="17"/>
      <c r="S32" s="17"/>
      <c r="T32" s="17">
        <f t="shared" si="2"/>
        <v>0</v>
      </c>
      <c r="U32" s="13">
        <v>244</v>
      </c>
      <c r="V32" s="17">
        <f t="shared" si="1"/>
        <v>443.22</v>
      </c>
    </row>
    <row r="33" spans="2:22">
      <c r="B33" s="12">
        <v>28</v>
      </c>
      <c r="C33" s="13">
        <v>52.92</v>
      </c>
      <c r="D33" s="13"/>
      <c r="E33" s="13">
        <v>180.76</v>
      </c>
      <c r="F33" s="14">
        <v>33.78</v>
      </c>
      <c r="G33" s="14">
        <v>19.28</v>
      </c>
      <c r="H33" s="14">
        <v>0</v>
      </c>
      <c r="I33" s="14"/>
      <c r="J33" s="14"/>
      <c r="K33" s="14"/>
      <c r="L33" s="14">
        <f t="shared" si="3"/>
        <v>53.06</v>
      </c>
      <c r="M33" s="17">
        <v>0</v>
      </c>
      <c r="N33" s="17"/>
      <c r="O33" s="17"/>
      <c r="P33" s="17"/>
      <c r="Q33" s="17">
        <v>0</v>
      </c>
      <c r="R33" s="17"/>
      <c r="S33" s="17"/>
      <c r="T33" s="17">
        <f t="shared" si="2"/>
        <v>0</v>
      </c>
      <c r="U33" s="13">
        <v>280</v>
      </c>
      <c r="V33" s="17">
        <f t="shared" si="1"/>
        <v>566.74</v>
      </c>
    </row>
    <row r="34" spans="2:22">
      <c r="B34" s="12">
        <v>29</v>
      </c>
      <c r="C34" s="13">
        <v>65.760000000000005</v>
      </c>
      <c r="D34" s="13"/>
      <c r="E34" s="13">
        <v>120.66</v>
      </c>
      <c r="F34" s="14">
        <v>0</v>
      </c>
      <c r="G34" s="14">
        <v>0</v>
      </c>
      <c r="H34" s="14">
        <v>0</v>
      </c>
      <c r="I34" s="14"/>
      <c r="J34" s="14"/>
      <c r="K34" s="14"/>
      <c r="L34" s="14">
        <f t="shared" si="3"/>
        <v>0</v>
      </c>
      <c r="M34" s="17">
        <v>0</v>
      </c>
      <c r="N34" s="17"/>
      <c r="O34" s="17"/>
      <c r="P34" s="17"/>
      <c r="Q34" s="17">
        <v>0</v>
      </c>
      <c r="R34" s="17"/>
      <c r="S34" s="17"/>
      <c r="T34" s="17">
        <f t="shared" si="2"/>
        <v>0</v>
      </c>
      <c r="U34" s="13">
        <v>226</v>
      </c>
      <c r="V34" s="17">
        <f t="shared" si="1"/>
        <v>412.42</v>
      </c>
    </row>
    <row r="35" spans="2:22">
      <c r="B35" s="12">
        <v>30</v>
      </c>
      <c r="C35" s="13">
        <v>60.12</v>
      </c>
      <c r="D35" s="13"/>
      <c r="E35" s="13">
        <v>136.68</v>
      </c>
      <c r="F35" s="14">
        <v>0</v>
      </c>
      <c r="G35" s="14">
        <v>0</v>
      </c>
      <c r="H35" s="14">
        <v>0</v>
      </c>
      <c r="I35" s="14"/>
      <c r="J35" s="14"/>
      <c r="K35" s="14"/>
      <c r="L35" s="14">
        <f t="shared" si="3"/>
        <v>0</v>
      </c>
      <c r="M35" s="17">
        <v>0</v>
      </c>
      <c r="N35" s="17"/>
      <c r="O35" s="17"/>
      <c r="P35" s="17"/>
      <c r="Q35" s="17">
        <v>0</v>
      </c>
      <c r="R35" s="17"/>
      <c r="S35" s="17"/>
      <c r="T35" s="17">
        <f t="shared" si="2"/>
        <v>0</v>
      </c>
      <c r="U35" s="13">
        <v>220</v>
      </c>
      <c r="V35" s="17">
        <f t="shared" si="1"/>
        <v>416.8</v>
      </c>
    </row>
    <row r="36" spans="2:22">
      <c r="B36" s="12">
        <v>31</v>
      </c>
      <c r="C36" s="13">
        <v>55.12</v>
      </c>
      <c r="D36" s="13"/>
      <c r="E36" s="13">
        <v>110.92</v>
      </c>
      <c r="F36" s="14">
        <v>0</v>
      </c>
      <c r="G36" s="14">
        <v>0</v>
      </c>
      <c r="H36" s="14">
        <v>0</v>
      </c>
      <c r="I36" s="14"/>
      <c r="J36" s="14"/>
      <c r="K36" s="14"/>
      <c r="L36" s="14">
        <f t="shared" si="3"/>
        <v>0</v>
      </c>
      <c r="M36" s="17">
        <v>0</v>
      </c>
      <c r="N36" s="17"/>
      <c r="O36" s="17"/>
      <c r="P36" s="17"/>
      <c r="Q36" s="17">
        <v>0</v>
      </c>
      <c r="R36" s="17"/>
      <c r="S36" s="17"/>
      <c r="T36" s="17">
        <f t="shared" si="2"/>
        <v>0</v>
      </c>
      <c r="U36" s="13">
        <v>268</v>
      </c>
      <c r="V36" s="17"/>
    </row>
    <row r="37" spans="2:22">
      <c r="B37" s="12" t="s">
        <v>27</v>
      </c>
      <c r="C37" s="13">
        <f>SUM(C6:C36)</f>
        <v>1601.54</v>
      </c>
      <c r="D37" s="13">
        <f t="shared" ref="D37:F37" si="4">SUM(D6:D36)</f>
        <v>0</v>
      </c>
      <c r="E37" s="13">
        <f t="shared" si="4"/>
        <v>3501.98</v>
      </c>
      <c r="F37" s="14">
        <f t="shared" si="4"/>
        <v>531.36</v>
      </c>
      <c r="G37" s="14">
        <f t="shared" ref="G37:M37" si="5">SUM(G6:G36)</f>
        <v>639.82000000000005</v>
      </c>
      <c r="H37" s="14">
        <f t="shared" si="5"/>
        <v>196.36</v>
      </c>
      <c r="I37" s="14">
        <f t="shared" si="5"/>
        <v>0</v>
      </c>
      <c r="J37" s="14">
        <f t="shared" si="5"/>
        <v>0</v>
      </c>
      <c r="K37" s="14">
        <f t="shared" si="5"/>
        <v>0</v>
      </c>
      <c r="L37" s="14">
        <f t="shared" si="5"/>
        <v>1367.54</v>
      </c>
      <c r="M37" s="17">
        <f t="shared" si="5"/>
        <v>395.64</v>
      </c>
      <c r="N37" s="17">
        <f t="shared" ref="N37:U37" si="6">SUM(N6:N36)</f>
        <v>0</v>
      </c>
      <c r="O37" s="17">
        <f t="shared" si="6"/>
        <v>0</v>
      </c>
      <c r="P37" s="17">
        <f t="shared" si="6"/>
        <v>0</v>
      </c>
      <c r="Q37" s="17">
        <f t="shared" si="6"/>
        <v>50.34</v>
      </c>
      <c r="R37" s="17">
        <f t="shared" si="6"/>
        <v>0</v>
      </c>
      <c r="S37" s="17">
        <f t="shared" si="6"/>
        <v>0</v>
      </c>
      <c r="T37" s="17">
        <f t="shared" si="6"/>
        <v>445.98</v>
      </c>
      <c r="U37" s="13">
        <f t="shared" si="6"/>
        <v>11554</v>
      </c>
      <c r="V37" s="17">
        <f>C37+E37+L37+T37+U37</f>
        <v>18471.04</v>
      </c>
    </row>
    <row r="38" spans="2:22">
      <c r="B38" s="12" t="s">
        <v>26</v>
      </c>
      <c r="C38" s="13">
        <f>IF(COUNT(C6:C36)=0,0,C37/COUNTIF(C6:C36,"&gt;0"))</f>
        <v>51.662580645161299</v>
      </c>
      <c r="D38" s="13">
        <f t="shared" ref="D38:F38" si="7">IF(COUNT(D6:D36)=0,0,D37/COUNTIF(D6:D36,"&gt;0"))</f>
        <v>0</v>
      </c>
      <c r="E38" s="13">
        <f t="shared" si="7"/>
        <v>112.967096774194</v>
      </c>
      <c r="F38" s="14">
        <f t="shared" si="7"/>
        <v>18.977142857142901</v>
      </c>
      <c r="G38" s="14">
        <f t="shared" ref="G38:K38" si="8">IF(COUNT(G6:G35)=0,0,G37/COUNTIF(G6:G36,"&gt;=0"))</f>
        <v>20.6393548387097</v>
      </c>
      <c r="H38" s="14">
        <f t="shared" si="8"/>
        <v>6.3341935483871001</v>
      </c>
      <c r="I38" s="14">
        <f t="shared" si="8"/>
        <v>0</v>
      </c>
      <c r="J38" s="14">
        <f t="shared" si="8"/>
        <v>0</v>
      </c>
      <c r="K38" s="14">
        <f t="shared" si="8"/>
        <v>0</v>
      </c>
      <c r="L38" s="14">
        <f>IF(COUNTIF(L6:L37,"&gt;0")=0,0,L37/COUNTIF(L6:L36,"&gt;0"))</f>
        <v>48.840714285714299</v>
      </c>
      <c r="M38" s="17">
        <f t="shared" ref="M38:S38" si="9">IF(COUNT(M6:M35)=0,0,M37/COUNTIF(M6:M36,"&gt;=0"))</f>
        <v>12.7625806451613</v>
      </c>
      <c r="N38" s="17">
        <f t="shared" si="9"/>
        <v>0</v>
      </c>
      <c r="O38" s="17">
        <f t="shared" si="9"/>
        <v>0</v>
      </c>
      <c r="P38" s="17">
        <f t="shared" si="9"/>
        <v>0</v>
      </c>
      <c r="Q38" s="17">
        <f t="shared" si="9"/>
        <v>1.6238709677419401</v>
      </c>
      <c r="R38" s="17">
        <f t="shared" si="9"/>
        <v>0</v>
      </c>
      <c r="S38" s="17">
        <f t="shared" si="9"/>
        <v>0</v>
      </c>
      <c r="T38" s="17">
        <f>IF(COUNTIF(T6:T37,"&gt;0")=0,0,T37/COUNTIF(T6:T36,"&gt;0"))</f>
        <v>20.271818181818201</v>
      </c>
      <c r="U38" s="13">
        <f>IF(COUNT(U6:U35)=0,0,U37/COUNTIF(U6:U36,"&gt;0"))</f>
        <v>372.70967741935499</v>
      </c>
      <c r="V38" s="17">
        <f>IF(COUNTIF(V6:V36,"&gt;0")=0,0,V37/COUNTIF(V6:V36,"&gt;0"))</f>
        <v>615.70133333333297</v>
      </c>
    </row>
    <row r="40" spans="2:22">
      <c r="L40" s="18"/>
    </row>
    <row r="41" spans="2:22">
      <c r="L41" s="18"/>
    </row>
  </sheetData>
  <mergeCells count="7">
    <mergeCell ref="B2:V2"/>
    <mergeCell ref="C4:E4"/>
    <mergeCell ref="F4:L4"/>
    <mergeCell ref="M4:T4"/>
    <mergeCell ref="B4:B5"/>
    <mergeCell ref="U4:U5"/>
    <mergeCell ref="V4:V5"/>
  </mergeCells>
  <phoneticPr fontId="31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全年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2017-12-24T21:32:00Z</dcterms:created>
  <dcterms:modified xsi:type="dcterms:W3CDTF">2018-01-02T03:53:09Z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