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Анна\Desktop\Цитокины\"/>
    </mc:Choice>
  </mc:AlternateContent>
  <bookViews>
    <workbookView xWindow="0" yWindow="0" windowWidth="20490" windowHeight="7485" activeTab="5"/>
  </bookViews>
  <sheets>
    <sheet name="ТГФ-б" sheetId="2" r:id="rId1"/>
    <sheet name="ТНФ-а" sheetId="3" r:id="rId2"/>
    <sheet name="ИНФ-g" sheetId="4" r:id="rId3"/>
    <sheet name="Данные" sheetId="1" r:id="rId4"/>
    <sheet name=" Результаты ТNF-a TGF-b IFN-g" sheetId="5" r:id="rId5"/>
    <sheet name="ИЛ-1" sheetId="6" r:id="rId6"/>
  </sheets>
  <externalReferences>
    <externalReference r:id="rId7"/>
    <externalReference r:id="rId8"/>
  </externalReferences>
  <definedNames>
    <definedName name="ExternalData_1" localSheetId="2" hidden="1">'ИНФ-g'!$A$1:$E$102</definedName>
    <definedName name="ExternalData_1" localSheetId="0" hidden="1">'ТГФ-б'!$A$1:$E$102</definedName>
    <definedName name="ExternalData_1" localSheetId="1" hidden="1">'ТНФ-а'!$A$1:$E$102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2" i="6" l="1"/>
  <c r="N16" i="6"/>
  <c r="N17" i="6"/>
  <c r="N18" i="6"/>
  <c r="N19" i="6"/>
  <c r="N20" i="6"/>
  <c r="N21" i="6"/>
  <c r="N15" i="6"/>
  <c r="P5" i="6"/>
  <c r="P6" i="6"/>
  <c r="P7" i="6"/>
  <c r="P8" i="6"/>
  <c r="P9" i="6"/>
  <c r="P10" i="6"/>
  <c r="P11" i="6"/>
  <c r="P4" i="6"/>
  <c r="M16" i="6"/>
  <c r="M17" i="6"/>
  <c r="M18" i="6"/>
  <c r="M19" i="6"/>
  <c r="M20" i="6"/>
  <c r="M21" i="6"/>
  <c r="M22" i="6"/>
  <c r="M15" i="6"/>
  <c r="Q5" i="6"/>
  <c r="Q6" i="6"/>
  <c r="Q7" i="6"/>
  <c r="Q8" i="6"/>
  <c r="Q9" i="6"/>
  <c r="Q10" i="6"/>
  <c r="Q11" i="6"/>
  <c r="Q4" i="6"/>
  <c r="L16" i="6"/>
  <c r="L17" i="6"/>
  <c r="L18" i="6"/>
  <c r="L19" i="6"/>
  <c r="L20" i="6"/>
  <c r="L21" i="6"/>
  <c r="L22" i="6"/>
  <c r="L15" i="6"/>
  <c r="R5" i="6"/>
  <c r="R6" i="6"/>
  <c r="R7" i="6"/>
  <c r="R8" i="6"/>
  <c r="R9" i="6"/>
  <c r="R10" i="6"/>
  <c r="R11" i="6"/>
  <c r="R4" i="6"/>
  <c r="K16" i="6"/>
  <c r="K17" i="6"/>
  <c r="K18" i="6"/>
  <c r="K19" i="6"/>
  <c r="K20" i="6"/>
  <c r="K21" i="6"/>
  <c r="K22" i="6"/>
  <c r="K15" i="6"/>
  <c r="S5" i="6"/>
  <c r="S6" i="6"/>
  <c r="S7" i="6"/>
  <c r="S8" i="6"/>
  <c r="S9" i="6"/>
  <c r="S10" i="6"/>
  <c r="S11" i="6"/>
  <c r="S4" i="6"/>
  <c r="J16" i="6"/>
  <c r="J17" i="6"/>
  <c r="J18" i="6"/>
  <c r="J19" i="6"/>
  <c r="J20" i="6"/>
  <c r="J21" i="6"/>
  <c r="J22" i="6"/>
  <c r="J15" i="6"/>
  <c r="T5" i="6"/>
  <c r="T6" i="6"/>
  <c r="T7" i="6"/>
  <c r="T8" i="6"/>
  <c r="T9" i="6"/>
  <c r="T10" i="6"/>
  <c r="T11" i="6"/>
  <c r="T4" i="6"/>
  <c r="I16" i="6"/>
  <c r="I17" i="6"/>
  <c r="I18" i="6"/>
  <c r="I19" i="6"/>
  <c r="I20" i="6"/>
  <c r="I21" i="6"/>
  <c r="I22" i="6"/>
  <c r="I15" i="6"/>
  <c r="U5" i="6"/>
  <c r="U6" i="6"/>
  <c r="U7" i="6"/>
  <c r="U8" i="6"/>
  <c r="U9" i="6"/>
  <c r="U10" i="6"/>
  <c r="U11" i="6"/>
  <c r="U4" i="6"/>
  <c r="H16" i="6"/>
  <c r="H17" i="6"/>
  <c r="H18" i="6"/>
  <c r="H19" i="6"/>
  <c r="H20" i="6"/>
  <c r="H21" i="6"/>
  <c r="H22" i="6"/>
  <c r="H15" i="6"/>
  <c r="V5" i="6"/>
  <c r="V6" i="6"/>
  <c r="V7" i="6"/>
  <c r="V8" i="6"/>
  <c r="V9" i="6"/>
  <c r="V10" i="6"/>
  <c r="V11" i="6"/>
  <c r="V4" i="6"/>
  <c r="G16" i="6"/>
  <c r="G17" i="6"/>
  <c r="G18" i="6"/>
  <c r="G19" i="6"/>
  <c r="G20" i="6"/>
  <c r="G21" i="6"/>
  <c r="G22" i="6"/>
  <c r="G15" i="6"/>
  <c r="W5" i="6"/>
  <c r="W6" i="6"/>
  <c r="W7" i="6"/>
  <c r="W8" i="6"/>
  <c r="W9" i="6"/>
  <c r="W10" i="6"/>
  <c r="W11" i="6"/>
  <c r="W4" i="6"/>
  <c r="F22" i="6"/>
  <c r="F16" i="6"/>
  <c r="F17" i="6"/>
  <c r="F18" i="6"/>
  <c r="F19" i="6"/>
  <c r="F20" i="6"/>
  <c r="F21" i="6"/>
  <c r="F15" i="6"/>
  <c r="X5" i="6"/>
  <c r="X6" i="6"/>
  <c r="X7" i="6"/>
  <c r="X8" i="6"/>
  <c r="X9" i="6"/>
  <c r="X10" i="6"/>
  <c r="X11" i="6"/>
  <c r="X4" i="6"/>
  <c r="E16" i="6"/>
  <c r="E17" i="6"/>
  <c r="E18" i="6"/>
  <c r="E19" i="6"/>
  <c r="E20" i="6"/>
  <c r="E21" i="6"/>
  <c r="E22" i="6"/>
  <c r="E15" i="6"/>
  <c r="Y5" i="6"/>
  <c r="Y6" i="6"/>
  <c r="Y7" i="6"/>
  <c r="Y8" i="6"/>
  <c r="Y9" i="6"/>
  <c r="Y10" i="6"/>
  <c r="Y11" i="6"/>
  <c r="Y4" i="6"/>
  <c r="D16" i="6"/>
  <c r="D17" i="6"/>
  <c r="D18" i="6"/>
  <c r="D19" i="6"/>
  <c r="D20" i="6"/>
  <c r="D21" i="6"/>
  <c r="D22" i="6"/>
  <c r="D15" i="6"/>
  <c r="Z5" i="6"/>
  <c r="Z6" i="6"/>
  <c r="Z7" i="6"/>
  <c r="Z8" i="6"/>
  <c r="Z9" i="6"/>
  <c r="Z10" i="6"/>
  <c r="Z11" i="6"/>
  <c r="Z4" i="6"/>
  <c r="C22" i="6"/>
  <c r="C17" i="6"/>
  <c r="C18" i="6"/>
  <c r="C19" i="6"/>
  <c r="C20" i="6"/>
  <c r="C21" i="6"/>
  <c r="C16" i="6"/>
  <c r="C15" i="6"/>
  <c r="AA4" i="6"/>
  <c r="AA11" i="6"/>
  <c r="AA7" i="6"/>
  <c r="AA6" i="6"/>
  <c r="AA10" i="6"/>
  <c r="AA8" i="6"/>
  <c r="AA9" i="6"/>
  <c r="AA5" i="6"/>
  <c r="X54" i="5" l="1"/>
  <c r="X55" i="5" s="1"/>
  <c r="W54" i="5"/>
  <c r="W55" i="5" s="1"/>
  <c r="V54" i="5"/>
  <c r="V55" i="5" s="1"/>
  <c r="U54" i="5"/>
  <c r="U55" i="5" s="1"/>
  <c r="T54" i="5"/>
  <c r="T55" i="5" s="1"/>
  <c r="S54" i="5"/>
  <c r="S55" i="5" s="1"/>
  <c r="R54" i="5"/>
  <c r="R55" i="5" s="1"/>
  <c r="X53" i="5"/>
  <c r="W53" i="5"/>
  <c r="V53" i="5"/>
  <c r="U53" i="5"/>
  <c r="T53" i="5"/>
  <c r="S53" i="5"/>
  <c r="R53" i="5"/>
  <c r="P54" i="5"/>
  <c r="P55" i="5" s="1"/>
  <c r="L54" i="5"/>
  <c r="L55" i="5" s="1"/>
  <c r="P53" i="5"/>
  <c r="L53" i="5"/>
  <c r="V33" i="5" l="1"/>
  <c r="X32" i="5"/>
  <c r="X33" i="5" s="1"/>
  <c r="W32" i="5"/>
  <c r="W33" i="5" s="1"/>
  <c r="V32" i="5"/>
  <c r="U32" i="5"/>
  <c r="U33" i="5" s="1"/>
  <c r="T32" i="5"/>
  <c r="T33" i="5" s="1"/>
  <c r="S32" i="5"/>
  <c r="S33" i="5" s="1"/>
  <c r="R32" i="5"/>
  <c r="R33" i="5" s="1"/>
  <c r="X31" i="5"/>
  <c r="W31" i="5"/>
  <c r="V31" i="5"/>
  <c r="U31" i="5"/>
  <c r="T31" i="5"/>
  <c r="S31" i="5"/>
  <c r="R31" i="5"/>
  <c r="P32" i="5"/>
  <c r="P33" i="5" s="1"/>
  <c r="O32" i="5"/>
  <c r="O33" i="5" s="1"/>
  <c r="N32" i="5"/>
  <c r="N33" i="5" s="1"/>
  <c r="M32" i="5"/>
  <c r="M33" i="5" s="1"/>
  <c r="L32" i="5"/>
  <c r="L33" i="5" s="1"/>
  <c r="P31" i="5"/>
  <c r="O31" i="5"/>
  <c r="N31" i="5"/>
  <c r="M31" i="5"/>
  <c r="L31" i="5"/>
  <c r="J32" i="5"/>
  <c r="J33" i="5" s="1"/>
  <c r="I32" i="5"/>
  <c r="I33" i="5" s="1"/>
  <c r="H32" i="5"/>
  <c r="H33" i="5" s="1"/>
  <c r="G32" i="5"/>
  <c r="G33" i="5" s="1"/>
  <c r="J31" i="5"/>
  <c r="I31" i="5"/>
  <c r="H31" i="5"/>
  <c r="G31" i="5"/>
  <c r="E32" i="5"/>
  <c r="E33" i="5" s="1"/>
  <c r="D32" i="5"/>
  <c r="D33" i="5" s="1"/>
  <c r="C32" i="5"/>
  <c r="C33" i="5" s="1"/>
  <c r="E31" i="5"/>
  <c r="D31" i="5"/>
  <c r="C31" i="5"/>
  <c r="B32" i="5"/>
  <c r="B33" i="5" s="1"/>
  <c r="B31" i="5"/>
  <c r="Q31" i="6"/>
  <c r="Q32" i="6"/>
  <c r="Q33" i="6" s="1"/>
  <c r="M32" i="6"/>
  <c r="M33" i="6" s="1"/>
  <c r="M31" i="6"/>
  <c r="T33" i="6"/>
  <c r="Y32" i="6"/>
  <c r="Y33" i="6" s="1"/>
  <c r="X32" i="6"/>
  <c r="X33" i="6" s="1"/>
  <c r="W32" i="6"/>
  <c r="W33" i="6" s="1"/>
  <c r="V32" i="6"/>
  <c r="V33" i="6" s="1"/>
  <c r="U32" i="6"/>
  <c r="U33" i="6" s="1"/>
  <c r="T32" i="6"/>
  <c r="S32" i="6"/>
  <c r="S33" i="6" s="1"/>
  <c r="T31" i="6"/>
  <c r="U31" i="6"/>
  <c r="V31" i="6"/>
  <c r="W31" i="6"/>
  <c r="X31" i="6"/>
  <c r="Y31" i="6"/>
  <c r="S31" i="6"/>
  <c r="C43" i="5" l="1"/>
  <c r="C44" i="5" s="1"/>
  <c r="B44" i="5"/>
  <c r="E43" i="5"/>
  <c r="E44" i="5" s="1"/>
  <c r="D43" i="5"/>
  <c r="D44" i="5" s="1"/>
  <c r="B43" i="5"/>
  <c r="X43" i="5"/>
  <c r="X44" i="5" s="1"/>
  <c r="W43" i="5"/>
  <c r="W44" i="5" s="1"/>
  <c r="V43" i="5"/>
  <c r="V44" i="5" s="1"/>
  <c r="U43" i="5"/>
  <c r="U44" i="5" s="1"/>
  <c r="T43" i="5"/>
  <c r="T44" i="5" s="1"/>
  <c r="S43" i="5"/>
  <c r="S44" i="5" s="1"/>
  <c r="R43" i="5"/>
  <c r="R44" i="5" s="1"/>
  <c r="P43" i="5"/>
  <c r="P44" i="5" s="1"/>
  <c r="O43" i="5"/>
  <c r="O44" i="5" s="1"/>
  <c r="N43" i="5"/>
  <c r="N44" i="5" s="1"/>
  <c r="M43" i="5"/>
  <c r="M44" i="5" s="1"/>
  <c r="L43" i="5"/>
  <c r="L44" i="5" s="1"/>
  <c r="J43" i="5"/>
  <c r="J44" i="5" s="1"/>
  <c r="I43" i="5"/>
  <c r="I44" i="5" s="1"/>
  <c r="H43" i="5"/>
  <c r="H44" i="5" s="1"/>
  <c r="G43" i="5"/>
  <c r="G44" i="5" s="1"/>
  <c r="N42" i="5"/>
  <c r="M42" i="5"/>
  <c r="J42" i="5"/>
  <c r="H42" i="5"/>
  <c r="D42" i="5"/>
  <c r="C42" i="5"/>
  <c r="X42" i="5"/>
  <c r="W42" i="5"/>
  <c r="V42" i="5"/>
  <c r="U42" i="5"/>
  <c r="T42" i="5"/>
  <c r="S42" i="5"/>
  <c r="R42" i="5"/>
  <c r="P42" i="5"/>
  <c r="O42" i="5"/>
  <c r="L42" i="5"/>
  <c r="I42" i="5"/>
  <c r="G42" i="5"/>
  <c r="E42" i="5"/>
  <c r="B42" i="5"/>
  <c r="X21" i="5"/>
  <c r="X22" i="5" s="1"/>
  <c r="W21" i="5"/>
  <c r="W22" i="5" s="1"/>
  <c r="V21" i="5"/>
  <c r="V22" i="5" s="1"/>
  <c r="U21" i="5"/>
  <c r="U22" i="5" s="1"/>
  <c r="T21" i="5"/>
  <c r="T22" i="5" s="1"/>
  <c r="S21" i="5"/>
  <c r="S22" i="5" s="1"/>
  <c r="R21" i="5"/>
  <c r="R22" i="5" s="1"/>
  <c r="P21" i="5"/>
  <c r="P22" i="5" s="1"/>
  <c r="O21" i="5"/>
  <c r="O22" i="5" s="1"/>
  <c r="L21" i="5"/>
  <c r="L22" i="5" s="1"/>
  <c r="N21" i="5"/>
  <c r="N22" i="5" s="1"/>
  <c r="M21" i="5"/>
  <c r="M22" i="5" s="1"/>
  <c r="J21" i="5"/>
  <c r="J22" i="5" s="1"/>
  <c r="I21" i="5"/>
  <c r="I22" i="5" s="1"/>
  <c r="H21" i="5"/>
  <c r="H22" i="5" s="1"/>
  <c r="G21" i="5"/>
  <c r="G22" i="5" s="1"/>
  <c r="C21" i="5"/>
  <c r="C22" i="5" s="1"/>
  <c r="E21" i="5"/>
  <c r="E22" i="5" s="1"/>
  <c r="D21" i="5"/>
  <c r="D22" i="5" s="1"/>
  <c r="B21" i="5"/>
  <c r="B22" i="5" s="1"/>
  <c r="B20" i="5"/>
  <c r="X20" i="5"/>
  <c r="W20" i="5"/>
  <c r="V20" i="5"/>
  <c r="U20" i="5"/>
  <c r="T20" i="5"/>
  <c r="S20" i="5"/>
  <c r="R20" i="5"/>
  <c r="P20" i="5"/>
  <c r="O20" i="5"/>
  <c r="N20" i="5"/>
  <c r="M20" i="5"/>
  <c r="L20" i="5"/>
  <c r="J20" i="5"/>
  <c r="I20" i="5"/>
  <c r="H20" i="5"/>
  <c r="G20" i="5"/>
  <c r="C20" i="5"/>
  <c r="E20" i="5"/>
  <c r="D20" i="5"/>
  <c r="B16" i="6"/>
  <c r="B17" i="6" s="1"/>
  <c r="B18" i="6" s="1"/>
  <c r="B19" i="6" s="1"/>
  <c r="B20" i="6" s="1"/>
  <c r="B21" i="6" s="1"/>
  <c r="B5" i="6"/>
  <c r="B6" i="6" s="1"/>
  <c r="B7" i="6" s="1"/>
  <c r="B8" i="6" s="1"/>
  <c r="B9" i="6" s="1"/>
  <c r="B10" i="6" s="1"/>
  <c r="P25" i="1" l="1"/>
  <c r="O25" i="1"/>
  <c r="P14" i="1"/>
  <c r="O14" i="1"/>
  <c r="P2" i="1"/>
  <c r="O2" i="1"/>
  <c r="A26" i="1"/>
  <c r="A27" i="1" s="1"/>
  <c r="A28" i="1" s="1"/>
  <c r="A29" i="1" s="1"/>
  <c r="A30" i="1" s="1"/>
  <c r="A31" i="1" s="1"/>
  <c r="A15" i="1"/>
  <c r="A16" i="1" s="1"/>
  <c r="A17" i="1" s="1"/>
  <c r="A18" i="1" s="1"/>
  <c r="A19" i="1" s="1"/>
  <c r="A20" i="1" s="1"/>
  <c r="A3" i="1"/>
  <c r="A4" i="1" s="1"/>
  <c r="A5" i="1" s="1"/>
  <c r="A6" i="1" s="1"/>
  <c r="A7" i="1" s="1"/>
  <c r="A8" i="1" s="1"/>
</calcChain>
</file>

<file path=xl/connections.xml><?xml version="1.0" encoding="utf-8"?>
<connections xmlns="http://schemas.openxmlformats.org/spreadsheetml/2006/main">
  <connection id="1" keepAlive="1" name="Запрос — МТТ_INF-g_23-Oct-18_7 47 27_PM" description="Соединение с запросом &quot;МТТ_INF-g_23-Oct-18_7 47 27_PM&quot; в книге." type="5" refreshedVersion="6" background="1" saveData="1">
    <dbPr connection="Provider=Microsoft.Mashup.OleDb.1;Data Source=$Workbook$;Location=МТТ_INF-g_23-Oct-18_7 47 27_PM;Extended Properties=&quot;&quot;" command="SELECT * FROM [МТТ_INF-g_23-Oct-18_7 47 27_PM]"/>
  </connection>
  <connection id="2" keepAlive="1" name="Запрос — МТТ_TNF-a2_23-Oct-18_7 03 57_PM" description="Соединение с запросом &quot;МТТ_TNF-a2_23-Oct-18_7 03 57_PM&quot; в книге." type="5" refreshedVersion="6" background="1" saveData="1">
    <dbPr connection="Provider=Microsoft.Mashup.OleDb.1;Data Source=$Workbook$;Location=МТТ_TNF-a2_23-Oct-18_7 03 57_PM;Extended Properties=&quot;&quot;" command="SELECT * FROM [МТТ_TNF-a2_23-Oct-18_7 03 57_PM]"/>
  </connection>
  <connection id="3" keepAlive="1" name="Запрос — МТТ_ТГФ-Бета 24-10-18_24-Oct-18_10 58 20_PM" description="Соединение с запросом &quot;МТТ_ТГФ-Бета 24-10-18_24-Oct-18_10 58 20_PM&quot; в книге." type="5" refreshedVersion="6" background="1" saveData="1">
    <dbPr connection="Provider=Microsoft.Mashup.OleDb.1;Data Source=$Workbook$;Location=МТТ_ТГФ-Бета 24-10-18_24-Oct-18_10 58 20_PM;Extended Properties=&quot;&quot;" command="SELECT * FROM [МТТ_ТГФ-Бета 24-10-18_24-Oct-18_10 58 20_PM]"/>
  </connection>
</connections>
</file>

<file path=xl/sharedStrings.xml><?xml version="1.0" encoding="utf-8"?>
<sst xmlns="http://schemas.openxmlformats.org/spreadsheetml/2006/main" count="1660" uniqueCount="650">
  <si>
    <t>Column1</t>
  </si>
  <si>
    <t>Column2</t>
  </si>
  <si>
    <t>Column3</t>
  </si>
  <si>
    <t>Column4</t>
  </si>
  <si>
    <t>Column5</t>
  </si>
  <si>
    <t>РџР»Р°РЅС€РµС‚ в„–</t>
  </si>
  <si>
    <t>РўР“Р¤-Р‘РµС‚Р° 24-10-18</t>
  </si>
  <si>
    <t/>
  </si>
  <si>
    <t>РџРѕР·РёС†РёРё Р»СѓРЅРѕРє</t>
  </si>
  <si>
    <t>в„– РѕР±СЂР°Р·С†Р°</t>
  </si>
  <si>
    <t>РќРµРѕР±СЂР°Р±РѕС‚Р°РЅРЅС‹Рµ РґР°РЅРЅС‹Рµ</t>
  </si>
  <si>
    <t>РћРєРѕРЅС‡Р°С‚РµР»СЊРЅС‹Рµ СЂРµР·СѓР»СЊС‚Р°С‚С‹</t>
  </si>
  <si>
    <t>A1</t>
  </si>
  <si>
    <t>Sample Batch 141-1</t>
  </si>
  <si>
    <t>1.283</t>
  </si>
  <si>
    <t>B1</t>
  </si>
  <si>
    <t>Sample Batch 141-2</t>
  </si>
  <si>
    <t>0.602</t>
  </si>
  <si>
    <t>C1</t>
  </si>
  <si>
    <t>Sample Batch 141-3</t>
  </si>
  <si>
    <t>0.337</t>
  </si>
  <si>
    <t>D1</t>
  </si>
  <si>
    <t>Sample Batch 141-4</t>
  </si>
  <si>
    <t>0.195</t>
  </si>
  <si>
    <t>E1</t>
  </si>
  <si>
    <t>Sample Batch 141-5</t>
  </si>
  <si>
    <t>0.128</t>
  </si>
  <si>
    <t>F1</t>
  </si>
  <si>
    <t>Sample Batch 141-6</t>
  </si>
  <si>
    <t>0.098</t>
  </si>
  <si>
    <t>G1</t>
  </si>
  <si>
    <t>Sample Batch 141-7</t>
  </si>
  <si>
    <t>0.075</t>
  </si>
  <si>
    <t>H1</t>
  </si>
  <si>
    <t>Sample Batch 141-8</t>
  </si>
  <si>
    <t>0.090</t>
  </si>
  <si>
    <t>A2</t>
  </si>
  <si>
    <t>Sample Batch 141-9</t>
  </si>
  <si>
    <t>0.110</t>
  </si>
  <si>
    <t>B2</t>
  </si>
  <si>
    <t>Sample Batch 141-10</t>
  </si>
  <si>
    <t>0.115</t>
  </si>
  <si>
    <t>C2</t>
  </si>
  <si>
    <t>Sample Batch 141-11</t>
  </si>
  <si>
    <t>0.111</t>
  </si>
  <si>
    <t>D2</t>
  </si>
  <si>
    <t>Sample Batch 141-12</t>
  </si>
  <si>
    <t>0.093</t>
  </si>
  <si>
    <t>E2</t>
  </si>
  <si>
    <t>Sample Batch 141-13</t>
  </si>
  <si>
    <t>0.107</t>
  </si>
  <si>
    <t>F2</t>
  </si>
  <si>
    <t>Sample Batch 141-14</t>
  </si>
  <si>
    <t>G2</t>
  </si>
  <si>
    <t>Sample Batch 141-15</t>
  </si>
  <si>
    <t>0.104</t>
  </si>
  <si>
    <t>H2</t>
  </si>
  <si>
    <t>Sample Batch 141-16</t>
  </si>
  <si>
    <t>A3</t>
  </si>
  <si>
    <t>Sample Batch 141-17</t>
  </si>
  <si>
    <t>0.096</t>
  </si>
  <si>
    <t>B3</t>
  </si>
  <si>
    <t>Sample Batch 141-18</t>
  </si>
  <si>
    <t>0.114</t>
  </si>
  <si>
    <t>C3</t>
  </si>
  <si>
    <t>Sample Batch 141-19</t>
  </si>
  <si>
    <t>0.231</t>
  </si>
  <si>
    <t>D3</t>
  </si>
  <si>
    <t>Sample Batch 141-20</t>
  </si>
  <si>
    <t>0.241</t>
  </si>
  <si>
    <t>E3</t>
  </si>
  <si>
    <t>Sample Batch 141-21</t>
  </si>
  <si>
    <t>0.194</t>
  </si>
  <si>
    <t>F3</t>
  </si>
  <si>
    <t>Sample Batch 141-22</t>
  </si>
  <si>
    <t>0.169</t>
  </si>
  <si>
    <t>G3</t>
  </si>
  <si>
    <t>Sample Batch 141-23</t>
  </si>
  <si>
    <t>0.205</t>
  </si>
  <si>
    <t>H3</t>
  </si>
  <si>
    <t>Sample Batch 141-24</t>
  </si>
  <si>
    <t>0.086</t>
  </si>
  <si>
    <t>A4</t>
  </si>
  <si>
    <t>Sample Batch 141-25</t>
  </si>
  <si>
    <t>0.165</t>
  </si>
  <si>
    <t>B4</t>
  </si>
  <si>
    <t>Sample Batch 141-26</t>
  </si>
  <si>
    <t>0.136</t>
  </si>
  <si>
    <t>C4</t>
  </si>
  <si>
    <t>Sample Batch 141-27</t>
  </si>
  <si>
    <t>0.126</t>
  </si>
  <si>
    <t>D4</t>
  </si>
  <si>
    <t>Sample Batch 141-28</t>
  </si>
  <si>
    <t>0.124</t>
  </si>
  <si>
    <t>E4</t>
  </si>
  <si>
    <t>Sample Batch 141-29</t>
  </si>
  <si>
    <t>F4</t>
  </si>
  <si>
    <t>Sample Batch 141-30</t>
  </si>
  <si>
    <t>0.113</t>
  </si>
  <si>
    <t>G4</t>
  </si>
  <si>
    <t>Sample Batch 141-31</t>
  </si>
  <si>
    <t>0.109</t>
  </si>
  <si>
    <t>H4</t>
  </si>
  <si>
    <t>Sample Batch 141-32</t>
  </si>
  <si>
    <t>0.143</t>
  </si>
  <si>
    <t>A5</t>
  </si>
  <si>
    <t>Sample Batch 141-33</t>
  </si>
  <si>
    <t>0.186</t>
  </si>
  <si>
    <t>B5</t>
  </si>
  <si>
    <t>Sample Batch 141-34</t>
  </si>
  <si>
    <t>0.132</t>
  </si>
  <si>
    <t>C5</t>
  </si>
  <si>
    <t>Sample Batch 141-35</t>
  </si>
  <si>
    <t>0.153</t>
  </si>
  <si>
    <t>D5</t>
  </si>
  <si>
    <t>Sample Batch 141-36</t>
  </si>
  <si>
    <t>0.147</t>
  </si>
  <si>
    <t>E5</t>
  </si>
  <si>
    <t>Sample Batch 141-37</t>
  </si>
  <si>
    <t>0.077</t>
  </si>
  <si>
    <t>F5</t>
  </si>
  <si>
    <t>Sample Batch 141-38</t>
  </si>
  <si>
    <t>0.079</t>
  </si>
  <si>
    <t>G5</t>
  </si>
  <si>
    <t>Sample Batch 141-39</t>
  </si>
  <si>
    <t>H5</t>
  </si>
  <si>
    <t>Sample Batch 141-40</t>
  </si>
  <si>
    <t>0.078</t>
  </si>
  <si>
    <t>A6</t>
  </si>
  <si>
    <t>Sample Batch 141-41</t>
  </si>
  <si>
    <t>B6</t>
  </si>
  <si>
    <t>Sample Batch 141-42</t>
  </si>
  <si>
    <t>C6</t>
  </si>
  <si>
    <t>Sample Batch 141-43</t>
  </si>
  <si>
    <t>0.121</t>
  </si>
  <si>
    <t>D6</t>
  </si>
  <si>
    <t>Sample Batch 141-44</t>
  </si>
  <si>
    <t>0.099</t>
  </si>
  <si>
    <t>E6</t>
  </si>
  <si>
    <t>Sample Batch 141-45</t>
  </si>
  <si>
    <t>0.087</t>
  </si>
  <si>
    <t>F6</t>
  </si>
  <si>
    <t>Sample Batch 141-46</t>
  </si>
  <si>
    <t>0.193</t>
  </si>
  <si>
    <t>G6</t>
  </si>
  <si>
    <t>Sample Batch 141-47</t>
  </si>
  <si>
    <t>H6</t>
  </si>
  <si>
    <t>Sample Batch 141-48</t>
  </si>
  <si>
    <t>0.112</t>
  </si>
  <si>
    <t>A7</t>
  </si>
  <si>
    <t>Sample Batch 141-49</t>
  </si>
  <si>
    <t>0.218</t>
  </si>
  <si>
    <t>B7</t>
  </si>
  <si>
    <t>Sample Batch 141-50</t>
  </si>
  <si>
    <t>C7</t>
  </si>
  <si>
    <t>Sample Batch 141-51</t>
  </si>
  <si>
    <t>0.127</t>
  </si>
  <si>
    <t>D7</t>
  </si>
  <si>
    <t>Sample Batch 141-52</t>
  </si>
  <si>
    <t>0.081</t>
  </si>
  <si>
    <t>E7</t>
  </si>
  <si>
    <t>Sample Batch 141-53</t>
  </si>
  <si>
    <t>0.089</t>
  </si>
  <si>
    <t>F7</t>
  </si>
  <si>
    <t>Sample Batch 141-54</t>
  </si>
  <si>
    <t>0.355</t>
  </si>
  <si>
    <t>G7</t>
  </si>
  <si>
    <t>Sample Batch 141-55</t>
  </si>
  <si>
    <t>H7</t>
  </si>
  <si>
    <t>Sample Batch 141-56</t>
  </si>
  <si>
    <t>0.199</t>
  </si>
  <si>
    <t>A8</t>
  </si>
  <si>
    <t>Sample Batch 141-57</t>
  </si>
  <si>
    <t>0.997</t>
  </si>
  <si>
    <t>B8</t>
  </si>
  <si>
    <t>Sample Batch 141-58</t>
  </si>
  <si>
    <t>0.460</t>
  </si>
  <si>
    <t>C8</t>
  </si>
  <si>
    <t>Sample Batch 141-59</t>
  </si>
  <si>
    <t>D8</t>
  </si>
  <si>
    <t>Sample Batch 141-60</t>
  </si>
  <si>
    <t>0.660</t>
  </si>
  <si>
    <t>E8</t>
  </si>
  <si>
    <t>Sample Batch 141-61</t>
  </si>
  <si>
    <t>0.340</t>
  </si>
  <si>
    <t>F8</t>
  </si>
  <si>
    <t>Sample Batch 141-62</t>
  </si>
  <si>
    <t>0.183</t>
  </si>
  <si>
    <t>G8</t>
  </si>
  <si>
    <t>Sample Batch 141-63</t>
  </si>
  <si>
    <t>0.181</t>
  </si>
  <si>
    <t>H8</t>
  </si>
  <si>
    <t>Sample Batch 141-64</t>
  </si>
  <si>
    <t>0.185</t>
  </si>
  <si>
    <t>A9</t>
  </si>
  <si>
    <t>Sample Batch 141-65</t>
  </si>
  <si>
    <t>B9</t>
  </si>
  <si>
    <t>Sample Batch 141-66</t>
  </si>
  <si>
    <t>0.212</t>
  </si>
  <si>
    <t>C9</t>
  </si>
  <si>
    <t>Sample Batch 141-67</t>
  </si>
  <si>
    <t>0.856</t>
  </si>
  <si>
    <t>D9</t>
  </si>
  <si>
    <t>Sample Batch 141-68</t>
  </si>
  <si>
    <t>0.221</t>
  </si>
  <si>
    <t>E9</t>
  </si>
  <si>
    <t>Sample Batch 141-69</t>
  </si>
  <si>
    <t>F9</t>
  </si>
  <si>
    <t>Sample Batch 141-70</t>
  </si>
  <si>
    <t>G9</t>
  </si>
  <si>
    <t>Sample Batch 141-71</t>
  </si>
  <si>
    <t>0.399</t>
  </si>
  <si>
    <t>H9</t>
  </si>
  <si>
    <t>Sample Batch 141-72</t>
  </si>
  <si>
    <t>0.250</t>
  </si>
  <si>
    <t>A10</t>
  </si>
  <si>
    <t>Sample Batch 141-73</t>
  </si>
  <si>
    <t>0.175</t>
  </si>
  <si>
    <t>B10</t>
  </si>
  <si>
    <t>Sample Batch 141-74</t>
  </si>
  <si>
    <t>0.187</t>
  </si>
  <si>
    <t>C10</t>
  </si>
  <si>
    <t>Sample Batch 141-75</t>
  </si>
  <si>
    <t>0.177</t>
  </si>
  <si>
    <t>D10</t>
  </si>
  <si>
    <t>Sample Batch 141-76</t>
  </si>
  <si>
    <t>0.155</t>
  </si>
  <si>
    <t>E10</t>
  </si>
  <si>
    <t>Sample Batch 141-77</t>
  </si>
  <si>
    <t>0.347</t>
  </si>
  <si>
    <t>F10</t>
  </si>
  <si>
    <t>Sample Batch 141-78</t>
  </si>
  <si>
    <t>0.303</t>
  </si>
  <si>
    <t>G10</t>
  </si>
  <si>
    <t>Sample Batch 141-79</t>
  </si>
  <si>
    <t>0.230</t>
  </si>
  <si>
    <t>H10</t>
  </si>
  <si>
    <t>Sample Batch 141-80</t>
  </si>
  <si>
    <t>0.249</t>
  </si>
  <si>
    <t>A11</t>
  </si>
  <si>
    <t>Sample Batch 141-81</t>
  </si>
  <si>
    <t>0.309</t>
  </si>
  <si>
    <t>B11</t>
  </si>
  <si>
    <t>Sample Batch 141-82</t>
  </si>
  <si>
    <t>0.281</t>
  </si>
  <si>
    <t>C11</t>
  </si>
  <si>
    <t>Sample Batch 141-83</t>
  </si>
  <si>
    <t>0.265</t>
  </si>
  <si>
    <t>D11</t>
  </si>
  <si>
    <t>Sample Batch 141-84</t>
  </si>
  <si>
    <t>0.562</t>
  </si>
  <si>
    <t>E11</t>
  </si>
  <si>
    <t>Sample Batch 141-85</t>
  </si>
  <si>
    <t>0.324</t>
  </si>
  <si>
    <t>F11</t>
  </si>
  <si>
    <t>Sample Batch 141-86</t>
  </si>
  <si>
    <t>0.678</t>
  </si>
  <si>
    <t>G11</t>
  </si>
  <si>
    <t>Sample Batch 141-87</t>
  </si>
  <si>
    <t>0.277</t>
  </si>
  <si>
    <t>H11</t>
  </si>
  <si>
    <t>Sample Batch 141-88</t>
  </si>
  <si>
    <t>0.435</t>
  </si>
  <si>
    <t>A12</t>
  </si>
  <si>
    <t>Sample Batch 141-89</t>
  </si>
  <si>
    <t>0.268</t>
  </si>
  <si>
    <t>B12</t>
  </si>
  <si>
    <t>Sample Batch 141-90</t>
  </si>
  <si>
    <t>1.526</t>
  </si>
  <si>
    <t>C12</t>
  </si>
  <si>
    <t>Sample Batch 141-91</t>
  </si>
  <si>
    <t>1.254</t>
  </si>
  <si>
    <t>D12</t>
  </si>
  <si>
    <t>Sample Batch 141-92</t>
  </si>
  <si>
    <t>0.172</t>
  </si>
  <si>
    <t>E12</t>
  </si>
  <si>
    <t>Sample Batch 141-93</t>
  </si>
  <si>
    <t>F12</t>
  </si>
  <si>
    <t>Sample Batch 141-94</t>
  </si>
  <si>
    <t>0.134</t>
  </si>
  <si>
    <t>G12</t>
  </si>
  <si>
    <t>Sample Batch 141-95</t>
  </si>
  <si>
    <t>0.116</t>
  </si>
  <si>
    <t>H12</t>
  </si>
  <si>
    <t>Sample Batch 141-96</t>
  </si>
  <si>
    <t>0.133</t>
  </si>
  <si>
    <t>ТГФ-b</t>
  </si>
  <si>
    <t>ИФ-g</t>
  </si>
  <si>
    <t>ТНФ-a</t>
  </si>
  <si>
    <t>TNF-a2</t>
  </si>
  <si>
    <t>Sample Batch 138-1</t>
  </si>
  <si>
    <t>0.703</t>
  </si>
  <si>
    <t>Sample Batch 138-2</t>
  </si>
  <si>
    <t>0.806</t>
  </si>
  <si>
    <t>Sample Batch 138-3</t>
  </si>
  <si>
    <t>0.444</t>
  </si>
  <si>
    <t>Sample Batch 138-4</t>
  </si>
  <si>
    <t>0.282</t>
  </si>
  <si>
    <t>Sample Batch 138-5</t>
  </si>
  <si>
    <t>Sample Batch 138-6</t>
  </si>
  <si>
    <t>0.101</t>
  </si>
  <si>
    <t>Sample Batch 138-7</t>
  </si>
  <si>
    <t>Sample Batch 138-8</t>
  </si>
  <si>
    <t>Sample Batch 138-9</t>
  </si>
  <si>
    <t>0.067</t>
  </si>
  <si>
    <t>Sample Batch 138-10</t>
  </si>
  <si>
    <t>0.058</t>
  </si>
  <si>
    <t>Sample Batch 138-11</t>
  </si>
  <si>
    <t>0.064</t>
  </si>
  <si>
    <t>Sample Batch 138-12</t>
  </si>
  <si>
    <t>0.141</t>
  </si>
  <si>
    <t>Sample Batch 138-13</t>
  </si>
  <si>
    <t>0.055</t>
  </si>
  <si>
    <t>Sample Batch 138-14</t>
  </si>
  <si>
    <t>0.057</t>
  </si>
  <si>
    <t>Sample Batch 138-15</t>
  </si>
  <si>
    <t>Sample Batch 138-16</t>
  </si>
  <si>
    <t>0.059</t>
  </si>
  <si>
    <t>Sample Batch 138-17</t>
  </si>
  <si>
    <t>Sample Batch 138-18</t>
  </si>
  <si>
    <t>Sample Batch 138-19</t>
  </si>
  <si>
    <t>0.063</t>
  </si>
  <si>
    <t>Sample Batch 138-20</t>
  </si>
  <si>
    <t>Sample Batch 138-21</t>
  </si>
  <si>
    <t>Sample Batch 138-22</t>
  </si>
  <si>
    <t>0.073</t>
  </si>
  <si>
    <t>Sample Batch 138-23</t>
  </si>
  <si>
    <t>Sample Batch 138-24</t>
  </si>
  <si>
    <t>0.061</t>
  </si>
  <si>
    <t>Sample Batch 138-25</t>
  </si>
  <si>
    <t>0.056</t>
  </si>
  <si>
    <t>Sample Batch 138-26</t>
  </si>
  <si>
    <t>Sample Batch 138-27</t>
  </si>
  <si>
    <t>Sample Batch 138-28</t>
  </si>
  <si>
    <t>Sample Batch 138-29</t>
  </si>
  <si>
    <t>0.066</t>
  </si>
  <si>
    <t>Sample Batch 138-30</t>
  </si>
  <si>
    <t>0.060</t>
  </si>
  <si>
    <t>Sample Batch 138-31</t>
  </si>
  <si>
    <t>Sample Batch 138-32</t>
  </si>
  <si>
    <t>Sample Batch 138-33</t>
  </si>
  <si>
    <t>Sample Batch 138-34</t>
  </si>
  <si>
    <t>0.203</t>
  </si>
  <si>
    <t>Sample Batch 138-35</t>
  </si>
  <si>
    <t>0.228</t>
  </si>
  <si>
    <t>Sample Batch 138-36</t>
  </si>
  <si>
    <t>0.176</t>
  </si>
  <si>
    <t>Sample Batch 138-37</t>
  </si>
  <si>
    <t>0.329</t>
  </si>
  <si>
    <t>Sample Batch 138-38</t>
  </si>
  <si>
    <t>0.160</t>
  </si>
  <si>
    <t>Sample Batch 138-39</t>
  </si>
  <si>
    <t>Sample Batch 138-40</t>
  </si>
  <si>
    <t>Sample Batch 138-41</t>
  </si>
  <si>
    <t>Sample Batch 138-42</t>
  </si>
  <si>
    <t>Sample Batch 138-43</t>
  </si>
  <si>
    <t>0.131</t>
  </si>
  <si>
    <t>Sample Batch 138-44</t>
  </si>
  <si>
    <t>Sample Batch 138-45</t>
  </si>
  <si>
    <t>Sample Batch 138-46</t>
  </si>
  <si>
    <t>Sample Batch 138-47</t>
  </si>
  <si>
    <t>0.108</t>
  </si>
  <si>
    <t>Sample Batch 138-48</t>
  </si>
  <si>
    <t>Sample Batch 138-49</t>
  </si>
  <si>
    <t>Sample Batch 138-50</t>
  </si>
  <si>
    <t>0.289</t>
  </si>
  <si>
    <t>Sample Batch 138-51</t>
  </si>
  <si>
    <t>0.304</t>
  </si>
  <si>
    <t>Sample Batch 138-52</t>
  </si>
  <si>
    <t>Sample Batch 138-53</t>
  </si>
  <si>
    <t>0.084</t>
  </si>
  <si>
    <t>Sample Batch 138-54</t>
  </si>
  <si>
    <t>Sample Batch 138-55</t>
  </si>
  <si>
    <t>0.065</t>
  </si>
  <si>
    <t>Sample Batch 138-56</t>
  </si>
  <si>
    <t>Sample Batch 138-57</t>
  </si>
  <si>
    <t>0.103</t>
  </si>
  <si>
    <t>Sample Batch 138-58</t>
  </si>
  <si>
    <t>0.374</t>
  </si>
  <si>
    <t>Sample Batch 138-59</t>
  </si>
  <si>
    <t>0.534</t>
  </si>
  <si>
    <t>Sample Batch 138-60</t>
  </si>
  <si>
    <t>0.617</t>
  </si>
  <si>
    <t>Sample Batch 138-61</t>
  </si>
  <si>
    <t>0.788</t>
  </si>
  <si>
    <t>Sample Batch 138-62</t>
  </si>
  <si>
    <t>0.760</t>
  </si>
  <si>
    <t>Sample Batch 138-63</t>
  </si>
  <si>
    <t>0.731</t>
  </si>
  <si>
    <t>Sample Batch 138-64</t>
  </si>
  <si>
    <t>0.679</t>
  </si>
  <si>
    <t>Sample Batch 138-65</t>
  </si>
  <si>
    <t>0.598</t>
  </si>
  <si>
    <t>Sample Batch 138-66</t>
  </si>
  <si>
    <t>0.867</t>
  </si>
  <si>
    <t>Sample Batch 138-67</t>
  </si>
  <si>
    <t>0.499</t>
  </si>
  <si>
    <t>Sample Batch 138-68</t>
  </si>
  <si>
    <t>0.993</t>
  </si>
  <si>
    <t>Sample Batch 138-69</t>
  </si>
  <si>
    <t>1.011</t>
  </si>
  <si>
    <t>Sample Batch 138-70</t>
  </si>
  <si>
    <t>0.786</t>
  </si>
  <si>
    <t>Sample Batch 138-71</t>
  </si>
  <si>
    <t>0.663</t>
  </si>
  <si>
    <t>Sample Batch 138-72</t>
  </si>
  <si>
    <t>0.671</t>
  </si>
  <si>
    <t>Sample Batch 138-73</t>
  </si>
  <si>
    <t>0.584</t>
  </si>
  <si>
    <t>Sample Batch 138-74</t>
  </si>
  <si>
    <t>0.637</t>
  </si>
  <si>
    <t>Sample Batch 138-75</t>
  </si>
  <si>
    <t>0.922</t>
  </si>
  <si>
    <t>Sample Batch 138-76</t>
  </si>
  <si>
    <t>1.017</t>
  </si>
  <si>
    <t>Sample Batch 138-77</t>
  </si>
  <si>
    <t>1.386</t>
  </si>
  <si>
    <t>Sample Batch 138-78</t>
  </si>
  <si>
    <t>1.196</t>
  </si>
  <si>
    <t>Sample Batch 138-79</t>
  </si>
  <si>
    <t>0.880</t>
  </si>
  <si>
    <t>Sample Batch 138-80</t>
  </si>
  <si>
    <t>0.946</t>
  </si>
  <si>
    <t>Sample Batch 138-81</t>
  </si>
  <si>
    <t>0.440</t>
  </si>
  <si>
    <t>Sample Batch 138-82</t>
  </si>
  <si>
    <t>0.723</t>
  </si>
  <si>
    <t>Sample Batch 138-83</t>
  </si>
  <si>
    <t>0.736</t>
  </si>
  <si>
    <t>Sample Batch 138-84</t>
  </si>
  <si>
    <t>1.043</t>
  </si>
  <si>
    <t>Sample Batch 138-85</t>
  </si>
  <si>
    <t>0.918</t>
  </si>
  <si>
    <t>Sample Batch 138-86</t>
  </si>
  <si>
    <t>0.808</t>
  </si>
  <si>
    <t>Sample Batch 138-87</t>
  </si>
  <si>
    <t>0.766</t>
  </si>
  <si>
    <t>Sample Batch 138-88</t>
  </si>
  <si>
    <t>0.715</t>
  </si>
  <si>
    <t>Sample Batch 138-89</t>
  </si>
  <si>
    <t>0.755</t>
  </si>
  <si>
    <t>Sample Batch 138-90</t>
  </si>
  <si>
    <t>0.675</t>
  </si>
  <si>
    <t>Sample Batch 138-91</t>
  </si>
  <si>
    <t>0.930</t>
  </si>
  <si>
    <t>Sample Batch 138-92</t>
  </si>
  <si>
    <t>0.080</t>
  </si>
  <si>
    <t>Sample Batch 138-93</t>
  </si>
  <si>
    <t>Sample Batch 138-94</t>
  </si>
  <si>
    <t>0.095</t>
  </si>
  <si>
    <t>Sample Batch 138-95</t>
  </si>
  <si>
    <t>0.261</t>
  </si>
  <si>
    <t>Sample Batch 138-96</t>
  </si>
  <si>
    <t>INF-g</t>
  </si>
  <si>
    <t>Sample Batch 140-1</t>
  </si>
  <si>
    <t>1.124</t>
  </si>
  <si>
    <t>Sample Batch 140-2</t>
  </si>
  <si>
    <t>0.471</t>
  </si>
  <si>
    <t>Sample Batch 140-3</t>
  </si>
  <si>
    <t>0.266</t>
  </si>
  <si>
    <t>Sample Batch 140-4</t>
  </si>
  <si>
    <t>0.188</t>
  </si>
  <si>
    <t>Sample Batch 140-5</t>
  </si>
  <si>
    <t>0.117</t>
  </si>
  <si>
    <t>Sample Batch 140-6</t>
  </si>
  <si>
    <t>Sample Batch 140-7</t>
  </si>
  <si>
    <t>Sample Batch 140-8</t>
  </si>
  <si>
    <t>Sample Batch 140-9</t>
  </si>
  <si>
    <t>Sample Batch 140-10</t>
  </si>
  <si>
    <t>Sample Batch 140-11</t>
  </si>
  <si>
    <t>Sample Batch 140-12</t>
  </si>
  <si>
    <t>Sample Batch 140-13</t>
  </si>
  <si>
    <t>0.076</t>
  </si>
  <si>
    <t>Sample Batch 140-14</t>
  </si>
  <si>
    <t>0.071</t>
  </si>
  <si>
    <t>Sample Batch 140-15</t>
  </si>
  <si>
    <t>0.085</t>
  </si>
  <si>
    <t>Sample Batch 140-16</t>
  </si>
  <si>
    <t>0.118</t>
  </si>
  <si>
    <t>Sample Batch 140-17</t>
  </si>
  <si>
    <t>Sample Batch 140-18</t>
  </si>
  <si>
    <t>Sample Batch 140-19</t>
  </si>
  <si>
    <t>Sample Batch 140-20</t>
  </si>
  <si>
    <t>Sample Batch 140-21</t>
  </si>
  <si>
    <t>0.070</t>
  </si>
  <si>
    <t>Sample Batch 140-22</t>
  </si>
  <si>
    <t>Sample Batch 140-23</t>
  </si>
  <si>
    <t>Sample Batch 140-24</t>
  </si>
  <si>
    <t>Sample Batch 140-25</t>
  </si>
  <si>
    <t>Sample Batch 140-26</t>
  </si>
  <si>
    <t>0.094</t>
  </si>
  <si>
    <t>Sample Batch 140-27</t>
  </si>
  <si>
    <t>0.130</t>
  </si>
  <si>
    <t>Sample Batch 140-28</t>
  </si>
  <si>
    <t>0.105</t>
  </si>
  <si>
    <t>Sample Batch 140-29</t>
  </si>
  <si>
    <t>0.123</t>
  </si>
  <si>
    <t>Sample Batch 140-30</t>
  </si>
  <si>
    <t>Sample Batch 140-31</t>
  </si>
  <si>
    <t>Sample Batch 140-32</t>
  </si>
  <si>
    <t>Sample Batch 140-33</t>
  </si>
  <si>
    <t>0.383</t>
  </si>
  <si>
    <t>Sample Batch 140-34</t>
  </si>
  <si>
    <t>0.484</t>
  </si>
  <si>
    <t>Sample Batch 140-35</t>
  </si>
  <si>
    <t>0.693</t>
  </si>
  <si>
    <t>Sample Batch 140-36</t>
  </si>
  <si>
    <t>0.321</t>
  </si>
  <si>
    <t>Sample Batch 140-37</t>
  </si>
  <si>
    <t>0.713</t>
  </si>
  <si>
    <t>Sample Batch 140-38</t>
  </si>
  <si>
    <t>Sample Batch 140-39</t>
  </si>
  <si>
    <t>Sample Batch 140-40</t>
  </si>
  <si>
    <t>0.478</t>
  </si>
  <si>
    <t>Sample Batch 140-41</t>
  </si>
  <si>
    <t>0.433</t>
  </si>
  <si>
    <t>Sample Batch 140-42</t>
  </si>
  <si>
    <t>0.346</t>
  </si>
  <si>
    <t>Sample Batch 140-43</t>
  </si>
  <si>
    <t>0.429</t>
  </si>
  <si>
    <t>Sample Batch 140-44</t>
  </si>
  <si>
    <t>0.159</t>
  </si>
  <si>
    <t>Sample Batch 140-45</t>
  </si>
  <si>
    <t>0.219</t>
  </si>
  <si>
    <t>Sample Batch 140-46</t>
  </si>
  <si>
    <t>Sample Batch 140-47</t>
  </si>
  <si>
    <t>Sample Batch 140-48</t>
  </si>
  <si>
    <t>Sample Batch 140-49</t>
  </si>
  <si>
    <t>0.456</t>
  </si>
  <si>
    <t>Sample Batch 140-50</t>
  </si>
  <si>
    <t>0.898</t>
  </si>
  <si>
    <t>Sample Batch 140-51</t>
  </si>
  <si>
    <t>0.966</t>
  </si>
  <si>
    <t>Sample Batch 140-52</t>
  </si>
  <si>
    <t>Sample Batch 140-53</t>
  </si>
  <si>
    <t>0.139</t>
  </si>
  <si>
    <t>Sample Batch 140-54</t>
  </si>
  <si>
    <t>0.106</t>
  </si>
  <si>
    <t>Sample Batch 140-55</t>
  </si>
  <si>
    <t>Sample Batch 140-56</t>
  </si>
  <si>
    <t>Sample Batch 140-57</t>
  </si>
  <si>
    <t>0.697</t>
  </si>
  <si>
    <t>Sample Batch 140-58</t>
  </si>
  <si>
    <t>0.616</t>
  </si>
  <si>
    <t>Sample Batch 140-59</t>
  </si>
  <si>
    <t>0.764</t>
  </si>
  <si>
    <t>Sample Batch 140-60</t>
  </si>
  <si>
    <t>0.525</t>
  </si>
  <si>
    <t>Sample Batch 140-61</t>
  </si>
  <si>
    <t>0.711</t>
  </si>
  <si>
    <t>Sample Batch 140-62</t>
  </si>
  <si>
    <t>0.461</t>
  </si>
  <si>
    <t>Sample Batch 140-63</t>
  </si>
  <si>
    <t>0.454</t>
  </si>
  <si>
    <t>Sample Batch 140-64</t>
  </si>
  <si>
    <t>Sample Batch 140-65</t>
  </si>
  <si>
    <t>0.576</t>
  </si>
  <si>
    <t>Sample Batch 140-66</t>
  </si>
  <si>
    <t>0.676</t>
  </si>
  <si>
    <t>Sample Batch 140-67</t>
  </si>
  <si>
    <t>0.560</t>
  </si>
  <si>
    <t>Sample Batch 140-68</t>
  </si>
  <si>
    <t>0.384</t>
  </si>
  <si>
    <t>Sample Batch 140-69</t>
  </si>
  <si>
    <t>0.580</t>
  </si>
  <si>
    <t>Sample Batch 140-70</t>
  </si>
  <si>
    <t>0.449</t>
  </si>
  <si>
    <t>Sample Batch 140-71</t>
  </si>
  <si>
    <t>0.392</t>
  </si>
  <si>
    <t>Sample Batch 140-72</t>
  </si>
  <si>
    <t>0.453</t>
  </si>
  <si>
    <t>Sample Batch 140-73</t>
  </si>
  <si>
    <t>0.611</t>
  </si>
  <si>
    <t>Sample Batch 140-74</t>
  </si>
  <si>
    <t>0.533</t>
  </si>
  <si>
    <t>Sample Batch 140-75</t>
  </si>
  <si>
    <t>0.455</t>
  </si>
  <si>
    <t>Sample Batch 140-76</t>
  </si>
  <si>
    <t>0.485</t>
  </si>
  <si>
    <t>Sample Batch 140-77</t>
  </si>
  <si>
    <t>0.391</t>
  </si>
  <si>
    <t>Sample Batch 140-78</t>
  </si>
  <si>
    <t>0.578</t>
  </si>
  <si>
    <t>Sample Batch 140-79</t>
  </si>
  <si>
    <t>0.418</t>
  </si>
  <si>
    <t>Sample Batch 140-80</t>
  </si>
  <si>
    <t>0.253</t>
  </si>
  <si>
    <t>Sample Batch 140-81</t>
  </si>
  <si>
    <t>0.452</t>
  </si>
  <si>
    <t>Sample Batch 140-82</t>
  </si>
  <si>
    <t>Sample Batch 140-83</t>
  </si>
  <si>
    <t>0.495</t>
  </si>
  <si>
    <t>Sample Batch 140-84</t>
  </si>
  <si>
    <t>0.416</t>
  </si>
  <si>
    <t>Sample Batch 140-85</t>
  </si>
  <si>
    <t>Sample Batch 140-86</t>
  </si>
  <si>
    <t>0.375</t>
  </si>
  <si>
    <t>Sample Batch 140-87</t>
  </si>
  <si>
    <t>0.412</t>
  </si>
  <si>
    <t>Sample Batch 140-88</t>
  </si>
  <si>
    <t>0.482</t>
  </si>
  <si>
    <t>Sample Batch 140-89</t>
  </si>
  <si>
    <t>0.403</t>
  </si>
  <si>
    <t>Sample Batch 140-90</t>
  </si>
  <si>
    <t>0.437</t>
  </si>
  <si>
    <t>Sample Batch 140-91</t>
  </si>
  <si>
    <t>0.319</t>
  </si>
  <si>
    <t>Sample Batch 140-92</t>
  </si>
  <si>
    <t>0.350</t>
  </si>
  <si>
    <t>Sample Batch 140-93</t>
  </si>
  <si>
    <t>Sample Batch 140-94</t>
  </si>
  <si>
    <t>0.442</t>
  </si>
  <si>
    <t>Sample Batch 140-95</t>
  </si>
  <si>
    <t>0.373</t>
  </si>
  <si>
    <t>Sample Batch 140-96</t>
  </si>
  <si>
    <t>0.357</t>
  </si>
  <si>
    <t>Множитель</t>
  </si>
  <si>
    <t>Константа</t>
  </si>
  <si>
    <t>Str L14</t>
  </si>
  <si>
    <t>Str L17</t>
  </si>
  <si>
    <t xml:space="preserve">инт </t>
  </si>
  <si>
    <t>Str 30</t>
  </si>
  <si>
    <t>СД2 60</t>
  </si>
  <si>
    <t>СД2 30</t>
  </si>
  <si>
    <t>инт</t>
  </si>
  <si>
    <t>СД2+АФГ</t>
  </si>
  <si>
    <t>инт +АФГ</t>
  </si>
  <si>
    <t>CCl4  3сутки</t>
  </si>
  <si>
    <t>CCl4 +АФГ 3сутки</t>
  </si>
  <si>
    <t>CCl4  7сутки</t>
  </si>
  <si>
    <t>CCl4 +АФГ 7сутки</t>
  </si>
  <si>
    <t>CCl4  14сутки</t>
  </si>
  <si>
    <t>CCl4 +АФГ 14сутки</t>
  </si>
  <si>
    <t>pg/ml</t>
  </si>
  <si>
    <t xml:space="preserve"> TGF -b сыворотка грант</t>
  </si>
  <si>
    <t>TGF -b сыворотка СД2</t>
  </si>
  <si>
    <t>TGF -b гомогенат СД2</t>
  </si>
  <si>
    <t>TGF -b гомогенат печень</t>
  </si>
  <si>
    <t>IFN-g сыворотка грант</t>
  </si>
  <si>
    <t>IFN-g сыворотка СД2</t>
  </si>
  <si>
    <t>IFN-g гомогенат печень</t>
  </si>
  <si>
    <t>IFN-g гомогенат СД2</t>
  </si>
  <si>
    <t>ТНФ-а сыворотка грант</t>
  </si>
  <si>
    <t>ТНФ-а сыворотка СД2</t>
  </si>
  <si>
    <t>ТНФ-а гомогенат СД2</t>
  </si>
  <si>
    <t>ТНФ-а гомогенат печень</t>
  </si>
  <si>
    <t>ИЛ-1 гомогенат пж СД2</t>
  </si>
  <si>
    <t>ИЛ-1 сыворотка грант</t>
  </si>
  <si>
    <t>ИЛ -1 сыворотка СД2</t>
  </si>
  <si>
    <t>ИЛ -1 гомогенат печень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</si>
</sst>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1" fontId="0" fillId="0" borderId="0" xfId="0" applyNumberFormat="1"/>
    <xf numFmtId="164" fontId="0" fillId="2" borderId="1" xfId="0" applyNumberFormat="1" applyFont="1" applyFill="1" applyBorder="1"/>
    <xf numFmtId="164" fontId="0" fillId="0" borderId="1" xfId="0" applyNumberFormat="1" applyFont="1" applyBorder="1"/>
    <xf numFmtId="0" fontId="0" fillId="0" borderId="2" xfId="0" applyBorder="1"/>
    <xf numFmtId="0" fontId="1" fillId="3" borderId="2" xfId="0" applyFont="1" applyFill="1" applyBorder="1"/>
    <xf numFmtId="1" fontId="1" fillId="3" borderId="2" xfId="0" applyNumberFormat="1" applyFont="1" applyFill="1" applyBorder="1"/>
    <xf numFmtId="1" fontId="0" fillId="3" borderId="2" xfId="0" applyNumberFormat="1" applyFill="1" applyBorder="1"/>
    <xf numFmtId="0" fontId="0" fillId="3" borderId="2" xfId="0" applyFill="1" applyBorder="1"/>
    <xf numFmtId="1" fontId="0" fillId="0" borderId="0" xfId="0" applyNumberFormat="1" applyFill="1"/>
    <xf numFmtId="0" fontId="0" fillId="5" borderId="2" xfId="0" applyFill="1" applyBorder="1"/>
    <xf numFmtId="1" fontId="0" fillId="5" borderId="2" xfId="0" applyNumberFormat="1" applyFill="1" applyBorder="1"/>
    <xf numFmtId="2" fontId="0" fillId="0" borderId="2" xfId="0" applyNumberFormat="1" applyBorder="1" applyAlignment="1">
      <alignment wrapText="1"/>
    </xf>
    <xf numFmtId="2" fontId="0" fillId="4" borderId="0" xfId="0" applyNumberFormat="1" applyFill="1" applyAlignment="1">
      <alignment wrapText="1"/>
    </xf>
    <xf numFmtId="2" fontId="0" fillId="4" borderId="2" xfId="0" applyNumberFormat="1" applyFill="1" applyBorder="1" applyAlignment="1">
      <alignment wrapText="1"/>
    </xf>
    <xf numFmtId="2" fontId="0" fillId="5" borderId="2" xfId="0" applyNumberFormat="1" applyFill="1" applyBorder="1" applyAlignment="1">
      <alignment wrapText="1"/>
    </xf>
    <xf numFmtId="1" fontId="0" fillId="5" borderId="2" xfId="0" applyNumberFormat="1" applyFill="1" applyBorder="1" applyAlignment="1">
      <alignment wrapText="1"/>
    </xf>
    <xf numFmtId="2" fontId="0" fillId="0" borderId="2" xfId="0" applyNumberFormat="1" applyBorder="1"/>
    <xf numFmtId="2" fontId="0" fillId="0" borderId="0" xfId="0" applyNumberFormat="1"/>
    <xf numFmtId="2" fontId="0" fillId="4" borderId="3" xfId="0" applyNumberFormat="1" applyFill="1" applyBorder="1" applyAlignment="1">
      <alignment wrapText="1"/>
    </xf>
    <xf numFmtId="165" fontId="0" fillId="7" borderId="2" xfId="0" applyNumberFormat="1" applyFill="1" applyBorder="1"/>
    <xf numFmtId="0" fontId="0" fillId="0" borderId="4" xfId="0" applyBorder="1"/>
    <xf numFmtId="2" fontId="0" fillId="4" borderId="5" xfId="0" applyNumberFormat="1" applyFill="1" applyBorder="1" applyAlignment="1">
      <alignment wrapText="1"/>
    </xf>
    <xf numFmtId="165" fontId="0" fillId="7" borderId="4" xfId="0" applyNumberFormat="1" applyFill="1" applyBorder="1"/>
    <xf numFmtId="0" fontId="0" fillId="0" borderId="0" xfId="0" applyBorder="1"/>
    <xf numFmtId="2" fontId="0" fillId="4" borderId="4" xfId="0" applyNumberFormat="1" applyFill="1" applyBorder="1" applyAlignment="1">
      <alignment wrapText="1"/>
    </xf>
    <xf numFmtId="2" fontId="0" fillId="6" borderId="2" xfId="0" applyNumberFormat="1" applyFill="1" applyBorder="1"/>
    <xf numFmtId="2" fontId="0" fillId="6" borderId="4" xfId="0" applyNumberFormat="1" applyFill="1" applyBorder="1"/>
    <xf numFmtId="0" fontId="0" fillId="5" borderId="2" xfId="0" applyFill="1" applyBorder="1" applyAlignment="1">
      <alignment wrapText="1"/>
    </xf>
    <xf numFmtId="2" fontId="0" fillId="4" borderId="0" xfId="0" applyNumberFormat="1" applyFill="1" applyBorder="1" applyAlignment="1">
      <alignment wrapText="1"/>
    </xf>
    <xf numFmtId="2" fontId="0" fillId="0" borderId="0" xfId="0" applyNumberFormat="1" applyBorder="1"/>
    <xf numFmtId="164" fontId="0" fillId="2" borderId="0" xfId="0" applyNumberFormat="1" applyFont="1" applyFill="1" applyBorder="1"/>
  </cellXfs>
  <cellStyles count="1">
    <cellStyle name="Обычный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ТГФ-</a:t>
            </a:r>
            <a:r>
              <a:rPr lang="en-US"/>
              <a:t>b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Данные!$A$2:$A$9</c:f>
              <c:numCache>
                <c:formatCode>General</c:formatCode>
                <c:ptCount val="8"/>
                <c:pt idx="0">
                  <c:v>2000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  <c:pt idx="5">
                  <c:v>62.5</c:v>
                </c:pt>
                <c:pt idx="6">
                  <c:v>31.25</c:v>
                </c:pt>
                <c:pt idx="7">
                  <c:v>0</c:v>
                </c:pt>
              </c:numCache>
            </c:numRef>
          </c:xVal>
          <c:yVal>
            <c:numRef>
              <c:f>Данные!$B$2:$B$9</c:f>
              <c:numCache>
                <c:formatCode>General</c:formatCode>
                <c:ptCount val="8"/>
                <c:pt idx="0">
                  <c:v>1.2829999999999999</c:v>
                </c:pt>
                <c:pt idx="1">
                  <c:v>0.60199999999999998</c:v>
                </c:pt>
                <c:pt idx="2">
                  <c:v>0.33700000000000002</c:v>
                </c:pt>
                <c:pt idx="3">
                  <c:v>0.19500000000000001</c:v>
                </c:pt>
                <c:pt idx="4">
                  <c:v>0.128</c:v>
                </c:pt>
                <c:pt idx="5">
                  <c:v>9.8000000000000004E-2</c:v>
                </c:pt>
                <c:pt idx="6">
                  <c:v>7.4999999999999997E-2</c:v>
                </c:pt>
                <c:pt idx="7">
                  <c:v>0.04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BC6-4F3C-83FA-F39562F01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283992"/>
        <c:axId val="448285168"/>
      </c:scatterChart>
      <c:valAx>
        <c:axId val="44828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285168"/>
        <c:crosses val="autoZero"/>
        <c:crossBetween val="midCat"/>
      </c:valAx>
      <c:valAx>
        <c:axId val="4482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28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ИФ-</a:t>
            </a:r>
            <a:r>
              <a:rPr lang="en-US"/>
              <a:t>g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Данные!$A$14:$A$21</c:f>
              <c:numCache>
                <c:formatCode>General</c:formatCode>
                <c:ptCount val="8"/>
                <c:pt idx="0">
                  <c:v>2000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  <c:pt idx="5">
                  <c:v>62.5</c:v>
                </c:pt>
                <c:pt idx="6">
                  <c:v>31.25</c:v>
                </c:pt>
                <c:pt idx="7">
                  <c:v>0</c:v>
                </c:pt>
              </c:numCache>
            </c:numRef>
          </c:xVal>
          <c:yVal>
            <c:numRef>
              <c:f>Данные!$B$14:$B$21</c:f>
              <c:numCache>
                <c:formatCode>General</c:formatCode>
                <c:ptCount val="8"/>
                <c:pt idx="0">
                  <c:v>1.1240000000000001</c:v>
                </c:pt>
                <c:pt idx="1">
                  <c:v>0.47099999999999997</c:v>
                </c:pt>
                <c:pt idx="2">
                  <c:v>0.26600000000000001</c:v>
                </c:pt>
                <c:pt idx="3">
                  <c:v>0.188</c:v>
                </c:pt>
                <c:pt idx="4">
                  <c:v>0.127</c:v>
                </c:pt>
                <c:pt idx="5">
                  <c:v>0.104</c:v>
                </c:pt>
                <c:pt idx="6">
                  <c:v>0.08</c:v>
                </c:pt>
                <c:pt idx="7">
                  <c:v>0.04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EDB-4EFF-A8B4-583CE4422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284384"/>
        <c:axId val="448291048"/>
      </c:scatterChart>
      <c:valAx>
        <c:axId val="44828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291048"/>
        <c:crosses val="autoZero"/>
        <c:crossBetween val="midCat"/>
      </c:valAx>
      <c:valAx>
        <c:axId val="44829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28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ТНФ-</a:t>
            </a:r>
            <a:r>
              <a:rPr lang="en-US"/>
              <a:t>a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Данные!$A$25:$A$32</c:f>
              <c:numCache>
                <c:formatCode>General</c:formatCode>
                <c:ptCount val="8"/>
                <c:pt idx="0">
                  <c:v>2500</c:v>
                </c:pt>
                <c:pt idx="1">
                  <c:v>1250</c:v>
                </c:pt>
                <c:pt idx="2">
                  <c:v>625</c:v>
                </c:pt>
                <c:pt idx="3">
                  <c:v>312.5</c:v>
                </c:pt>
                <c:pt idx="4">
                  <c:v>156.25</c:v>
                </c:pt>
                <c:pt idx="5">
                  <c:v>78.125</c:v>
                </c:pt>
                <c:pt idx="6">
                  <c:v>39.0625</c:v>
                </c:pt>
                <c:pt idx="7">
                  <c:v>0</c:v>
                </c:pt>
              </c:numCache>
            </c:numRef>
          </c:xVal>
          <c:yVal>
            <c:numRef>
              <c:f>Данные!$B$25:$B$32</c:f>
              <c:numCache>
                <c:formatCode>General</c:formatCode>
                <c:ptCount val="8"/>
                <c:pt idx="0">
                  <c:v>1.6</c:v>
                </c:pt>
                <c:pt idx="1">
                  <c:v>0.80600000000000005</c:v>
                </c:pt>
                <c:pt idx="2">
                  <c:v>0.44400000000000001</c:v>
                </c:pt>
                <c:pt idx="3">
                  <c:v>0.28199999999999997</c:v>
                </c:pt>
                <c:pt idx="4">
                  <c:v>0.13300000000000001</c:v>
                </c:pt>
                <c:pt idx="5">
                  <c:v>0.10100000000000001</c:v>
                </c:pt>
                <c:pt idx="6">
                  <c:v>0.09</c:v>
                </c:pt>
                <c:pt idx="7">
                  <c:v>4.4999999999999998E-2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015-4802-8A7B-FBBC15F7D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286344"/>
        <c:axId val="448289480"/>
      </c:scatterChart>
      <c:valAx>
        <c:axId val="44828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289480"/>
        <c:crosses val="autoZero"/>
        <c:crossBetween val="midCat"/>
      </c:valAx>
      <c:valAx>
        <c:axId val="44828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286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029527559055114E-2"/>
          <c:y val="6.2930167334783529E-2"/>
          <c:w val="0.8844704724409449"/>
          <c:h val="0.8654935806274187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25286308664792"/>
                  <c:y val="7.71156564009380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[1]Лист1!$B$4:$B$10</c:f>
              <c:numCache>
                <c:formatCode>General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62.5</c:v>
                </c:pt>
                <c:pt idx="5">
                  <c:v>31.25</c:v>
                </c:pt>
                <c:pt idx="6">
                  <c:v>15.625</c:v>
                </c:pt>
              </c:numCache>
            </c:numRef>
          </c:xVal>
          <c:yVal>
            <c:numRef>
              <c:f>[1]Лист1!$C$4:$C$10</c:f>
              <c:numCache>
                <c:formatCode>General</c:formatCode>
                <c:ptCount val="7"/>
                <c:pt idx="0">
                  <c:v>0.83299999999999996</c:v>
                </c:pt>
                <c:pt idx="1">
                  <c:v>0.60799999999999998</c:v>
                </c:pt>
                <c:pt idx="2">
                  <c:v>0.39900000000000002</c:v>
                </c:pt>
                <c:pt idx="3">
                  <c:v>0.34300000000000003</c:v>
                </c:pt>
                <c:pt idx="4">
                  <c:v>0.28599999999999998</c:v>
                </c:pt>
                <c:pt idx="5">
                  <c:v>0.26500000000000001</c:v>
                </c:pt>
                <c:pt idx="6">
                  <c:v>0.255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35-450F-8C61-A2C19B6E5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288304"/>
        <c:axId val="448285560"/>
      </c:scatterChart>
      <c:valAx>
        <c:axId val="44828830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285560"/>
        <c:crosses val="autoZero"/>
        <c:crossBetween val="midCat"/>
      </c:valAx>
      <c:valAx>
        <c:axId val="44828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28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381000</xdr:colOff>
      <xdr:row>1</xdr:row>
      <xdr:rowOff>76200</xdr:rowOff>
    </xdr:from>
    <xdr:to>
      <xdr:col>25</xdr:col>
      <xdr:colOff>76200</xdr:colOff>
      <xdr:row>15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B11BE27-E630-467F-B3E5-2A30B723D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76200</xdr:rowOff>
    </xdr:from>
    <xdr:to>
      <xdr:col>7</xdr:col>
      <xdr:colOff>304800</xdr:colOff>
      <xdr:row>48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79EDCCE9-01E4-4DC3-A652-ECA5B6795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</xdr:colOff>
      <xdr:row>34</xdr:row>
      <xdr:rowOff>47625</xdr:rowOff>
    </xdr:from>
    <xdr:to>
      <xdr:col>16</xdr:col>
      <xdr:colOff>152400</xdr:colOff>
      <xdr:row>48</xdr:row>
      <xdr:rowOff>123825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7BE8702C-1339-4617-A1F6-739C6CFC7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200025</xdr:colOff>
      <xdr:row>5</xdr:row>
      <xdr:rowOff>57149</xdr:rowOff>
    </xdr:from>
    <xdr:to>
      <xdr:col>28</xdr:col>
      <xdr:colOff>200025</xdr:colOff>
      <xdr:row>22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EDF6D095-5B8E-4671-8BCF-93C82E257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1048;&#1051;-1%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%5b&#1042;&#1088;&#1077;&#1084;&#1077;&#1085;&#1085;&#1086;%5d%20&#1040;&#1085;&#1080;&#1085;&#1072;%20&#1092;&#1083;&#1077;&#1096;&#1082;&#1072;\&#1048;&#1051;-1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2"/>
      <sheetName val="Лист1"/>
    </sheetNames>
    <sheetDataSet>
      <sheetData sheetId="0"/>
      <sheetData sheetId="1">
        <row r="4">
          <cell r="B4">
            <v>1000</v>
          </cell>
          <cell r="C4">
            <v>0.83299999999999996</v>
          </cell>
        </row>
        <row r="5">
          <cell r="B5">
            <v>500</v>
          </cell>
          <cell r="C5">
            <v>0.60799999999999998</v>
          </cell>
        </row>
        <row r="6">
          <cell r="B6">
            <v>250</v>
          </cell>
          <cell r="C6">
            <v>0.39900000000000002</v>
          </cell>
        </row>
        <row r="7">
          <cell r="B7">
            <v>125</v>
          </cell>
          <cell r="C7">
            <v>0.34300000000000003</v>
          </cell>
        </row>
        <row r="8">
          <cell r="B8">
            <v>62.5</v>
          </cell>
          <cell r="C8">
            <v>0.28599999999999998</v>
          </cell>
        </row>
        <row r="9">
          <cell r="B9">
            <v>31.25</v>
          </cell>
          <cell r="C9">
            <v>0.26500000000000001</v>
          </cell>
        </row>
        <row r="10">
          <cell r="B10">
            <v>15.625</v>
          </cell>
          <cell r="C10">
            <v>0.255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2"/>
      <sheetName val="Лист1"/>
    </sheetNames>
    <sheetDataSet>
      <sheetData sheetId="0"/>
      <sheetData sheetId="1">
        <row r="4">
          <cell r="C4">
            <v>0.83299999999999996</v>
          </cell>
        </row>
        <row r="5">
          <cell r="C5">
            <v>0.60799999999999998</v>
          </cell>
        </row>
        <row r="6">
          <cell r="C6">
            <v>0.39900000000000002</v>
          </cell>
        </row>
        <row r="7">
          <cell r="C7">
            <v>0.34300000000000003</v>
          </cell>
        </row>
        <row r="8">
          <cell r="C8">
            <v>0.28599999999999998</v>
          </cell>
        </row>
        <row r="9">
          <cell r="C9">
            <v>0.26500000000000001</v>
          </cell>
        </row>
        <row r="10">
          <cell r="C10">
            <v>0.255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МТТ_ТГФ_Бета_24_10_18_24_Oct_18_10_58_20_PM" displayName="МТТ_ТГФ_Бета_24_10_18_24_Oct_18_10_58_20_PM" ref="A1:E102" tableType="queryTable" totalsRowShown="0">
  <autoFilter ref="A1:E102"/>
  <tableColumns count="5">
    <tableColumn id="1" uniqueName="1" name="Column1" queryTableFieldId="1" dataDxfId="30"/>
    <tableColumn id="2" uniqueName="2" name="Column2" queryTableFieldId="2" dataDxfId="29"/>
    <tableColumn id="3" uniqueName="3" name="Column3" queryTableFieldId="3" dataDxfId="28"/>
    <tableColumn id="4" uniqueName="4" name="Column4" queryTableFieldId="4" dataDxfId="27"/>
    <tableColumn id="5" uniqueName="5" name="Column5" queryTableFieldId="5" dataDxfId="2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МТТ_TNF_a2_23_Oct_18_7_03_57_PM" displayName="МТТ_TNF_a2_23_Oct_18_7_03_57_PM" ref="A1:E102" tableType="queryTable" totalsRowShown="0">
  <autoFilter ref="A1:E102"/>
  <tableColumns count="5">
    <tableColumn id="1" uniqueName="1" name="Column1" queryTableFieldId="1" dataDxfId="25"/>
    <tableColumn id="2" uniqueName="2" name="Column2" queryTableFieldId="2" dataDxfId="24"/>
    <tableColumn id="3" uniqueName="3" name="Column3" queryTableFieldId="3" dataDxfId="23"/>
    <tableColumn id="4" uniqueName="4" name="Column4" queryTableFieldId="4" dataDxfId="22"/>
    <tableColumn id="5" uniqueName="5" name="Column5" queryTableFieldId="5" data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МТТ_INF_g_23_Oct_18_7_47_27_PM" displayName="МТТ_INF_g_23_Oct_18_7_47_27_PM" ref="A1:E102" tableType="queryTable" totalsRowShown="0">
  <autoFilter ref="A1:E102"/>
  <tableColumns count="5">
    <tableColumn id="1" uniqueName="1" name="Column1" queryTableFieldId="1" dataDxfId="20"/>
    <tableColumn id="2" uniqueName="2" name="Column2" queryTableFieldId="2" dataDxfId="19"/>
    <tableColumn id="3" uniqueName="3" name="Column3" queryTableFieldId="3" dataDxfId="18"/>
    <tableColumn id="4" uniqueName="4" name="Column4" queryTableFieldId="4" dataDxfId="17"/>
    <tableColumn id="5" uniqueName="5" name="Column5" queryTableFieldId="5" dataDxf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opLeftCell="A14" workbookViewId="0">
      <selection activeCell="D6" sqref="D6:D101"/>
    </sheetView>
  </sheetViews>
  <sheetFormatPr defaultRowHeight="15" x14ac:dyDescent="0.25"/>
  <cols>
    <col min="1" max="1" width="27.42578125" bestFit="1" customWidth="1"/>
    <col min="2" max="2" width="23.85546875" bestFit="1" customWidth="1"/>
    <col min="3" max="3" width="43.7109375" bestFit="1" customWidth="1"/>
    <col min="4" max="4" width="51.7109375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 t="s">
        <v>7</v>
      </c>
      <c r="E2" s="1" t="s">
        <v>7</v>
      </c>
    </row>
    <row r="3" spans="1:5" x14ac:dyDescent="0.25">
      <c r="A3" s="1" t="s">
        <v>7</v>
      </c>
      <c r="B3" s="1" t="s">
        <v>7</v>
      </c>
      <c r="C3" s="1" t="s">
        <v>7</v>
      </c>
      <c r="D3" s="1" t="s">
        <v>7</v>
      </c>
      <c r="E3" s="1" t="s">
        <v>7</v>
      </c>
    </row>
    <row r="4" spans="1:5" x14ac:dyDescent="0.25">
      <c r="A4" s="1" t="s">
        <v>7</v>
      </c>
      <c r="B4" s="1" t="s">
        <v>7</v>
      </c>
      <c r="C4" s="1" t="s">
        <v>7</v>
      </c>
      <c r="D4" s="1" t="s">
        <v>7</v>
      </c>
      <c r="E4" s="1" t="s">
        <v>7</v>
      </c>
    </row>
    <row r="5" spans="1:5" x14ac:dyDescent="0.25">
      <c r="A5" s="1" t="s">
        <v>8</v>
      </c>
      <c r="B5" s="1" t="s">
        <v>9</v>
      </c>
      <c r="C5" s="1" t="s">
        <v>10</v>
      </c>
      <c r="D5" s="1" t="s">
        <v>11</v>
      </c>
      <c r="E5" s="1" t="s">
        <v>7</v>
      </c>
    </row>
    <row r="6" spans="1:5" x14ac:dyDescent="0.25">
      <c r="A6" s="1" t="s">
        <v>12</v>
      </c>
      <c r="B6" s="1" t="s">
        <v>13</v>
      </c>
      <c r="C6" s="1" t="s">
        <v>14</v>
      </c>
      <c r="D6" s="1" t="s">
        <v>14</v>
      </c>
      <c r="E6" s="1" t="s">
        <v>7</v>
      </c>
    </row>
    <row r="7" spans="1:5" x14ac:dyDescent="0.25">
      <c r="A7" s="1" t="s">
        <v>15</v>
      </c>
      <c r="B7" s="1" t="s">
        <v>16</v>
      </c>
      <c r="C7" s="1" t="s">
        <v>17</v>
      </c>
      <c r="D7" s="1" t="s">
        <v>17</v>
      </c>
      <c r="E7" s="1" t="s">
        <v>7</v>
      </c>
    </row>
    <row r="8" spans="1:5" x14ac:dyDescent="0.25">
      <c r="A8" s="1" t="s">
        <v>18</v>
      </c>
      <c r="B8" s="1" t="s">
        <v>19</v>
      </c>
      <c r="C8" s="1" t="s">
        <v>20</v>
      </c>
      <c r="D8" s="1" t="s">
        <v>20</v>
      </c>
      <c r="E8" s="1" t="s">
        <v>7</v>
      </c>
    </row>
    <row r="9" spans="1:5" x14ac:dyDescent="0.25">
      <c r="A9" s="1" t="s">
        <v>21</v>
      </c>
      <c r="B9" s="1" t="s">
        <v>22</v>
      </c>
      <c r="C9" s="1" t="s">
        <v>23</v>
      </c>
      <c r="D9" s="1" t="s">
        <v>23</v>
      </c>
      <c r="E9" s="1" t="s">
        <v>7</v>
      </c>
    </row>
    <row r="10" spans="1:5" x14ac:dyDescent="0.25">
      <c r="A10" s="1" t="s">
        <v>24</v>
      </c>
      <c r="B10" s="1" t="s">
        <v>25</v>
      </c>
      <c r="C10" s="1" t="s">
        <v>26</v>
      </c>
      <c r="D10" s="1" t="s">
        <v>26</v>
      </c>
      <c r="E10" s="1" t="s">
        <v>7</v>
      </c>
    </row>
    <row r="11" spans="1:5" x14ac:dyDescent="0.25">
      <c r="A11" s="1" t="s">
        <v>27</v>
      </c>
      <c r="B11" s="1" t="s">
        <v>28</v>
      </c>
      <c r="C11" s="1" t="s">
        <v>29</v>
      </c>
      <c r="D11" s="1" t="s">
        <v>29</v>
      </c>
      <c r="E11" s="1" t="s">
        <v>7</v>
      </c>
    </row>
    <row r="12" spans="1:5" x14ac:dyDescent="0.25">
      <c r="A12" s="1" t="s">
        <v>30</v>
      </c>
      <c r="B12" s="1" t="s">
        <v>31</v>
      </c>
      <c r="C12" s="1" t="s">
        <v>32</v>
      </c>
      <c r="D12" s="1" t="s">
        <v>32</v>
      </c>
      <c r="E12" s="1" t="s">
        <v>7</v>
      </c>
    </row>
    <row r="13" spans="1:5" x14ac:dyDescent="0.25">
      <c r="A13" s="1" t="s">
        <v>33</v>
      </c>
      <c r="B13" s="1" t="s">
        <v>34</v>
      </c>
      <c r="C13" s="1" t="s">
        <v>35</v>
      </c>
      <c r="D13" s="1" t="s">
        <v>35</v>
      </c>
      <c r="E13" s="1" t="s">
        <v>7</v>
      </c>
    </row>
    <row r="14" spans="1:5" x14ac:dyDescent="0.25">
      <c r="A14" s="1" t="s">
        <v>36</v>
      </c>
      <c r="B14" s="1" t="s">
        <v>37</v>
      </c>
      <c r="C14" s="1" t="s">
        <v>38</v>
      </c>
      <c r="D14" s="1" t="s">
        <v>38</v>
      </c>
      <c r="E14" s="1" t="s">
        <v>7</v>
      </c>
    </row>
    <row r="15" spans="1:5" x14ac:dyDescent="0.25">
      <c r="A15" s="1" t="s">
        <v>39</v>
      </c>
      <c r="B15" s="1" t="s">
        <v>40</v>
      </c>
      <c r="C15" s="1" t="s">
        <v>41</v>
      </c>
      <c r="D15" s="1" t="s">
        <v>41</v>
      </c>
      <c r="E15" s="1" t="s">
        <v>7</v>
      </c>
    </row>
    <row r="16" spans="1:5" x14ac:dyDescent="0.25">
      <c r="A16" s="1" t="s">
        <v>42</v>
      </c>
      <c r="B16" s="1" t="s">
        <v>43</v>
      </c>
      <c r="C16" s="1" t="s">
        <v>44</v>
      </c>
      <c r="D16" s="1" t="s">
        <v>44</v>
      </c>
      <c r="E16" s="1" t="s">
        <v>7</v>
      </c>
    </row>
    <row r="17" spans="1:5" x14ac:dyDescent="0.25">
      <c r="A17" s="1" t="s">
        <v>45</v>
      </c>
      <c r="B17" s="1" t="s">
        <v>46</v>
      </c>
      <c r="C17" s="1" t="s">
        <v>47</v>
      </c>
      <c r="D17" s="1" t="s">
        <v>47</v>
      </c>
      <c r="E17" s="1" t="s">
        <v>7</v>
      </c>
    </row>
    <row r="18" spans="1:5" x14ac:dyDescent="0.25">
      <c r="A18" s="1" t="s">
        <v>48</v>
      </c>
      <c r="B18" s="1" t="s">
        <v>49</v>
      </c>
      <c r="C18" s="1" t="s">
        <v>50</v>
      </c>
      <c r="D18" s="1" t="s">
        <v>50</v>
      </c>
      <c r="E18" s="1" t="s">
        <v>7</v>
      </c>
    </row>
    <row r="19" spans="1:5" x14ac:dyDescent="0.25">
      <c r="A19" s="1" t="s">
        <v>51</v>
      </c>
      <c r="B19" s="1" t="s">
        <v>52</v>
      </c>
      <c r="C19" s="1" t="s">
        <v>35</v>
      </c>
      <c r="D19" s="1" t="s">
        <v>35</v>
      </c>
      <c r="E19" s="1" t="s">
        <v>7</v>
      </c>
    </row>
    <row r="20" spans="1:5" x14ac:dyDescent="0.25">
      <c r="A20" s="1" t="s">
        <v>53</v>
      </c>
      <c r="B20" s="1" t="s">
        <v>54</v>
      </c>
      <c r="C20" s="1" t="s">
        <v>55</v>
      </c>
      <c r="D20" s="1" t="s">
        <v>55</v>
      </c>
      <c r="E20" s="1" t="s">
        <v>7</v>
      </c>
    </row>
    <row r="21" spans="1:5" x14ac:dyDescent="0.25">
      <c r="A21" s="1" t="s">
        <v>56</v>
      </c>
      <c r="B21" s="1" t="s">
        <v>57</v>
      </c>
      <c r="C21" s="1" t="s">
        <v>35</v>
      </c>
      <c r="D21" s="1" t="s">
        <v>35</v>
      </c>
      <c r="E21" s="1" t="s">
        <v>7</v>
      </c>
    </row>
    <row r="22" spans="1:5" x14ac:dyDescent="0.25">
      <c r="A22" s="1" t="s">
        <v>58</v>
      </c>
      <c r="B22" s="1" t="s">
        <v>59</v>
      </c>
      <c r="C22" s="1" t="s">
        <v>60</v>
      </c>
      <c r="D22" s="1" t="s">
        <v>60</v>
      </c>
      <c r="E22" s="1" t="s">
        <v>7</v>
      </c>
    </row>
    <row r="23" spans="1:5" x14ac:dyDescent="0.25">
      <c r="A23" s="1" t="s">
        <v>61</v>
      </c>
      <c r="B23" s="1" t="s">
        <v>62</v>
      </c>
      <c r="C23" s="1" t="s">
        <v>63</v>
      </c>
      <c r="D23" s="1" t="s">
        <v>63</v>
      </c>
      <c r="E23" s="1" t="s">
        <v>7</v>
      </c>
    </row>
    <row r="24" spans="1:5" x14ac:dyDescent="0.25">
      <c r="A24" s="1" t="s">
        <v>64</v>
      </c>
      <c r="B24" s="1" t="s">
        <v>65</v>
      </c>
      <c r="C24" s="1" t="s">
        <v>66</v>
      </c>
      <c r="D24" s="1" t="s">
        <v>66</v>
      </c>
      <c r="E24" s="1" t="s">
        <v>7</v>
      </c>
    </row>
    <row r="25" spans="1:5" x14ac:dyDescent="0.25">
      <c r="A25" s="1" t="s">
        <v>67</v>
      </c>
      <c r="B25" s="1" t="s">
        <v>68</v>
      </c>
      <c r="C25" s="1" t="s">
        <v>69</v>
      </c>
      <c r="D25" s="1" t="s">
        <v>69</v>
      </c>
      <c r="E25" s="1" t="s">
        <v>7</v>
      </c>
    </row>
    <row r="26" spans="1:5" x14ac:dyDescent="0.25">
      <c r="A26" s="1" t="s">
        <v>70</v>
      </c>
      <c r="B26" s="1" t="s">
        <v>71</v>
      </c>
      <c r="C26" s="1" t="s">
        <v>72</v>
      </c>
      <c r="D26" s="1" t="s">
        <v>72</v>
      </c>
      <c r="E26" s="1" t="s">
        <v>7</v>
      </c>
    </row>
    <row r="27" spans="1:5" x14ac:dyDescent="0.25">
      <c r="A27" s="1" t="s">
        <v>73</v>
      </c>
      <c r="B27" s="1" t="s">
        <v>74</v>
      </c>
      <c r="C27" s="1" t="s">
        <v>75</v>
      </c>
      <c r="D27" s="1" t="s">
        <v>75</v>
      </c>
      <c r="E27" s="1" t="s">
        <v>7</v>
      </c>
    </row>
    <row r="28" spans="1:5" x14ac:dyDescent="0.25">
      <c r="A28" s="1" t="s">
        <v>76</v>
      </c>
      <c r="B28" s="1" t="s">
        <v>77</v>
      </c>
      <c r="C28" s="1" t="s">
        <v>78</v>
      </c>
      <c r="D28" s="1" t="s">
        <v>78</v>
      </c>
      <c r="E28" s="1" t="s">
        <v>7</v>
      </c>
    </row>
    <row r="29" spans="1:5" x14ac:dyDescent="0.25">
      <c r="A29" s="1" t="s">
        <v>79</v>
      </c>
      <c r="B29" s="1" t="s">
        <v>80</v>
      </c>
      <c r="C29" s="1" t="s">
        <v>81</v>
      </c>
      <c r="D29" s="1" t="s">
        <v>81</v>
      </c>
      <c r="E29" s="1" t="s">
        <v>7</v>
      </c>
    </row>
    <row r="30" spans="1:5" x14ac:dyDescent="0.25">
      <c r="A30" s="1" t="s">
        <v>82</v>
      </c>
      <c r="B30" s="1" t="s">
        <v>83</v>
      </c>
      <c r="C30" s="1" t="s">
        <v>84</v>
      </c>
      <c r="D30" s="1" t="s">
        <v>84</v>
      </c>
      <c r="E30" s="1" t="s">
        <v>7</v>
      </c>
    </row>
    <row r="31" spans="1:5" x14ac:dyDescent="0.25">
      <c r="A31" s="1" t="s">
        <v>85</v>
      </c>
      <c r="B31" s="1" t="s">
        <v>86</v>
      </c>
      <c r="C31" s="1" t="s">
        <v>87</v>
      </c>
      <c r="D31" s="1" t="s">
        <v>87</v>
      </c>
      <c r="E31" s="1" t="s">
        <v>7</v>
      </c>
    </row>
    <row r="32" spans="1:5" x14ac:dyDescent="0.25">
      <c r="A32" s="1" t="s">
        <v>88</v>
      </c>
      <c r="B32" s="1" t="s">
        <v>89</v>
      </c>
      <c r="C32" s="1" t="s">
        <v>90</v>
      </c>
      <c r="D32" s="1" t="s">
        <v>90</v>
      </c>
      <c r="E32" s="1" t="s">
        <v>7</v>
      </c>
    </row>
    <row r="33" spans="1:5" x14ac:dyDescent="0.25">
      <c r="A33" s="1" t="s">
        <v>91</v>
      </c>
      <c r="B33" s="1" t="s">
        <v>92</v>
      </c>
      <c r="C33" s="1" t="s">
        <v>93</v>
      </c>
      <c r="D33" s="1" t="s">
        <v>93</v>
      </c>
      <c r="E33" s="1" t="s">
        <v>7</v>
      </c>
    </row>
    <row r="34" spans="1:5" x14ac:dyDescent="0.25">
      <c r="A34" s="1" t="s">
        <v>94</v>
      </c>
      <c r="B34" s="1" t="s">
        <v>95</v>
      </c>
      <c r="C34" s="1" t="s">
        <v>63</v>
      </c>
      <c r="D34" s="1" t="s">
        <v>63</v>
      </c>
      <c r="E34" s="1" t="s">
        <v>7</v>
      </c>
    </row>
    <row r="35" spans="1:5" x14ac:dyDescent="0.25">
      <c r="A35" s="1" t="s">
        <v>96</v>
      </c>
      <c r="B35" s="1" t="s">
        <v>97</v>
      </c>
      <c r="C35" s="1" t="s">
        <v>98</v>
      </c>
      <c r="D35" s="1" t="s">
        <v>98</v>
      </c>
      <c r="E35" s="1" t="s">
        <v>7</v>
      </c>
    </row>
    <row r="36" spans="1:5" x14ac:dyDescent="0.25">
      <c r="A36" s="1" t="s">
        <v>99</v>
      </c>
      <c r="B36" s="1" t="s">
        <v>100</v>
      </c>
      <c r="C36" s="1" t="s">
        <v>101</v>
      </c>
      <c r="D36" s="1" t="s">
        <v>101</v>
      </c>
      <c r="E36" s="1" t="s">
        <v>7</v>
      </c>
    </row>
    <row r="37" spans="1:5" x14ac:dyDescent="0.25">
      <c r="A37" s="1" t="s">
        <v>102</v>
      </c>
      <c r="B37" s="1" t="s">
        <v>103</v>
      </c>
      <c r="C37" s="1" t="s">
        <v>104</v>
      </c>
      <c r="D37" s="1" t="s">
        <v>104</v>
      </c>
      <c r="E37" s="1" t="s">
        <v>7</v>
      </c>
    </row>
    <row r="38" spans="1:5" x14ac:dyDescent="0.25">
      <c r="A38" s="1" t="s">
        <v>105</v>
      </c>
      <c r="B38" s="1" t="s">
        <v>106</v>
      </c>
      <c r="C38" s="1" t="s">
        <v>107</v>
      </c>
      <c r="D38" s="1" t="s">
        <v>107</v>
      </c>
      <c r="E38" s="1" t="s">
        <v>7</v>
      </c>
    </row>
    <row r="39" spans="1:5" x14ac:dyDescent="0.25">
      <c r="A39" s="1" t="s">
        <v>108</v>
      </c>
      <c r="B39" s="1" t="s">
        <v>109</v>
      </c>
      <c r="C39" s="1" t="s">
        <v>110</v>
      </c>
      <c r="D39" s="1" t="s">
        <v>110</v>
      </c>
      <c r="E39" s="1" t="s">
        <v>7</v>
      </c>
    </row>
    <row r="40" spans="1:5" x14ac:dyDescent="0.25">
      <c r="A40" s="1" t="s">
        <v>111</v>
      </c>
      <c r="B40" s="1" t="s">
        <v>112</v>
      </c>
      <c r="C40" s="1" t="s">
        <v>113</v>
      </c>
      <c r="D40" s="1" t="s">
        <v>113</v>
      </c>
      <c r="E40" s="1" t="s">
        <v>7</v>
      </c>
    </row>
    <row r="41" spans="1:5" x14ac:dyDescent="0.25">
      <c r="A41" s="1" t="s">
        <v>114</v>
      </c>
      <c r="B41" s="1" t="s">
        <v>115</v>
      </c>
      <c r="C41" s="1" t="s">
        <v>116</v>
      </c>
      <c r="D41" s="1" t="s">
        <v>116</v>
      </c>
      <c r="E41" s="1" t="s">
        <v>7</v>
      </c>
    </row>
    <row r="42" spans="1:5" x14ac:dyDescent="0.25">
      <c r="A42" s="1" t="s">
        <v>117</v>
      </c>
      <c r="B42" s="1" t="s">
        <v>118</v>
      </c>
      <c r="C42" s="1" t="s">
        <v>119</v>
      </c>
      <c r="D42" s="1" t="s">
        <v>119</v>
      </c>
      <c r="E42" s="1" t="s">
        <v>7</v>
      </c>
    </row>
    <row r="43" spans="1:5" x14ac:dyDescent="0.25">
      <c r="A43" s="1" t="s">
        <v>120</v>
      </c>
      <c r="B43" s="1" t="s">
        <v>121</v>
      </c>
      <c r="C43" s="1" t="s">
        <v>122</v>
      </c>
      <c r="D43" s="1" t="s">
        <v>122</v>
      </c>
      <c r="E43" s="1" t="s">
        <v>7</v>
      </c>
    </row>
    <row r="44" spans="1:5" x14ac:dyDescent="0.25">
      <c r="A44" s="1" t="s">
        <v>123</v>
      </c>
      <c r="B44" s="1" t="s">
        <v>124</v>
      </c>
      <c r="C44" s="1" t="s">
        <v>119</v>
      </c>
      <c r="D44" s="1" t="s">
        <v>119</v>
      </c>
      <c r="E44" s="1" t="s">
        <v>7</v>
      </c>
    </row>
    <row r="45" spans="1:5" x14ac:dyDescent="0.25">
      <c r="A45" s="1" t="s">
        <v>125</v>
      </c>
      <c r="B45" s="1" t="s">
        <v>126</v>
      </c>
      <c r="C45" s="1" t="s">
        <v>127</v>
      </c>
      <c r="D45" s="1" t="s">
        <v>127</v>
      </c>
      <c r="E45" s="1" t="s">
        <v>7</v>
      </c>
    </row>
    <row r="46" spans="1:5" x14ac:dyDescent="0.25">
      <c r="A46" s="1" t="s">
        <v>128</v>
      </c>
      <c r="B46" s="1" t="s">
        <v>129</v>
      </c>
      <c r="C46" s="1" t="s">
        <v>93</v>
      </c>
      <c r="D46" s="1" t="s">
        <v>93</v>
      </c>
      <c r="E46" s="1" t="s">
        <v>7</v>
      </c>
    </row>
    <row r="47" spans="1:5" x14ac:dyDescent="0.25">
      <c r="A47" s="1" t="s">
        <v>130</v>
      </c>
      <c r="B47" s="1" t="s">
        <v>131</v>
      </c>
      <c r="C47" s="1" t="s">
        <v>60</v>
      </c>
      <c r="D47" s="1" t="s">
        <v>60</v>
      </c>
      <c r="E47" s="1" t="s">
        <v>7</v>
      </c>
    </row>
    <row r="48" spans="1:5" x14ac:dyDescent="0.25">
      <c r="A48" s="1" t="s">
        <v>132</v>
      </c>
      <c r="B48" s="1" t="s">
        <v>133</v>
      </c>
      <c r="C48" s="1" t="s">
        <v>134</v>
      </c>
      <c r="D48" s="1" t="s">
        <v>134</v>
      </c>
      <c r="E48" s="1" t="s">
        <v>7</v>
      </c>
    </row>
    <row r="49" spans="1:5" x14ac:dyDescent="0.25">
      <c r="A49" s="1" t="s">
        <v>135</v>
      </c>
      <c r="B49" s="1" t="s">
        <v>136</v>
      </c>
      <c r="C49" s="1" t="s">
        <v>137</v>
      </c>
      <c r="D49" s="1" t="s">
        <v>137</v>
      </c>
      <c r="E49" s="1" t="s">
        <v>7</v>
      </c>
    </row>
    <row r="50" spans="1:5" x14ac:dyDescent="0.25">
      <c r="A50" s="1" t="s">
        <v>138</v>
      </c>
      <c r="B50" s="1" t="s">
        <v>139</v>
      </c>
      <c r="C50" s="1" t="s">
        <v>140</v>
      </c>
      <c r="D50" s="1" t="s">
        <v>140</v>
      </c>
      <c r="E50" s="1" t="s">
        <v>7</v>
      </c>
    </row>
    <row r="51" spans="1:5" x14ac:dyDescent="0.25">
      <c r="A51" s="1" t="s">
        <v>141</v>
      </c>
      <c r="B51" s="1" t="s">
        <v>142</v>
      </c>
      <c r="C51" s="1" t="s">
        <v>143</v>
      </c>
      <c r="D51" s="1" t="s">
        <v>143</v>
      </c>
      <c r="E51" s="1" t="s">
        <v>7</v>
      </c>
    </row>
    <row r="52" spans="1:5" x14ac:dyDescent="0.25">
      <c r="A52" s="1" t="s">
        <v>144</v>
      </c>
      <c r="B52" s="1" t="s">
        <v>145</v>
      </c>
      <c r="C52" s="1" t="s">
        <v>41</v>
      </c>
      <c r="D52" s="1" t="s">
        <v>41</v>
      </c>
      <c r="E52" s="1" t="s">
        <v>7</v>
      </c>
    </row>
    <row r="53" spans="1:5" x14ac:dyDescent="0.25">
      <c r="A53" s="1" t="s">
        <v>146</v>
      </c>
      <c r="B53" s="1" t="s">
        <v>147</v>
      </c>
      <c r="C53" s="1" t="s">
        <v>148</v>
      </c>
      <c r="D53" s="1" t="s">
        <v>148</v>
      </c>
      <c r="E53" s="1" t="s">
        <v>7</v>
      </c>
    </row>
    <row r="54" spans="1:5" x14ac:dyDescent="0.25">
      <c r="A54" s="1" t="s">
        <v>149</v>
      </c>
      <c r="B54" s="1" t="s">
        <v>150</v>
      </c>
      <c r="C54" s="1" t="s">
        <v>151</v>
      </c>
      <c r="D54" s="1" t="s">
        <v>151</v>
      </c>
      <c r="E54" s="1" t="s">
        <v>7</v>
      </c>
    </row>
    <row r="55" spans="1:5" x14ac:dyDescent="0.25">
      <c r="A55" s="1" t="s">
        <v>152</v>
      </c>
      <c r="B55" s="1" t="s">
        <v>153</v>
      </c>
      <c r="C55" s="1" t="s">
        <v>107</v>
      </c>
      <c r="D55" s="1" t="s">
        <v>107</v>
      </c>
      <c r="E55" s="1" t="s">
        <v>7</v>
      </c>
    </row>
    <row r="56" spans="1:5" x14ac:dyDescent="0.25">
      <c r="A56" s="1" t="s">
        <v>154</v>
      </c>
      <c r="B56" s="1" t="s">
        <v>155</v>
      </c>
      <c r="C56" s="1" t="s">
        <v>156</v>
      </c>
      <c r="D56" s="1" t="s">
        <v>156</v>
      </c>
      <c r="E56" s="1" t="s">
        <v>7</v>
      </c>
    </row>
    <row r="57" spans="1:5" x14ac:dyDescent="0.25">
      <c r="A57" s="1" t="s">
        <v>157</v>
      </c>
      <c r="B57" s="1" t="s">
        <v>158</v>
      </c>
      <c r="C57" s="1" t="s">
        <v>159</v>
      </c>
      <c r="D57" s="1" t="s">
        <v>159</v>
      </c>
      <c r="E57" s="1" t="s">
        <v>7</v>
      </c>
    </row>
    <row r="58" spans="1:5" x14ac:dyDescent="0.25">
      <c r="A58" s="1" t="s">
        <v>160</v>
      </c>
      <c r="B58" s="1" t="s">
        <v>161</v>
      </c>
      <c r="C58" s="1" t="s">
        <v>162</v>
      </c>
      <c r="D58" s="1" t="s">
        <v>162</v>
      </c>
      <c r="E58" s="1" t="s">
        <v>7</v>
      </c>
    </row>
    <row r="59" spans="1:5" x14ac:dyDescent="0.25">
      <c r="A59" s="1" t="s">
        <v>163</v>
      </c>
      <c r="B59" s="1" t="s">
        <v>164</v>
      </c>
      <c r="C59" s="1" t="s">
        <v>165</v>
      </c>
      <c r="D59" s="1" t="s">
        <v>165</v>
      </c>
      <c r="E59" s="1" t="s">
        <v>7</v>
      </c>
    </row>
    <row r="60" spans="1:5" x14ac:dyDescent="0.25">
      <c r="A60" s="1" t="s">
        <v>166</v>
      </c>
      <c r="B60" s="1" t="s">
        <v>167</v>
      </c>
      <c r="C60" s="1" t="s">
        <v>63</v>
      </c>
      <c r="D60" s="1" t="s">
        <v>63</v>
      </c>
      <c r="E60" s="1" t="s">
        <v>7</v>
      </c>
    </row>
    <row r="61" spans="1:5" x14ac:dyDescent="0.25">
      <c r="A61" s="1" t="s">
        <v>168</v>
      </c>
      <c r="B61" s="1" t="s">
        <v>169</v>
      </c>
      <c r="C61" s="1" t="s">
        <v>170</v>
      </c>
      <c r="D61" s="1" t="s">
        <v>170</v>
      </c>
      <c r="E61" s="1" t="s">
        <v>7</v>
      </c>
    </row>
    <row r="62" spans="1:5" x14ac:dyDescent="0.25">
      <c r="A62" s="1" t="s">
        <v>171</v>
      </c>
      <c r="B62" s="1" t="s">
        <v>172</v>
      </c>
      <c r="C62" s="1" t="s">
        <v>173</v>
      </c>
      <c r="D62" s="1" t="s">
        <v>173</v>
      </c>
      <c r="E62" s="1" t="s">
        <v>7</v>
      </c>
    </row>
    <row r="63" spans="1:5" x14ac:dyDescent="0.25">
      <c r="A63" s="1" t="s">
        <v>174</v>
      </c>
      <c r="B63" s="1" t="s">
        <v>175</v>
      </c>
      <c r="C63" s="1" t="s">
        <v>176</v>
      </c>
      <c r="D63" s="1" t="s">
        <v>176</v>
      </c>
      <c r="E63" s="1" t="s">
        <v>7</v>
      </c>
    </row>
    <row r="64" spans="1:5" x14ac:dyDescent="0.25">
      <c r="A64" s="1" t="s">
        <v>177</v>
      </c>
      <c r="B64" s="1" t="s">
        <v>178</v>
      </c>
      <c r="C64" s="1" t="s">
        <v>69</v>
      </c>
      <c r="D64" s="1" t="s">
        <v>69</v>
      </c>
      <c r="E64" s="1" t="s">
        <v>7</v>
      </c>
    </row>
    <row r="65" spans="1:5" x14ac:dyDescent="0.25">
      <c r="A65" s="1" t="s">
        <v>179</v>
      </c>
      <c r="B65" s="1" t="s">
        <v>180</v>
      </c>
      <c r="C65" s="1" t="s">
        <v>181</v>
      </c>
      <c r="D65" s="1" t="s">
        <v>181</v>
      </c>
      <c r="E65" s="1" t="s">
        <v>7</v>
      </c>
    </row>
    <row r="66" spans="1:5" x14ac:dyDescent="0.25">
      <c r="A66" s="1" t="s">
        <v>182</v>
      </c>
      <c r="B66" s="1" t="s">
        <v>183</v>
      </c>
      <c r="C66" s="1" t="s">
        <v>184</v>
      </c>
      <c r="D66" s="1" t="s">
        <v>184</v>
      </c>
      <c r="E66" s="1" t="s">
        <v>7</v>
      </c>
    </row>
    <row r="67" spans="1:5" x14ac:dyDescent="0.25">
      <c r="A67" s="1" t="s">
        <v>185</v>
      </c>
      <c r="B67" s="1" t="s">
        <v>186</v>
      </c>
      <c r="C67" s="1" t="s">
        <v>187</v>
      </c>
      <c r="D67" s="1" t="s">
        <v>187</v>
      </c>
      <c r="E67" s="1" t="s">
        <v>7</v>
      </c>
    </row>
    <row r="68" spans="1:5" x14ac:dyDescent="0.25">
      <c r="A68" s="1" t="s">
        <v>188</v>
      </c>
      <c r="B68" s="1" t="s">
        <v>189</v>
      </c>
      <c r="C68" s="1" t="s">
        <v>190</v>
      </c>
      <c r="D68" s="1" t="s">
        <v>190</v>
      </c>
      <c r="E68" s="1" t="s">
        <v>7</v>
      </c>
    </row>
    <row r="69" spans="1:5" x14ac:dyDescent="0.25">
      <c r="A69" s="1" t="s">
        <v>191</v>
      </c>
      <c r="B69" s="1" t="s">
        <v>192</v>
      </c>
      <c r="C69" s="1" t="s">
        <v>193</v>
      </c>
      <c r="D69" s="1" t="s">
        <v>193</v>
      </c>
      <c r="E69" s="1" t="s">
        <v>7</v>
      </c>
    </row>
    <row r="70" spans="1:5" x14ac:dyDescent="0.25">
      <c r="A70" s="1" t="s">
        <v>194</v>
      </c>
      <c r="B70" s="1" t="s">
        <v>195</v>
      </c>
      <c r="C70" s="1" t="s">
        <v>87</v>
      </c>
      <c r="D70" s="1" t="s">
        <v>87</v>
      </c>
      <c r="E70" s="1" t="s">
        <v>7</v>
      </c>
    </row>
    <row r="71" spans="1:5" x14ac:dyDescent="0.25">
      <c r="A71" s="1" t="s">
        <v>196</v>
      </c>
      <c r="B71" s="1" t="s">
        <v>197</v>
      </c>
      <c r="C71" s="1" t="s">
        <v>198</v>
      </c>
      <c r="D71" s="1" t="s">
        <v>198</v>
      </c>
      <c r="E71" s="1" t="s">
        <v>7</v>
      </c>
    </row>
    <row r="72" spans="1:5" x14ac:dyDescent="0.25">
      <c r="A72" s="1" t="s">
        <v>199</v>
      </c>
      <c r="B72" s="1" t="s">
        <v>200</v>
      </c>
      <c r="C72" s="1" t="s">
        <v>201</v>
      </c>
      <c r="D72" s="1" t="s">
        <v>201</v>
      </c>
      <c r="E72" s="1" t="s">
        <v>7</v>
      </c>
    </row>
    <row r="73" spans="1:5" x14ac:dyDescent="0.25">
      <c r="A73" s="1" t="s">
        <v>202</v>
      </c>
      <c r="B73" s="1" t="s">
        <v>203</v>
      </c>
      <c r="C73" s="1" t="s">
        <v>204</v>
      </c>
      <c r="D73" s="1" t="s">
        <v>204</v>
      </c>
      <c r="E73" s="1" t="s">
        <v>7</v>
      </c>
    </row>
    <row r="74" spans="1:5" x14ac:dyDescent="0.25">
      <c r="A74" s="1" t="s">
        <v>205</v>
      </c>
      <c r="B74" s="1" t="s">
        <v>206</v>
      </c>
      <c r="C74" s="1" t="s">
        <v>66</v>
      </c>
      <c r="D74" s="1" t="s">
        <v>66</v>
      </c>
      <c r="E74" s="1" t="s">
        <v>7</v>
      </c>
    </row>
    <row r="75" spans="1:5" x14ac:dyDescent="0.25">
      <c r="A75" s="1" t="s">
        <v>207</v>
      </c>
      <c r="B75" s="1" t="s">
        <v>208</v>
      </c>
      <c r="C75" s="1" t="s">
        <v>78</v>
      </c>
      <c r="D75" s="1" t="s">
        <v>78</v>
      </c>
      <c r="E75" s="1" t="s">
        <v>7</v>
      </c>
    </row>
    <row r="76" spans="1:5" x14ac:dyDescent="0.25">
      <c r="A76" s="1" t="s">
        <v>209</v>
      </c>
      <c r="B76" s="1" t="s">
        <v>210</v>
      </c>
      <c r="C76" s="1" t="s">
        <v>211</v>
      </c>
      <c r="D76" s="1" t="s">
        <v>211</v>
      </c>
      <c r="E76" s="1" t="s">
        <v>7</v>
      </c>
    </row>
    <row r="77" spans="1:5" x14ac:dyDescent="0.25">
      <c r="A77" s="1" t="s">
        <v>212</v>
      </c>
      <c r="B77" s="1" t="s">
        <v>213</v>
      </c>
      <c r="C77" s="1" t="s">
        <v>214</v>
      </c>
      <c r="D77" s="1" t="s">
        <v>214</v>
      </c>
      <c r="E77" s="1" t="s">
        <v>7</v>
      </c>
    </row>
    <row r="78" spans="1:5" x14ac:dyDescent="0.25">
      <c r="A78" s="1" t="s">
        <v>215</v>
      </c>
      <c r="B78" s="1" t="s">
        <v>216</v>
      </c>
      <c r="C78" s="1" t="s">
        <v>217</v>
      </c>
      <c r="D78" s="1" t="s">
        <v>217</v>
      </c>
      <c r="E78" s="1" t="s">
        <v>7</v>
      </c>
    </row>
    <row r="79" spans="1:5" x14ac:dyDescent="0.25">
      <c r="A79" s="1" t="s">
        <v>218</v>
      </c>
      <c r="B79" s="1" t="s">
        <v>219</v>
      </c>
      <c r="C79" s="1" t="s">
        <v>220</v>
      </c>
      <c r="D79" s="1" t="s">
        <v>220</v>
      </c>
      <c r="E79" s="1" t="s">
        <v>7</v>
      </c>
    </row>
    <row r="80" spans="1:5" x14ac:dyDescent="0.25">
      <c r="A80" s="1" t="s">
        <v>221</v>
      </c>
      <c r="B80" s="1" t="s">
        <v>222</v>
      </c>
      <c r="C80" s="1" t="s">
        <v>223</v>
      </c>
      <c r="D80" s="1" t="s">
        <v>223</v>
      </c>
      <c r="E80" s="1" t="s">
        <v>7</v>
      </c>
    </row>
    <row r="81" spans="1:5" x14ac:dyDescent="0.25">
      <c r="A81" s="1" t="s">
        <v>224</v>
      </c>
      <c r="B81" s="1" t="s">
        <v>225</v>
      </c>
      <c r="C81" s="1" t="s">
        <v>226</v>
      </c>
      <c r="D81" s="1" t="s">
        <v>226</v>
      </c>
      <c r="E81" s="1" t="s">
        <v>7</v>
      </c>
    </row>
    <row r="82" spans="1:5" x14ac:dyDescent="0.25">
      <c r="A82" s="1" t="s">
        <v>227</v>
      </c>
      <c r="B82" s="1" t="s">
        <v>228</v>
      </c>
      <c r="C82" s="1" t="s">
        <v>229</v>
      </c>
      <c r="D82" s="1" t="s">
        <v>229</v>
      </c>
      <c r="E82" s="1" t="s">
        <v>7</v>
      </c>
    </row>
    <row r="83" spans="1:5" x14ac:dyDescent="0.25">
      <c r="A83" s="1" t="s">
        <v>230</v>
      </c>
      <c r="B83" s="1" t="s">
        <v>231</v>
      </c>
      <c r="C83" s="1" t="s">
        <v>232</v>
      </c>
      <c r="D83" s="1" t="s">
        <v>232</v>
      </c>
      <c r="E83" s="1" t="s">
        <v>7</v>
      </c>
    </row>
    <row r="84" spans="1:5" x14ac:dyDescent="0.25">
      <c r="A84" s="1" t="s">
        <v>233</v>
      </c>
      <c r="B84" s="1" t="s">
        <v>234</v>
      </c>
      <c r="C84" s="1" t="s">
        <v>235</v>
      </c>
      <c r="D84" s="1" t="s">
        <v>235</v>
      </c>
      <c r="E84" s="1" t="s">
        <v>7</v>
      </c>
    </row>
    <row r="85" spans="1:5" x14ac:dyDescent="0.25">
      <c r="A85" s="1" t="s">
        <v>236</v>
      </c>
      <c r="B85" s="1" t="s">
        <v>237</v>
      </c>
      <c r="C85" s="1" t="s">
        <v>238</v>
      </c>
      <c r="D85" s="1" t="s">
        <v>238</v>
      </c>
      <c r="E85" s="1" t="s">
        <v>7</v>
      </c>
    </row>
    <row r="86" spans="1:5" x14ac:dyDescent="0.25">
      <c r="A86" s="1" t="s">
        <v>239</v>
      </c>
      <c r="B86" s="1" t="s">
        <v>240</v>
      </c>
      <c r="C86" s="1" t="s">
        <v>241</v>
      </c>
      <c r="D86" s="1" t="s">
        <v>241</v>
      </c>
      <c r="E86" s="1" t="s">
        <v>7</v>
      </c>
    </row>
    <row r="87" spans="1:5" x14ac:dyDescent="0.25">
      <c r="A87" s="1" t="s">
        <v>242</v>
      </c>
      <c r="B87" s="1" t="s">
        <v>243</v>
      </c>
      <c r="C87" s="1" t="s">
        <v>244</v>
      </c>
      <c r="D87" s="1" t="s">
        <v>244</v>
      </c>
      <c r="E87" s="1" t="s">
        <v>7</v>
      </c>
    </row>
    <row r="88" spans="1:5" x14ac:dyDescent="0.25">
      <c r="A88" s="1" t="s">
        <v>245</v>
      </c>
      <c r="B88" s="1" t="s">
        <v>246</v>
      </c>
      <c r="C88" s="1" t="s">
        <v>247</v>
      </c>
      <c r="D88" s="1" t="s">
        <v>247</v>
      </c>
      <c r="E88" s="1" t="s">
        <v>7</v>
      </c>
    </row>
    <row r="89" spans="1:5" x14ac:dyDescent="0.25">
      <c r="A89" s="1" t="s">
        <v>248</v>
      </c>
      <c r="B89" s="1" t="s">
        <v>249</v>
      </c>
      <c r="C89" s="1" t="s">
        <v>250</v>
      </c>
      <c r="D89" s="1" t="s">
        <v>250</v>
      </c>
      <c r="E89" s="1" t="s">
        <v>7</v>
      </c>
    </row>
    <row r="90" spans="1:5" x14ac:dyDescent="0.25">
      <c r="A90" s="1" t="s">
        <v>251</v>
      </c>
      <c r="B90" s="1" t="s">
        <v>252</v>
      </c>
      <c r="C90" s="1" t="s">
        <v>253</v>
      </c>
      <c r="D90" s="1" t="s">
        <v>253</v>
      </c>
      <c r="E90" s="1" t="s">
        <v>7</v>
      </c>
    </row>
    <row r="91" spans="1:5" x14ac:dyDescent="0.25">
      <c r="A91" s="1" t="s">
        <v>254</v>
      </c>
      <c r="B91" s="1" t="s">
        <v>255</v>
      </c>
      <c r="C91" s="1" t="s">
        <v>256</v>
      </c>
      <c r="D91" s="1" t="s">
        <v>256</v>
      </c>
      <c r="E91" s="1" t="s">
        <v>7</v>
      </c>
    </row>
    <row r="92" spans="1:5" x14ac:dyDescent="0.25">
      <c r="A92" s="1" t="s">
        <v>257</v>
      </c>
      <c r="B92" s="1" t="s">
        <v>258</v>
      </c>
      <c r="C92" s="1" t="s">
        <v>259</v>
      </c>
      <c r="D92" s="1" t="s">
        <v>259</v>
      </c>
      <c r="E92" s="1" t="s">
        <v>7</v>
      </c>
    </row>
    <row r="93" spans="1:5" x14ac:dyDescent="0.25">
      <c r="A93" s="1" t="s">
        <v>260</v>
      </c>
      <c r="B93" s="1" t="s">
        <v>261</v>
      </c>
      <c r="C93" s="1" t="s">
        <v>262</v>
      </c>
      <c r="D93" s="1" t="s">
        <v>262</v>
      </c>
      <c r="E93" s="1" t="s">
        <v>7</v>
      </c>
    </row>
    <row r="94" spans="1:5" x14ac:dyDescent="0.25">
      <c r="A94" s="1" t="s">
        <v>263</v>
      </c>
      <c r="B94" s="1" t="s">
        <v>264</v>
      </c>
      <c r="C94" s="1" t="s">
        <v>265</v>
      </c>
      <c r="D94" s="1" t="s">
        <v>265</v>
      </c>
      <c r="E94" s="1" t="s">
        <v>7</v>
      </c>
    </row>
    <row r="95" spans="1:5" x14ac:dyDescent="0.25">
      <c r="A95" s="1" t="s">
        <v>266</v>
      </c>
      <c r="B95" s="1" t="s">
        <v>267</v>
      </c>
      <c r="C95" s="1" t="s">
        <v>268</v>
      </c>
      <c r="D95" s="1" t="s">
        <v>268</v>
      </c>
      <c r="E95" s="1" t="s">
        <v>7</v>
      </c>
    </row>
    <row r="96" spans="1:5" x14ac:dyDescent="0.25">
      <c r="A96" s="1" t="s">
        <v>269</v>
      </c>
      <c r="B96" s="1" t="s">
        <v>270</v>
      </c>
      <c r="C96" s="1" t="s">
        <v>271</v>
      </c>
      <c r="D96" s="1" t="s">
        <v>271</v>
      </c>
      <c r="E96" s="1" t="s">
        <v>7</v>
      </c>
    </row>
    <row r="97" spans="1:5" x14ac:dyDescent="0.25">
      <c r="A97" s="1" t="s">
        <v>272</v>
      </c>
      <c r="B97" s="1" t="s">
        <v>273</v>
      </c>
      <c r="C97" s="1" t="s">
        <v>274</v>
      </c>
      <c r="D97" s="1" t="s">
        <v>274</v>
      </c>
      <c r="E97" s="1" t="s">
        <v>7</v>
      </c>
    </row>
    <row r="98" spans="1:5" x14ac:dyDescent="0.25">
      <c r="A98" s="1" t="s">
        <v>275</v>
      </c>
      <c r="B98" s="1" t="s">
        <v>276</v>
      </c>
      <c r="C98" s="1" t="s">
        <v>84</v>
      </c>
      <c r="D98" s="1" t="s">
        <v>84</v>
      </c>
      <c r="E98" s="1" t="s">
        <v>7</v>
      </c>
    </row>
    <row r="99" spans="1:5" x14ac:dyDescent="0.25">
      <c r="A99" s="1" t="s">
        <v>277</v>
      </c>
      <c r="B99" s="1" t="s">
        <v>278</v>
      </c>
      <c r="C99" s="1" t="s">
        <v>279</v>
      </c>
      <c r="D99" s="1" t="s">
        <v>279</v>
      </c>
      <c r="E99" s="1" t="s">
        <v>7</v>
      </c>
    </row>
    <row r="100" spans="1:5" x14ac:dyDescent="0.25">
      <c r="A100" s="1" t="s">
        <v>280</v>
      </c>
      <c r="B100" s="1" t="s">
        <v>281</v>
      </c>
      <c r="C100" s="1" t="s">
        <v>282</v>
      </c>
      <c r="D100" s="1" t="s">
        <v>282</v>
      </c>
      <c r="E100" s="1" t="s">
        <v>7</v>
      </c>
    </row>
    <row r="101" spans="1:5" x14ac:dyDescent="0.25">
      <c r="A101" s="1" t="s">
        <v>283</v>
      </c>
      <c r="B101" s="1" t="s">
        <v>284</v>
      </c>
      <c r="C101" s="1" t="s">
        <v>285</v>
      </c>
      <c r="D101" s="1" t="s">
        <v>285</v>
      </c>
      <c r="E101" s="1" t="s">
        <v>7</v>
      </c>
    </row>
    <row r="102" spans="1:5" x14ac:dyDescent="0.25">
      <c r="A102" s="1" t="s">
        <v>7</v>
      </c>
      <c r="B102" s="1" t="s">
        <v>7</v>
      </c>
      <c r="C102" s="1" t="s">
        <v>7</v>
      </c>
      <c r="D102" s="1" t="s">
        <v>7</v>
      </c>
      <c r="E102" s="1" t="s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opLeftCell="A80" workbookViewId="0">
      <selection activeCell="D6" sqref="D6:D101"/>
    </sheetView>
  </sheetViews>
  <sheetFormatPr defaultRowHeight="15" x14ac:dyDescent="0.25"/>
  <cols>
    <col min="1" max="1" width="27.42578125" bestFit="1" customWidth="1"/>
    <col min="2" max="2" width="19.28515625" bestFit="1" customWidth="1"/>
    <col min="3" max="3" width="43.7109375" bestFit="1" customWidth="1"/>
    <col min="4" max="4" width="51.7109375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289</v>
      </c>
      <c r="C2" s="1" t="s">
        <v>7</v>
      </c>
      <c r="D2" s="1" t="s">
        <v>7</v>
      </c>
      <c r="E2" s="1" t="s">
        <v>7</v>
      </c>
    </row>
    <row r="3" spans="1:5" x14ac:dyDescent="0.25">
      <c r="A3" s="1" t="s">
        <v>7</v>
      </c>
      <c r="B3" s="1" t="s">
        <v>7</v>
      </c>
      <c r="C3" s="1" t="s">
        <v>7</v>
      </c>
      <c r="D3" s="1" t="s">
        <v>7</v>
      </c>
      <c r="E3" s="1" t="s">
        <v>7</v>
      </c>
    </row>
    <row r="4" spans="1:5" x14ac:dyDescent="0.25">
      <c r="A4" s="1" t="s">
        <v>7</v>
      </c>
      <c r="B4" s="1" t="s">
        <v>7</v>
      </c>
      <c r="C4" s="1" t="s">
        <v>7</v>
      </c>
      <c r="D4" s="1" t="s">
        <v>7</v>
      </c>
      <c r="E4" s="1" t="s">
        <v>7</v>
      </c>
    </row>
    <row r="5" spans="1:5" x14ac:dyDescent="0.25">
      <c r="A5" s="1" t="s">
        <v>8</v>
      </c>
      <c r="B5" s="1" t="s">
        <v>9</v>
      </c>
      <c r="C5" s="1" t="s">
        <v>10</v>
      </c>
      <c r="D5" s="1" t="s">
        <v>11</v>
      </c>
      <c r="E5" s="1" t="s">
        <v>7</v>
      </c>
    </row>
    <row r="6" spans="1:5" x14ac:dyDescent="0.25">
      <c r="A6" s="1" t="s">
        <v>12</v>
      </c>
      <c r="B6" s="1" t="s">
        <v>290</v>
      </c>
      <c r="C6" s="1" t="s">
        <v>291</v>
      </c>
      <c r="D6" s="1" t="s">
        <v>291</v>
      </c>
      <c r="E6" s="1" t="s">
        <v>7</v>
      </c>
    </row>
    <row r="7" spans="1:5" x14ac:dyDescent="0.25">
      <c r="A7" s="1" t="s">
        <v>15</v>
      </c>
      <c r="B7" s="1" t="s">
        <v>292</v>
      </c>
      <c r="C7" s="1" t="s">
        <v>293</v>
      </c>
      <c r="D7" s="1" t="s">
        <v>293</v>
      </c>
      <c r="E7" s="1" t="s">
        <v>7</v>
      </c>
    </row>
    <row r="8" spans="1:5" x14ac:dyDescent="0.25">
      <c r="A8" s="1" t="s">
        <v>18</v>
      </c>
      <c r="B8" s="1" t="s">
        <v>294</v>
      </c>
      <c r="C8" s="1" t="s">
        <v>295</v>
      </c>
      <c r="D8" s="1" t="s">
        <v>295</v>
      </c>
      <c r="E8" s="1" t="s">
        <v>7</v>
      </c>
    </row>
    <row r="9" spans="1:5" x14ac:dyDescent="0.25">
      <c r="A9" s="1" t="s">
        <v>21</v>
      </c>
      <c r="B9" s="1" t="s">
        <v>296</v>
      </c>
      <c r="C9" s="1" t="s">
        <v>297</v>
      </c>
      <c r="D9" s="1" t="s">
        <v>297</v>
      </c>
      <c r="E9" s="1" t="s">
        <v>7</v>
      </c>
    </row>
    <row r="10" spans="1:5" x14ac:dyDescent="0.25">
      <c r="A10" s="1" t="s">
        <v>24</v>
      </c>
      <c r="B10" s="1" t="s">
        <v>298</v>
      </c>
      <c r="C10" s="1" t="s">
        <v>285</v>
      </c>
      <c r="D10" s="1" t="s">
        <v>285</v>
      </c>
      <c r="E10" s="1" t="s">
        <v>7</v>
      </c>
    </row>
    <row r="11" spans="1:5" x14ac:dyDescent="0.25">
      <c r="A11" s="1" t="s">
        <v>27</v>
      </c>
      <c r="B11" s="1" t="s">
        <v>299</v>
      </c>
      <c r="C11" s="1" t="s">
        <v>300</v>
      </c>
      <c r="D11" s="1" t="s">
        <v>300</v>
      </c>
      <c r="E11" s="1" t="s">
        <v>7</v>
      </c>
    </row>
    <row r="12" spans="1:5" x14ac:dyDescent="0.25">
      <c r="A12" s="1" t="s">
        <v>30</v>
      </c>
      <c r="B12" s="1" t="s">
        <v>301</v>
      </c>
      <c r="C12" s="1" t="s">
        <v>35</v>
      </c>
      <c r="D12" s="1" t="s">
        <v>35</v>
      </c>
      <c r="E12" s="1" t="s">
        <v>7</v>
      </c>
    </row>
    <row r="13" spans="1:5" x14ac:dyDescent="0.25">
      <c r="A13" s="1" t="s">
        <v>33</v>
      </c>
      <c r="B13" s="1" t="s">
        <v>302</v>
      </c>
      <c r="C13" s="1" t="s">
        <v>81</v>
      </c>
      <c r="D13" s="1" t="s">
        <v>81</v>
      </c>
      <c r="E13" s="1" t="s">
        <v>7</v>
      </c>
    </row>
    <row r="14" spans="1:5" x14ac:dyDescent="0.25">
      <c r="A14" s="1" t="s">
        <v>36</v>
      </c>
      <c r="B14" s="1" t="s">
        <v>303</v>
      </c>
      <c r="C14" s="1" t="s">
        <v>304</v>
      </c>
      <c r="D14" s="1" t="s">
        <v>304</v>
      </c>
      <c r="E14" s="1" t="s">
        <v>7</v>
      </c>
    </row>
    <row r="15" spans="1:5" x14ac:dyDescent="0.25">
      <c r="A15" s="1" t="s">
        <v>39</v>
      </c>
      <c r="B15" s="1" t="s">
        <v>305</v>
      </c>
      <c r="C15" s="1" t="s">
        <v>306</v>
      </c>
      <c r="D15" s="1" t="s">
        <v>306</v>
      </c>
      <c r="E15" s="1" t="s">
        <v>7</v>
      </c>
    </row>
    <row r="16" spans="1:5" x14ac:dyDescent="0.25">
      <c r="A16" s="1" t="s">
        <v>42</v>
      </c>
      <c r="B16" s="1" t="s">
        <v>307</v>
      </c>
      <c r="C16" s="1" t="s">
        <v>308</v>
      </c>
      <c r="D16" s="1" t="s">
        <v>308</v>
      </c>
      <c r="E16" s="1" t="s">
        <v>7</v>
      </c>
    </row>
    <row r="17" spans="1:5" x14ac:dyDescent="0.25">
      <c r="A17" s="1" t="s">
        <v>45</v>
      </c>
      <c r="B17" s="1" t="s">
        <v>309</v>
      </c>
      <c r="C17" s="1" t="s">
        <v>310</v>
      </c>
      <c r="D17" s="1" t="s">
        <v>310</v>
      </c>
      <c r="E17" s="1" t="s">
        <v>7</v>
      </c>
    </row>
    <row r="18" spans="1:5" x14ac:dyDescent="0.25">
      <c r="A18" s="1" t="s">
        <v>48</v>
      </c>
      <c r="B18" s="1" t="s">
        <v>311</v>
      </c>
      <c r="C18" s="1" t="s">
        <v>312</v>
      </c>
      <c r="D18" s="1" t="s">
        <v>312</v>
      </c>
      <c r="E18" s="1" t="s">
        <v>7</v>
      </c>
    </row>
    <row r="19" spans="1:5" x14ac:dyDescent="0.25">
      <c r="A19" s="1" t="s">
        <v>51</v>
      </c>
      <c r="B19" s="1" t="s">
        <v>313</v>
      </c>
      <c r="C19" s="1" t="s">
        <v>314</v>
      </c>
      <c r="D19" s="1" t="s">
        <v>314</v>
      </c>
      <c r="E19" s="1" t="s">
        <v>7</v>
      </c>
    </row>
    <row r="20" spans="1:5" x14ac:dyDescent="0.25">
      <c r="A20" s="1" t="s">
        <v>53</v>
      </c>
      <c r="B20" s="1" t="s">
        <v>315</v>
      </c>
      <c r="C20" s="1" t="s">
        <v>314</v>
      </c>
      <c r="D20" s="1" t="s">
        <v>314</v>
      </c>
      <c r="E20" s="1" t="s">
        <v>7</v>
      </c>
    </row>
    <row r="21" spans="1:5" x14ac:dyDescent="0.25">
      <c r="A21" s="1" t="s">
        <v>56</v>
      </c>
      <c r="B21" s="1" t="s">
        <v>316</v>
      </c>
      <c r="C21" s="1" t="s">
        <v>317</v>
      </c>
      <c r="D21" s="1" t="s">
        <v>317</v>
      </c>
      <c r="E21" s="1" t="s">
        <v>7</v>
      </c>
    </row>
    <row r="22" spans="1:5" x14ac:dyDescent="0.25">
      <c r="A22" s="1" t="s">
        <v>58</v>
      </c>
      <c r="B22" s="1" t="s">
        <v>318</v>
      </c>
      <c r="C22" s="1" t="s">
        <v>314</v>
      </c>
      <c r="D22" s="1" t="s">
        <v>314</v>
      </c>
      <c r="E22" s="1" t="s">
        <v>7</v>
      </c>
    </row>
    <row r="23" spans="1:5" x14ac:dyDescent="0.25">
      <c r="A23" s="1" t="s">
        <v>61</v>
      </c>
      <c r="B23" s="1" t="s">
        <v>319</v>
      </c>
      <c r="C23" s="1" t="s">
        <v>314</v>
      </c>
      <c r="D23" s="1" t="s">
        <v>314</v>
      </c>
      <c r="E23" s="1" t="s">
        <v>7</v>
      </c>
    </row>
    <row r="24" spans="1:5" x14ac:dyDescent="0.25">
      <c r="A24" s="1" t="s">
        <v>64</v>
      </c>
      <c r="B24" s="1" t="s">
        <v>320</v>
      </c>
      <c r="C24" s="1" t="s">
        <v>321</v>
      </c>
      <c r="D24" s="1" t="s">
        <v>321</v>
      </c>
      <c r="E24" s="1" t="s">
        <v>7</v>
      </c>
    </row>
    <row r="25" spans="1:5" x14ac:dyDescent="0.25">
      <c r="A25" s="1" t="s">
        <v>67</v>
      </c>
      <c r="B25" s="1" t="s">
        <v>322</v>
      </c>
      <c r="C25" s="1" t="s">
        <v>304</v>
      </c>
      <c r="D25" s="1" t="s">
        <v>304</v>
      </c>
      <c r="E25" s="1" t="s">
        <v>7</v>
      </c>
    </row>
    <row r="26" spans="1:5" x14ac:dyDescent="0.25">
      <c r="A26" s="1" t="s">
        <v>70</v>
      </c>
      <c r="B26" s="1" t="s">
        <v>323</v>
      </c>
      <c r="C26" s="1" t="s">
        <v>321</v>
      </c>
      <c r="D26" s="1" t="s">
        <v>321</v>
      </c>
      <c r="E26" s="1" t="s">
        <v>7</v>
      </c>
    </row>
    <row r="27" spans="1:5" x14ac:dyDescent="0.25">
      <c r="A27" s="1" t="s">
        <v>73</v>
      </c>
      <c r="B27" s="1" t="s">
        <v>324</v>
      </c>
      <c r="C27" s="1" t="s">
        <v>325</v>
      </c>
      <c r="D27" s="1" t="s">
        <v>325</v>
      </c>
      <c r="E27" s="1" t="s">
        <v>7</v>
      </c>
    </row>
    <row r="28" spans="1:5" x14ac:dyDescent="0.25">
      <c r="A28" s="1" t="s">
        <v>76</v>
      </c>
      <c r="B28" s="1" t="s">
        <v>326</v>
      </c>
      <c r="C28" s="1" t="s">
        <v>308</v>
      </c>
      <c r="D28" s="1" t="s">
        <v>308</v>
      </c>
      <c r="E28" s="1" t="s">
        <v>7</v>
      </c>
    </row>
    <row r="29" spans="1:5" x14ac:dyDescent="0.25">
      <c r="A29" s="1" t="s">
        <v>79</v>
      </c>
      <c r="B29" s="1" t="s">
        <v>327</v>
      </c>
      <c r="C29" s="1" t="s">
        <v>328</v>
      </c>
      <c r="D29" s="1" t="s">
        <v>328</v>
      </c>
      <c r="E29" s="1" t="s">
        <v>7</v>
      </c>
    </row>
    <row r="30" spans="1:5" x14ac:dyDescent="0.25">
      <c r="A30" s="1" t="s">
        <v>82</v>
      </c>
      <c r="B30" s="1" t="s">
        <v>329</v>
      </c>
      <c r="C30" s="1" t="s">
        <v>330</v>
      </c>
      <c r="D30" s="1" t="s">
        <v>330</v>
      </c>
      <c r="E30" s="1" t="s">
        <v>7</v>
      </c>
    </row>
    <row r="31" spans="1:5" x14ac:dyDescent="0.25">
      <c r="A31" s="1" t="s">
        <v>85</v>
      </c>
      <c r="B31" s="1" t="s">
        <v>331</v>
      </c>
      <c r="C31" s="1" t="s">
        <v>314</v>
      </c>
      <c r="D31" s="1" t="s">
        <v>314</v>
      </c>
      <c r="E31" s="1" t="s">
        <v>7</v>
      </c>
    </row>
    <row r="32" spans="1:5" x14ac:dyDescent="0.25">
      <c r="A32" s="1" t="s">
        <v>88</v>
      </c>
      <c r="B32" s="1" t="s">
        <v>332</v>
      </c>
      <c r="C32" s="1" t="s">
        <v>317</v>
      </c>
      <c r="D32" s="1" t="s">
        <v>317</v>
      </c>
      <c r="E32" s="1" t="s">
        <v>7</v>
      </c>
    </row>
    <row r="33" spans="1:5" x14ac:dyDescent="0.25">
      <c r="A33" s="1" t="s">
        <v>91</v>
      </c>
      <c r="B33" s="1" t="s">
        <v>333</v>
      </c>
      <c r="C33" s="1" t="s">
        <v>314</v>
      </c>
      <c r="D33" s="1" t="s">
        <v>314</v>
      </c>
      <c r="E33" s="1" t="s">
        <v>7</v>
      </c>
    </row>
    <row r="34" spans="1:5" x14ac:dyDescent="0.25">
      <c r="A34" s="1" t="s">
        <v>94</v>
      </c>
      <c r="B34" s="1" t="s">
        <v>334</v>
      </c>
      <c r="C34" s="1" t="s">
        <v>335</v>
      </c>
      <c r="D34" s="1" t="s">
        <v>335</v>
      </c>
      <c r="E34" s="1" t="s">
        <v>7</v>
      </c>
    </row>
    <row r="35" spans="1:5" x14ac:dyDescent="0.25">
      <c r="A35" s="1" t="s">
        <v>96</v>
      </c>
      <c r="B35" s="1" t="s">
        <v>336</v>
      </c>
      <c r="C35" s="1" t="s">
        <v>337</v>
      </c>
      <c r="D35" s="1" t="s">
        <v>337</v>
      </c>
      <c r="E35" s="1" t="s">
        <v>7</v>
      </c>
    </row>
    <row r="36" spans="1:5" x14ac:dyDescent="0.25">
      <c r="A36" s="1" t="s">
        <v>99</v>
      </c>
      <c r="B36" s="1" t="s">
        <v>338</v>
      </c>
      <c r="C36" s="1" t="s">
        <v>321</v>
      </c>
      <c r="D36" s="1" t="s">
        <v>321</v>
      </c>
      <c r="E36" s="1" t="s">
        <v>7</v>
      </c>
    </row>
    <row r="37" spans="1:5" x14ac:dyDescent="0.25">
      <c r="A37" s="1" t="s">
        <v>102</v>
      </c>
      <c r="B37" s="1" t="s">
        <v>339</v>
      </c>
      <c r="C37" s="1" t="s">
        <v>306</v>
      </c>
      <c r="D37" s="1" t="s">
        <v>306</v>
      </c>
      <c r="E37" s="1" t="s">
        <v>7</v>
      </c>
    </row>
    <row r="38" spans="1:5" x14ac:dyDescent="0.25">
      <c r="A38" s="1" t="s">
        <v>105</v>
      </c>
      <c r="B38" s="1" t="s">
        <v>340</v>
      </c>
      <c r="C38" s="1" t="s">
        <v>113</v>
      </c>
      <c r="D38" s="1" t="s">
        <v>113</v>
      </c>
      <c r="E38" s="1" t="s">
        <v>7</v>
      </c>
    </row>
    <row r="39" spans="1:5" x14ac:dyDescent="0.25">
      <c r="A39" s="1" t="s">
        <v>108</v>
      </c>
      <c r="B39" s="1" t="s">
        <v>341</v>
      </c>
      <c r="C39" s="1" t="s">
        <v>342</v>
      </c>
      <c r="D39" s="1" t="s">
        <v>342</v>
      </c>
      <c r="E39" s="1" t="s">
        <v>7</v>
      </c>
    </row>
    <row r="40" spans="1:5" x14ac:dyDescent="0.25">
      <c r="A40" s="1" t="s">
        <v>111</v>
      </c>
      <c r="B40" s="1" t="s">
        <v>343</v>
      </c>
      <c r="C40" s="1" t="s">
        <v>344</v>
      </c>
      <c r="D40" s="1" t="s">
        <v>344</v>
      </c>
      <c r="E40" s="1" t="s">
        <v>7</v>
      </c>
    </row>
    <row r="41" spans="1:5" x14ac:dyDescent="0.25">
      <c r="A41" s="1" t="s">
        <v>114</v>
      </c>
      <c r="B41" s="1" t="s">
        <v>345</v>
      </c>
      <c r="C41" s="1" t="s">
        <v>346</v>
      </c>
      <c r="D41" s="1" t="s">
        <v>346</v>
      </c>
      <c r="E41" s="1" t="s">
        <v>7</v>
      </c>
    </row>
    <row r="42" spans="1:5" x14ac:dyDescent="0.25">
      <c r="A42" s="1" t="s">
        <v>117</v>
      </c>
      <c r="B42" s="1" t="s">
        <v>347</v>
      </c>
      <c r="C42" s="1" t="s">
        <v>348</v>
      </c>
      <c r="D42" s="1" t="s">
        <v>348</v>
      </c>
      <c r="E42" s="1" t="s">
        <v>7</v>
      </c>
    </row>
    <row r="43" spans="1:5" x14ac:dyDescent="0.25">
      <c r="A43" s="1" t="s">
        <v>120</v>
      </c>
      <c r="B43" s="1" t="s">
        <v>349</v>
      </c>
      <c r="C43" s="1" t="s">
        <v>350</v>
      </c>
      <c r="D43" s="1" t="s">
        <v>350</v>
      </c>
      <c r="E43" s="1" t="s">
        <v>7</v>
      </c>
    </row>
    <row r="44" spans="1:5" x14ac:dyDescent="0.25">
      <c r="A44" s="1" t="s">
        <v>123</v>
      </c>
      <c r="B44" s="1" t="s">
        <v>351</v>
      </c>
      <c r="C44" s="1" t="s">
        <v>134</v>
      </c>
      <c r="D44" s="1" t="s">
        <v>134</v>
      </c>
      <c r="E44" s="1" t="s">
        <v>7</v>
      </c>
    </row>
    <row r="45" spans="1:5" x14ac:dyDescent="0.25">
      <c r="A45" s="1" t="s">
        <v>125</v>
      </c>
      <c r="B45" s="1" t="s">
        <v>352</v>
      </c>
      <c r="C45" s="1" t="s">
        <v>107</v>
      </c>
      <c r="D45" s="1" t="s">
        <v>107</v>
      </c>
      <c r="E45" s="1" t="s">
        <v>7</v>
      </c>
    </row>
    <row r="46" spans="1:5" x14ac:dyDescent="0.25">
      <c r="A46" s="1" t="s">
        <v>128</v>
      </c>
      <c r="B46" s="1" t="s">
        <v>353</v>
      </c>
      <c r="C46" s="1" t="s">
        <v>41</v>
      </c>
      <c r="D46" s="1" t="s">
        <v>41</v>
      </c>
      <c r="E46" s="1" t="s">
        <v>7</v>
      </c>
    </row>
    <row r="47" spans="1:5" x14ac:dyDescent="0.25">
      <c r="A47" s="1" t="s">
        <v>130</v>
      </c>
      <c r="B47" s="1" t="s">
        <v>354</v>
      </c>
      <c r="C47" s="1" t="s">
        <v>148</v>
      </c>
      <c r="D47" s="1" t="s">
        <v>148</v>
      </c>
      <c r="E47" s="1" t="s">
        <v>7</v>
      </c>
    </row>
    <row r="48" spans="1:5" x14ac:dyDescent="0.25">
      <c r="A48" s="1" t="s">
        <v>132</v>
      </c>
      <c r="B48" s="1" t="s">
        <v>355</v>
      </c>
      <c r="C48" s="1" t="s">
        <v>356</v>
      </c>
      <c r="D48" s="1" t="s">
        <v>356</v>
      </c>
      <c r="E48" s="1" t="s">
        <v>7</v>
      </c>
    </row>
    <row r="49" spans="1:5" x14ac:dyDescent="0.25">
      <c r="A49" s="1" t="s">
        <v>135</v>
      </c>
      <c r="B49" s="1" t="s">
        <v>357</v>
      </c>
      <c r="C49" s="1" t="s">
        <v>38</v>
      </c>
      <c r="D49" s="1" t="s">
        <v>38</v>
      </c>
      <c r="E49" s="1" t="s">
        <v>7</v>
      </c>
    </row>
    <row r="50" spans="1:5" x14ac:dyDescent="0.25">
      <c r="A50" s="1" t="s">
        <v>138</v>
      </c>
      <c r="B50" s="1" t="s">
        <v>358</v>
      </c>
      <c r="C50" s="1" t="s">
        <v>156</v>
      </c>
      <c r="D50" s="1" t="s">
        <v>156</v>
      </c>
      <c r="E50" s="1" t="s">
        <v>7</v>
      </c>
    </row>
    <row r="51" spans="1:5" x14ac:dyDescent="0.25">
      <c r="A51" s="1" t="s">
        <v>141</v>
      </c>
      <c r="B51" s="1" t="s">
        <v>359</v>
      </c>
      <c r="C51" s="1" t="s">
        <v>72</v>
      </c>
      <c r="D51" s="1" t="s">
        <v>72</v>
      </c>
      <c r="E51" s="1" t="s">
        <v>7</v>
      </c>
    </row>
    <row r="52" spans="1:5" x14ac:dyDescent="0.25">
      <c r="A52" s="1" t="s">
        <v>144</v>
      </c>
      <c r="B52" s="1" t="s">
        <v>360</v>
      </c>
      <c r="C52" s="1" t="s">
        <v>361</v>
      </c>
      <c r="D52" s="1" t="s">
        <v>361</v>
      </c>
      <c r="E52" s="1" t="s">
        <v>7</v>
      </c>
    </row>
    <row r="53" spans="1:5" x14ac:dyDescent="0.25">
      <c r="A53" s="1" t="s">
        <v>146</v>
      </c>
      <c r="B53" s="1" t="s">
        <v>362</v>
      </c>
      <c r="C53" s="1" t="s">
        <v>72</v>
      </c>
      <c r="D53" s="1" t="s">
        <v>72</v>
      </c>
      <c r="E53" s="1" t="s">
        <v>7</v>
      </c>
    </row>
    <row r="54" spans="1:5" x14ac:dyDescent="0.25">
      <c r="A54" s="1" t="s">
        <v>149</v>
      </c>
      <c r="B54" s="1" t="s">
        <v>363</v>
      </c>
      <c r="C54" s="1" t="s">
        <v>75</v>
      </c>
      <c r="D54" s="1" t="s">
        <v>75</v>
      </c>
      <c r="E54" s="1" t="s">
        <v>7</v>
      </c>
    </row>
    <row r="55" spans="1:5" x14ac:dyDescent="0.25">
      <c r="A55" s="1" t="s">
        <v>152</v>
      </c>
      <c r="B55" s="1" t="s">
        <v>364</v>
      </c>
      <c r="C55" s="1" t="s">
        <v>365</v>
      </c>
      <c r="D55" s="1" t="s">
        <v>365</v>
      </c>
      <c r="E55" s="1" t="s">
        <v>7</v>
      </c>
    </row>
    <row r="56" spans="1:5" x14ac:dyDescent="0.25">
      <c r="A56" s="1" t="s">
        <v>154</v>
      </c>
      <c r="B56" s="1" t="s">
        <v>366</v>
      </c>
      <c r="C56" s="1" t="s">
        <v>367</v>
      </c>
      <c r="D56" s="1" t="s">
        <v>367</v>
      </c>
      <c r="E56" s="1" t="s">
        <v>7</v>
      </c>
    </row>
    <row r="57" spans="1:5" x14ac:dyDescent="0.25">
      <c r="A57" s="1" t="s">
        <v>157</v>
      </c>
      <c r="B57" s="1" t="s">
        <v>368</v>
      </c>
      <c r="C57" s="1" t="s">
        <v>140</v>
      </c>
      <c r="D57" s="1" t="s">
        <v>140</v>
      </c>
      <c r="E57" s="1" t="s">
        <v>7</v>
      </c>
    </row>
    <row r="58" spans="1:5" x14ac:dyDescent="0.25">
      <c r="A58" s="1" t="s">
        <v>160</v>
      </c>
      <c r="B58" s="1" t="s">
        <v>369</v>
      </c>
      <c r="C58" s="1" t="s">
        <v>370</v>
      </c>
      <c r="D58" s="1" t="s">
        <v>370</v>
      </c>
      <c r="E58" s="1" t="s">
        <v>7</v>
      </c>
    </row>
    <row r="59" spans="1:5" x14ac:dyDescent="0.25">
      <c r="A59" s="1" t="s">
        <v>163</v>
      </c>
      <c r="B59" s="1" t="s">
        <v>371</v>
      </c>
      <c r="C59" s="1" t="s">
        <v>317</v>
      </c>
      <c r="D59" s="1" t="s">
        <v>317</v>
      </c>
      <c r="E59" s="1" t="s">
        <v>7</v>
      </c>
    </row>
    <row r="60" spans="1:5" x14ac:dyDescent="0.25">
      <c r="A60" s="1" t="s">
        <v>166</v>
      </c>
      <c r="B60" s="1" t="s">
        <v>372</v>
      </c>
      <c r="C60" s="1" t="s">
        <v>373</v>
      </c>
      <c r="D60" s="1" t="s">
        <v>373</v>
      </c>
      <c r="E60" s="1" t="s">
        <v>7</v>
      </c>
    </row>
    <row r="61" spans="1:5" x14ac:dyDescent="0.25">
      <c r="A61" s="1" t="s">
        <v>168</v>
      </c>
      <c r="B61" s="1" t="s">
        <v>374</v>
      </c>
      <c r="C61" s="1" t="s">
        <v>328</v>
      </c>
      <c r="D61" s="1" t="s">
        <v>328</v>
      </c>
      <c r="E61" s="1" t="s">
        <v>7</v>
      </c>
    </row>
    <row r="62" spans="1:5" x14ac:dyDescent="0.25">
      <c r="A62" s="1" t="s">
        <v>171</v>
      </c>
      <c r="B62" s="1" t="s">
        <v>375</v>
      </c>
      <c r="C62" s="1" t="s">
        <v>376</v>
      </c>
      <c r="D62" s="1" t="s">
        <v>376</v>
      </c>
      <c r="E62" s="1" t="s">
        <v>7</v>
      </c>
    </row>
    <row r="63" spans="1:5" x14ac:dyDescent="0.25">
      <c r="A63" s="1" t="s">
        <v>174</v>
      </c>
      <c r="B63" s="1" t="s">
        <v>377</v>
      </c>
      <c r="C63" s="1" t="s">
        <v>378</v>
      </c>
      <c r="D63" s="1" t="s">
        <v>378</v>
      </c>
      <c r="E63" s="1" t="s">
        <v>7</v>
      </c>
    </row>
    <row r="64" spans="1:5" x14ac:dyDescent="0.25">
      <c r="A64" s="1" t="s">
        <v>177</v>
      </c>
      <c r="B64" s="1" t="s">
        <v>379</v>
      </c>
      <c r="C64" s="1" t="s">
        <v>380</v>
      </c>
      <c r="D64" s="1" t="s">
        <v>380</v>
      </c>
      <c r="E64" s="1" t="s">
        <v>7</v>
      </c>
    </row>
    <row r="65" spans="1:5" x14ac:dyDescent="0.25">
      <c r="A65" s="1" t="s">
        <v>179</v>
      </c>
      <c r="B65" s="1" t="s">
        <v>381</v>
      </c>
      <c r="C65" s="1" t="s">
        <v>382</v>
      </c>
      <c r="D65" s="1" t="s">
        <v>382</v>
      </c>
      <c r="E65" s="1" t="s">
        <v>7</v>
      </c>
    </row>
    <row r="66" spans="1:5" x14ac:dyDescent="0.25">
      <c r="A66" s="1" t="s">
        <v>182</v>
      </c>
      <c r="B66" s="1" t="s">
        <v>383</v>
      </c>
      <c r="C66" s="1" t="s">
        <v>384</v>
      </c>
      <c r="D66" s="1" t="s">
        <v>384</v>
      </c>
      <c r="E66" s="1" t="s">
        <v>7</v>
      </c>
    </row>
    <row r="67" spans="1:5" x14ac:dyDescent="0.25">
      <c r="A67" s="1" t="s">
        <v>185</v>
      </c>
      <c r="B67" s="1" t="s">
        <v>385</v>
      </c>
      <c r="C67" s="1" t="s">
        <v>386</v>
      </c>
      <c r="D67" s="1" t="s">
        <v>386</v>
      </c>
      <c r="E67" s="1" t="s">
        <v>7</v>
      </c>
    </row>
    <row r="68" spans="1:5" x14ac:dyDescent="0.25">
      <c r="A68" s="1" t="s">
        <v>188</v>
      </c>
      <c r="B68" s="1" t="s">
        <v>387</v>
      </c>
      <c r="C68" s="1" t="s">
        <v>388</v>
      </c>
      <c r="D68" s="1" t="s">
        <v>388</v>
      </c>
      <c r="E68" s="1" t="s">
        <v>7</v>
      </c>
    </row>
    <row r="69" spans="1:5" x14ac:dyDescent="0.25">
      <c r="A69" s="1" t="s">
        <v>191</v>
      </c>
      <c r="B69" s="1" t="s">
        <v>389</v>
      </c>
      <c r="C69" s="1" t="s">
        <v>390</v>
      </c>
      <c r="D69" s="1" t="s">
        <v>390</v>
      </c>
      <c r="E69" s="1" t="s">
        <v>7</v>
      </c>
    </row>
    <row r="70" spans="1:5" x14ac:dyDescent="0.25">
      <c r="A70" s="1" t="s">
        <v>194</v>
      </c>
      <c r="B70" s="1" t="s">
        <v>391</v>
      </c>
      <c r="C70" s="1" t="s">
        <v>392</v>
      </c>
      <c r="D70" s="1" t="s">
        <v>392</v>
      </c>
      <c r="E70" s="1" t="s">
        <v>7</v>
      </c>
    </row>
    <row r="71" spans="1:5" x14ac:dyDescent="0.25">
      <c r="A71" s="1" t="s">
        <v>196</v>
      </c>
      <c r="B71" s="1" t="s">
        <v>393</v>
      </c>
      <c r="C71" s="1" t="s">
        <v>394</v>
      </c>
      <c r="D71" s="1" t="s">
        <v>394</v>
      </c>
      <c r="E71" s="1" t="s">
        <v>7</v>
      </c>
    </row>
    <row r="72" spans="1:5" x14ac:dyDescent="0.25">
      <c r="A72" s="1" t="s">
        <v>199</v>
      </c>
      <c r="B72" s="1" t="s">
        <v>395</v>
      </c>
      <c r="C72" s="1" t="s">
        <v>396</v>
      </c>
      <c r="D72" s="1" t="s">
        <v>396</v>
      </c>
      <c r="E72" s="1" t="s">
        <v>7</v>
      </c>
    </row>
    <row r="73" spans="1:5" x14ac:dyDescent="0.25">
      <c r="A73" s="1" t="s">
        <v>202</v>
      </c>
      <c r="B73" s="1" t="s">
        <v>397</v>
      </c>
      <c r="C73" s="1" t="s">
        <v>398</v>
      </c>
      <c r="D73" s="1" t="s">
        <v>398</v>
      </c>
      <c r="E73" s="1" t="s">
        <v>7</v>
      </c>
    </row>
    <row r="74" spans="1:5" x14ac:dyDescent="0.25">
      <c r="A74" s="1" t="s">
        <v>205</v>
      </c>
      <c r="B74" s="1" t="s">
        <v>399</v>
      </c>
      <c r="C74" s="1" t="s">
        <v>400</v>
      </c>
      <c r="D74" s="1" t="s">
        <v>400</v>
      </c>
      <c r="E74" s="1" t="s">
        <v>7</v>
      </c>
    </row>
    <row r="75" spans="1:5" x14ac:dyDescent="0.25">
      <c r="A75" s="1" t="s">
        <v>207</v>
      </c>
      <c r="B75" s="1" t="s">
        <v>401</v>
      </c>
      <c r="C75" s="1" t="s">
        <v>402</v>
      </c>
      <c r="D75" s="1" t="s">
        <v>402</v>
      </c>
      <c r="E75" s="1" t="s">
        <v>7</v>
      </c>
    </row>
    <row r="76" spans="1:5" x14ac:dyDescent="0.25">
      <c r="A76" s="1" t="s">
        <v>209</v>
      </c>
      <c r="B76" s="1" t="s">
        <v>403</v>
      </c>
      <c r="C76" s="1" t="s">
        <v>404</v>
      </c>
      <c r="D76" s="1" t="s">
        <v>404</v>
      </c>
      <c r="E76" s="1" t="s">
        <v>7</v>
      </c>
    </row>
    <row r="77" spans="1:5" x14ac:dyDescent="0.25">
      <c r="A77" s="1" t="s">
        <v>212</v>
      </c>
      <c r="B77" s="1" t="s">
        <v>405</v>
      </c>
      <c r="C77" s="1" t="s">
        <v>406</v>
      </c>
      <c r="D77" s="1" t="s">
        <v>406</v>
      </c>
      <c r="E77" s="1" t="s">
        <v>7</v>
      </c>
    </row>
    <row r="78" spans="1:5" x14ac:dyDescent="0.25">
      <c r="A78" s="1" t="s">
        <v>215</v>
      </c>
      <c r="B78" s="1" t="s">
        <v>407</v>
      </c>
      <c r="C78" s="1" t="s">
        <v>408</v>
      </c>
      <c r="D78" s="1" t="s">
        <v>408</v>
      </c>
      <c r="E78" s="1" t="s">
        <v>7</v>
      </c>
    </row>
    <row r="79" spans="1:5" x14ac:dyDescent="0.25">
      <c r="A79" s="1" t="s">
        <v>218</v>
      </c>
      <c r="B79" s="1" t="s">
        <v>409</v>
      </c>
      <c r="C79" s="1" t="s">
        <v>410</v>
      </c>
      <c r="D79" s="1" t="s">
        <v>410</v>
      </c>
      <c r="E79" s="1" t="s">
        <v>7</v>
      </c>
    </row>
    <row r="80" spans="1:5" x14ac:dyDescent="0.25">
      <c r="A80" s="1" t="s">
        <v>221</v>
      </c>
      <c r="B80" s="1" t="s">
        <v>411</v>
      </c>
      <c r="C80" s="1" t="s">
        <v>412</v>
      </c>
      <c r="D80" s="1" t="s">
        <v>412</v>
      </c>
      <c r="E80" s="1" t="s">
        <v>7</v>
      </c>
    </row>
    <row r="81" spans="1:5" x14ac:dyDescent="0.25">
      <c r="A81" s="1" t="s">
        <v>224</v>
      </c>
      <c r="B81" s="1" t="s">
        <v>413</v>
      </c>
      <c r="C81" s="1" t="s">
        <v>414</v>
      </c>
      <c r="D81" s="1" t="s">
        <v>414</v>
      </c>
      <c r="E81" s="1" t="s">
        <v>7</v>
      </c>
    </row>
    <row r="82" spans="1:5" x14ac:dyDescent="0.25">
      <c r="A82" s="1" t="s">
        <v>227</v>
      </c>
      <c r="B82" s="1" t="s">
        <v>415</v>
      </c>
      <c r="C82" s="1" t="s">
        <v>416</v>
      </c>
      <c r="D82" s="1" t="s">
        <v>416</v>
      </c>
      <c r="E82" s="1" t="s">
        <v>7</v>
      </c>
    </row>
    <row r="83" spans="1:5" x14ac:dyDescent="0.25">
      <c r="A83" s="1" t="s">
        <v>230</v>
      </c>
      <c r="B83" s="1" t="s">
        <v>417</v>
      </c>
      <c r="C83" s="1" t="s">
        <v>418</v>
      </c>
      <c r="D83" s="1" t="s">
        <v>418</v>
      </c>
      <c r="E83" s="1" t="s">
        <v>7</v>
      </c>
    </row>
    <row r="84" spans="1:5" x14ac:dyDescent="0.25">
      <c r="A84" s="1" t="s">
        <v>233</v>
      </c>
      <c r="B84" s="1" t="s">
        <v>419</v>
      </c>
      <c r="C84" s="1" t="s">
        <v>420</v>
      </c>
      <c r="D84" s="1" t="s">
        <v>420</v>
      </c>
      <c r="E84" s="1" t="s">
        <v>7</v>
      </c>
    </row>
    <row r="85" spans="1:5" x14ac:dyDescent="0.25">
      <c r="A85" s="1" t="s">
        <v>236</v>
      </c>
      <c r="B85" s="1" t="s">
        <v>421</v>
      </c>
      <c r="C85" s="1" t="s">
        <v>422</v>
      </c>
      <c r="D85" s="1" t="s">
        <v>422</v>
      </c>
      <c r="E85" s="1" t="s">
        <v>7</v>
      </c>
    </row>
    <row r="86" spans="1:5" x14ac:dyDescent="0.25">
      <c r="A86" s="1" t="s">
        <v>239</v>
      </c>
      <c r="B86" s="1" t="s">
        <v>423</v>
      </c>
      <c r="C86" s="1" t="s">
        <v>424</v>
      </c>
      <c r="D86" s="1" t="s">
        <v>424</v>
      </c>
      <c r="E86" s="1" t="s">
        <v>7</v>
      </c>
    </row>
    <row r="87" spans="1:5" x14ac:dyDescent="0.25">
      <c r="A87" s="1" t="s">
        <v>242</v>
      </c>
      <c r="B87" s="1" t="s">
        <v>425</v>
      </c>
      <c r="C87" s="1" t="s">
        <v>426</v>
      </c>
      <c r="D87" s="1" t="s">
        <v>426</v>
      </c>
      <c r="E87" s="1" t="s">
        <v>7</v>
      </c>
    </row>
    <row r="88" spans="1:5" x14ac:dyDescent="0.25">
      <c r="A88" s="1" t="s">
        <v>245</v>
      </c>
      <c r="B88" s="1" t="s">
        <v>427</v>
      </c>
      <c r="C88" s="1" t="s">
        <v>428</v>
      </c>
      <c r="D88" s="1" t="s">
        <v>428</v>
      </c>
      <c r="E88" s="1" t="s">
        <v>7</v>
      </c>
    </row>
    <row r="89" spans="1:5" x14ac:dyDescent="0.25">
      <c r="A89" s="1" t="s">
        <v>248</v>
      </c>
      <c r="B89" s="1" t="s">
        <v>429</v>
      </c>
      <c r="C89" s="1" t="s">
        <v>430</v>
      </c>
      <c r="D89" s="1" t="s">
        <v>430</v>
      </c>
      <c r="E89" s="1" t="s">
        <v>7</v>
      </c>
    </row>
    <row r="90" spans="1:5" x14ac:dyDescent="0.25">
      <c r="A90" s="1" t="s">
        <v>251</v>
      </c>
      <c r="B90" s="1" t="s">
        <v>431</v>
      </c>
      <c r="C90" s="1" t="s">
        <v>432</v>
      </c>
      <c r="D90" s="1" t="s">
        <v>432</v>
      </c>
      <c r="E90" s="1" t="s">
        <v>7</v>
      </c>
    </row>
    <row r="91" spans="1:5" x14ac:dyDescent="0.25">
      <c r="A91" s="1" t="s">
        <v>254</v>
      </c>
      <c r="B91" s="1" t="s">
        <v>433</v>
      </c>
      <c r="C91" s="1" t="s">
        <v>434</v>
      </c>
      <c r="D91" s="1" t="s">
        <v>434</v>
      </c>
      <c r="E91" s="1" t="s">
        <v>7</v>
      </c>
    </row>
    <row r="92" spans="1:5" x14ac:dyDescent="0.25">
      <c r="A92" s="1" t="s">
        <v>257</v>
      </c>
      <c r="B92" s="1" t="s">
        <v>435</v>
      </c>
      <c r="C92" s="1" t="s">
        <v>436</v>
      </c>
      <c r="D92" s="1" t="s">
        <v>436</v>
      </c>
      <c r="E92" s="1" t="s">
        <v>7</v>
      </c>
    </row>
    <row r="93" spans="1:5" x14ac:dyDescent="0.25">
      <c r="A93" s="1" t="s">
        <v>260</v>
      </c>
      <c r="B93" s="1" t="s">
        <v>437</v>
      </c>
      <c r="C93" s="1" t="s">
        <v>438</v>
      </c>
      <c r="D93" s="1" t="s">
        <v>438</v>
      </c>
      <c r="E93" s="1" t="s">
        <v>7</v>
      </c>
    </row>
    <row r="94" spans="1:5" x14ac:dyDescent="0.25">
      <c r="A94" s="1" t="s">
        <v>263</v>
      </c>
      <c r="B94" s="1" t="s">
        <v>439</v>
      </c>
      <c r="C94" s="1" t="s">
        <v>440</v>
      </c>
      <c r="D94" s="1" t="s">
        <v>440</v>
      </c>
      <c r="E94" s="1" t="s">
        <v>7</v>
      </c>
    </row>
    <row r="95" spans="1:5" x14ac:dyDescent="0.25">
      <c r="A95" s="1" t="s">
        <v>266</v>
      </c>
      <c r="B95" s="1" t="s">
        <v>441</v>
      </c>
      <c r="C95" s="1" t="s">
        <v>442</v>
      </c>
      <c r="D95" s="1" t="s">
        <v>442</v>
      </c>
      <c r="E95" s="1" t="s">
        <v>7</v>
      </c>
    </row>
    <row r="96" spans="1:5" x14ac:dyDescent="0.25">
      <c r="A96" s="1" t="s">
        <v>269</v>
      </c>
      <c r="B96" s="1" t="s">
        <v>443</v>
      </c>
      <c r="C96" s="1" t="s">
        <v>444</v>
      </c>
      <c r="D96" s="1" t="s">
        <v>444</v>
      </c>
      <c r="E96" s="1" t="s">
        <v>7</v>
      </c>
    </row>
    <row r="97" spans="1:5" x14ac:dyDescent="0.25">
      <c r="A97" s="1" t="s">
        <v>272</v>
      </c>
      <c r="B97" s="1" t="s">
        <v>445</v>
      </c>
      <c r="C97" s="1" t="s">
        <v>446</v>
      </c>
      <c r="D97" s="1" t="s">
        <v>446</v>
      </c>
      <c r="E97" s="1" t="s">
        <v>7</v>
      </c>
    </row>
    <row r="98" spans="1:5" x14ac:dyDescent="0.25">
      <c r="A98" s="1" t="s">
        <v>275</v>
      </c>
      <c r="B98" s="1" t="s">
        <v>447</v>
      </c>
      <c r="C98" s="1" t="s">
        <v>81</v>
      </c>
      <c r="D98" s="1" t="s">
        <v>81</v>
      </c>
      <c r="E98" s="1" t="s">
        <v>7</v>
      </c>
    </row>
    <row r="99" spans="1:5" x14ac:dyDescent="0.25">
      <c r="A99" s="1" t="s">
        <v>277</v>
      </c>
      <c r="B99" s="1" t="s">
        <v>448</v>
      </c>
      <c r="C99" s="1" t="s">
        <v>449</v>
      </c>
      <c r="D99" s="1" t="s">
        <v>449</v>
      </c>
      <c r="E99" s="1" t="s">
        <v>7</v>
      </c>
    </row>
    <row r="100" spans="1:5" x14ac:dyDescent="0.25">
      <c r="A100" s="1" t="s">
        <v>280</v>
      </c>
      <c r="B100" s="1" t="s">
        <v>450</v>
      </c>
      <c r="C100" s="1" t="s">
        <v>451</v>
      </c>
      <c r="D100" s="1" t="s">
        <v>451</v>
      </c>
      <c r="E100" s="1" t="s">
        <v>7</v>
      </c>
    </row>
    <row r="101" spans="1:5" x14ac:dyDescent="0.25">
      <c r="A101" s="1" t="s">
        <v>283</v>
      </c>
      <c r="B101" s="1" t="s">
        <v>452</v>
      </c>
      <c r="C101" s="1" t="s">
        <v>342</v>
      </c>
      <c r="D101" s="1" t="s">
        <v>342</v>
      </c>
      <c r="E101" s="1" t="s">
        <v>7</v>
      </c>
    </row>
    <row r="102" spans="1:5" x14ac:dyDescent="0.25">
      <c r="A102" s="1" t="s">
        <v>7</v>
      </c>
      <c r="B102" s="1" t="s">
        <v>7</v>
      </c>
      <c r="C102" s="1" t="s">
        <v>7</v>
      </c>
      <c r="D102" s="1" t="s">
        <v>7</v>
      </c>
      <c r="E102" s="1" t="s">
        <v>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selection activeCell="D6" sqref="D6:D101"/>
    </sheetView>
  </sheetViews>
  <sheetFormatPr defaultRowHeight="15" x14ac:dyDescent="0.25"/>
  <cols>
    <col min="1" max="1" width="27.42578125" bestFit="1" customWidth="1"/>
    <col min="2" max="2" width="19.28515625" bestFit="1" customWidth="1"/>
    <col min="3" max="3" width="43.7109375" bestFit="1" customWidth="1"/>
    <col min="4" max="4" width="51.7109375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453</v>
      </c>
      <c r="C2" s="1" t="s">
        <v>7</v>
      </c>
      <c r="D2" s="1" t="s">
        <v>7</v>
      </c>
      <c r="E2" s="1" t="s">
        <v>7</v>
      </c>
    </row>
    <row r="3" spans="1:5" x14ac:dyDescent="0.25">
      <c r="A3" s="1" t="s">
        <v>7</v>
      </c>
      <c r="B3" s="1" t="s">
        <v>7</v>
      </c>
      <c r="C3" s="1" t="s">
        <v>7</v>
      </c>
      <c r="D3" s="1" t="s">
        <v>7</v>
      </c>
      <c r="E3" s="1" t="s">
        <v>7</v>
      </c>
    </row>
    <row r="4" spans="1:5" x14ac:dyDescent="0.25">
      <c r="A4" s="1" t="s">
        <v>7</v>
      </c>
      <c r="B4" s="1" t="s">
        <v>7</v>
      </c>
      <c r="C4" s="1" t="s">
        <v>7</v>
      </c>
      <c r="D4" s="1" t="s">
        <v>7</v>
      </c>
      <c r="E4" s="1" t="s">
        <v>7</v>
      </c>
    </row>
    <row r="5" spans="1:5" x14ac:dyDescent="0.25">
      <c r="A5" s="1" t="s">
        <v>8</v>
      </c>
      <c r="B5" s="1" t="s">
        <v>9</v>
      </c>
      <c r="C5" s="1" t="s">
        <v>10</v>
      </c>
      <c r="D5" s="1" t="s">
        <v>11</v>
      </c>
      <c r="E5" s="1" t="s">
        <v>7</v>
      </c>
    </row>
    <row r="6" spans="1:5" x14ac:dyDescent="0.25">
      <c r="A6" s="1" t="s">
        <v>12</v>
      </c>
      <c r="B6" s="1" t="s">
        <v>454</v>
      </c>
      <c r="C6" s="1" t="s">
        <v>455</v>
      </c>
      <c r="D6" s="1" t="s">
        <v>455</v>
      </c>
      <c r="E6" s="1" t="s">
        <v>7</v>
      </c>
    </row>
    <row r="7" spans="1:5" x14ac:dyDescent="0.25">
      <c r="A7" s="1" t="s">
        <v>15</v>
      </c>
      <c r="B7" s="1" t="s">
        <v>456</v>
      </c>
      <c r="C7" s="1" t="s">
        <v>457</v>
      </c>
      <c r="D7" s="1" t="s">
        <v>457</v>
      </c>
      <c r="E7" s="1" t="s">
        <v>7</v>
      </c>
    </row>
    <row r="8" spans="1:5" x14ac:dyDescent="0.25">
      <c r="A8" s="1" t="s">
        <v>18</v>
      </c>
      <c r="B8" s="1" t="s">
        <v>458</v>
      </c>
      <c r="C8" s="1" t="s">
        <v>459</v>
      </c>
      <c r="D8" s="1" t="s">
        <v>459</v>
      </c>
      <c r="E8" s="1" t="s">
        <v>7</v>
      </c>
    </row>
    <row r="9" spans="1:5" x14ac:dyDescent="0.25">
      <c r="A9" s="1" t="s">
        <v>21</v>
      </c>
      <c r="B9" s="1" t="s">
        <v>460</v>
      </c>
      <c r="C9" s="1" t="s">
        <v>461</v>
      </c>
      <c r="D9" s="1" t="s">
        <v>461</v>
      </c>
      <c r="E9" s="1" t="s">
        <v>7</v>
      </c>
    </row>
    <row r="10" spans="1:5" x14ac:dyDescent="0.25">
      <c r="A10" s="1" t="s">
        <v>24</v>
      </c>
      <c r="B10" s="1" t="s">
        <v>462</v>
      </c>
      <c r="C10" s="1" t="s">
        <v>463</v>
      </c>
      <c r="D10" s="1" t="s">
        <v>463</v>
      </c>
      <c r="E10" s="1" t="s">
        <v>7</v>
      </c>
    </row>
    <row r="11" spans="1:5" x14ac:dyDescent="0.25">
      <c r="A11" s="1" t="s">
        <v>27</v>
      </c>
      <c r="B11" s="1" t="s">
        <v>464</v>
      </c>
      <c r="C11" s="1" t="s">
        <v>55</v>
      </c>
      <c r="D11" s="1" t="s">
        <v>55</v>
      </c>
      <c r="E11" s="1" t="s">
        <v>7</v>
      </c>
    </row>
    <row r="12" spans="1:5" x14ac:dyDescent="0.25">
      <c r="A12" s="1" t="s">
        <v>30</v>
      </c>
      <c r="B12" s="1" t="s">
        <v>465</v>
      </c>
      <c r="C12" s="1" t="s">
        <v>148</v>
      </c>
      <c r="D12" s="1" t="s">
        <v>148</v>
      </c>
      <c r="E12" s="1" t="s">
        <v>7</v>
      </c>
    </row>
    <row r="13" spans="1:5" x14ac:dyDescent="0.25">
      <c r="A13" s="1" t="s">
        <v>33</v>
      </c>
      <c r="B13" s="1" t="s">
        <v>466</v>
      </c>
      <c r="C13" s="1" t="s">
        <v>116</v>
      </c>
      <c r="D13" s="1" t="s">
        <v>116</v>
      </c>
      <c r="E13" s="1" t="s">
        <v>7</v>
      </c>
    </row>
    <row r="14" spans="1:5" x14ac:dyDescent="0.25">
      <c r="A14" s="1" t="s">
        <v>36</v>
      </c>
      <c r="B14" s="1" t="s">
        <v>467</v>
      </c>
      <c r="C14" s="1" t="s">
        <v>122</v>
      </c>
      <c r="D14" s="1" t="s">
        <v>122</v>
      </c>
      <c r="E14" s="1" t="s">
        <v>7</v>
      </c>
    </row>
    <row r="15" spans="1:5" x14ac:dyDescent="0.25">
      <c r="A15" s="1" t="s">
        <v>39</v>
      </c>
      <c r="B15" s="1" t="s">
        <v>468</v>
      </c>
      <c r="C15" s="1" t="s">
        <v>127</v>
      </c>
      <c r="D15" s="1" t="s">
        <v>127</v>
      </c>
      <c r="E15" s="1" t="s">
        <v>7</v>
      </c>
    </row>
    <row r="16" spans="1:5" x14ac:dyDescent="0.25">
      <c r="A16" s="1" t="s">
        <v>42</v>
      </c>
      <c r="B16" s="1" t="s">
        <v>469</v>
      </c>
      <c r="C16" s="1" t="s">
        <v>47</v>
      </c>
      <c r="D16" s="1" t="s">
        <v>47</v>
      </c>
      <c r="E16" s="1" t="s">
        <v>7</v>
      </c>
    </row>
    <row r="17" spans="1:5" x14ac:dyDescent="0.25">
      <c r="A17" s="1" t="s">
        <v>45</v>
      </c>
      <c r="B17" s="1" t="s">
        <v>470</v>
      </c>
      <c r="C17" s="1" t="s">
        <v>159</v>
      </c>
      <c r="D17" s="1" t="s">
        <v>159</v>
      </c>
      <c r="E17" s="1" t="s">
        <v>7</v>
      </c>
    </row>
    <row r="18" spans="1:5" x14ac:dyDescent="0.25">
      <c r="A18" s="1" t="s">
        <v>48</v>
      </c>
      <c r="B18" s="1" t="s">
        <v>471</v>
      </c>
      <c r="C18" s="1" t="s">
        <v>472</v>
      </c>
      <c r="D18" s="1" t="s">
        <v>472</v>
      </c>
      <c r="E18" s="1" t="s">
        <v>7</v>
      </c>
    </row>
    <row r="19" spans="1:5" x14ac:dyDescent="0.25">
      <c r="A19" s="1" t="s">
        <v>51</v>
      </c>
      <c r="B19" s="1" t="s">
        <v>473</v>
      </c>
      <c r="C19" s="1" t="s">
        <v>474</v>
      </c>
      <c r="D19" s="1" t="s">
        <v>474</v>
      </c>
      <c r="E19" s="1" t="s">
        <v>7</v>
      </c>
    </row>
    <row r="20" spans="1:5" x14ac:dyDescent="0.25">
      <c r="A20" s="1" t="s">
        <v>53</v>
      </c>
      <c r="B20" s="1" t="s">
        <v>475</v>
      </c>
      <c r="C20" s="1" t="s">
        <v>476</v>
      </c>
      <c r="D20" s="1" t="s">
        <v>476</v>
      </c>
      <c r="E20" s="1" t="s">
        <v>7</v>
      </c>
    </row>
    <row r="21" spans="1:5" x14ac:dyDescent="0.25">
      <c r="A21" s="1" t="s">
        <v>56</v>
      </c>
      <c r="B21" s="1" t="s">
        <v>477</v>
      </c>
      <c r="C21" s="1" t="s">
        <v>478</v>
      </c>
      <c r="D21" s="1" t="s">
        <v>478</v>
      </c>
      <c r="E21" s="1" t="s">
        <v>7</v>
      </c>
    </row>
    <row r="22" spans="1:5" x14ac:dyDescent="0.25">
      <c r="A22" s="1" t="s">
        <v>58</v>
      </c>
      <c r="B22" s="1" t="s">
        <v>479</v>
      </c>
      <c r="C22" s="1" t="s">
        <v>474</v>
      </c>
      <c r="D22" s="1" t="s">
        <v>474</v>
      </c>
      <c r="E22" s="1" t="s">
        <v>7</v>
      </c>
    </row>
    <row r="23" spans="1:5" x14ac:dyDescent="0.25">
      <c r="A23" s="1" t="s">
        <v>61</v>
      </c>
      <c r="B23" s="1" t="s">
        <v>480</v>
      </c>
      <c r="C23" s="1" t="s">
        <v>321</v>
      </c>
      <c r="D23" s="1" t="s">
        <v>321</v>
      </c>
      <c r="E23" s="1" t="s">
        <v>7</v>
      </c>
    </row>
    <row r="24" spans="1:5" x14ac:dyDescent="0.25">
      <c r="A24" s="1" t="s">
        <v>64</v>
      </c>
      <c r="B24" s="1" t="s">
        <v>481</v>
      </c>
      <c r="C24" s="1" t="s">
        <v>162</v>
      </c>
      <c r="D24" s="1" t="s">
        <v>162</v>
      </c>
      <c r="E24" s="1" t="s">
        <v>7</v>
      </c>
    </row>
    <row r="25" spans="1:5" x14ac:dyDescent="0.25">
      <c r="A25" s="1" t="s">
        <v>67</v>
      </c>
      <c r="B25" s="1" t="s">
        <v>482</v>
      </c>
      <c r="C25" s="1" t="s">
        <v>81</v>
      </c>
      <c r="D25" s="1" t="s">
        <v>81</v>
      </c>
      <c r="E25" s="1" t="s">
        <v>7</v>
      </c>
    </row>
    <row r="26" spans="1:5" x14ac:dyDescent="0.25">
      <c r="A26" s="1" t="s">
        <v>70</v>
      </c>
      <c r="B26" s="1" t="s">
        <v>483</v>
      </c>
      <c r="C26" s="1" t="s">
        <v>484</v>
      </c>
      <c r="D26" s="1" t="s">
        <v>484</v>
      </c>
      <c r="E26" s="1" t="s">
        <v>7</v>
      </c>
    </row>
    <row r="27" spans="1:5" x14ac:dyDescent="0.25">
      <c r="A27" s="1" t="s">
        <v>73</v>
      </c>
      <c r="B27" s="1" t="s">
        <v>485</v>
      </c>
      <c r="C27" s="1" t="s">
        <v>47</v>
      </c>
      <c r="D27" s="1" t="s">
        <v>47</v>
      </c>
      <c r="E27" s="1" t="s">
        <v>7</v>
      </c>
    </row>
    <row r="28" spans="1:5" x14ac:dyDescent="0.25">
      <c r="A28" s="1" t="s">
        <v>76</v>
      </c>
      <c r="B28" s="1" t="s">
        <v>486</v>
      </c>
      <c r="C28" s="1" t="s">
        <v>35</v>
      </c>
      <c r="D28" s="1" t="s">
        <v>35</v>
      </c>
      <c r="E28" s="1" t="s">
        <v>7</v>
      </c>
    </row>
    <row r="29" spans="1:5" x14ac:dyDescent="0.25">
      <c r="A29" s="1" t="s">
        <v>79</v>
      </c>
      <c r="B29" s="1" t="s">
        <v>487</v>
      </c>
      <c r="C29" s="1" t="s">
        <v>476</v>
      </c>
      <c r="D29" s="1" t="s">
        <v>476</v>
      </c>
      <c r="E29" s="1" t="s">
        <v>7</v>
      </c>
    </row>
    <row r="30" spans="1:5" x14ac:dyDescent="0.25">
      <c r="A30" s="1" t="s">
        <v>82</v>
      </c>
      <c r="B30" s="1" t="s">
        <v>488</v>
      </c>
      <c r="C30" s="1" t="s">
        <v>478</v>
      </c>
      <c r="D30" s="1" t="s">
        <v>478</v>
      </c>
      <c r="E30" s="1" t="s">
        <v>7</v>
      </c>
    </row>
    <row r="31" spans="1:5" x14ac:dyDescent="0.25">
      <c r="A31" s="1" t="s">
        <v>85</v>
      </c>
      <c r="B31" s="1" t="s">
        <v>489</v>
      </c>
      <c r="C31" s="1" t="s">
        <v>490</v>
      </c>
      <c r="D31" s="1" t="s">
        <v>490</v>
      </c>
      <c r="E31" s="1" t="s">
        <v>7</v>
      </c>
    </row>
    <row r="32" spans="1:5" x14ac:dyDescent="0.25">
      <c r="A32" s="1" t="s">
        <v>88</v>
      </c>
      <c r="B32" s="1" t="s">
        <v>491</v>
      </c>
      <c r="C32" s="1" t="s">
        <v>492</v>
      </c>
      <c r="D32" s="1" t="s">
        <v>492</v>
      </c>
      <c r="E32" s="1" t="s">
        <v>7</v>
      </c>
    </row>
    <row r="33" spans="1:5" x14ac:dyDescent="0.25">
      <c r="A33" s="1" t="s">
        <v>91</v>
      </c>
      <c r="B33" s="1" t="s">
        <v>493</v>
      </c>
      <c r="C33" s="1" t="s">
        <v>494</v>
      </c>
      <c r="D33" s="1" t="s">
        <v>494</v>
      </c>
      <c r="E33" s="1" t="s">
        <v>7</v>
      </c>
    </row>
    <row r="34" spans="1:5" x14ac:dyDescent="0.25">
      <c r="A34" s="1" t="s">
        <v>94</v>
      </c>
      <c r="B34" s="1" t="s">
        <v>495</v>
      </c>
      <c r="C34" s="1" t="s">
        <v>496</v>
      </c>
      <c r="D34" s="1" t="s">
        <v>496</v>
      </c>
      <c r="E34" s="1" t="s">
        <v>7</v>
      </c>
    </row>
    <row r="35" spans="1:5" x14ac:dyDescent="0.25">
      <c r="A35" s="1" t="s">
        <v>96</v>
      </c>
      <c r="B35" s="1" t="s">
        <v>497</v>
      </c>
      <c r="C35" s="1" t="s">
        <v>98</v>
      </c>
      <c r="D35" s="1" t="s">
        <v>98</v>
      </c>
      <c r="E35" s="1" t="s">
        <v>7</v>
      </c>
    </row>
    <row r="36" spans="1:5" x14ac:dyDescent="0.25">
      <c r="A36" s="1" t="s">
        <v>99</v>
      </c>
      <c r="B36" s="1" t="s">
        <v>498</v>
      </c>
      <c r="C36" s="1" t="s">
        <v>449</v>
      </c>
      <c r="D36" s="1" t="s">
        <v>449</v>
      </c>
      <c r="E36" s="1" t="s">
        <v>7</v>
      </c>
    </row>
    <row r="37" spans="1:5" x14ac:dyDescent="0.25">
      <c r="A37" s="1" t="s">
        <v>102</v>
      </c>
      <c r="B37" s="1" t="s">
        <v>499</v>
      </c>
      <c r="C37" s="1" t="s">
        <v>93</v>
      </c>
      <c r="D37" s="1" t="s">
        <v>93</v>
      </c>
      <c r="E37" s="1" t="s">
        <v>7</v>
      </c>
    </row>
    <row r="38" spans="1:5" x14ac:dyDescent="0.25">
      <c r="A38" s="1" t="s">
        <v>105</v>
      </c>
      <c r="B38" s="1" t="s">
        <v>500</v>
      </c>
      <c r="C38" s="1" t="s">
        <v>501</v>
      </c>
      <c r="D38" s="1" t="s">
        <v>501</v>
      </c>
      <c r="E38" s="1" t="s">
        <v>7</v>
      </c>
    </row>
    <row r="39" spans="1:5" x14ac:dyDescent="0.25">
      <c r="A39" s="1" t="s">
        <v>108</v>
      </c>
      <c r="B39" s="1" t="s">
        <v>502</v>
      </c>
      <c r="C39" s="1" t="s">
        <v>503</v>
      </c>
      <c r="D39" s="1" t="s">
        <v>503</v>
      </c>
      <c r="E39" s="1" t="s">
        <v>7</v>
      </c>
    </row>
    <row r="40" spans="1:5" x14ac:dyDescent="0.25">
      <c r="A40" s="1" t="s">
        <v>111</v>
      </c>
      <c r="B40" s="1" t="s">
        <v>504</v>
      </c>
      <c r="C40" s="1" t="s">
        <v>505</v>
      </c>
      <c r="D40" s="1" t="s">
        <v>505</v>
      </c>
      <c r="E40" s="1" t="s">
        <v>7</v>
      </c>
    </row>
    <row r="41" spans="1:5" x14ac:dyDescent="0.25">
      <c r="A41" s="1" t="s">
        <v>114</v>
      </c>
      <c r="B41" s="1" t="s">
        <v>506</v>
      </c>
      <c r="C41" s="1" t="s">
        <v>507</v>
      </c>
      <c r="D41" s="1" t="s">
        <v>507</v>
      </c>
      <c r="E41" s="1" t="s">
        <v>7</v>
      </c>
    </row>
    <row r="42" spans="1:5" x14ac:dyDescent="0.25">
      <c r="A42" s="1" t="s">
        <v>117</v>
      </c>
      <c r="B42" s="1" t="s">
        <v>508</v>
      </c>
      <c r="C42" s="1" t="s">
        <v>509</v>
      </c>
      <c r="D42" s="1" t="s">
        <v>509</v>
      </c>
      <c r="E42" s="1" t="s">
        <v>7</v>
      </c>
    </row>
    <row r="43" spans="1:5" x14ac:dyDescent="0.25">
      <c r="A43" s="1" t="s">
        <v>120</v>
      </c>
      <c r="B43" s="1" t="s">
        <v>510</v>
      </c>
      <c r="C43" s="1" t="s">
        <v>211</v>
      </c>
      <c r="D43" s="1" t="s">
        <v>211</v>
      </c>
      <c r="E43" s="1" t="s">
        <v>7</v>
      </c>
    </row>
    <row r="44" spans="1:5" x14ac:dyDescent="0.25">
      <c r="A44" s="1" t="s">
        <v>123</v>
      </c>
      <c r="B44" s="1" t="s">
        <v>511</v>
      </c>
      <c r="C44" s="1" t="s">
        <v>214</v>
      </c>
      <c r="D44" s="1" t="s">
        <v>214</v>
      </c>
      <c r="E44" s="1" t="s">
        <v>7</v>
      </c>
    </row>
    <row r="45" spans="1:5" x14ac:dyDescent="0.25">
      <c r="A45" s="1" t="s">
        <v>125</v>
      </c>
      <c r="B45" s="1" t="s">
        <v>512</v>
      </c>
      <c r="C45" s="1" t="s">
        <v>513</v>
      </c>
      <c r="D45" s="1" t="s">
        <v>513</v>
      </c>
      <c r="E45" s="1" t="s">
        <v>7</v>
      </c>
    </row>
    <row r="46" spans="1:5" x14ac:dyDescent="0.25">
      <c r="A46" s="1" t="s">
        <v>128</v>
      </c>
      <c r="B46" s="1" t="s">
        <v>514</v>
      </c>
      <c r="C46" s="1" t="s">
        <v>515</v>
      </c>
      <c r="D46" s="1" t="s">
        <v>515</v>
      </c>
      <c r="E46" s="1" t="s">
        <v>7</v>
      </c>
    </row>
    <row r="47" spans="1:5" x14ac:dyDescent="0.25">
      <c r="A47" s="1" t="s">
        <v>130</v>
      </c>
      <c r="B47" s="1" t="s">
        <v>516</v>
      </c>
      <c r="C47" s="1" t="s">
        <v>517</v>
      </c>
      <c r="D47" s="1" t="s">
        <v>517</v>
      </c>
      <c r="E47" s="1" t="s">
        <v>7</v>
      </c>
    </row>
    <row r="48" spans="1:5" x14ac:dyDescent="0.25">
      <c r="A48" s="1" t="s">
        <v>132</v>
      </c>
      <c r="B48" s="1" t="s">
        <v>518</v>
      </c>
      <c r="C48" s="1" t="s">
        <v>519</v>
      </c>
      <c r="D48" s="1" t="s">
        <v>519</v>
      </c>
      <c r="E48" s="1" t="s">
        <v>7</v>
      </c>
    </row>
    <row r="49" spans="1:5" x14ac:dyDescent="0.25">
      <c r="A49" s="1" t="s">
        <v>135</v>
      </c>
      <c r="B49" s="1" t="s">
        <v>520</v>
      </c>
      <c r="C49" s="1" t="s">
        <v>521</v>
      </c>
      <c r="D49" s="1" t="s">
        <v>521</v>
      </c>
      <c r="E49" s="1" t="s">
        <v>7</v>
      </c>
    </row>
    <row r="50" spans="1:5" x14ac:dyDescent="0.25">
      <c r="A50" s="1" t="s">
        <v>138</v>
      </c>
      <c r="B50" s="1" t="s">
        <v>522</v>
      </c>
      <c r="C50" s="1" t="s">
        <v>523</v>
      </c>
      <c r="D50" s="1" t="s">
        <v>523</v>
      </c>
      <c r="E50" s="1" t="s">
        <v>7</v>
      </c>
    </row>
    <row r="51" spans="1:5" x14ac:dyDescent="0.25">
      <c r="A51" s="1" t="s">
        <v>141</v>
      </c>
      <c r="B51" s="1" t="s">
        <v>524</v>
      </c>
      <c r="C51" s="1" t="s">
        <v>503</v>
      </c>
      <c r="D51" s="1" t="s">
        <v>503</v>
      </c>
      <c r="E51" s="1" t="s">
        <v>7</v>
      </c>
    </row>
    <row r="52" spans="1:5" x14ac:dyDescent="0.25">
      <c r="A52" s="1" t="s">
        <v>144</v>
      </c>
      <c r="B52" s="1" t="s">
        <v>525</v>
      </c>
      <c r="C52" s="1" t="s">
        <v>69</v>
      </c>
      <c r="D52" s="1" t="s">
        <v>69</v>
      </c>
      <c r="E52" s="1" t="s">
        <v>7</v>
      </c>
    </row>
    <row r="53" spans="1:5" x14ac:dyDescent="0.25">
      <c r="A53" s="1" t="s">
        <v>146</v>
      </c>
      <c r="B53" s="1" t="s">
        <v>526</v>
      </c>
      <c r="C53" s="1" t="s">
        <v>507</v>
      </c>
      <c r="D53" s="1" t="s">
        <v>507</v>
      </c>
      <c r="E53" s="1" t="s">
        <v>7</v>
      </c>
    </row>
    <row r="54" spans="1:5" x14ac:dyDescent="0.25">
      <c r="A54" s="1" t="s">
        <v>149</v>
      </c>
      <c r="B54" s="1" t="s">
        <v>527</v>
      </c>
      <c r="C54" s="1" t="s">
        <v>528</v>
      </c>
      <c r="D54" s="1" t="s">
        <v>528</v>
      </c>
      <c r="E54" s="1" t="s">
        <v>7</v>
      </c>
    </row>
    <row r="55" spans="1:5" x14ac:dyDescent="0.25">
      <c r="A55" s="1" t="s">
        <v>152</v>
      </c>
      <c r="B55" s="1" t="s">
        <v>529</v>
      </c>
      <c r="C55" s="1" t="s">
        <v>530</v>
      </c>
      <c r="D55" s="1" t="s">
        <v>530</v>
      </c>
      <c r="E55" s="1" t="s">
        <v>7</v>
      </c>
    </row>
    <row r="56" spans="1:5" x14ac:dyDescent="0.25">
      <c r="A56" s="1" t="s">
        <v>154</v>
      </c>
      <c r="B56" s="1" t="s">
        <v>531</v>
      </c>
      <c r="C56" s="1" t="s">
        <v>532</v>
      </c>
      <c r="D56" s="1" t="s">
        <v>532</v>
      </c>
      <c r="E56" s="1" t="s">
        <v>7</v>
      </c>
    </row>
    <row r="57" spans="1:5" x14ac:dyDescent="0.25">
      <c r="A57" s="1" t="s">
        <v>157</v>
      </c>
      <c r="B57" s="1" t="s">
        <v>533</v>
      </c>
      <c r="C57" s="1" t="s">
        <v>41</v>
      </c>
      <c r="D57" s="1" t="s">
        <v>41</v>
      </c>
      <c r="E57" s="1" t="s">
        <v>7</v>
      </c>
    </row>
    <row r="58" spans="1:5" x14ac:dyDescent="0.25">
      <c r="A58" s="1" t="s">
        <v>160</v>
      </c>
      <c r="B58" s="1" t="s">
        <v>534</v>
      </c>
      <c r="C58" s="1" t="s">
        <v>535</v>
      </c>
      <c r="D58" s="1" t="s">
        <v>535</v>
      </c>
      <c r="E58" s="1" t="s">
        <v>7</v>
      </c>
    </row>
    <row r="59" spans="1:5" x14ac:dyDescent="0.25">
      <c r="A59" s="1" t="s">
        <v>163</v>
      </c>
      <c r="B59" s="1" t="s">
        <v>536</v>
      </c>
      <c r="C59" s="1" t="s">
        <v>537</v>
      </c>
      <c r="D59" s="1" t="s">
        <v>537</v>
      </c>
      <c r="E59" s="1" t="s">
        <v>7</v>
      </c>
    </row>
    <row r="60" spans="1:5" x14ac:dyDescent="0.25">
      <c r="A60" s="1" t="s">
        <v>166</v>
      </c>
      <c r="B60" s="1" t="s">
        <v>538</v>
      </c>
      <c r="C60" s="1" t="s">
        <v>55</v>
      </c>
      <c r="D60" s="1" t="s">
        <v>55</v>
      </c>
      <c r="E60" s="1" t="s">
        <v>7</v>
      </c>
    </row>
    <row r="61" spans="1:5" x14ac:dyDescent="0.25">
      <c r="A61" s="1" t="s">
        <v>168</v>
      </c>
      <c r="B61" s="1" t="s">
        <v>539</v>
      </c>
      <c r="C61" s="1" t="s">
        <v>478</v>
      </c>
      <c r="D61" s="1" t="s">
        <v>478</v>
      </c>
      <c r="E61" s="1" t="s">
        <v>7</v>
      </c>
    </row>
    <row r="62" spans="1:5" x14ac:dyDescent="0.25">
      <c r="A62" s="1" t="s">
        <v>171</v>
      </c>
      <c r="B62" s="1" t="s">
        <v>540</v>
      </c>
      <c r="C62" s="1" t="s">
        <v>541</v>
      </c>
      <c r="D62" s="1" t="s">
        <v>541</v>
      </c>
      <c r="E62" s="1" t="s">
        <v>7</v>
      </c>
    </row>
    <row r="63" spans="1:5" x14ac:dyDescent="0.25">
      <c r="A63" s="1" t="s">
        <v>174</v>
      </c>
      <c r="B63" s="1" t="s">
        <v>542</v>
      </c>
      <c r="C63" s="1" t="s">
        <v>543</v>
      </c>
      <c r="D63" s="1" t="s">
        <v>543</v>
      </c>
      <c r="E63" s="1" t="s">
        <v>7</v>
      </c>
    </row>
    <row r="64" spans="1:5" x14ac:dyDescent="0.25">
      <c r="A64" s="1" t="s">
        <v>177</v>
      </c>
      <c r="B64" s="1" t="s">
        <v>544</v>
      </c>
      <c r="C64" s="1" t="s">
        <v>545</v>
      </c>
      <c r="D64" s="1" t="s">
        <v>545</v>
      </c>
      <c r="E64" s="1" t="s">
        <v>7</v>
      </c>
    </row>
    <row r="65" spans="1:5" x14ac:dyDescent="0.25">
      <c r="A65" s="1" t="s">
        <v>179</v>
      </c>
      <c r="B65" s="1" t="s">
        <v>546</v>
      </c>
      <c r="C65" s="1" t="s">
        <v>547</v>
      </c>
      <c r="D65" s="1" t="s">
        <v>547</v>
      </c>
      <c r="E65" s="1" t="s">
        <v>7</v>
      </c>
    </row>
    <row r="66" spans="1:5" x14ac:dyDescent="0.25">
      <c r="A66" s="1" t="s">
        <v>182</v>
      </c>
      <c r="B66" s="1" t="s">
        <v>548</v>
      </c>
      <c r="C66" s="1" t="s">
        <v>549</v>
      </c>
      <c r="D66" s="1" t="s">
        <v>549</v>
      </c>
      <c r="E66" s="1" t="s">
        <v>7</v>
      </c>
    </row>
    <row r="67" spans="1:5" x14ac:dyDescent="0.25">
      <c r="A67" s="1" t="s">
        <v>185</v>
      </c>
      <c r="B67" s="1" t="s">
        <v>550</v>
      </c>
      <c r="C67" s="1" t="s">
        <v>551</v>
      </c>
      <c r="D67" s="1" t="s">
        <v>551</v>
      </c>
      <c r="E67" s="1" t="s">
        <v>7</v>
      </c>
    </row>
    <row r="68" spans="1:5" x14ac:dyDescent="0.25">
      <c r="A68" s="1" t="s">
        <v>188</v>
      </c>
      <c r="B68" s="1" t="s">
        <v>552</v>
      </c>
      <c r="C68" s="1" t="s">
        <v>553</v>
      </c>
      <c r="D68" s="1" t="s">
        <v>553</v>
      </c>
      <c r="E68" s="1" t="s">
        <v>7</v>
      </c>
    </row>
    <row r="69" spans="1:5" x14ac:dyDescent="0.25">
      <c r="A69" s="1" t="s">
        <v>191</v>
      </c>
      <c r="B69" s="1" t="s">
        <v>554</v>
      </c>
      <c r="C69" s="1" t="s">
        <v>553</v>
      </c>
      <c r="D69" s="1" t="s">
        <v>553</v>
      </c>
      <c r="E69" s="1" t="s">
        <v>7</v>
      </c>
    </row>
    <row r="70" spans="1:5" x14ac:dyDescent="0.25">
      <c r="A70" s="1" t="s">
        <v>194</v>
      </c>
      <c r="B70" s="1" t="s">
        <v>555</v>
      </c>
      <c r="C70" s="1" t="s">
        <v>556</v>
      </c>
      <c r="D70" s="1" t="s">
        <v>556</v>
      </c>
      <c r="E70" s="1" t="s">
        <v>7</v>
      </c>
    </row>
    <row r="71" spans="1:5" x14ac:dyDescent="0.25">
      <c r="A71" s="1" t="s">
        <v>196</v>
      </c>
      <c r="B71" s="1" t="s">
        <v>557</v>
      </c>
      <c r="C71" s="1" t="s">
        <v>558</v>
      </c>
      <c r="D71" s="1" t="s">
        <v>558</v>
      </c>
      <c r="E71" s="1" t="s">
        <v>7</v>
      </c>
    </row>
    <row r="72" spans="1:5" x14ac:dyDescent="0.25">
      <c r="A72" s="1" t="s">
        <v>199</v>
      </c>
      <c r="B72" s="1" t="s">
        <v>559</v>
      </c>
      <c r="C72" s="1" t="s">
        <v>560</v>
      </c>
      <c r="D72" s="1" t="s">
        <v>560</v>
      </c>
      <c r="E72" s="1" t="s">
        <v>7</v>
      </c>
    </row>
    <row r="73" spans="1:5" x14ac:dyDescent="0.25">
      <c r="A73" s="1" t="s">
        <v>202</v>
      </c>
      <c r="B73" s="1" t="s">
        <v>561</v>
      </c>
      <c r="C73" s="1" t="s">
        <v>562</v>
      </c>
      <c r="D73" s="1" t="s">
        <v>562</v>
      </c>
      <c r="E73" s="1" t="s">
        <v>7</v>
      </c>
    </row>
    <row r="74" spans="1:5" x14ac:dyDescent="0.25">
      <c r="A74" s="1" t="s">
        <v>205</v>
      </c>
      <c r="B74" s="1" t="s">
        <v>563</v>
      </c>
      <c r="C74" s="1" t="s">
        <v>564</v>
      </c>
      <c r="D74" s="1" t="s">
        <v>564</v>
      </c>
      <c r="E74" s="1" t="s">
        <v>7</v>
      </c>
    </row>
    <row r="75" spans="1:5" x14ac:dyDescent="0.25">
      <c r="A75" s="1" t="s">
        <v>207</v>
      </c>
      <c r="B75" s="1" t="s">
        <v>565</v>
      </c>
      <c r="C75" s="1" t="s">
        <v>566</v>
      </c>
      <c r="D75" s="1" t="s">
        <v>566</v>
      </c>
      <c r="E75" s="1" t="s">
        <v>7</v>
      </c>
    </row>
    <row r="76" spans="1:5" x14ac:dyDescent="0.25">
      <c r="A76" s="1" t="s">
        <v>209</v>
      </c>
      <c r="B76" s="1" t="s">
        <v>567</v>
      </c>
      <c r="C76" s="1" t="s">
        <v>568</v>
      </c>
      <c r="D76" s="1" t="s">
        <v>568</v>
      </c>
      <c r="E76" s="1" t="s">
        <v>7</v>
      </c>
    </row>
    <row r="77" spans="1:5" x14ac:dyDescent="0.25">
      <c r="A77" s="1" t="s">
        <v>212</v>
      </c>
      <c r="B77" s="1" t="s">
        <v>569</v>
      </c>
      <c r="C77" s="1" t="s">
        <v>570</v>
      </c>
      <c r="D77" s="1" t="s">
        <v>570</v>
      </c>
      <c r="E77" s="1" t="s">
        <v>7</v>
      </c>
    </row>
    <row r="78" spans="1:5" x14ac:dyDescent="0.25">
      <c r="A78" s="1" t="s">
        <v>215</v>
      </c>
      <c r="B78" s="1" t="s">
        <v>571</v>
      </c>
      <c r="C78" s="1" t="s">
        <v>572</v>
      </c>
      <c r="D78" s="1" t="s">
        <v>572</v>
      </c>
      <c r="E78" s="1" t="s">
        <v>7</v>
      </c>
    </row>
    <row r="79" spans="1:5" x14ac:dyDescent="0.25">
      <c r="A79" s="1" t="s">
        <v>218</v>
      </c>
      <c r="B79" s="1" t="s">
        <v>573</v>
      </c>
      <c r="C79" s="1" t="s">
        <v>574</v>
      </c>
      <c r="D79" s="1" t="s">
        <v>574</v>
      </c>
      <c r="E79" s="1" t="s">
        <v>7</v>
      </c>
    </row>
    <row r="80" spans="1:5" x14ac:dyDescent="0.25">
      <c r="A80" s="1" t="s">
        <v>221</v>
      </c>
      <c r="B80" s="1" t="s">
        <v>575</v>
      </c>
      <c r="C80" s="1" t="s">
        <v>576</v>
      </c>
      <c r="D80" s="1" t="s">
        <v>576</v>
      </c>
      <c r="E80" s="1" t="s">
        <v>7</v>
      </c>
    </row>
    <row r="81" spans="1:5" x14ac:dyDescent="0.25">
      <c r="A81" s="1" t="s">
        <v>224</v>
      </c>
      <c r="B81" s="1" t="s">
        <v>577</v>
      </c>
      <c r="C81" s="1" t="s">
        <v>578</v>
      </c>
      <c r="D81" s="1" t="s">
        <v>578</v>
      </c>
      <c r="E81" s="1" t="s">
        <v>7</v>
      </c>
    </row>
    <row r="82" spans="1:5" x14ac:dyDescent="0.25">
      <c r="A82" s="1" t="s">
        <v>227</v>
      </c>
      <c r="B82" s="1" t="s">
        <v>579</v>
      </c>
      <c r="C82" s="1" t="s">
        <v>580</v>
      </c>
      <c r="D82" s="1" t="s">
        <v>580</v>
      </c>
      <c r="E82" s="1" t="s">
        <v>7</v>
      </c>
    </row>
    <row r="83" spans="1:5" x14ac:dyDescent="0.25">
      <c r="A83" s="1" t="s">
        <v>230</v>
      </c>
      <c r="B83" s="1" t="s">
        <v>581</v>
      </c>
      <c r="C83" s="1" t="s">
        <v>582</v>
      </c>
      <c r="D83" s="1" t="s">
        <v>582</v>
      </c>
      <c r="E83" s="1" t="s">
        <v>7</v>
      </c>
    </row>
    <row r="84" spans="1:5" x14ac:dyDescent="0.25">
      <c r="A84" s="1" t="s">
        <v>233</v>
      </c>
      <c r="B84" s="1" t="s">
        <v>583</v>
      </c>
      <c r="C84" s="1" t="s">
        <v>584</v>
      </c>
      <c r="D84" s="1" t="s">
        <v>584</v>
      </c>
      <c r="E84" s="1" t="s">
        <v>7</v>
      </c>
    </row>
    <row r="85" spans="1:5" x14ac:dyDescent="0.25">
      <c r="A85" s="1" t="s">
        <v>236</v>
      </c>
      <c r="B85" s="1" t="s">
        <v>585</v>
      </c>
      <c r="C85" s="1" t="s">
        <v>586</v>
      </c>
      <c r="D85" s="1" t="s">
        <v>586</v>
      </c>
      <c r="E85" s="1" t="s">
        <v>7</v>
      </c>
    </row>
    <row r="86" spans="1:5" x14ac:dyDescent="0.25">
      <c r="A86" s="1" t="s">
        <v>239</v>
      </c>
      <c r="B86" s="1" t="s">
        <v>587</v>
      </c>
      <c r="C86" s="1" t="s">
        <v>588</v>
      </c>
      <c r="D86" s="1" t="s">
        <v>588</v>
      </c>
      <c r="E86" s="1" t="s">
        <v>7</v>
      </c>
    </row>
    <row r="87" spans="1:5" x14ac:dyDescent="0.25">
      <c r="A87" s="1" t="s">
        <v>242</v>
      </c>
      <c r="B87" s="1" t="s">
        <v>589</v>
      </c>
      <c r="C87" s="1" t="s">
        <v>564</v>
      </c>
      <c r="D87" s="1" t="s">
        <v>564</v>
      </c>
      <c r="E87" s="1" t="s">
        <v>7</v>
      </c>
    </row>
    <row r="88" spans="1:5" x14ac:dyDescent="0.25">
      <c r="A88" s="1" t="s">
        <v>245</v>
      </c>
      <c r="B88" s="1" t="s">
        <v>590</v>
      </c>
      <c r="C88" s="1" t="s">
        <v>591</v>
      </c>
      <c r="D88" s="1" t="s">
        <v>591</v>
      </c>
      <c r="E88" s="1" t="s">
        <v>7</v>
      </c>
    </row>
    <row r="89" spans="1:5" x14ac:dyDescent="0.25">
      <c r="A89" s="1" t="s">
        <v>248</v>
      </c>
      <c r="B89" s="1" t="s">
        <v>592</v>
      </c>
      <c r="C89" s="1" t="s">
        <v>593</v>
      </c>
      <c r="D89" s="1" t="s">
        <v>593</v>
      </c>
      <c r="E89" s="1" t="s">
        <v>7</v>
      </c>
    </row>
    <row r="90" spans="1:5" x14ac:dyDescent="0.25">
      <c r="A90" s="1" t="s">
        <v>251</v>
      </c>
      <c r="B90" s="1" t="s">
        <v>594</v>
      </c>
      <c r="C90" s="1" t="s">
        <v>501</v>
      </c>
      <c r="D90" s="1" t="s">
        <v>501</v>
      </c>
      <c r="E90" s="1" t="s">
        <v>7</v>
      </c>
    </row>
    <row r="91" spans="1:5" x14ac:dyDescent="0.25">
      <c r="A91" s="1" t="s">
        <v>254</v>
      </c>
      <c r="B91" s="1" t="s">
        <v>595</v>
      </c>
      <c r="C91" s="1" t="s">
        <v>596</v>
      </c>
      <c r="D91" s="1" t="s">
        <v>596</v>
      </c>
      <c r="E91" s="1" t="s">
        <v>7</v>
      </c>
    </row>
    <row r="92" spans="1:5" x14ac:dyDescent="0.25">
      <c r="A92" s="1" t="s">
        <v>257</v>
      </c>
      <c r="B92" s="1" t="s">
        <v>597</v>
      </c>
      <c r="C92" s="1" t="s">
        <v>598</v>
      </c>
      <c r="D92" s="1" t="s">
        <v>598</v>
      </c>
      <c r="E92" s="1" t="s">
        <v>7</v>
      </c>
    </row>
    <row r="93" spans="1:5" x14ac:dyDescent="0.25">
      <c r="A93" s="1" t="s">
        <v>260</v>
      </c>
      <c r="B93" s="1" t="s">
        <v>599</v>
      </c>
      <c r="C93" s="1" t="s">
        <v>600</v>
      </c>
      <c r="D93" s="1" t="s">
        <v>600</v>
      </c>
      <c r="E93" s="1" t="s">
        <v>7</v>
      </c>
    </row>
    <row r="94" spans="1:5" x14ac:dyDescent="0.25">
      <c r="A94" s="1" t="s">
        <v>263</v>
      </c>
      <c r="B94" s="1" t="s">
        <v>601</v>
      </c>
      <c r="C94" s="1" t="s">
        <v>602</v>
      </c>
      <c r="D94" s="1" t="s">
        <v>602</v>
      </c>
      <c r="E94" s="1" t="s">
        <v>7</v>
      </c>
    </row>
    <row r="95" spans="1:5" x14ac:dyDescent="0.25">
      <c r="A95" s="1" t="s">
        <v>266</v>
      </c>
      <c r="B95" s="1" t="s">
        <v>603</v>
      </c>
      <c r="C95" s="1" t="s">
        <v>604</v>
      </c>
      <c r="D95" s="1" t="s">
        <v>604</v>
      </c>
      <c r="E95" s="1" t="s">
        <v>7</v>
      </c>
    </row>
    <row r="96" spans="1:5" x14ac:dyDescent="0.25">
      <c r="A96" s="1" t="s">
        <v>269</v>
      </c>
      <c r="B96" s="1" t="s">
        <v>605</v>
      </c>
      <c r="C96" s="1" t="s">
        <v>606</v>
      </c>
      <c r="D96" s="1" t="s">
        <v>606</v>
      </c>
      <c r="E96" s="1" t="s">
        <v>7</v>
      </c>
    </row>
    <row r="97" spans="1:5" x14ac:dyDescent="0.25">
      <c r="A97" s="1" t="s">
        <v>272</v>
      </c>
      <c r="B97" s="1" t="s">
        <v>607</v>
      </c>
      <c r="C97" s="1" t="s">
        <v>608</v>
      </c>
      <c r="D97" s="1" t="s">
        <v>608</v>
      </c>
      <c r="E97" s="1" t="s">
        <v>7</v>
      </c>
    </row>
    <row r="98" spans="1:5" x14ac:dyDescent="0.25">
      <c r="A98" s="1" t="s">
        <v>275</v>
      </c>
      <c r="B98" s="1" t="s">
        <v>609</v>
      </c>
      <c r="C98" s="1" t="s">
        <v>593</v>
      </c>
      <c r="D98" s="1" t="s">
        <v>593</v>
      </c>
      <c r="E98" s="1" t="s">
        <v>7</v>
      </c>
    </row>
    <row r="99" spans="1:5" x14ac:dyDescent="0.25">
      <c r="A99" s="1" t="s">
        <v>277</v>
      </c>
      <c r="B99" s="1" t="s">
        <v>610</v>
      </c>
      <c r="C99" s="1" t="s">
        <v>611</v>
      </c>
      <c r="D99" s="1" t="s">
        <v>611</v>
      </c>
      <c r="E99" s="1" t="s">
        <v>7</v>
      </c>
    </row>
    <row r="100" spans="1:5" x14ac:dyDescent="0.25">
      <c r="A100" s="1" t="s">
        <v>280</v>
      </c>
      <c r="B100" s="1" t="s">
        <v>612</v>
      </c>
      <c r="C100" s="1" t="s">
        <v>613</v>
      </c>
      <c r="D100" s="1" t="s">
        <v>613</v>
      </c>
      <c r="E100" s="1" t="s">
        <v>7</v>
      </c>
    </row>
    <row r="101" spans="1:5" x14ac:dyDescent="0.25">
      <c r="A101" s="1" t="s">
        <v>283</v>
      </c>
      <c r="B101" s="1" t="s">
        <v>614</v>
      </c>
      <c r="C101" s="1" t="s">
        <v>615</v>
      </c>
      <c r="D101" s="1" t="s">
        <v>615</v>
      </c>
      <c r="E101" s="1" t="s">
        <v>7</v>
      </c>
    </row>
    <row r="102" spans="1:5" x14ac:dyDescent="0.25">
      <c r="A102" s="1" t="s">
        <v>7</v>
      </c>
      <c r="B102" s="1" t="s">
        <v>7</v>
      </c>
      <c r="C102" s="1" t="s">
        <v>7</v>
      </c>
      <c r="D102" s="1" t="s">
        <v>7</v>
      </c>
      <c r="E102" s="1" t="s"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P32"/>
  <sheetViews>
    <sheetView workbookViewId="0">
      <selection activeCell="P18" sqref="P18:Q20"/>
    </sheetView>
  </sheetViews>
  <sheetFormatPr defaultRowHeight="15" x14ac:dyDescent="0.25"/>
  <cols>
    <col min="15" max="15" width="12.28515625" customWidth="1"/>
  </cols>
  <sheetData>
    <row r="1" spans="1:16" x14ac:dyDescent="0.25">
      <c r="A1" t="s">
        <v>286</v>
      </c>
      <c r="O1" t="s">
        <v>616</v>
      </c>
      <c r="P1" t="s">
        <v>617</v>
      </c>
    </row>
    <row r="2" spans="1:16" x14ac:dyDescent="0.25">
      <c r="A2">
        <v>2000</v>
      </c>
      <c r="B2" s="2">
        <v>1.2829999999999999</v>
      </c>
      <c r="C2" s="2">
        <v>0.11</v>
      </c>
      <c r="D2" s="2">
        <v>9.6000000000000002E-2</v>
      </c>
      <c r="E2" s="2">
        <v>0.16500000000000001</v>
      </c>
      <c r="F2" s="2">
        <v>0.186</v>
      </c>
      <c r="G2" s="2">
        <v>0.124</v>
      </c>
      <c r="H2" s="2">
        <v>0.218</v>
      </c>
      <c r="I2" s="2">
        <v>0.997</v>
      </c>
      <c r="J2" s="2">
        <v>0.13600000000000001</v>
      </c>
      <c r="K2" s="2">
        <v>0.17499999999999999</v>
      </c>
      <c r="L2" s="2">
        <v>0.309</v>
      </c>
      <c r="M2" s="2">
        <v>0.26800000000000002</v>
      </c>
      <c r="O2">
        <f>LINEST(B2:B9,A2:A9)</f>
        <v>6.0684001596574607E-4</v>
      </c>
      <c r="P2">
        <f>INTERCEPT(B2:B9,A2:A9)</f>
        <v>4.3700460829493082E-2</v>
      </c>
    </row>
    <row r="3" spans="1:16" x14ac:dyDescent="0.25">
      <c r="A3">
        <f>A2/2</f>
        <v>1000</v>
      </c>
      <c r="B3" s="3">
        <v>0.60199999999999998</v>
      </c>
      <c r="C3" s="3">
        <v>0.115</v>
      </c>
      <c r="D3" s="3">
        <v>0.114</v>
      </c>
      <c r="E3" s="3">
        <v>0.13600000000000001</v>
      </c>
      <c r="F3" s="3">
        <v>0.13200000000000001</v>
      </c>
      <c r="G3" s="3">
        <v>9.6000000000000002E-2</v>
      </c>
      <c r="H3" s="3">
        <v>0.186</v>
      </c>
      <c r="I3" s="3">
        <v>0.46</v>
      </c>
      <c r="J3" s="3">
        <v>0.21199999999999999</v>
      </c>
      <c r="K3" s="3">
        <v>0.187</v>
      </c>
      <c r="L3" s="3">
        <v>0.28100000000000003</v>
      </c>
      <c r="M3" s="3">
        <v>1.526</v>
      </c>
    </row>
    <row r="4" spans="1:16" x14ac:dyDescent="0.25">
      <c r="A4">
        <f t="shared" ref="A4:A7" si="0">A3/2</f>
        <v>500</v>
      </c>
      <c r="B4" s="2">
        <v>0.33700000000000002</v>
      </c>
      <c r="C4" s="2">
        <v>0.111</v>
      </c>
      <c r="D4" s="2">
        <v>0.23100000000000001</v>
      </c>
      <c r="E4" s="2">
        <v>0.126</v>
      </c>
      <c r="F4" s="2">
        <v>0.153</v>
      </c>
      <c r="G4" s="2">
        <v>0.121</v>
      </c>
      <c r="H4" s="2">
        <v>0.127</v>
      </c>
      <c r="I4" s="2">
        <v>0.24099999999999999</v>
      </c>
      <c r="J4" s="2">
        <v>0.85599999999999998</v>
      </c>
      <c r="K4" s="2">
        <v>0.17699999999999999</v>
      </c>
      <c r="L4" s="2">
        <v>0.26500000000000001</v>
      </c>
      <c r="M4" s="2">
        <v>1.254</v>
      </c>
    </row>
    <row r="5" spans="1:16" x14ac:dyDescent="0.25">
      <c r="A5">
        <f t="shared" si="0"/>
        <v>250</v>
      </c>
      <c r="B5" s="3">
        <v>0.19500000000000001</v>
      </c>
      <c r="C5" s="3">
        <v>9.2999999999999999E-2</v>
      </c>
      <c r="D5" s="3">
        <v>0.24099999999999999</v>
      </c>
      <c r="E5" s="3">
        <v>0.124</v>
      </c>
      <c r="F5" s="3">
        <v>0.14699999999999999</v>
      </c>
      <c r="G5" s="3">
        <v>9.9000000000000005E-2</v>
      </c>
      <c r="H5" s="3">
        <v>8.1000000000000003E-2</v>
      </c>
      <c r="I5" s="3">
        <v>0.66</v>
      </c>
      <c r="J5" s="3">
        <v>0.221</v>
      </c>
      <c r="K5" s="3">
        <v>0.155</v>
      </c>
      <c r="L5" s="3">
        <v>0.56200000000000006</v>
      </c>
      <c r="M5" s="3">
        <v>0.17199999999999999</v>
      </c>
    </row>
    <row r="6" spans="1:16" x14ac:dyDescent="0.25">
      <c r="A6">
        <f t="shared" si="0"/>
        <v>125</v>
      </c>
      <c r="B6" s="2">
        <v>0.128</v>
      </c>
      <c r="C6" s="2">
        <v>0.107</v>
      </c>
      <c r="D6" s="2">
        <v>0.19400000000000001</v>
      </c>
      <c r="E6" s="2">
        <v>0.114</v>
      </c>
      <c r="F6" s="2">
        <v>7.6999999999999999E-2</v>
      </c>
      <c r="G6" s="2">
        <v>8.6999999999999994E-2</v>
      </c>
      <c r="H6" s="2">
        <v>8.8999999999999996E-2</v>
      </c>
      <c r="I6" s="2">
        <v>0.34</v>
      </c>
      <c r="J6" s="2">
        <v>0.23100000000000001</v>
      </c>
      <c r="K6" s="2">
        <v>0.34699999999999998</v>
      </c>
      <c r="L6" s="2">
        <v>0.32400000000000001</v>
      </c>
      <c r="M6" s="2">
        <v>0.16500000000000001</v>
      </c>
    </row>
    <row r="7" spans="1:16" x14ac:dyDescent="0.25">
      <c r="A7">
        <f t="shared" si="0"/>
        <v>62.5</v>
      </c>
      <c r="B7" s="3">
        <v>9.8000000000000004E-2</v>
      </c>
      <c r="C7" s="3">
        <v>0.09</v>
      </c>
      <c r="D7" s="3">
        <v>0.16900000000000001</v>
      </c>
      <c r="E7" s="3">
        <v>0.113</v>
      </c>
      <c r="F7" s="3">
        <v>7.9000000000000001E-2</v>
      </c>
      <c r="G7" s="3">
        <v>0.193</v>
      </c>
      <c r="H7" s="3">
        <v>0.35499999999999998</v>
      </c>
      <c r="I7" s="3">
        <v>0.183</v>
      </c>
      <c r="J7" s="3">
        <v>0.20499999999999999</v>
      </c>
      <c r="K7" s="3">
        <v>0.30299999999999999</v>
      </c>
      <c r="L7" s="3">
        <v>0.67800000000000005</v>
      </c>
      <c r="M7" s="3">
        <v>0.13400000000000001</v>
      </c>
    </row>
    <row r="8" spans="1:16" x14ac:dyDescent="0.25">
      <c r="A8">
        <f>A7/2</f>
        <v>31.25</v>
      </c>
      <c r="B8" s="2">
        <v>7.4999999999999997E-2</v>
      </c>
      <c r="C8" s="2">
        <v>0.104</v>
      </c>
      <c r="D8" s="2">
        <v>0.20499999999999999</v>
      </c>
      <c r="E8" s="2">
        <v>0.109</v>
      </c>
      <c r="F8" s="2">
        <v>7.6999999999999999E-2</v>
      </c>
      <c r="G8" s="2">
        <v>0.115</v>
      </c>
      <c r="H8" s="2">
        <v>0.114</v>
      </c>
      <c r="I8" s="2">
        <v>0.18099999999999999</v>
      </c>
      <c r="J8" s="2">
        <v>0.39900000000000002</v>
      </c>
      <c r="K8" s="2">
        <v>0.23</v>
      </c>
      <c r="L8" s="2">
        <v>0.27700000000000002</v>
      </c>
      <c r="M8" s="2">
        <v>0.11600000000000001</v>
      </c>
    </row>
    <row r="9" spans="1:16" x14ac:dyDescent="0.25">
      <c r="A9">
        <v>0</v>
      </c>
      <c r="B9" s="3">
        <v>0.04</v>
      </c>
      <c r="C9" s="3">
        <v>0.09</v>
      </c>
      <c r="D9" s="3">
        <v>8.5999999999999993E-2</v>
      </c>
      <c r="E9" s="3">
        <v>0.14299999999999999</v>
      </c>
      <c r="F9" s="3">
        <v>7.8E-2</v>
      </c>
      <c r="G9" s="3">
        <v>0.112</v>
      </c>
      <c r="H9" s="3">
        <v>0.19900000000000001</v>
      </c>
      <c r="I9" s="3">
        <v>0.185</v>
      </c>
      <c r="J9" s="3">
        <v>0.25</v>
      </c>
      <c r="K9" s="3">
        <v>0.249</v>
      </c>
      <c r="L9" s="3">
        <v>0.435</v>
      </c>
      <c r="M9" s="3">
        <v>0.13300000000000001</v>
      </c>
    </row>
    <row r="13" spans="1:16" x14ac:dyDescent="0.25">
      <c r="A13" t="s">
        <v>287</v>
      </c>
      <c r="O13" t="s">
        <v>616</v>
      </c>
      <c r="P13" t="s">
        <v>617</v>
      </c>
    </row>
    <row r="14" spans="1:16" x14ac:dyDescent="0.25">
      <c r="A14">
        <v>2000</v>
      </c>
      <c r="B14" s="2">
        <v>1.1240000000000001</v>
      </c>
      <c r="C14" s="2">
        <v>7.9000000000000001E-2</v>
      </c>
      <c r="D14" s="2">
        <v>7.0999999999999994E-2</v>
      </c>
      <c r="E14" s="2">
        <v>0.11799999999999999</v>
      </c>
      <c r="F14" s="2">
        <v>0.38300000000000001</v>
      </c>
      <c r="G14" s="2">
        <v>0.433</v>
      </c>
      <c r="H14" s="2">
        <v>0.45600000000000002</v>
      </c>
      <c r="I14" s="2">
        <v>0.69699999999999995</v>
      </c>
      <c r="J14" s="2">
        <v>0.57599999999999996</v>
      </c>
      <c r="K14" s="2">
        <v>0.61099999999999999</v>
      </c>
      <c r="L14" s="2">
        <v>0.45200000000000001</v>
      </c>
      <c r="M14" s="2">
        <v>0.40300000000000002</v>
      </c>
      <c r="O14">
        <f>LINEST(B14:B21,A14:A21)</f>
        <v>5.1521404985667115E-4</v>
      </c>
      <c r="P14">
        <f>INTERCEPT(B14:B21,A14:A21)</f>
        <v>4.4405529953917111E-2</v>
      </c>
    </row>
    <row r="15" spans="1:16" x14ac:dyDescent="0.25">
      <c r="A15">
        <f>A14/2</f>
        <v>1000</v>
      </c>
      <c r="B15" s="3">
        <v>0.47099999999999997</v>
      </c>
      <c r="C15" s="3">
        <v>7.8E-2</v>
      </c>
      <c r="D15" s="3">
        <v>6.3E-2</v>
      </c>
      <c r="E15" s="3">
        <v>9.4E-2</v>
      </c>
      <c r="F15" s="3">
        <v>0.48399999999999999</v>
      </c>
      <c r="G15" s="3">
        <v>0.34599999999999997</v>
      </c>
      <c r="H15" s="3">
        <v>0.89800000000000002</v>
      </c>
      <c r="I15" s="3">
        <v>0.61599999999999999</v>
      </c>
      <c r="J15" s="3">
        <v>0.67600000000000005</v>
      </c>
      <c r="K15" s="3">
        <v>0.53300000000000003</v>
      </c>
      <c r="L15" s="3">
        <v>0.57999999999999996</v>
      </c>
      <c r="M15" s="3">
        <v>0.437</v>
      </c>
    </row>
    <row r="16" spans="1:16" x14ac:dyDescent="0.25">
      <c r="A16">
        <f t="shared" ref="A16:A19" si="1">A15/2</f>
        <v>500</v>
      </c>
      <c r="B16" s="2">
        <v>0.26600000000000001</v>
      </c>
      <c r="C16" s="2">
        <v>9.2999999999999999E-2</v>
      </c>
      <c r="D16" s="2">
        <v>8.8999999999999996E-2</v>
      </c>
      <c r="E16" s="2">
        <v>0.13</v>
      </c>
      <c r="F16" s="2">
        <v>0.69299999999999995</v>
      </c>
      <c r="G16" s="2">
        <v>0.42899999999999999</v>
      </c>
      <c r="H16" s="2">
        <v>0.96599999999999997</v>
      </c>
      <c r="I16" s="2">
        <v>0.76400000000000001</v>
      </c>
      <c r="J16" s="2">
        <v>0.56000000000000005</v>
      </c>
      <c r="K16" s="2">
        <v>0.45500000000000002</v>
      </c>
      <c r="L16" s="2">
        <v>0.495</v>
      </c>
      <c r="M16" s="2">
        <v>0.31900000000000001</v>
      </c>
    </row>
    <row r="17" spans="1:16" x14ac:dyDescent="0.25">
      <c r="A17">
        <f t="shared" si="1"/>
        <v>250</v>
      </c>
      <c r="B17" s="3">
        <v>0.188</v>
      </c>
      <c r="C17" s="3">
        <v>8.1000000000000003E-2</v>
      </c>
      <c r="D17" s="3">
        <v>8.5999999999999993E-2</v>
      </c>
      <c r="E17" s="3">
        <v>0.105</v>
      </c>
      <c r="F17" s="3">
        <v>0.32100000000000001</v>
      </c>
      <c r="G17" s="3">
        <v>0.159</v>
      </c>
      <c r="H17" s="3">
        <v>0.115</v>
      </c>
      <c r="I17" s="3">
        <v>0.52500000000000002</v>
      </c>
      <c r="J17" s="3">
        <v>0.38400000000000001</v>
      </c>
      <c r="K17" s="3">
        <v>0.48499999999999999</v>
      </c>
      <c r="L17" s="3">
        <v>0.41599999999999998</v>
      </c>
      <c r="M17" s="3">
        <v>0.35</v>
      </c>
    </row>
    <row r="18" spans="1:16" x14ac:dyDescent="0.25">
      <c r="A18">
        <f t="shared" si="1"/>
        <v>125</v>
      </c>
      <c r="B18" s="2">
        <v>0.127</v>
      </c>
      <c r="C18" s="2">
        <v>7.5999999999999998E-2</v>
      </c>
      <c r="D18" s="2">
        <v>7.0000000000000007E-2</v>
      </c>
      <c r="E18" s="2">
        <v>0.123</v>
      </c>
      <c r="F18" s="2">
        <v>0.71299999999999997</v>
      </c>
      <c r="G18" s="2">
        <v>0.219</v>
      </c>
      <c r="H18" s="2">
        <v>0.13900000000000001</v>
      </c>
      <c r="I18" s="2">
        <v>0.71099999999999997</v>
      </c>
      <c r="J18" s="2">
        <v>0.57999999999999996</v>
      </c>
      <c r="K18" s="2">
        <v>0.39100000000000001</v>
      </c>
      <c r="L18" s="2">
        <v>0.38300000000000001</v>
      </c>
      <c r="M18" s="2">
        <v>0.41599999999999998</v>
      </c>
    </row>
    <row r="19" spans="1:16" x14ac:dyDescent="0.25">
      <c r="A19">
        <f t="shared" si="1"/>
        <v>62.5</v>
      </c>
      <c r="B19" s="3">
        <v>0.104</v>
      </c>
      <c r="C19" s="3">
        <v>7.0999999999999994E-2</v>
      </c>
      <c r="D19" s="3">
        <v>9.2999999999999999E-2</v>
      </c>
      <c r="E19" s="3">
        <v>0.113</v>
      </c>
      <c r="F19" s="3">
        <v>0.39900000000000002</v>
      </c>
      <c r="G19" s="3">
        <v>0.48399999999999999</v>
      </c>
      <c r="H19" s="3">
        <v>0.106</v>
      </c>
      <c r="I19" s="3">
        <v>0.46100000000000002</v>
      </c>
      <c r="J19" s="3">
        <v>0.44900000000000001</v>
      </c>
      <c r="K19" s="3">
        <v>0.57799999999999996</v>
      </c>
      <c r="L19" s="3">
        <v>0.375</v>
      </c>
      <c r="M19" s="3">
        <v>0.442</v>
      </c>
    </row>
    <row r="20" spans="1:16" x14ac:dyDescent="0.25">
      <c r="A20">
        <f>A19/2</f>
        <v>31.25</v>
      </c>
      <c r="B20" s="2">
        <v>0.08</v>
      </c>
      <c r="C20" s="2">
        <v>8.5000000000000006E-2</v>
      </c>
      <c r="D20" s="2">
        <v>0.09</v>
      </c>
      <c r="E20" s="2">
        <v>9.5000000000000001E-2</v>
      </c>
      <c r="F20" s="2">
        <v>0.25</v>
      </c>
      <c r="G20" s="2">
        <v>0.24099999999999999</v>
      </c>
      <c r="H20" s="2">
        <v>0.104</v>
      </c>
      <c r="I20" s="2">
        <v>0.45400000000000001</v>
      </c>
      <c r="J20" s="2">
        <v>0.39200000000000002</v>
      </c>
      <c r="K20" s="2">
        <v>0.41799999999999998</v>
      </c>
      <c r="L20" s="2">
        <v>0.41199999999999998</v>
      </c>
      <c r="M20" s="2">
        <v>0.373</v>
      </c>
    </row>
    <row r="21" spans="1:16" x14ac:dyDescent="0.25">
      <c r="A21">
        <v>0</v>
      </c>
      <c r="B21" s="3">
        <v>0.04</v>
      </c>
      <c r="C21" s="3">
        <v>0.11799999999999999</v>
      </c>
      <c r="D21" s="3">
        <v>8.5000000000000006E-2</v>
      </c>
      <c r="E21" s="3">
        <v>0.124</v>
      </c>
      <c r="F21" s="3">
        <v>0.47799999999999998</v>
      </c>
      <c r="G21" s="3">
        <v>0.32100000000000001</v>
      </c>
      <c r="H21" s="3">
        <v>0.11799999999999999</v>
      </c>
      <c r="I21" s="3">
        <v>0.45400000000000001</v>
      </c>
      <c r="J21" s="3">
        <v>0.45300000000000001</v>
      </c>
      <c r="K21" s="3">
        <v>0.253</v>
      </c>
      <c r="L21" s="3">
        <v>0.48199999999999998</v>
      </c>
      <c r="M21" s="3">
        <v>0.35699999999999998</v>
      </c>
    </row>
    <row r="24" spans="1:16" x14ac:dyDescent="0.25">
      <c r="A24" t="s">
        <v>288</v>
      </c>
      <c r="O24" t="s">
        <v>616</v>
      </c>
      <c r="P24" t="s">
        <v>617</v>
      </c>
    </row>
    <row r="25" spans="1:16" x14ac:dyDescent="0.25">
      <c r="A25">
        <v>2500</v>
      </c>
      <c r="B25" s="2">
        <v>1.6</v>
      </c>
      <c r="C25" s="2">
        <v>6.7000000000000004E-2</v>
      </c>
      <c r="D25" s="2">
        <v>5.7000000000000002E-2</v>
      </c>
      <c r="E25" s="2">
        <v>5.6000000000000001E-2</v>
      </c>
      <c r="F25" s="2">
        <v>0.153</v>
      </c>
      <c r="G25" s="2">
        <v>0.115</v>
      </c>
      <c r="H25" s="2">
        <v>0.16900000000000001</v>
      </c>
      <c r="I25" s="2">
        <v>0.10299999999999999</v>
      </c>
      <c r="J25" s="2">
        <v>0.59799999999999998</v>
      </c>
      <c r="K25" s="2">
        <v>0.58399999999999996</v>
      </c>
      <c r="L25" s="2">
        <v>0.44</v>
      </c>
      <c r="M25" s="2">
        <v>0.755</v>
      </c>
      <c r="O25">
        <f>LINEST(B25:B32,A25:A32)</f>
        <v>6.1529640407852269E-4</v>
      </c>
      <c r="P25">
        <f>INTERCEPT(B25:B32,A25:A32)</f>
        <v>5.6069124423963057E-2</v>
      </c>
    </row>
    <row r="26" spans="1:16" x14ac:dyDescent="0.25">
      <c r="A26">
        <f>A25/2</f>
        <v>1250</v>
      </c>
      <c r="B26" s="3">
        <v>0.80600000000000005</v>
      </c>
      <c r="C26" s="3">
        <v>5.8000000000000003E-2</v>
      </c>
      <c r="D26" s="3">
        <v>5.7000000000000002E-2</v>
      </c>
      <c r="E26" s="3">
        <v>5.7000000000000002E-2</v>
      </c>
      <c r="F26" s="3">
        <v>0.20300000000000001</v>
      </c>
      <c r="G26" s="3">
        <v>0.112</v>
      </c>
      <c r="H26" s="3">
        <v>0.28899999999999998</v>
      </c>
      <c r="I26" s="3">
        <v>0.374</v>
      </c>
      <c r="J26" s="3">
        <v>0.86699999999999999</v>
      </c>
      <c r="K26" s="3">
        <v>0.63700000000000001</v>
      </c>
      <c r="L26" s="3">
        <v>0.72299999999999998</v>
      </c>
      <c r="M26" s="3">
        <v>0.67500000000000004</v>
      </c>
    </row>
    <row r="27" spans="1:16" x14ac:dyDescent="0.25">
      <c r="A27">
        <f t="shared" ref="A27:A31" si="2">A26/2</f>
        <v>625</v>
      </c>
      <c r="B27" s="2">
        <v>0.44400000000000001</v>
      </c>
      <c r="C27" s="2">
        <v>6.4000000000000001E-2</v>
      </c>
      <c r="D27" s="2">
        <v>6.3E-2</v>
      </c>
      <c r="E27" s="2">
        <v>5.8999999999999997E-2</v>
      </c>
      <c r="F27" s="2">
        <v>0.22800000000000001</v>
      </c>
      <c r="G27" s="2">
        <v>0.13100000000000001</v>
      </c>
      <c r="H27" s="2">
        <v>0.30399999999999999</v>
      </c>
      <c r="I27" s="2">
        <v>0.53400000000000003</v>
      </c>
      <c r="J27" s="2">
        <v>0.499</v>
      </c>
      <c r="K27" s="2">
        <v>0.92200000000000004</v>
      </c>
      <c r="L27" s="2">
        <v>0.73599999999999999</v>
      </c>
      <c r="M27" s="2">
        <v>0.93</v>
      </c>
    </row>
    <row r="28" spans="1:16" x14ac:dyDescent="0.25">
      <c r="A28">
        <f t="shared" si="2"/>
        <v>312.5</v>
      </c>
      <c r="B28" s="3">
        <v>0.28199999999999997</v>
      </c>
      <c r="C28" s="3">
        <v>0.14099999999999999</v>
      </c>
      <c r="D28" s="3">
        <v>6.7000000000000004E-2</v>
      </c>
      <c r="E28" s="3">
        <v>5.7000000000000002E-2</v>
      </c>
      <c r="F28" s="3">
        <v>0.17599999999999999</v>
      </c>
      <c r="G28" s="3">
        <v>0.11</v>
      </c>
      <c r="H28" s="3">
        <v>8.6999999999999994E-2</v>
      </c>
      <c r="I28" s="3">
        <v>0.61699999999999999</v>
      </c>
      <c r="J28" s="3">
        <v>0.99299999999999999</v>
      </c>
      <c r="K28" s="3">
        <v>1.0169999999999999</v>
      </c>
      <c r="L28" s="3">
        <v>1.0429999999999999</v>
      </c>
      <c r="M28" s="3">
        <v>0.08</v>
      </c>
    </row>
    <row r="29" spans="1:16" x14ac:dyDescent="0.25">
      <c r="A29">
        <f t="shared" si="2"/>
        <v>156.25</v>
      </c>
      <c r="B29" s="2">
        <v>0.13300000000000001</v>
      </c>
      <c r="C29" s="2">
        <v>5.5E-2</v>
      </c>
      <c r="D29" s="2">
        <v>6.3E-2</v>
      </c>
      <c r="E29" s="2">
        <v>6.6000000000000003E-2</v>
      </c>
      <c r="F29" s="2">
        <v>0.32900000000000001</v>
      </c>
      <c r="G29" s="2">
        <v>0.127</v>
      </c>
      <c r="H29" s="2">
        <v>8.4000000000000005E-2</v>
      </c>
      <c r="I29" s="2">
        <v>0.78800000000000003</v>
      </c>
      <c r="J29" s="2">
        <v>1.0109999999999999</v>
      </c>
      <c r="K29" s="2">
        <v>1.3859999999999999</v>
      </c>
      <c r="L29" s="2">
        <v>0.91800000000000004</v>
      </c>
      <c r="M29" s="2">
        <v>8.5999999999999993E-2</v>
      </c>
    </row>
    <row r="30" spans="1:16" x14ac:dyDescent="0.25">
      <c r="A30">
        <f t="shared" si="2"/>
        <v>78.125</v>
      </c>
      <c r="B30" s="3">
        <v>0.10100000000000001</v>
      </c>
      <c r="C30" s="3">
        <v>5.7000000000000002E-2</v>
      </c>
      <c r="D30" s="3">
        <v>7.2999999999999995E-2</v>
      </c>
      <c r="E30" s="3">
        <v>0.06</v>
      </c>
      <c r="F30" s="3">
        <v>0.16</v>
      </c>
      <c r="G30" s="3">
        <v>0.19400000000000001</v>
      </c>
      <c r="H30" s="3">
        <v>5.8999999999999997E-2</v>
      </c>
      <c r="I30" s="3">
        <v>0.76</v>
      </c>
      <c r="J30" s="3">
        <v>0.78600000000000003</v>
      </c>
      <c r="K30" s="3">
        <v>1.196</v>
      </c>
      <c r="L30" s="3">
        <v>0.80800000000000005</v>
      </c>
      <c r="M30" s="3">
        <v>9.5000000000000001E-2</v>
      </c>
    </row>
    <row r="31" spans="1:16" x14ac:dyDescent="0.25">
      <c r="A31">
        <f t="shared" si="2"/>
        <v>39.0625</v>
      </c>
      <c r="B31" s="2">
        <v>0.09</v>
      </c>
      <c r="C31" s="2">
        <v>5.7000000000000002E-2</v>
      </c>
      <c r="D31" s="2">
        <v>6.4000000000000001E-2</v>
      </c>
      <c r="E31" s="2">
        <v>6.3E-2</v>
      </c>
      <c r="F31" s="2">
        <v>0.121</v>
      </c>
      <c r="G31" s="2">
        <v>0.108</v>
      </c>
      <c r="H31" s="2">
        <v>6.5000000000000002E-2</v>
      </c>
      <c r="I31" s="2">
        <v>0.73099999999999998</v>
      </c>
      <c r="J31" s="2">
        <v>0.66300000000000003</v>
      </c>
      <c r="K31" s="2">
        <v>0.88</v>
      </c>
      <c r="L31" s="2">
        <v>0.76600000000000001</v>
      </c>
      <c r="M31" s="2">
        <v>0.26100000000000001</v>
      </c>
    </row>
    <row r="32" spans="1:16" x14ac:dyDescent="0.25">
      <c r="A32">
        <v>0</v>
      </c>
      <c r="B32" s="3">
        <v>4.4999999999999998E-2</v>
      </c>
      <c r="C32" s="3">
        <v>5.8999999999999997E-2</v>
      </c>
      <c r="D32" s="3">
        <v>6.0999999999999999E-2</v>
      </c>
      <c r="E32" s="3">
        <v>5.8000000000000003E-2</v>
      </c>
      <c r="F32" s="3">
        <v>0.186</v>
      </c>
      <c r="G32" s="3">
        <v>0.19400000000000001</v>
      </c>
      <c r="H32" s="3">
        <v>6.0999999999999999E-2</v>
      </c>
      <c r="I32" s="3">
        <v>0.67900000000000005</v>
      </c>
      <c r="J32" s="3">
        <v>0.67100000000000004</v>
      </c>
      <c r="K32" s="3">
        <v>0.94599999999999995</v>
      </c>
      <c r="L32" s="3">
        <v>0.71499999999999997</v>
      </c>
      <c r="M32" s="3">
        <v>0.20300000000000001</v>
      </c>
    </row>
  </sheetData>
  <conditionalFormatting sqref="B2:M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M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M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2:X62"/>
  <sheetViews>
    <sheetView topLeftCell="A28" workbookViewId="0">
      <selection activeCell="B13" sqref="B13:P55"/>
    </sheetView>
  </sheetViews>
  <sheetFormatPr defaultRowHeight="15" x14ac:dyDescent="0.25"/>
  <sheetData>
    <row r="2" spans="2:24" x14ac:dyDescent="0.25">
      <c r="F2" s="4"/>
      <c r="K2" s="4"/>
    </row>
    <row r="3" spans="2:24" x14ac:dyDescent="0.25">
      <c r="F3" s="4"/>
      <c r="K3" s="4"/>
    </row>
    <row r="4" spans="2:24" x14ac:dyDescent="0.25">
      <c r="F4" s="4"/>
      <c r="K4" s="4"/>
    </row>
    <row r="5" spans="2:24" x14ac:dyDescent="0.25">
      <c r="F5" s="4"/>
      <c r="K5" s="4"/>
    </row>
    <row r="6" spans="2:24" x14ac:dyDescent="0.25">
      <c r="F6" s="4"/>
      <c r="K6" s="4"/>
    </row>
    <row r="7" spans="2:24" x14ac:dyDescent="0.25">
      <c r="F7" s="4"/>
      <c r="K7" s="4"/>
    </row>
    <row r="8" spans="2:24" x14ac:dyDescent="0.25">
      <c r="F8" s="4"/>
      <c r="K8" s="4"/>
    </row>
    <row r="9" spans="2:24" x14ac:dyDescent="0.25">
      <c r="F9" s="4"/>
      <c r="K9" s="4"/>
    </row>
    <row r="10" spans="2:24" x14ac:dyDescent="0.25">
      <c r="F10" s="4"/>
      <c r="K10" s="4"/>
    </row>
    <row r="11" spans="2:24" x14ac:dyDescent="0.25">
      <c r="F11" s="4"/>
      <c r="K11" s="12"/>
    </row>
    <row r="12" spans="2:24" x14ac:dyDescent="0.25">
      <c r="K12" s="12"/>
      <c r="L12" s="12"/>
    </row>
    <row r="13" spans="2:24" x14ac:dyDescent="0.25">
      <c r="B13" s="8" t="s">
        <v>634</v>
      </c>
      <c r="C13" s="8"/>
      <c r="D13" s="8"/>
      <c r="E13" s="9"/>
      <c r="G13" s="9" t="s">
        <v>635</v>
      </c>
      <c r="H13" s="10"/>
      <c r="I13" s="10"/>
      <c r="J13" s="10"/>
      <c r="K13" s="16"/>
      <c r="L13" s="9" t="s">
        <v>636</v>
      </c>
      <c r="M13" s="11"/>
      <c r="N13" s="11"/>
      <c r="O13" s="11"/>
      <c r="P13" s="11"/>
      <c r="R13" s="8" t="s">
        <v>637</v>
      </c>
      <c r="S13" s="8"/>
      <c r="T13" s="8"/>
      <c r="U13" s="11"/>
      <c r="V13" s="11"/>
      <c r="W13" s="11"/>
      <c r="X13" s="11"/>
    </row>
    <row r="14" spans="2:24" ht="45" x14ac:dyDescent="0.25">
      <c r="B14" s="13" t="s">
        <v>620</v>
      </c>
      <c r="C14" s="14" t="s">
        <v>621</v>
      </c>
      <c r="D14" s="14" t="s">
        <v>618</v>
      </c>
      <c r="E14" s="14" t="s">
        <v>619</v>
      </c>
      <c r="G14" s="13" t="s">
        <v>624</v>
      </c>
      <c r="H14" s="14" t="s">
        <v>623</v>
      </c>
      <c r="I14" s="14" t="s">
        <v>622</v>
      </c>
      <c r="J14" s="14" t="s">
        <v>625</v>
      </c>
      <c r="K14" s="16"/>
      <c r="L14" s="13" t="s">
        <v>620</v>
      </c>
      <c r="M14" s="14" t="s">
        <v>626</v>
      </c>
      <c r="N14" s="14" t="s">
        <v>623</v>
      </c>
      <c r="O14" s="14" t="s">
        <v>622</v>
      </c>
      <c r="P14" s="13" t="s">
        <v>625</v>
      </c>
      <c r="R14" s="18" t="s">
        <v>624</v>
      </c>
      <c r="S14" s="18" t="s">
        <v>627</v>
      </c>
      <c r="T14" s="18" t="s">
        <v>628</v>
      </c>
      <c r="U14" s="18" t="s">
        <v>629</v>
      </c>
      <c r="V14" s="18" t="s">
        <v>630</v>
      </c>
      <c r="W14" s="18" t="s">
        <v>631</v>
      </c>
      <c r="X14" s="18" t="s">
        <v>632</v>
      </c>
    </row>
    <row r="15" spans="2:24" x14ac:dyDescent="0.25">
      <c r="B15" s="15">
        <v>308.64731105847068</v>
      </c>
      <c r="C15" s="15">
        <v>110</v>
      </c>
      <c r="D15" s="15">
        <v>109.25373644814037</v>
      </c>
      <c r="E15" s="15">
        <v>76.296120810069255</v>
      </c>
      <c r="G15" s="17">
        <v>308.64731105847068</v>
      </c>
      <c r="H15" s="17">
        <v>110</v>
      </c>
      <c r="I15" s="17">
        <v>132.32406739479015</v>
      </c>
      <c r="J15" s="17">
        <v>234.49267587281062</v>
      </c>
      <c r="K15" s="16"/>
      <c r="L15" s="17">
        <v>170.22532537857194</v>
      </c>
      <c r="M15" s="17">
        <v>58.169432209130143</v>
      </c>
      <c r="N15" s="17">
        <v>132.32406739479015</v>
      </c>
      <c r="O15" s="17">
        <v>91.127047847201268</v>
      </c>
      <c r="P15" s="17">
        <v>287.22486089372444</v>
      </c>
      <c r="R15" s="17">
        <v>1570.9239899965944</v>
      </c>
      <c r="S15" s="17">
        <v>229.54903352709997</v>
      </c>
      <c r="T15" s="17">
        <v>1338.5727997481931</v>
      </c>
      <c r="U15" s="17">
        <v>339.95704591463823</v>
      </c>
      <c r="V15" s="17">
        <v>499.80148175928309</v>
      </c>
      <c r="W15" s="17">
        <v>391.04135015364847</v>
      </c>
      <c r="X15" s="17">
        <v>384.44982702603426</v>
      </c>
    </row>
    <row r="16" spans="2:24" x14ac:dyDescent="0.25">
      <c r="B16" s="15">
        <v>325.1261188775062</v>
      </c>
      <c r="C16" s="15">
        <v>199.88717945283597</v>
      </c>
      <c r="D16" s="15">
        <v>117.49314035765816</v>
      </c>
      <c r="E16" s="15">
        <v>99.36645175671903</v>
      </c>
      <c r="G16" s="17">
        <v>325.1261188775062</v>
      </c>
      <c r="H16" s="17">
        <v>199.88717945283597</v>
      </c>
      <c r="I16" s="17">
        <v>115.84525957575461</v>
      </c>
      <c r="J16" s="17">
        <v>145.50711365001862</v>
      </c>
      <c r="K16" s="16"/>
      <c r="L16" s="17">
        <v>54.873670645323024</v>
      </c>
      <c r="M16" s="17">
        <v>54.873670645323024</v>
      </c>
      <c r="N16" s="17">
        <v>86.183405501490597</v>
      </c>
      <c r="O16" s="17">
        <v>71.352478464358583</v>
      </c>
      <c r="P16" s="17">
        <v>234.49267587281062</v>
      </c>
      <c r="R16" s="17">
        <v>686.01201011438502</v>
      </c>
      <c r="S16" s="17">
        <v>226.25327196329283</v>
      </c>
      <c r="T16" s="17">
        <v>292.1685032394351</v>
      </c>
      <c r="U16" s="17">
        <v>216.36598727187149</v>
      </c>
      <c r="V16" s="17">
        <v>427.29472735552667</v>
      </c>
      <c r="W16" s="17">
        <v>364.67525764319157</v>
      </c>
      <c r="X16" s="17">
        <v>644.81499056679604</v>
      </c>
    </row>
    <row r="17" spans="2:24" x14ac:dyDescent="0.25">
      <c r="B17" s="15">
        <v>247.67572212803907</v>
      </c>
      <c r="C17" s="15">
        <v>152.09863677763283</v>
      </c>
      <c r="D17" s="15">
        <v>110.90161723004394</v>
      </c>
      <c r="E17" s="15">
        <v>76.296120810069255</v>
      </c>
      <c r="G17" s="17">
        <v>247.67572212803907</v>
      </c>
      <c r="H17" s="17">
        <v>152.09863677763283</v>
      </c>
      <c r="I17" s="17">
        <v>114.19737879385104</v>
      </c>
      <c r="J17" s="17">
        <v>180.11261006999328</v>
      </c>
      <c r="K17" s="32"/>
      <c r="L17" s="17">
        <v>512.98452801451151</v>
      </c>
      <c r="M17" s="17">
        <v>56.521551427226584</v>
      </c>
      <c r="N17" s="17">
        <v>127.38042504907948</v>
      </c>
      <c r="O17" s="17">
        <v>246.02784134613552</v>
      </c>
      <c r="P17" s="17">
        <v>137.26770974050083</v>
      </c>
      <c r="R17" s="17">
        <v>325.1261188775062</v>
      </c>
      <c r="S17" s="17">
        <v>232.84479509090707</v>
      </c>
      <c r="T17" s="17">
        <v>308.64731105847068</v>
      </c>
      <c r="U17" s="17">
        <v>236.14055665471417</v>
      </c>
      <c r="V17" s="17">
        <v>306.99943027656713</v>
      </c>
      <c r="W17" s="17">
        <v>854.0958498685477</v>
      </c>
      <c r="X17" s="17">
        <v>369.61889998890223</v>
      </c>
    </row>
    <row r="18" spans="2:24" x14ac:dyDescent="0.25">
      <c r="B18" s="15">
        <v>206.4787025804502</v>
      </c>
      <c r="C18" s="15">
        <v>135.61982895859728</v>
      </c>
      <c r="D18" s="15">
        <v>81.239763155779926</v>
      </c>
      <c r="E18" s="15">
        <v>86.183405501490597</v>
      </c>
      <c r="G18" s="17">
        <v>206.4787025804502</v>
      </c>
      <c r="H18" s="17">
        <v>135.61982895859728</v>
      </c>
      <c r="I18" s="17">
        <v>107.60585566623682</v>
      </c>
      <c r="J18" s="17"/>
      <c r="K18" s="33"/>
      <c r="L18" s="17">
        <v>115.84525957575461</v>
      </c>
      <c r="M18" s="17"/>
      <c r="N18" s="17"/>
      <c r="O18" s="17">
        <v>117.49314035765816</v>
      </c>
      <c r="P18" s="17">
        <v>61.465193772937255</v>
      </c>
      <c r="R18" s="28">
        <v>1015.5881664950962</v>
      </c>
      <c r="S18" s="17">
        <v>152.09863677763283</v>
      </c>
      <c r="T18" s="17">
        <v>265.80241072897815</v>
      </c>
      <c r="U18" s="17">
        <v>219.66174883567859</v>
      </c>
      <c r="V18" s="17">
        <v>338.30916513273462</v>
      </c>
      <c r="W18" s="17">
        <v>461.90022377550139</v>
      </c>
      <c r="X18" s="17">
        <v>2442.6529236235756</v>
      </c>
    </row>
    <row r="19" spans="2:24" x14ac:dyDescent="0.25">
      <c r="B19" s="15">
        <v>265.80241072897815</v>
      </c>
      <c r="C19" s="15"/>
      <c r="D19" s="15">
        <v>104.3100941024297</v>
      </c>
      <c r="E19" s="15">
        <v>115.84525957575461</v>
      </c>
      <c r="G19" s="17">
        <v>265.80241072897815</v>
      </c>
      <c r="H19" s="17"/>
      <c r="I19" s="17">
        <v>163.6338022509577</v>
      </c>
      <c r="J19" s="17"/>
      <c r="K19" s="27"/>
      <c r="L19" s="17">
        <v>255.91512603755686</v>
      </c>
      <c r="M19" s="17"/>
      <c r="N19" s="17"/>
      <c r="O19" s="17">
        <v>112.54949801194749</v>
      </c>
      <c r="P19" s="17">
        <v>74.648240028165688</v>
      </c>
      <c r="R19" s="25">
        <v>488.26631628595828</v>
      </c>
      <c r="S19" s="22">
        <v>277.33757620230307</v>
      </c>
      <c r="T19" s="22">
        <v>585.49128241826804</v>
      </c>
      <c r="U19" s="22">
        <v>183.40837163380039</v>
      </c>
      <c r="V19" s="22">
        <v>437.18201204694799</v>
      </c>
      <c r="W19" s="22">
        <v>1045.2500205693602</v>
      </c>
      <c r="X19" s="22">
        <v>1994.4293509458084</v>
      </c>
    </row>
    <row r="20" spans="2:24" x14ac:dyDescent="0.25">
      <c r="B20" s="29">
        <f>AVERAGE(B15:B19)</f>
        <v>270.74605307468886</v>
      </c>
      <c r="C20" s="29">
        <f>AVERAGE(C15:C18)</f>
        <v>149.40141129726652</v>
      </c>
      <c r="D20" s="29">
        <f t="shared" ref="D20:E20" si="0">AVERAGE(D15:D19)</f>
        <v>104.63967025881043</v>
      </c>
      <c r="E20" s="29">
        <f t="shared" si="0"/>
        <v>90.797471690820558</v>
      </c>
      <c r="G20" s="29">
        <f>AVERAGE(G15:G19)</f>
        <v>270.74605307468886</v>
      </c>
      <c r="H20" s="29">
        <f>AVERAGE(H15:H18)</f>
        <v>149.40141129726652</v>
      </c>
      <c r="I20" s="29">
        <f t="shared" ref="I20" si="1">AVERAGE(I15:I19)</f>
        <v>126.72127273631807</v>
      </c>
      <c r="J20" s="29">
        <f>AVERAGE(J15:J17)</f>
        <v>186.70413319760749</v>
      </c>
      <c r="K20" s="27"/>
      <c r="L20" s="29">
        <f>AVERAGE(L15:L19)</f>
        <v>221.9687819303436</v>
      </c>
      <c r="M20" s="29">
        <f>AVERAGE(M15:M17)</f>
        <v>56.521551427226576</v>
      </c>
      <c r="N20" s="29">
        <f>AVERAGE(N15:N17)</f>
        <v>115.29596598178675</v>
      </c>
      <c r="O20" s="29">
        <f t="shared" ref="O20:P20" si="2">AVERAGE(O15:O19)</f>
        <v>127.71000120546019</v>
      </c>
      <c r="P20" s="29">
        <f t="shared" si="2"/>
        <v>159.01973606162778</v>
      </c>
      <c r="R20" s="30">
        <f t="shared" ref="R20" si="3">AVERAGE(R15:R19)</f>
        <v>817.1833203539079</v>
      </c>
      <c r="S20" s="29">
        <f t="shared" ref="S20" si="4">AVERAGE(S15:S19)</f>
        <v>223.61666271224712</v>
      </c>
      <c r="T20" s="29">
        <f t="shared" ref="T20" si="5">AVERAGE(T15:T19)</f>
        <v>558.13646143866902</v>
      </c>
      <c r="U20" s="29">
        <f t="shared" ref="U20" si="6">AVERAGE(U15:U19)</f>
        <v>239.10674206214057</v>
      </c>
      <c r="V20" s="29">
        <f t="shared" ref="V20" si="7">AVERAGE(V15:V19)</f>
        <v>401.91736331421191</v>
      </c>
      <c r="W20" s="29">
        <f t="shared" ref="W20" si="8">AVERAGE(W15:W19)</f>
        <v>623.3925404020498</v>
      </c>
      <c r="X20" s="29">
        <f t="shared" ref="X20" si="9">AVERAGE(X15:X19)</f>
        <v>1167.1931984302232</v>
      </c>
    </row>
    <row r="21" spans="2:24" x14ac:dyDescent="0.25">
      <c r="B21" s="7">
        <f>_xlfn.STDEV.S(B15:B19)</f>
        <v>47.646272211610238</v>
      </c>
      <c r="C21" s="7">
        <f>_xlfn.STDEV.S(C15:C18)</f>
        <v>37.852745543415658</v>
      </c>
      <c r="D21" s="7">
        <f>_xlfn.STDEV.S(D15:D19)</f>
        <v>13.904833270533368</v>
      </c>
      <c r="E21" s="7">
        <f>_xlfn.STDEV.S(E15:E19)</f>
        <v>16.901827259436029</v>
      </c>
      <c r="G21" s="7">
        <f>_xlfn.STDEV.S(G15:G19)</f>
        <v>47.646272211610238</v>
      </c>
      <c r="H21" s="7">
        <f>_xlfn.STDEV.S(H15:H19)</f>
        <v>37.852745543415658</v>
      </c>
      <c r="I21" s="7">
        <f>_xlfn.STDEV.S(I15:I19)</f>
        <v>22.552499277619976</v>
      </c>
      <c r="J21" s="7">
        <f>_xlfn.STDEV.S(J15:J17)</f>
        <v>44.857482139360151</v>
      </c>
      <c r="L21" s="7">
        <f t="shared" ref="L21" si="10">_xlfn.STDEV.S(L15:L19)</f>
        <v>178.67770024221943</v>
      </c>
      <c r="M21" s="7">
        <f t="shared" ref="M21:N21" si="11">_xlfn.STDEV.S(M15:M17)</f>
        <v>1.6478807819035595</v>
      </c>
      <c r="N21" s="7">
        <f t="shared" si="11"/>
        <v>25.33309659713461</v>
      </c>
      <c r="O21" s="7">
        <f>_xlfn.STDEV.S(O15:O19)</f>
        <v>68.643680051670842</v>
      </c>
      <c r="P21" s="7">
        <f>_xlfn.STDEV.S(P15:P19)</f>
        <v>99.047094089265599</v>
      </c>
      <c r="R21" s="24">
        <f t="shared" ref="R21:X21" si="12">_xlfn.STDEV.S(R15:R19)</f>
        <v>493.7109675117344</v>
      </c>
      <c r="S21" s="7">
        <f t="shared" si="12"/>
        <v>45.077898516945076</v>
      </c>
      <c r="T21" s="7">
        <f t="shared" si="12"/>
        <v>455.04729219479015</v>
      </c>
      <c r="U21" s="7">
        <f t="shared" si="12"/>
        <v>59.533898329844874</v>
      </c>
      <c r="V21" s="7">
        <f t="shared" si="12"/>
        <v>78.301219000298019</v>
      </c>
      <c r="W21" s="7">
        <f t="shared" si="12"/>
        <v>307.48545774934354</v>
      </c>
      <c r="X21" s="7">
        <f t="shared" si="12"/>
        <v>978.87794204398358</v>
      </c>
    </row>
    <row r="22" spans="2:24" x14ac:dyDescent="0.25">
      <c r="B22" s="23">
        <f>B21/SQRT(5)</f>
        <v>21.308060707923946</v>
      </c>
      <c r="C22" s="23">
        <f>C21/SQRT(4)</f>
        <v>18.926372771707829</v>
      </c>
      <c r="D22" s="23">
        <f>D21/SQRT(5)</f>
        <v>6.2184304817426668</v>
      </c>
      <c r="E22" s="23">
        <f>E21/SQRT(5)</f>
        <v>7.5587269392115868</v>
      </c>
      <c r="G22" s="23">
        <f>G21/SQRT(5)</f>
        <v>21.308060707923946</v>
      </c>
      <c r="H22" s="23">
        <f>H21/SQRT(4)</f>
        <v>18.926372771707829</v>
      </c>
      <c r="I22" s="23">
        <f>I21/SQRT(5)</f>
        <v>10.085784289454633</v>
      </c>
      <c r="J22" s="23">
        <f>J21/SQRT(3)</f>
        <v>25.898479388328415</v>
      </c>
      <c r="L22" s="23">
        <f t="shared" ref="L22" si="13">L21/SQRT(5)</f>
        <v>79.907096760986647</v>
      </c>
      <c r="M22" s="23">
        <f>M21/SQRT(3)</f>
        <v>0.95140441302443113</v>
      </c>
      <c r="N22" s="23">
        <f>N21/SQRT(3)</f>
        <v>14.62607013976246</v>
      </c>
      <c r="O22" s="23">
        <f t="shared" ref="O22" si="14">O21/SQRT(5)</f>
        <v>30.698386964256454</v>
      </c>
      <c r="P22" s="23">
        <f t="shared" ref="P22" si="15">P21/SQRT(5)</f>
        <v>44.295207071483098</v>
      </c>
      <c r="R22" s="26">
        <f t="shared" ref="R22" si="16">R21/SQRT(5)</f>
        <v>220.79425691868565</v>
      </c>
      <c r="S22" s="23">
        <f t="shared" ref="S22" si="17">S21/SQRT(5)</f>
        <v>20.159449073345229</v>
      </c>
      <c r="T22" s="23">
        <f t="shared" ref="T22" si="18">T21/SQRT(5)</f>
        <v>203.50333566495203</v>
      </c>
      <c r="U22" s="23">
        <f t="shared" ref="U22" si="19">U21/SQRT(5)</f>
        <v>26.624368726218865</v>
      </c>
      <c r="V22" s="23">
        <f t="shared" ref="V22" si="20">V21/SQRT(5)</f>
        <v>35.0173696811529</v>
      </c>
      <c r="W22" s="23">
        <f t="shared" ref="W22" si="21">W21/SQRT(5)</f>
        <v>137.51167712403432</v>
      </c>
      <c r="X22" s="23">
        <f t="shared" ref="X22" si="22">X21/SQRT(5)</f>
        <v>437.76752401708933</v>
      </c>
    </row>
    <row r="23" spans="2:24" x14ac:dyDescent="0.25"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2:24" x14ac:dyDescent="0.25">
      <c r="B24" s="8" t="s">
        <v>638</v>
      </c>
      <c r="C24" s="8"/>
      <c r="D24" s="8"/>
      <c r="E24" s="8"/>
      <c r="G24" s="8" t="s">
        <v>639</v>
      </c>
      <c r="H24" s="8"/>
      <c r="I24" s="8"/>
      <c r="J24" s="8"/>
      <c r="K24" s="4"/>
      <c r="L24" s="8" t="s">
        <v>641</v>
      </c>
      <c r="M24" s="8"/>
      <c r="N24" s="8"/>
      <c r="O24" s="8"/>
      <c r="P24" s="8"/>
      <c r="R24" s="8" t="s">
        <v>640</v>
      </c>
      <c r="S24" s="8"/>
      <c r="T24" s="8"/>
      <c r="U24" s="8"/>
      <c r="V24" s="8"/>
      <c r="W24" s="8"/>
      <c r="X24" s="8"/>
    </row>
    <row r="25" spans="2:24" ht="45" x14ac:dyDescent="0.25">
      <c r="B25" s="13" t="s">
        <v>620</v>
      </c>
      <c r="C25" s="13" t="s">
        <v>621</v>
      </c>
      <c r="D25" s="13" t="s">
        <v>618</v>
      </c>
      <c r="E25" s="13" t="s">
        <v>619</v>
      </c>
      <c r="G25" s="13" t="s">
        <v>624</v>
      </c>
      <c r="H25" s="13" t="s">
        <v>623</v>
      </c>
      <c r="I25" s="13" t="s">
        <v>622</v>
      </c>
      <c r="J25" s="13" t="s">
        <v>625</v>
      </c>
      <c r="K25" s="4"/>
      <c r="L25" s="13" t="s">
        <v>620</v>
      </c>
      <c r="M25" s="13" t="s">
        <v>626</v>
      </c>
      <c r="N25" s="13" t="s">
        <v>623</v>
      </c>
      <c r="O25" s="13" t="s">
        <v>622</v>
      </c>
      <c r="P25" s="13" t="s">
        <v>625</v>
      </c>
      <c r="R25" s="19" t="s">
        <v>624</v>
      </c>
      <c r="S25" s="19" t="s">
        <v>627</v>
      </c>
      <c r="T25" s="19" t="s">
        <v>628</v>
      </c>
      <c r="U25" s="19" t="s">
        <v>629</v>
      </c>
      <c r="V25" s="19" t="s">
        <v>630</v>
      </c>
      <c r="W25" s="19" t="s">
        <v>631</v>
      </c>
      <c r="X25" s="19" t="s">
        <v>632</v>
      </c>
    </row>
    <row r="26" spans="2:24" x14ac:dyDescent="0.25">
      <c r="B26" s="20">
        <v>166.13380413421308</v>
      </c>
      <c r="C26" s="20">
        <v>154.48815898600881</v>
      </c>
      <c r="D26" s="20">
        <v>67.145820374477026</v>
      </c>
      <c r="E26" s="20">
        <v>51.618293510204687</v>
      </c>
      <c r="G26" s="20">
        <v>166.13380413421308</v>
      </c>
      <c r="H26" s="20">
        <v>154.48815898600881</v>
      </c>
      <c r="I26" s="20">
        <v>536.85350801871471</v>
      </c>
      <c r="J26" s="20">
        <v>119.5512235413961</v>
      </c>
      <c r="K26" s="4"/>
      <c r="L26" s="20">
        <v>657.1918412168252</v>
      </c>
      <c r="M26" s="20">
        <v>688.24689494536983</v>
      </c>
      <c r="N26" s="20">
        <v>754.23888411852715</v>
      </c>
      <c r="O26" s="20">
        <v>222.42108901720022</v>
      </c>
      <c r="P26" s="20">
        <v>798.88052385331014</v>
      </c>
      <c r="R26" s="20">
        <v>1266.6472706395136</v>
      </c>
      <c r="S26" s="20">
        <v>808.58522814348032</v>
      </c>
      <c r="T26" s="20">
        <v>1000.7383730888504</v>
      </c>
      <c r="U26" s="20">
        <v>793.057701279208</v>
      </c>
      <c r="V26" s="20">
        <v>721.24288953194844</v>
      </c>
      <c r="W26" s="20">
        <v>849.34498616219514</v>
      </c>
      <c r="X26" s="20">
        <v>593.14079290170184</v>
      </c>
    </row>
    <row r="27" spans="2:24" x14ac:dyDescent="0.25">
      <c r="B27" s="20">
        <v>117.61028268336206</v>
      </c>
      <c r="C27" s="20">
        <v>657.1918412168252</v>
      </c>
      <c r="D27" s="20">
        <v>65.204879516442986</v>
      </c>
      <c r="E27" s="20">
        <v>78.791465522681278</v>
      </c>
      <c r="G27" s="20">
        <v>117.61028268336206</v>
      </c>
      <c r="H27" s="20">
        <v>657.1918412168252</v>
      </c>
      <c r="I27" s="20">
        <v>1297.7023243680583</v>
      </c>
      <c r="J27" s="20">
        <v>115.66934182532802</v>
      </c>
      <c r="K27" s="4"/>
      <c r="L27" s="20">
        <v>853.22686787826319</v>
      </c>
      <c r="M27" s="20">
        <v>399.04670709829787</v>
      </c>
      <c r="N27" s="20">
        <v>585.37702946956563</v>
      </c>
      <c r="O27" s="20">
        <v>338.87754049924263</v>
      </c>
      <c r="P27" s="20">
        <v>1656.7763831043558</v>
      </c>
      <c r="R27" s="20">
        <v>1109.4310611387566</v>
      </c>
      <c r="S27" s="20">
        <v>794.99864213724209</v>
      </c>
      <c r="T27" s="20">
        <v>659.13278207485928</v>
      </c>
      <c r="U27" s="20">
        <v>791.11676042117404</v>
      </c>
      <c r="V27" s="20">
        <v>657.1918412168252</v>
      </c>
      <c r="W27" s="20">
        <v>696.01065837750605</v>
      </c>
      <c r="X27" s="20">
        <v>721.24288953194844</v>
      </c>
    </row>
    <row r="28" spans="2:24" x14ac:dyDescent="0.25">
      <c r="B28" s="20">
        <v>152.54721812797479</v>
      </c>
      <c r="C28" s="20">
        <v>853.22686787826319</v>
      </c>
      <c r="D28" s="20">
        <v>94.318992386953582</v>
      </c>
      <c r="E28" s="20">
        <v>142.84251383780457</v>
      </c>
      <c r="G28" s="20">
        <v>152.54721812797479</v>
      </c>
      <c r="H28" s="20">
        <v>853.22686787826319</v>
      </c>
      <c r="I28" s="20">
        <v>688.24689494536983</v>
      </c>
      <c r="J28" s="20">
        <v>142.84251383780457</v>
      </c>
      <c r="K28" s="4"/>
      <c r="L28" s="20">
        <v>1258.8835072073775</v>
      </c>
      <c r="M28" s="20">
        <v>841.58122273005893</v>
      </c>
      <c r="N28" s="20">
        <v>746.47512068639105</v>
      </c>
      <c r="O28" s="20">
        <v>853.22686787826319</v>
      </c>
      <c r="P28" s="20">
        <v>1788.7603614506704</v>
      </c>
      <c r="R28" s="20">
        <v>1396.6903081277944</v>
      </c>
      <c r="S28" s="20">
        <v>794.99864213724209</v>
      </c>
      <c r="T28" s="20">
        <v>1039.557190249531</v>
      </c>
      <c r="U28" s="20">
        <v>1039.557190249531</v>
      </c>
      <c r="V28" s="20">
        <v>641.66431435255288</v>
      </c>
      <c r="W28" s="20">
        <v>762.00264755066337</v>
      </c>
      <c r="X28" s="20">
        <v>771.70735184083355</v>
      </c>
    </row>
    <row r="29" spans="2:24" x14ac:dyDescent="0.25">
      <c r="B29" s="20">
        <v>133.13780954763439</v>
      </c>
      <c r="C29" s="20">
        <v>1258.8835072073775</v>
      </c>
      <c r="D29" s="20">
        <v>71.027702090545105</v>
      </c>
      <c r="E29" s="20">
        <v>51.618293510204687</v>
      </c>
      <c r="G29" s="20">
        <v>133.13780954763439</v>
      </c>
      <c r="H29" s="20">
        <v>1258.8835072073775</v>
      </c>
      <c r="I29" s="20">
        <v>399.04670709829787</v>
      </c>
      <c r="J29" s="20"/>
      <c r="K29" s="4"/>
      <c r="L29" s="20">
        <v>536.85350801871471</v>
      </c>
      <c r="M29" s="20"/>
      <c r="N29" s="20"/>
      <c r="O29" s="20">
        <v>381.57823937599147</v>
      </c>
      <c r="P29" s="20">
        <v>137.01969126370247</v>
      </c>
      <c r="R29" s="20">
        <v>932.80544305765898</v>
      </c>
      <c r="S29" s="20">
        <v>1031.7934268173949</v>
      </c>
      <c r="T29" s="20">
        <v>785.2939378470719</v>
      </c>
      <c r="U29" s="20">
        <v>874.57721731663764</v>
      </c>
      <c r="V29" s="20">
        <v>713.47912609981233</v>
      </c>
      <c r="W29" s="20">
        <v>532.97162630264665</v>
      </c>
      <c r="X29" s="20">
        <v>637.78243263648483</v>
      </c>
    </row>
    <row r="30" spans="2:24" ht="17.25" customHeight="1" x14ac:dyDescent="0.25">
      <c r="B30" s="20">
        <v>98.200874103021661</v>
      </c>
      <c r="C30" s="20"/>
      <c r="D30" s="20">
        <v>61.3229978003749</v>
      </c>
      <c r="E30" s="20">
        <v>36.090766645932376</v>
      </c>
      <c r="G30" s="20">
        <v>98.200874103021661</v>
      </c>
      <c r="H30" s="20"/>
      <c r="I30" s="20">
        <v>841.58122273005893</v>
      </c>
      <c r="J30" s="20"/>
      <c r="K30" s="4"/>
      <c r="L30" s="20">
        <v>1297.7023243680583</v>
      </c>
      <c r="M30" s="20"/>
      <c r="N30" s="20"/>
      <c r="O30" s="20">
        <v>536.85350801871471</v>
      </c>
      <c r="P30" s="20">
        <v>183.60227185651945</v>
      </c>
      <c r="R30" s="20">
        <v>1293.8204426519903</v>
      </c>
      <c r="S30" s="20">
        <v>1225.887512620799</v>
      </c>
      <c r="T30" s="20">
        <v>674.6603089391316</v>
      </c>
      <c r="U30" s="20"/>
      <c r="V30" s="20"/>
      <c r="W30" s="20"/>
      <c r="X30" s="20">
        <v>606.72737890794008</v>
      </c>
    </row>
    <row r="31" spans="2:24" ht="17.25" customHeight="1" x14ac:dyDescent="0.25">
      <c r="B31" s="29">
        <f>AVERAGE(B26:B30)</f>
        <v>133.52599771924116</v>
      </c>
      <c r="C31" s="29">
        <f t="shared" ref="C31:E31" si="23">AVERAGE(C26:C30)</f>
        <v>730.94759382211873</v>
      </c>
      <c r="D31" s="29">
        <f t="shared" si="23"/>
        <v>71.804078433758718</v>
      </c>
      <c r="E31" s="29">
        <f t="shared" si="23"/>
        <v>72.192266605365518</v>
      </c>
      <c r="G31" s="29">
        <f>AVERAGE(G26:G30)</f>
        <v>133.52599771924116</v>
      </c>
      <c r="H31" s="29">
        <f t="shared" ref="H31" si="24">AVERAGE(H26:H30)</f>
        <v>730.94759382211873</v>
      </c>
      <c r="I31" s="29">
        <f t="shared" ref="I31" si="25">AVERAGE(I26:I30)</f>
        <v>752.68613143209996</v>
      </c>
      <c r="J31" s="29">
        <f t="shared" ref="J31" si="26">AVERAGE(J26:J30)</f>
        <v>126.02102640150956</v>
      </c>
      <c r="K31" s="4"/>
      <c r="L31" s="29">
        <f t="shared" ref="L31:P31" si="27">AVERAGE(L26:L30)</f>
        <v>920.77160973784771</v>
      </c>
      <c r="M31" s="29">
        <f t="shared" si="27"/>
        <v>642.95827492457556</v>
      </c>
      <c r="N31" s="29">
        <f t="shared" si="27"/>
        <v>695.36367809149453</v>
      </c>
      <c r="O31" s="29">
        <f t="shared" si="27"/>
        <v>466.59144895788239</v>
      </c>
      <c r="P31" s="29">
        <f t="shared" si="27"/>
        <v>913.00784630571138</v>
      </c>
      <c r="R31" s="29">
        <f t="shared" ref="R31:X31" si="28">AVERAGE(R26:R30)</f>
        <v>1199.8789051231429</v>
      </c>
      <c r="S31" s="29">
        <f t="shared" si="28"/>
        <v>931.25269037123178</v>
      </c>
      <c r="T31" s="29">
        <f t="shared" si="28"/>
        <v>831.87651843988897</v>
      </c>
      <c r="U31" s="29">
        <f t="shared" si="28"/>
        <v>874.57721731663764</v>
      </c>
      <c r="V31" s="29">
        <f t="shared" si="28"/>
        <v>683.39454280028474</v>
      </c>
      <c r="W31" s="29">
        <f t="shared" si="28"/>
        <v>710.0824795982528</v>
      </c>
      <c r="X31" s="29">
        <f t="shared" si="28"/>
        <v>666.12016916378172</v>
      </c>
    </row>
    <row r="32" spans="2:24" x14ac:dyDescent="0.25">
      <c r="B32" s="20">
        <f>_xlfn.STDEV.S(B26:B30)</f>
        <v>27.048109447311752</v>
      </c>
      <c r="C32" s="20">
        <f t="shared" ref="C32:E32" si="29">_xlfn.STDEV.S(C26:C30)</f>
        <v>458.7715264920601</v>
      </c>
      <c r="D32" s="20">
        <f t="shared" si="29"/>
        <v>13.063555759121773</v>
      </c>
      <c r="E32" s="20">
        <f t="shared" si="29"/>
        <v>42.381900315809396</v>
      </c>
      <c r="G32" s="20">
        <f>_xlfn.STDEV.S(G26:G30)</f>
        <v>27.048109447311752</v>
      </c>
      <c r="H32" s="20">
        <f t="shared" ref="H32:J32" si="30">_xlfn.STDEV.S(H26:H30)</f>
        <v>458.7715264920601</v>
      </c>
      <c r="I32" s="20">
        <f t="shared" si="30"/>
        <v>346.67779233422112</v>
      </c>
      <c r="J32" s="20">
        <f t="shared" si="30"/>
        <v>14.696566983192337</v>
      </c>
      <c r="L32" s="20">
        <f t="shared" ref="L32:P32" si="31">_xlfn.STDEV.S(L26:L30)</f>
        <v>345.62483786476599</v>
      </c>
      <c r="M32" s="20">
        <f t="shared" si="31"/>
        <v>224.71647404874503</v>
      </c>
      <c r="N32" s="20">
        <f t="shared" si="31"/>
        <v>95.330300335047838</v>
      </c>
      <c r="O32" s="20">
        <f t="shared" si="31"/>
        <v>243.7113851454036</v>
      </c>
      <c r="P32" s="20">
        <f t="shared" si="31"/>
        <v>785.38991250326285</v>
      </c>
      <c r="R32" s="20">
        <f t="shared" ref="R32:X32" si="32">_xlfn.STDEV.S(R26:R30)</f>
        <v>181.3331203067564</v>
      </c>
      <c r="S32" s="20">
        <f t="shared" si="32"/>
        <v>193.06459785319737</v>
      </c>
      <c r="T32" s="20">
        <f t="shared" si="32"/>
        <v>179.14579202189839</v>
      </c>
      <c r="U32" s="20">
        <f t="shared" si="32"/>
        <v>116.66114867300412</v>
      </c>
      <c r="V32" s="20">
        <f t="shared" si="32"/>
        <v>39.856296195198468</v>
      </c>
      <c r="W32" s="20">
        <f t="shared" si="32"/>
        <v>133.73608349063852</v>
      </c>
      <c r="X32" s="20">
        <f t="shared" si="32"/>
        <v>77.207006890455403</v>
      </c>
    </row>
    <row r="33" spans="1:24" x14ac:dyDescent="0.25">
      <c r="B33" s="23">
        <f>B32/SQRT(5)</f>
        <v>12.096282277408669</v>
      </c>
      <c r="C33" s="23">
        <f>C32/SQRT(4)</f>
        <v>229.38576324603005</v>
      </c>
      <c r="D33" s="23">
        <f t="shared" ref="D33:E33" si="33">D32/SQRT(5)</f>
        <v>5.8421997410510302</v>
      </c>
      <c r="E33" s="23">
        <f t="shared" si="33"/>
        <v>18.953762024353921</v>
      </c>
      <c r="G33" s="23">
        <f>G32/SQRT(5)</f>
        <v>12.096282277408669</v>
      </c>
      <c r="H33" s="23">
        <f>H32/SQRT(4)</f>
        <v>229.38576324603005</v>
      </c>
      <c r="I33" s="23">
        <f t="shared" ref="I33" si="34">I32/SQRT(5)</f>
        <v>155.03902198977477</v>
      </c>
      <c r="J33" s="23">
        <f>J32/SQRT(3)</f>
        <v>8.4850669039094626</v>
      </c>
      <c r="L33" s="23">
        <f t="shared" ref="L33:P33" si="35">L32/SQRT(5)</f>
        <v>154.56812643559201</v>
      </c>
      <c r="M33" s="23">
        <f>M32/SQRT(3)</f>
        <v>129.7401167833865</v>
      </c>
      <c r="N33" s="23">
        <f>N32/SQRT(3)</f>
        <v>55.038974560367741</v>
      </c>
      <c r="O33" s="23">
        <f t="shared" si="35"/>
        <v>108.99104481515097</v>
      </c>
      <c r="P33" s="23">
        <f t="shared" si="35"/>
        <v>351.23704663998154</v>
      </c>
      <c r="R33" s="23">
        <f t="shared" ref="R33:X33" si="36">R32/SQRT(5)</f>
        <v>81.09463671561096</v>
      </c>
      <c r="S33" s="23">
        <f t="shared" si="36"/>
        <v>86.341112969681859</v>
      </c>
      <c r="T33" s="23">
        <f t="shared" si="36"/>
        <v>80.11643376880086</v>
      </c>
      <c r="U33" s="23">
        <f>U32/SQRT(4)</f>
        <v>58.33057433650206</v>
      </c>
      <c r="V33" s="23">
        <f>V32/SQRT(4)</f>
        <v>19.928148097599234</v>
      </c>
      <c r="W33" s="23">
        <f>W32/SQRT(4)</f>
        <v>66.86804174531926</v>
      </c>
      <c r="X33" s="23">
        <f t="shared" si="36"/>
        <v>34.528023149270588</v>
      </c>
    </row>
    <row r="34" spans="1:24" x14ac:dyDescent="0.25">
      <c r="J34" s="21"/>
      <c r="O34" s="21"/>
      <c r="P34" s="21"/>
      <c r="Q34" s="21"/>
      <c r="R34" s="21"/>
      <c r="S34" s="21"/>
      <c r="T34" s="21"/>
      <c r="U34" s="21"/>
      <c r="V34" s="21"/>
      <c r="W34" s="21"/>
      <c r="X34" s="21"/>
    </row>
    <row r="35" spans="1:24" x14ac:dyDescent="0.25">
      <c r="B35" s="8" t="s">
        <v>642</v>
      </c>
      <c r="C35" s="8"/>
      <c r="D35" s="8"/>
      <c r="E35" s="8"/>
      <c r="G35" s="8" t="s">
        <v>643</v>
      </c>
      <c r="H35" s="8"/>
      <c r="I35" s="8"/>
      <c r="J35" s="8"/>
      <c r="L35" s="8" t="s">
        <v>644</v>
      </c>
      <c r="M35" s="8"/>
      <c r="N35" s="8"/>
      <c r="O35" s="8"/>
      <c r="P35" s="8"/>
      <c r="Q35" s="21"/>
      <c r="R35" s="8" t="s">
        <v>645</v>
      </c>
      <c r="S35" s="8"/>
      <c r="T35" s="8"/>
      <c r="U35" s="8"/>
      <c r="V35" s="8"/>
      <c r="W35" s="8"/>
      <c r="X35" s="8"/>
    </row>
    <row r="36" spans="1:24" ht="45" x14ac:dyDescent="0.25">
      <c r="B36" s="13" t="s">
        <v>620</v>
      </c>
      <c r="C36" s="13" t="s">
        <v>621</v>
      </c>
      <c r="D36" s="13" t="s">
        <v>618</v>
      </c>
      <c r="E36" s="13" t="s">
        <v>619</v>
      </c>
      <c r="G36" s="13" t="s">
        <v>624</v>
      </c>
      <c r="H36" s="13" t="s">
        <v>623</v>
      </c>
      <c r="I36" s="13" t="s">
        <v>622</v>
      </c>
      <c r="J36" s="13" t="s">
        <v>625</v>
      </c>
      <c r="L36" s="13" t="s">
        <v>620</v>
      </c>
      <c r="M36" s="13" t="s">
        <v>626</v>
      </c>
      <c r="N36" s="13" t="s">
        <v>623</v>
      </c>
      <c r="O36" s="13" t="s">
        <v>622</v>
      </c>
      <c r="P36" s="13" t="s">
        <v>625</v>
      </c>
      <c r="Q36" s="21"/>
      <c r="R36" s="19" t="s">
        <v>624</v>
      </c>
      <c r="S36" s="19" t="s">
        <v>627</v>
      </c>
      <c r="T36" s="19" t="s">
        <v>628</v>
      </c>
      <c r="U36" s="19" t="s">
        <v>629</v>
      </c>
      <c r="V36" s="19" t="s">
        <v>630</v>
      </c>
      <c r="W36" s="19" t="s">
        <v>631</v>
      </c>
      <c r="X36" s="19" t="s">
        <v>632</v>
      </c>
    </row>
    <row r="37" spans="1:24" x14ac:dyDescent="0.25">
      <c r="B37" s="20">
        <v>11.264287472013962</v>
      </c>
      <c r="C37" s="20">
        <v>8.013821539265285</v>
      </c>
      <c r="D37" s="20">
        <v>17.765219337511315</v>
      </c>
      <c r="E37" s="20">
        <v>1.5128896737679436</v>
      </c>
      <c r="G37" s="20">
        <v>11.264287472013962</v>
      </c>
      <c r="H37" s="20">
        <v>8.013821539265285</v>
      </c>
      <c r="I37" s="20">
        <v>1.5128896737679436</v>
      </c>
      <c r="J37" s="20">
        <v>4.7633556065166092</v>
      </c>
      <c r="L37" s="20">
        <v>157.53525444570425</v>
      </c>
      <c r="M37" s="20">
        <v>168.91188521032464</v>
      </c>
      <c r="N37" s="20">
        <v>95.776401723479481</v>
      </c>
      <c r="O37" s="20">
        <v>87.65023689160779</v>
      </c>
      <c r="P37" s="20">
        <v>183.53898190769368</v>
      </c>
      <c r="Q37" s="21"/>
      <c r="R37" s="20">
        <v>76.273606126987417</v>
      </c>
      <c r="S37" s="20">
        <v>1144.0516650349266</v>
      </c>
      <c r="T37" s="20">
        <v>719.86586081122482</v>
      </c>
      <c r="U37" s="20">
        <v>999.40593102761079</v>
      </c>
      <c r="V37" s="20">
        <v>2161.4475019852612</v>
      </c>
      <c r="W37" s="20">
        <v>1083.9180452790763</v>
      </c>
      <c r="X37" s="20">
        <v>1153.8030628331728</v>
      </c>
    </row>
    <row r="38" spans="1:24" x14ac:dyDescent="0.25">
      <c r="B38" s="20">
        <v>17.765219337511315</v>
      </c>
      <c r="C38" s="20"/>
      <c r="D38" s="20">
        <v>3.1381226401422819</v>
      </c>
      <c r="E38" s="20">
        <v>1.5128896737679436</v>
      </c>
      <c r="G38" s="20">
        <v>17.765219337511315</v>
      </c>
      <c r="H38" s="20"/>
      <c r="I38" s="20">
        <v>16.139986371136978</v>
      </c>
      <c r="J38" s="20">
        <v>14.514753404762638</v>
      </c>
      <c r="L38" s="20">
        <v>238.79690276442113</v>
      </c>
      <c r="M38" s="20">
        <v>105.52779952172548</v>
      </c>
      <c r="N38" s="20">
        <v>90.900702824356472</v>
      </c>
      <c r="O38" s="20">
        <v>115.27919731997152</v>
      </c>
      <c r="P38" s="20">
        <v>378.56693787261406</v>
      </c>
      <c r="Q38" s="21"/>
      <c r="R38" s="20">
        <v>516.71174001443273</v>
      </c>
      <c r="S38" s="20">
        <v>1096.9199090100708</v>
      </c>
      <c r="T38" s="20">
        <v>1522.7309462001472</v>
      </c>
      <c r="U38" s="20">
        <v>858.01066295304338</v>
      </c>
      <c r="V38" s="20">
        <v>1852.6532383741373</v>
      </c>
      <c r="W38" s="20">
        <v>1105.0460738419426</v>
      </c>
      <c r="X38" s="20">
        <v>1070.9161815480816</v>
      </c>
    </row>
    <row r="39" spans="1:24" x14ac:dyDescent="0.25">
      <c r="B39" s="20">
        <v>11.264287472013962</v>
      </c>
      <c r="C39" s="20">
        <v>1.5128896737679436</v>
      </c>
      <c r="D39" s="20">
        <v>12.889520438388299</v>
      </c>
      <c r="E39" s="20">
        <v>4.7633556065166092</v>
      </c>
      <c r="G39" s="20">
        <v>11.264287472013962</v>
      </c>
      <c r="H39" s="20">
        <v>1.5128896737679436</v>
      </c>
      <c r="I39" s="20">
        <v>6.3885885728909466</v>
      </c>
      <c r="J39" s="20">
        <v>8.013821539265285</v>
      </c>
      <c r="L39" s="20">
        <v>279.42772692377952</v>
      </c>
      <c r="M39" s="20">
        <v>211.16794233605739</v>
      </c>
      <c r="N39" s="20">
        <v>121.78012918546887</v>
      </c>
      <c r="O39" s="20">
        <v>224.16980606705209</v>
      </c>
      <c r="P39" s="20">
        <v>402.94543236822909</v>
      </c>
      <c r="Q39" s="21"/>
      <c r="R39" s="20">
        <v>776.74901463432661</v>
      </c>
      <c r="S39" s="20">
        <v>1012.4077947586055</v>
      </c>
      <c r="T39" s="20">
        <v>1551.9851395948851</v>
      </c>
      <c r="U39" s="20">
        <v>944.14801017088325</v>
      </c>
      <c r="V39" s="20">
        <v>1339.0796209998471</v>
      </c>
      <c r="W39" s="20">
        <v>1603.9925945188638</v>
      </c>
      <c r="X39" s="20">
        <v>1135.925500203055</v>
      </c>
    </row>
    <row r="40" spans="1:24" x14ac:dyDescent="0.25">
      <c r="B40" s="20">
        <v>27.516617135757322</v>
      </c>
      <c r="C40" s="20">
        <v>4.7633556065166092</v>
      </c>
      <c r="D40" s="20">
        <v>138.03245884921222</v>
      </c>
      <c r="E40" s="20">
        <v>1.5128896737679436</v>
      </c>
      <c r="G40" s="20">
        <v>27.516617135757322</v>
      </c>
      <c r="H40" s="20">
        <v>4.7633556065166092</v>
      </c>
      <c r="I40" s="20">
        <v>11.264287472013962</v>
      </c>
      <c r="J40" s="20"/>
      <c r="L40" s="20">
        <v>194.91561267231401</v>
      </c>
      <c r="M40" s="20"/>
      <c r="N40" s="20"/>
      <c r="O40" s="20">
        <v>84.399770958859108</v>
      </c>
      <c r="P40" s="20">
        <v>50.269878664998032</v>
      </c>
      <c r="Q40" s="21"/>
      <c r="R40" s="20">
        <v>911.64335084339655</v>
      </c>
      <c r="S40" s="20">
        <v>880.7639244822841</v>
      </c>
      <c r="T40" s="20">
        <v>1186.3077221606595</v>
      </c>
      <c r="U40" s="20">
        <v>1407.3394055875692</v>
      </c>
      <c r="V40" s="20">
        <v>1446.3449967805532</v>
      </c>
      <c r="W40" s="20">
        <v>1400.838473722072</v>
      </c>
      <c r="X40" s="20">
        <v>1005.9068628931082</v>
      </c>
    </row>
    <row r="41" spans="1:24" x14ac:dyDescent="0.25">
      <c r="B41" s="20">
        <v>12.889520438388299</v>
      </c>
      <c r="C41" s="20"/>
      <c r="D41" s="20"/>
      <c r="E41" s="20">
        <v>1.5128896737679436</v>
      </c>
      <c r="G41" s="20">
        <v>12.889520438388299</v>
      </c>
      <c r="H41" s="20"/>
      <c r="I41" s="20">
        <v>3.1381226401422819</v>
      </c>
      <c r="J41" s="20"/>
      <c r="L41" s="20">
        <v>443.57625652758759</v>
      </c>
      <c r="M41" s="20"/>
      <c r="N41" s="20"/>
      <c r="O41" s="20">
        <v>224.16980606705209</v>
      </c>
      <c r="P41" s="20">
        <v>45.394179765875045</v>
      </c>
      <c r="Q41" s="21"/>
      <c r="R41" s="20">
        <v>1189.5581880934083</v>
      </c>
      <c r="S41" s="20">
        <v>1317.9515924369807</v>
      </c>
      <c r="T41" s="20">
        <v>986.40406729661606</v>
      </c>
      <c r="U41" s="20">
        <v>1561.7365373931311</v>
      </c>
      <c r="V41" s="20">
        <v>623.97711579513896</v>
      </c>
      <c r="W41" s="20">
        <v>1222.062847420895</v>
      </c>
      <c r="X41" s="20">
        <v>1420.3412693185639</v>
      </c>
    </row>
    <row r="42" spans="1:24" x14ac:dyDescent="0.25">
      <c r="A42" s="21"/>
      <c r="B42" s="29">
        <f>AVERAGE(B37:B41)</f>
        <v>16.139986371136974</v>
      </c>
      <c r="C42" s="29">
        <f t="shared" ref="C42:D42" si="37">AVERAGE(C37:C41)</f>
        <v>4.7633556065166127</v>
      </c>
      <c r="D42" s="29">
        <f t="shared" si="37"/>
        <v>42.956330316313526</v>
      </c>
      <c r="E42" s="29">
        <f>AVERAGE(E37:E41)</f>
        <v>2.1629828603176771</v>
      </c>
      <c r="G42" s="29">
        <f>AVERAGE(G37:G41)</f>
        <v>16.139986371136974</v>
      </c>
      <c r="H42" s="29">
        <f>AVERAGE(H37:H41)</f>
        <v>4.7633556065166127</v>
      </c>
      <c r="I42" s="29">
        <f>AVERAGE(I37:I41)</f>
        <v>7.6887749459904224</v>
      </c>
      <c r="J42" s="29">
        <f>AVERAGE(J37:J41)</f>
        <v>9.0973101835148444</v>
      </c>
      <c r="K42" s="21"/>
      <c r="L42" s="29">
        <f>AVERAGE(L37:L41)</f>
        <v>262.8503506667613</v>
      </c>
      <c r="M42" s="29">
        <f t="shared" ref="M42:N42" si="38">AVERAGE(M37:M41)</f>
        <v>161.86920902270251</v>
      </c>
      <c r="N42" s="29">
        <f t="shared" si="38"/>
        <v>102.8190779111016</v>
      </c>
      <c r="O42" s="29">
        <f t="shared" ref="O42:P42" si="39">AVERAGE(O37:O41)</f>
        <v>147.13376346090851</v>
      </c>
      <c r="P42" s="29">
        <f t="shared" si="39"/>
        <v>212.14308211588201</v>
      </c>
      <c r="Q42" s="21"/>
      <c r="R42" s="29">
        <f t="shared" ref="R42:X42" si="40">AVERAGE(R37:R41)</f>
        <v>694.18717994251028</v>
      </c>
      <c r="S42" s="29">
        <f t="shared" si="40"/>
        <v>1090.4189771445735</v>
      </c>
      <c r="T42" s="29">
        <f t="shared" si="40"/>
        <v>1193.4587472127064</v>
      </c>
      <c r="U42" s="29">
        <f t="shared" si="40"/>
        <v>1154.1281094264475</v>
      </c>
      <c r="V42" s="29">
        <f t="shared" si="40"/>
        <v>1484.7004947869877</v>
      </c>
      <c r="W42" s="29">
        <f t="shared" si="40"/>
        <v>1283.17160695657</v>
      </c>
      <c r="X42" s="29">
        <f t="shared" si="40"/>
        <v>1157.3785753591962</v>
      </c>
    </row>
    <row r="43" spans="1:24" x14ac:dyDescent="0.25">
      <c r="B43" s="20">
        <f>_xlfn.STDEV.S(B37:B41)</f>
        <v>6.8952795091873256</v>
      </c>
      <c r="C43" s="20">
        <f>_xlfn.STDEV.S(C37:C40)</f>
        <v>3.2504659327486696</v>
      </c>
      <c r="D43" s="20">
        <f t="shared" ref="D43:E43" si="41">_xlfn.STDEV.S(D37:D41)</f>
        <v>63.67512598581596</v>
      </c>
      <c r="E43" s="20">
        <f t="shared" si="41"/>
        <v>1.4536525568346548</v>
      </c>
      <c r="G43" s="21">
        <f>_xlfn.STDEV.S(G37:G41)</f>
        <v>6.8952795091873256</v>
      </c>
      <c r="H43" s="21">
        <f>_xlfn.STDEV.S(H37:H41)</f>
        <v>3.2504659327486696</v>
      </c>
      <c r="I43" s="21">
        <f>_xlfn.STDEV.S(I37:I41)</f>
        <v>6.0155578354265691</v>
      </c>
      <c r="J43" s="21">
        <f>_xlfn.STDEV.S(J37:J41)</f>
        <v>4.9651687268986819</v>
      </c>
      <c r="L43" s="21">
        <f>_xlfn.STDEV.S(L37:L41)</f>
        <v>110.92974006910676</v>
      </c>
      <c r="M43" s="21">
        <f>_xlfn.STDEV.S(M37:M41)</f>
        <v>53.171039197770924</v>
      </c>
      <c r="N43" s="21">
        <f>_xlfn.STDEV.S(N37:N41)</f>
        <v>16.600729171052034</v>
      </c>
      <c r="O43" s="21">
        <f>_xlfn.STDEV.S(O37:O41)</f>
        <v>71.340137463468594</v>
      </c>
      <c r="P43" s="21">
        <f>_xlfn.STDEV.S(P37:P41)</f>
        <v>172.43024793076501</v>
      </c>
      <c r="R43" s="21">
        <f t="shared" ref="R43:X43" si="42">_xlfn.STDEV.S(R37:R41)</f>
        <v>422.14061490518998</v>
      </c>
      <c r="S43" s="21">
        <f t="shared" si="42"/>
        <v>161.81069497359456</v>
      </c>
      <c r="T43" s="21">
        <f t="shared" si="42"/>
        <v>355.02618028292687</v>
      </c>
      <c r="U43" s="21">
        <f t="shared" si="42"/>
        <v>310.63512668839206</v>
      </c>
      <c r="V43" s="21">
        <f t="shared" si="42"/>
        <v>582.42962053756446</v>
      </c>
      <c r="W43" s="21">
        <f t="shared" si="42"/>
        <v>219.05282780380909</v>
      </c>
      <c r="X43" s="21">
        <f t="shared" si="42"/>
        <v>158.14694302989531</v>
      </c>
    </row>
    <row r="44" spans="1:24" x14ac:dyDescent="0.25">
      <c r="B44" s="23">
        <f>B43/SQRT(5)</f>
        <v>3.0836627412808491</v>
      </c>
      <c r="C44" s="23">
        <f>C43/SQRT(3)</f>
        <v>1.8766573812641525</v>
      </c>
      <c r="D44" s="23">
        <f>D43/SQRT(4)</f>
        <v>31.83756299290798</v>
      </c>
      <c r="E44" s="23">
        <f>E43/SQRT(5)</f>
        <v>0.65009318654973292</v>
      </c>
      <c r="G44" s="26">
        <f>G43/SQRT(5)</f>
        <v>3.0836627412808491</v>
      </c>
      <c r="H44" s="26">
        <f>H43/SQRT(3)</f>
        <v>1.8766573812641525</v>
      </c>
      <c r="I44" s="26">
        <f>I43/SQRT(5)</f>
        <v>2.69023924851906</v>
      </c>
      <c r="J44" s="26">
        <f>J43/SQRT(3)</f>
        <v>2.8666415010468658</v>
      </c>
      <c r="K44" s="4"/>
      <c r="L44" s="26">
        <f>L43/SQRT(5)</f>
        <v>49.609287904180981</v>
      </c>
      <c r="M44" s="26">
        <f>M43/SQRT(3)</f>
        <v>30.698313793925188</v>
      </c>
      <c r="N44" s="26">
        <f>N43/SQRT(3)</f>
        <v>9.584435455650965</v>
      </c>
      <c r="O44" s="26">
        <f t="shared" ref="O44:P44" si="43">O43/SQRT(5)</f>
        <v>31.904279378499037</v>
      </c>
      <c r="P44" s="26">
        <f t="shared" si="43"/>
        <v>77.113151150066599</v>
      </c>
      <c r="R44" s="26">
        <f t="shared" ref="R44:X44" si="44">R43/SQRT(5)</f>
        <v>188.78702219831314</v>
      </c>
      <c r="S44" s="26">
        <f t="shared" si="44"/>
        <v>72.363942689488198</v>
      </c>
      <c r="T44" s="26">
        <f t="shared" si="44"/>
        <v>158.77253458094398</v>
      </c>
      <c r="U44" s="26">
        <f t="shared" si="44"/>
        <v>138.92025189490076</v>
      </c>
      <c r="V44" s="26">
        <f t="shared" si="44"/>
        <v>260.47044472628033</v>
      </c>
      <c r="W44" s="26">
        <f t="shared" si="44"/>
        <v>97.963402726574614</v>
      </c>
      <c r="X44" s="26">
        <f t="shared" si="44"/>
        <v>70.725463009726496</v>
      </c>
    </row>
    <row r="45" spans="1:24" x14ac:dyDescent="0.25"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24" x14ac:dyDescent="0.25">
      <c r="B46" s="8" t="s">
        <v>647</v>
      </c>
      <c r="C46" s="8"/>
      <c r="D46" s="8"/>
      <c r="E46" s="8"/>
      <c r="G46" s="8" t="s">
        <v>648</v>
      </c>
      <c r="H46" s="8"/>
      <c r="I46" s="8"/>
      <c r="J46" s="8"/>
      <c r="K46" s="4"/>
      <c r="L46" s="8" t="s">
        <v>646</v>
      </c>
      <c r="M46" s="8"/>
      <c r="N46" s="8"/>
      <c r="O46" s="8"/>
      <c r="P46" s="8"/>
      <c r="R46" s="8" t="s">
        <v>649</v>
      </c>
      <c r="S46" s="8"/>
      <c r="T46" s="8"/>
      <c r="U46" s="8"/>
      <c r="V46" s="8"/>
      <c r="W46" s="8"/>
      <c r="X46" s="8"/>
    </row>
    <row r="47" spans="1:24" ht="45" x14ac:dyDescent="0.25">
      <c r="B47" s="31" t="s">
        <v>620</v>
      </c>
      <c r="C47" s="31" t="s">
        <v>621</v>
      </c>
      <c r="D47" s="31" t="s">
        <v>618</v>
      </c>
      <c r="E47" s="31" t="s">
        <v>619</v>
      </c>
      <c r="G47" s="31" t="s">
        <v>624</v>
      </c>
      <c r="H47" s="31" t="s">
        <v>623</v>
      </c>
      <c r="I47" s="31" t="s">
        <v>622</v>
      </c>
      <c r="J47" s="31" t="s">
        <v>625</v>
      </c>
      <c r="K47" s="4"/>
      <c r="L47" s="31" t="s">
        <v>620</v>
      </c>
      <c r="M47" s="31" t="s">
        <v>626</v>
      </c>
      <c r="N47" s="31" t="s">
        <v>623</v>
      </c>
      <c r="O47" s="31" t="s">
        <v>622</v>
      </c>
      <c r="P47" s="31" t="s">
        <v>625</v>
      </c>
      <c r="R47" s="31" t="s">
        <v>624</v>
      </c>
      <c r="S47" s="31" t="s">
        <v>627</v>
      </c>
      <c r="T47" s="31" t="s">
        <v>628</v>
      </c>
      <c r="U47" s="31" t="s">
        <v>629</v>
      </c>
      <c r="V47" s="31" t="s">
        <v>630</v>
      </c>
      <c r="W47" s="31" t="s">
        <v>631</v>
      </c>
      <c r="X47" s="31" t="s">
        <v>632</v>
      </c>
    </row>
    <row r="48" spans="1:24" x14ac:dyDescent="0.25">
      <c r="B48" s="20">
        <v>0</v>
      </c>
      <c r="C48" s="20">
        <v>0</v>
      </c>
      <c r="D48" s="20">
        <v>0</v>
      </c>
      <c r="E48" s="20">
        <v>0</v>
      </c>
      <c r="G48" s="20">
        <v>0</v>
      </c>
      <c r="H48" s="20">
        <v>0</v>
      </c>
      <c r="I48" s="20">
        <v>0</v>
      </c>
      <c r="J48" s="20">
        <v>0</v>
      </c>
      <c r="K48" s="4"/>
      <c r="L48" s="20">
        <v>1.8333333333333166</v>
      </c>
      <c r="M48" s="20">
        <v>0</v>
      </c>
      <c r="N48" s="20">
        <v>0</v>
      </c>
      <c r="O48" s="20">
        <v>0</v>
      </c>
      <c r="P48" s="20">
        <v>15.166666666666663</v>
      </c>
      <c r="R48" s="20">
        <v>1973.5</v>
      </c>
      <c r="S48" s="20">
        <v>1225.1666666666667</v>
      </c>
      <c r="T48" s="20">
        <v>947.50000000000011</v>
      </c>
      <c r="U48" s="20">
        <v>1300.1666666666665</v>
      </c>
      <c r="V48" s="20">
        <v>1838.5</v>
      </c>
      <c r="W48" s="20">
        <v>1673.4999999999998</v>
      </c>
      <c r="X48" s="20">
        <v>1071.8333333333335</v>
      </c>
    </row>
    <row r="49" spans="2:24" x14ac:dyDescent="0.25">
      <c r="B49" s="20">
        <v>0</v>
      </c>
      <c r="C49" s="20">
        <v>0</v>
      </c>
      <c r="D49" s="20">
        <v>0</v>
      </c>
      <c r="E49" s="20">
        <v>0</v>
      </c>
      <c r="G49" s="20">
        <v>0</v>
      </c>
      <c r="H49" s="20">
        <v>0</v>
      </c>
      <c r="I49" s="20">
        <v>7.5000000000000071</v>
      </c>
      <c r="J49" s="20">
        <v>105.16666666666666</v>
      </c>
      <c r="K49" s="4"/>
      <c r="L49" s="20"/>
      <c r="M49" s="20">
        <v>0</v>
      </c>
      <c r="N49" s="20">
        <v>0</v>
      </c>
      <c r="O49" s="20">
        <v>0</v>
      </c>
      <c r="P49" s="20"/>
      <c r="R49" s="20">
        <v>893.50000000000011</v>
      </c>
      <c r="S49" s="20">
        <v>928.5</v>
      </c>
      <c r="T49" s="20">
        <v>798.5</v>
      </c>
      <c r="U49" s="20">
        <v>1213.5</v>
      </c>
      <c r="V49" s="20">
        <v>1358.5000000000002</v>
      </c>
      <c r="W49" s="20">
        <v>1380.8333333333335</v>
      </c>
      <c r="X49" s="20">
        <v>1365.166666666667</v>
      </c>
    </row>
    <row r="50" spans="2:24" x14ac:dyDescent="0.25">
      <c r="B50" s="20">
        <v>0</v>
      </c>
      <c r="C50" s="20">
        <v>0</v>
      </c>
      <c r="D50" s="20">
        <v>0</v>
      </c>
      <c r="E50" s="20">
        <v>0</v>
      </c>
      <c r="G50" s="20">
        <v>0</v>
      </c>
      <c r="H50" s="20">
        <v>0</v>
      </c>
      <c r="I50" s="20"/>
      <c r="J50" s="20">
        <v>0</v>
      </c>
      <c r="K50" s="4"/>
      <c r="L50" s="20">
        <v>89.166666666666657</v>
      </c>
      <c r="M50" s="20">
        <v>0</v>
      </c>
      <c r="N50" s="20">
        <v>0</v>
      </c>
      <c r="O50" s="20">
        <v>0</v>
      </c>
      <c r="P50" s="20">
        <v>5.1666666666666536</v>
      </c>
      <c r="R50" s="20">
        <v>1077.5000000000002</v>
      </c>
      <c r="S50" s="20">
        <v>636.83333333333337</v>
      </c>
      <c r="T50" s="20">
        <v>788.5</v>
      </c>
      <c r="U50" s="20">
        <v>1156.8333333333333</v>
      </c>
      <c r="V50" s="20">
        <v>1571.8333333333333</v>
      </c>
      <c r="W50" s="20">
        <v>1013.5</v>
      </c>
      <c r="X50" s="20">
        <v>1625.1666666666667</v>
      </c>
    </row>
    <row r="51" spans="2:24" x14ac:dyDescent="0.25">
      <c r="B51" s="20">
        <v>0</v>
      </c>
      <c r="C51" s="20">
        <v>0</v>
      </c>
      <c r="D51" s="20">
        <v>0</v>
      </c>
      <c r="E51" s="20">
        <v>0</v>
      </c>
      <c r="G51" s="20">
        <v>0</v>
      </c>
      <c r="H51" s="20">
        <v>0</v>
      </c>
      <c r="I51" s="20">
        <v>0</v>
      </c>
      <c r="J51" s="20"/>
      <c r="K51" s="4"/>
      <c r="L51" s="20"/>
      <c r="M51" s="20">
        <v>0</v>
      </c>
      <c r="N51" s="20">
        <v>0</v>
      </c>
      <c r="O51" s="20">
        <v>0</v>
      </c>
      <c r="P51" s="20">
        <v>23.500000000000004</v>
      </c>
      <c r="R51" s="20">
        <v>773.5</v>
      </c>
      <c r="S51" s="20">
        <v>861.83333333333337</v>
      </c>
      <c r="T51" s="20">
        <v>1331.8333333333335</v>
      </c>
      <c r="U51" s="20">
        <v>1312.5000000000002</v>
      </c>
      <c r="V51" s="20">
        <v>1383.5</v>
      </c>
      <c r="W51" s="20">
        <v>1436.8333333333335</v>
      </c>
      <c r="X51" s="20">
        <v>1283.5</v>
      </c>
    </row>
    <row r="52" spans="2:24" x14ac:dyDescent="0.25">
      <c r="B52" s="20">
        <v>0</v>
      </c>
      <c r="C52" s="20">
        <v>0</v>
      </c>
      <c r="D52" s="20">
        <v>0</v>
      </c>
      <c r="E52" s="20">
        <v>0</v>
      </c>
      <c r="G52" s="20">
        <v>0</v>
      </c>
      <c r="H52" s="20">
        <v>0</v>
      </c>
      <c r="I52" s="20"/>
      <c r="J52" s="20"/>
      <c r="L52" s="20">
        <v>38.500000000000021</v>
      </c>
      <c r="M52" s="20">
        <v>0</v>
      </c>
      <c r="N52" s="20">
        <v>0</v>
      </c>
      <c r="O52" s="20">
        <v>0</v>
      </c>
      <c r="P52" s="7"/>
      <c r="R52" s="20">
        <v>1016.8333333333334</v>
      </c>
      <c r="S52" s="20">
        <v>1055.1666666666667</v>
      </c>
      <c r="T52" s="20">
        <v>855.16666666666674</v>
      </c>
      <c r="U52" s="20">
        <v>1380.1666666666667</v>
      </c>
      <c r="V52" s="20">
        <v>1961.8333333333333</v>
      </c>
      <c r="W52" s="20">
        <v>1543.5000000000002</v>
      </c>
      <c r="X52" s="20">
        <v>1662.5000000000002</v>
      </c>
    </row>
    <row r="53" spans="2:24" x14ac:dyDescent="0.25">
      <c r="B53" s="29">
        <v>0</v>
      </c>
      <c r="C53" s="29">
        <v>0</v>
      </c>
      <c r="D53" s="29">
        <v>0</v>
      </c>
      <c r="E53" s="29">
        <v>0</v>
      </c>
      <c r="G53" s="30">
        <v>0</v>
      </c>
      <c r="H53" s="30">
        <v>0</v>
      </c>
      <c r="I53" s="30">
        <v>7.5</v>
      </c>
      <c r="J53" s="30">
        <v>105.17</v>
      </c>
      <c r="L53" s="29">
        <f>AVERAGE(L48:L52)</f>
        <v>43.166666666666664</v>
      </c>
      <c r="M53" s="29">
        <v>0</v>
      </c>
      <c r="N53" s="29">
        <v>0</v>
      </c>
      <c r="O53" s="29">
        <v>0</v>
      </c>
      <c r="P53" s="29">
        <f>AVERAGE(P48:P51)</f>
        <v>14.611111111111105</v>
      </c>
      <c r="R53" s="29">
        <f>AVERAGE(R48:R52)</f>
        <v>1146.9666666666667</v>
      </c>
      <c r="S53" s="29">
        <f t="shared" ref="S53:X53" si="45">AVERAGE(S48:S52)</f>
        <v>941.50000000000023</v>
      </c>
      <c r="T53" s="29">
        <f t="shared" si="45"/>
        <v>944.3</v>
      </c>
      <c r="U53" s="29">
        <f t="shared" si="45"/>
        <v>1272.6333333333334</v>
      </c>
      <c r="V53" s="29">
        <f t="shared" si="45"/>
        <v>1622.8333333333333</v>
      </c>
      <c r="W53" s="29">
        <f t="shared" si="45"/>
        <v>1409.6333333333332</v>
      </c>
      <c r="X53" s="29">
        <f t="shared" si="45"/>
        <v>1401.6333333333334</v>
      </c>
    </row>
    <row r="54" spans="2:24" x14ac:dyDescent="0.25">
      <c r="L54" s="7">
        <f>_xlfn.STDEV.S(L48:L52)</f>
        <v>43.853290767183147</v>
      </c>
      <c r="M54" s="20"/>
      <c r="N54" s="20"/>
      <c r="O54" s="20"/>
      <c r="P54" s="7">
        <f>_xlfn.STDEV.S(P48:P51)</f>
        <v>9.1792842454768486</v>
      </c>
      <c r="R54" s="20">
        <f>_xlfn.STDEV.S(R48:R52)</f>
        <v>476.61314384822538</v>
      </c>
      <c r="S54" s="20">
        <f t="shared" ref="S54:X54" si="46">_xlfn.STDEV.S(S48:S52)</f>
        <v>219.50196151996124</v>
      </c>
      <c r="T54" s="20">
        <f t="shared" si="46"/>
        <v>225.64815285946602</v>
      </c>
      <c r="U54" s="20">
        <f t="shared" si="46"/>
        <v>87.774205271885677</v>
      </c>
      <c r="V54" s="20">
        <f t="shared" si="46"/>
        <v>269.80857411629353</v>
      </c>
      <c r="W54" s="20">
        <f t="shared" si="46"/>
        <v>248.01048364938256</v>
      </c>
      <c r="X54" s="20">
        <f t="shared" si="46"/>
        <v>246.00401984068819</v>
      </c>
    </row>
    <row r="55" spans="2:24" x14ac:dyDescent="0.25">
      <c r="J55" s="21"/>
      <c r="L55" s="23">
        <f>L54/SQRT(5)</f>
        <v>19.611787838497083</v>
      </c>
      <c r="M55" s="23"/>
      <c r="N55" s="23"/>
      <c r="O55" s="23"/>
      <c r="P55" s="23">
        <f>P54/SQRT(5)</f>
        <v>4.1051007115358198</v>
      </c>
      <c r="Q55" s="21"/>
      <c r="R55" s="23">
        <f>R54/SQRT(5)</f>
        <v>213.14787772290353</v>
      </c>
      <c r="S55" s="23">
        <f t="shared" ref="S55:X55" si="47">S54/SQRT(5)</f>
        <v>98.164261430635278</v>
      </c>
      <c r="T55" s="23">
        <f t="shared" si="47"/>
        <v>100.91292175820591</v>
      </c>
      <c r="U55" s="23">
        <f t="shared" si="47"/>
        <v>39.253817931791353</v>
      </c>
      <c r="V55" s="23">
        <f t="shared" si="47"/>
        <v>120.66206252726451</v>
      </c>
      <c r="W55" s="23">
        <f t="shared" si="47"/>
        <v>110.91366011452391</v>
      </c>
      <c r="X55" s="23">
        <f t="shared" si="47"/>
        <v>110.01634222039715</v>
      </c>
    </row>
    <row r="56" spans="2:24" x14ac:dyDescent="0.25">
      <c r="E56" s="21"/>
      <c r="J56" s="21"/>
      <c r="K56" s="21"/>
      <c r="Q56" s="21"/>
    </row>
    <row r="57" spans="2:24" x14ac:dyDescent="0.25">
      <c r="E57" s="21"/>
      <c r="J57" s="21"/>
      <c r="K57" s="21"/>
      <c r="Q57" s="21"/>
    </row>
    <row r="58" spans="2:24" x14ac:dyDescent="0.25">
      <c r="E58" s="21"/>
      <c r="J58" s="21"/>
      <c r="K58" s="21"/>
      <c r="Q58" s="21"/>
    </row>
    <row r="59" spans="2:24" x14ac:dyDescent="0.25">
      <c r="E59" s="21"/>
      <c r="J59" s="21"/>
      <c r="K59" s="21"/>
      <c r="Q59" s="21"/>
    </row>
    <row r="60" spans="2:24" x14ac:dyDescent="0.25">
      <c r="E60" s="21"/>
      <c r="J60" s="21"/>
      <c r="K60" s="21"/>
      <c r="Q60" s="21"/>
    </row>
    <row r="61" spans="2:24" x14ac:dyDescent="0.25">
      <c r="E61" s="21"/>
      <c r="J61" s="21"/>
      <c r="K61" s="21"/>
      <c r="Q61" s="21"/>
    </row>
    <row r="62" spans="2:24" x14ac:dyDescent="0.25">
      <c r="E62" s="21"/>
      <c r="J62" s="21"/>
      <c r="K62" s="21"/>
      <c r="Q62" s="21"/>
    </row>
  </sheetData>
  <conditionalFormatting sqref="G23:P23 K24:K3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P45 K44 K46:K5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E14 L13 E13 F2:F11 G13:J13 K13:K17 K2:K1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6:W3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J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:O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5:X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6:J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3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33"/>
  <sheetViews>
    <sheetView tabSelected="1" workbookViewId="0">
      <selection activeCell="P23" sqref="P23"/>
    </sheetView>
  </sheetViews>
  <sheetFormatPr defaultRowHeight="15" x14ac:dyDescent="0.25"/>
  <cols>
    <col min="3" max="3" width="9.140625" customWidth="1"/>
  </cols>
  <sheetData>
    <row r="3" spans="2:27" x14ac:dyDescent="0.25">
      <c r="B3" t="s">
        <v>633</v>
      </c>
    </row>
    <row r="4" spans="2:27" x14ac:dyDescent="0.25">
      <c r="B4">
        <v>1000</v>
      </c>
      <c r="C4" s="5">
        <v>0.83299999999999996</v>
      </c>
      <c r="D4" s="5">
        <v>0.13</v>
      </c>
      <c r="E4" s="5">
        <v>0.159</v>
      </c>
      <c r="F4" s="5">
        <v>8.7999999999999995E-2</v>
      </c>
      <c r="G4" s="5">
        <v>0.434</v>
      </c>
      <c r="H4" s="5">
        <v>0.20399999999999999</v>
      </c>
      <c r="I4" s="5">
        <v>0.246</v>
      </c>
      <c r="J4" s="5">
        <v>0.189</v>
      </c>
      <c r="K4" s="5">
        <v>0.72099999999999997</v>
      </c>
      <c r="L4" s="5">
        <v>0.73599999999999999</v>
      </c>
      <c r="M4" s="5">
        <v>1.085</v>
      </c>
      <c r="N4" s="5">
        <v>0.86499999999999999</v>
      </c>
      <c r="P4">
        <f>N4*2</f>
        <v>1.73</v>
      </c>
      <c r="Q4">
        <f>M4*2</f>
        <v>2.17</v>
      </c>
      <c r="R4">
        <f>L4*2</f>
        <v>1.472</v>
      </c>
      <c r="S4">
        <f>K4*2</f>
        <v>1.4419999999999999</v>
      </c>
      <c r="T4">
        <f>J4*2</f>
        <v>0.378</v>
      </c>
      <c r="U4">
        <f>I4*2</f>
        <v>0.49199999999999999</v>
      </c>
      <c r="V4">
        <f>H4*2</f>
        <v>0.40799999999999997</v>
      </c>
      <c r="W4">
        <f>G4*2</f>
        <v>0.86799999999999999</v>
      </c>
      <c r="X4">
        <f>F4*2</f>
        <v>0.17599999999999999</v>
      </c>
      <c r="Y4">
        <f>E4*2</f>
        <v>0.318</v>
      </c>
      <c r="Z4" s="5">
        <f>D4*2</f>
        <v>0.26</v>
      </c>
      <c r="AA4">
        <f>C4*2</f>
        <v>1.6659999999999999</v>
      </c>
    </row>
    <row r="5" spans="2:27" x14ac:dyDescent="0.25">
      <c r="B5">
        <f>B4/2</f>
        <v>500</v>
      </c>
      <c r="C5" s="6">
        <v>0.60799999999999998</v>
      </c>
      <c r="D5" s="6">
        <v>0.123</v>
      </c>
      <c r="E5" s="6">
        <v>0.152</v>
      </c>
      <c r="F5" s="6">
        <v>0.13600000000000001</v>
      </c>
      <c r="G5" s="6">
        <v>0.20599999999999999</v>
      </c>
      <c r="H5" s="6">
        <v>0.28000000000000003</v>
      </c>
      <c r="I5" s="6">
        <v>0.218</v>
      </c>
      <c r="J5" s="6">
        <v>0.26</v>
      </c>
      <c r="K5" s="6">
        <v>0.86699999999999999</v>
      </c>
      <c r="L5" s="6">
        <v>0.73</v>
      </c>
      <c r="M5" s="6">
        <v>1.36</v>
      </c>
      <c r="N5" s="6">
        <v>1.119</v>
      </c>
      <c r="P5">
        <f t="shared" ref="P5:P11" si="0">N5*2</f>
        <v>2.238</v>
      </c>
      <c r="Q5">
        <f t="shared" ref="Q5:Q11" si="1">M5*2</f>
        <v>2.72</v>
      </c>
      <c r="R5">
        <f t="shared" ref="R5:R11" si="2">L5*2</f>
        <v>1.46</v>
      </c>
      <c r="S5">
        <f t="shared" ref="S5:S11" si="3">K5*2</f>
        <v>1.734</v>
      </c>
      <c r="T5">
        <f t="shared" ref="T5:T11" si="4">J5*2</f>
        <v>0.52</v>
      </c>
      <c r="U5">
        <f t="shared" ref="U5:U11" si="5">I5*2</f>
        <v>0.436</v>
      </c>
      <c r="V5">
        <f t="shared" ref="V5:V11" si="6">H5*2</f>
        <v>0.56000000000000005</v>
      </c>
      <c r="W5">
        <f t="shared" ref="W5:W11" si="7">G5*2</f>
        <v>0.41199999999999998</v>
      </c>
      <c r="X5">
        <f t="shared" ref="X5:X11" si="8">F5*2</f>
        <v>0.27200000000000002</v>
      </c>
      <c r="Y5">
        <f t="shared" ref="Y5:Y11" si="9">E5*2</f>
        <v>0.30399999999999999</v>
      </c>
      <c r="Z5" s="5">
        <f t="shared" ref="Z5:Z11" si="10">D5*2</f>
        <v>0.246</v>
      </c>
      <c r="AA5">
        <f>C5*2</f>
        <v>1.216</v>
      </c>
    </row>
    <row r="6" spans="2:27" x14ac:dyDescent="0.25">
      <c r="B6">
        <f t="shared" ref="B6:B10" si="11">B5/2</f>
        <v>250</v>
      </c>
      <c r="C6" s="5">
        <v>0.39900000000000002</v>
      </c>
      <c r="D6" s="5">
        <v>0.151</v>
      </c>
      <c r="E6" s="5">
        <v>0.20499999999999999</v>
      </c>
      <c r="F6" s="5">
        <v>0.16900000000000001</v>
      </c>
      <c r="G6" s="5">
        <v>0.18099999999999999</v>
      </c>
      <c r="H6" s="5">
        <v>0.23200000000000001</v>
      </c>
      <c r="I6" s="5">
        <v>0.10199999999999999</v>
      </c>
      <c r="J6" s="5">
        <v>0.09</v>
      </c>
      <c r="K6" s="5">
        <v>0.99199999999999999</v>
      </c>
      <c r="L6" s="5">
        <v>1.056</v>
      </c>
      <c r="M6" s="5">
        <v>1.0720000000000001</v>
      </c>
      <c r="N6" s="5">
        <v>1.1830000000000001</v>
      </c>
      <c r="P6">
        <f t="shared" si="0"/>
        <v>2.3660000000000001</v>
      </c>
      <c r="Q6">
        <f t="shared" si="1"/>
        <v>2.1440000000000001</v>
      </c>
      <c r="R6">
        <f t="shared" si="2"/>
        <v>2.1120000000000001</v>
      </c>
      <c r="S6">
        <f t="shared" si="3"/>
        <v>1.984</v>
      </c>
      <c r="T6">
        <f t="shared" si="4"/>
        <v>0.18</v>
      </c>
      <c r="U6">
        <f t="shared" si="5"/>
        <v>0.20399999999999999</v>
      </c>
      <c r="V6">
        <f t="shared" si="6"/>
        <v>0.46400000000000002</v>
      </c>
      <c r="W6">
        <f t="shared" si="7"/>
        <v>0.36199999999999999</v>
      </c>
      <c r="X6">
        <f t="shared" si="8"/>
        <v>0.33800000000000002</v>
      </c>
      <c r="Y6">
        <f t="shared" si="9"/>
        <v>0.41</v>
      </c>
      <c r="Z6" s="5">
        <f t="shared" si="10"/>
        <v>0.30199999999999999</v>
      </c>
      <c r="AA6">
        <f>C6*2</f>
        <v>0.79800000000000004</v>
      </c>
    </row>
    <row r="7" spans="2:27" x14ac:dyDescent="0.25">
      <c r="B7">
        <f t="shared" si="11"/>
        <v>125</v>
      </c>
      <c r="C7" s="6">
        <v>0.34300000000000003</v>
      </c>
      <c r="D7" s="6">
        <v>0.16500000000000001</v>
      </c>
      <c r="E7" s="6">
        <v>0.16600000000000001</v>
      </c>
      <c r="F7" s="6">
        <v>0.224</v>
      </c>
      <c r="G7" s="6">
        <v>0.32</v>
      </c>
      <c r="H7" s="6">
        <v>0.17399999999999999</v>
      </c>
      <c r="I7" s="6">
        <v>0.28699999999999998</v>
      </c>
      <c r="J7" s="6">
        <v>0.27100000000000002</v>
      </c>
      <c r="K7" s="6">
        <v>0.81399999999999995</v>
      </c>
      <c r="L7" s="6">
        <v>0.77</v>
      </c>
      <c r="M7" s="6">
        <v>1.2</v>
      </c>
      <c r="N7" s="6">
        <v>0.9</v>
      </c>
      <c r="P7">
        <f t="shared" si="0"/>
        <v>1.8</v>
      </c>
      <c r="Q7">
        <f t="shared" si="1"/>
        <v>2.4</v>
      </c>
      <c r="R7">
        <f t="shared" si="2"/>
        <v>1.54</v>
      </c>
      <c r="S7">
        <f t="shared" si="3"/>
        <v>1.6279999999999999</v>
      </c>
      <c r="T7">
        <f t="shared" si="4"/>
        <v>0.54200000000000004</v>
      </c>
      <c r="U7">
        <f t="shared" si="5"/>
        <v>0.57399999999999995</v>
      </c>
      <c r="V7">
        <f t="shared" si="6"/>
        <v>0.34799999999999998</v>
      </c>
      <c r="W7">
        <f t="shared" si="7"/>
        <v>0.64</v>
      </c>
      <c r="X7">
        <f t="shared" si="8"/>
        <v>0.44800000000000001</v>
      </c>
      <c r="Y7">
        <f t="shared" si="9"/>
        <v>0.33200000000000002</v>
      </c>
      <c r="Z7" s="5">
        <f t="shared" si="10"/>
        <v>0.33</v>
      </c>
      <c r="AA7">
        <f>C7*2</f>
        <v>0.68600000000000005</v>
      </c>
    </row>
    <row r="8" spans="2:27" x14ac:dyDescent="0.25">
      <c r="B8">
        <f t="shared" si="11"/>
        <v>62.5</v>
      </c>
      <c r="C8" s="5">
        <v>0.28599999999999998</v>
      </c>
      <c r="D8" s="5">
        <v>0.216</v>
      </c>
      <c r="E8" s="5">
        <v>0.154</v>
      </c>
      <c r="F8" s="5">
        <v>0.16400000000000001</v>
      </c>
      <c r="G8" s="5">
        <v>0.24399999999999999</v>
      </c>
      <c r="H8" s="5">
        <v>0.219</v>
      </c>
      <c r="I8" s="5">
        <v>9.2999999999999999E-2</v>
      </c>
      <c r="J8" s="5">
        <v>8.5000000000000006E-2</v>
      </c>
      <c r="K8" s="5">
        <v>0.63900000000000001</v>
      </c>
      <c r="L8" s="5">
        <v>1.0369999999999999</v>
      </c>
      <c r="M8" s="5">
        <v>1.087</v>
      </c>
      <c r="N8" s="5">
        <v>1.0760000000000001</v>
      </c>
      <c r="P8">
        <f t="shared" si="0"/>
        <v>2.1520000000000001</v>
      </c>
      <c r="Q8">
        <f t="shared" si="1"/>
        <v>2.1739999999999999</v>
      </c>
      <c r="R8">
        <f t="shared" si="2"/>
        <v>2.0739999999999998</v>
      </c>
      <c r="S8">
        <f t="shared" si="3"/>
        <v>1.278</v>
      </c>
      <c r="T8">
        <f t="shared" si="4"/>
        <v>0.17</v>
      </c>
      <c r="U8">
        <f t="shared" si="5"/>
        <v>0.186</v>
      </c>
      <c r="V8">
        <f t="shared" si="6"/>
        <v>0.438</v>
      </c>
      <c r="W8">
        <f t="shared" si="7"/>
        <v>0.48799999999999999</v>
      </c>
      <c r="X8">
        <f t="shared" si="8"/>
        <v>0.32800000000000001</v>
      </c>
      <c r="Y8">
        <f t="shared" si="9"/>
        <v>0.308</v>
      </c>
      <c r="Z8" s="5">
        <f t="shared" si="10"/>
        <v>0.432</v>
      </c>
      <c r="AA8">
        <f>C8*2</f>
        <v>0.57199999999999995</v>
      </c>
    </row>
    <row r="9" spans="2:27" x14ac:dyDescent="0.25">
      <c r="B9">
        <f t="shared" si="11"/>
        <v>31.25</v>
      </c>
      <c r="C9" s="6">
        <v>0.26500000000000001</v>
      </c>
      <c r="D9" s="6">
        <v>0.21</v>
      </c>
      <c r="E9" s="6">
        <v>0.12</v>
      </c>
      <c r="F9" s="6">
        <v>0.21099999999999999</v>
      </c>
      <c r="G9" s="6">
        <v>0.25800000000000001</v>
      </c>
      <c r="H9" s="6">
        <v>0.17100000000000001</v>
      </c>
      <c r="I9" s="6">
        <v>0.41799999999999998</v>
      </c>
      <c r="J9" s="6">
        <v>1.4410000000000001</v>
      </c>
      <c r="K9" s="6">
        <v>0.77400000000000002</v>
      </c>
      <c r="L9" s="6">
        <v>0.98499999999999999</v>
      </c>
      <c r="M9" s="6">
        <v>1.4339999999999999</v>
      </c>
      <c r="N9" s="6">
        <v>1.232</v>
      </c>
      <c r="P9">
        <f t="shared" si="0"/>
        <v>2.464</v>
      </c>
      <c r="Q9">
        <f t="shared" si="1"/>
        <v>2.8679999999999999</v>
      </c>
      <c r="R9">
        <f t="shared" si="2"/>
        <v>1.97</v>
      </c>
      <c r="S9">
        <f t="shared" si="3"/>
        <v>1.548</v>
      </c>
      <c r="T9">
        <f t="shared" si="4"/>
        <v>2.8820000000000001</v>
      </c>
      <c r="U9">
        <f t="shared" si="5"/>
        <v>0.83599999999999997</v>
      </c>
      <c r="V9">
        <f t="shared" si="6"/>
        <v>0.34200000000000003</v>
      </c>
      <c r="W9">
        <f t="shared" si="7"/>
        <v>0.51600000000000001</v>
      </c>
      <c r="X9">
        <f t="shared" si="8"/>
        <v>0.42199999999999999</v>
      </c>
      <c r="Y9">
        <f t="shared" si="9"/>
        <v>0.24</v>
      </c>
      <c r="Z9" s="5">
        <f t="shared" si="10"/>
        <v>0.42</v>
      </c>
      <c r="AA9">
        <f>C9*2</f>
        <v>0.53</v>
      </c>
    </row>
    <row r="10" spans="2:27" x14ac:dyDescent="0.25">
      <c r="B10">
        <f t="shared" si="11"/>
        <v>15.625</v>
      </c>
      <c r="C10" s="5">
        <v>0.255</v>
      </c>
      <c r="D10" s="5">
        <v>0.13700000000000001</v>
      </c>
      <c r="E10" s="5">
        <v>0.26600000000000001</v>
      </c>
      <c r="F10" s="5">
        <v>0.193</v>
      </c>
      <c r="G10" s="5">
        <v>0.41299999999999998</v>
      </c>
      <c r="H10" s="5">
        <v>0.20599999999999999</v>
      </c>
      <c r="I10" s="5">
        <v>0.26600000000000001</v>
      </c>
      <c r="J10" s="5">
        <v>0.79300000000000004</v>
      </c>
      <c r="K10" s="5">
        <v>0.89</v>
      </c>
      <c r="L10" s="5">
        <v>0.95099999999999996</v>
      </c>
      <c r="M10" s="5">
        <v>1.2609999999999999</v>
      </c>
      <c r="N10" s="5">
        <v>1.0269999999999999</v>
      </c>
      <c r="P10">
        <f t="shared" si="0"/>
        <v>2.0539999999999998</v>
      </c>
      <c r="Q10">
        <f t="shared" si="1"/>
        <v>2.5219999999999998</v>
      </c>
      <c r="R10">
        <f t="shared" si="2"/>
        <v>1.9019999999999999</v>
      </c>
      <c r="S10">
        <f t="shared" si="3"/>
        <v>1.78</v>
      </c>
      <c r="T10">
        <f t="shared" si="4"/>
        <v>1.5860000000000001</v>
      </c>
      <c r="U10">
        <f t="shared" si="5"/>
        <v>0.53200000000000003</v>
      </c>
      <c r="V10">
        <f t="shared" si="6"/>
        <v>0.41199999999999998</v>
      </c>
      <c r="W10">
        <f t="shared" si="7"/>
        <v>0.82599999999999996</v>
      </c>
      <c r="X10">
        <f t="shared" si="8"/>
        <v>0.38600000000000001</v>
      </c>
      <c r="Y10">
        <f t="shared" si="9"/>
        <v>0.53200000000000003</v>
      </c>
      <c r="Z10" s="5">
        <f t="shared" si="10"/>
        <v>0.27400000000000002</v>
      </c>
      <c r="AA10">
        <f>C10*2</f>
        <v>0.51</v>
      </c>
    </row>
    <row r="11" spans="2:27" x14ac:dyDescent="0.25">
      <c r="B11">
        <v>0</v>
      </c>
      <c r="C11" s="6">
        <v>0.216</v>
      </c>
      <c r="D11" s="6">
        <v>0.14799999999999999</v>
      </c>
      <c r="E11" s="6">
        <v>0.13900000000000001</v>
      </c>
      <c r="F11" s="6">
        <v>0.25900000000000001</v>
      </c>
      <c r="G11" s="6">
        <v>0.308</v>
      </c>
      <c r="H11" s="6">
        <v>0.22</v>
      </c>
      <c r="I11" s="6">
        <v>0.255</v>
      </c>
      <c r="J11" s="6">
        <v>0.90100000000000002</v>
      </c>
      <c r="K11" s="6">
        <v>0.82299999999999995</v>
      </c>
      <c r="L11" s="6">
        <v>1.042</v>
      </c>
      <c r="M11" s="6">
        <v>1.083</v>
      </c>
      <c r="N11" s="6">
        <v>1.252</v>
      </c>
      <c r="P11">
        <f t="shared" si="0"/>
        <v>2.504</v>
      </c>
      <c r="Q11">
        <f t="shared" si="1"/>
        <v>2.1659999999999999</v>
      </c>
      <c r="R11">
        <f t="shared" si="2"/>
        <v>2.0840000000000001</v>
      </c>
      <c r="S11">
        <f t="shared" si="3"/>
        <v>1.6459999999999999</v>
      </c>
      <c r="T11">
        <f t="shared" si="4"/>
        <v>1.802</v>
      </c>
      <c r="U11">
        <f t="shared" si="5"/>
        <v>0.51</v>
      </c>
      <c r="V11">
        <f t="shared" si="6"/>
        <v>0.44</v>
      </c>
      <c r="W11">
        <f t="shared" si="7"/>
        <v>0.61599999999999999</v>
      </c>
      <c r="X11">
        <f t="shared" si="8"/>
        <v>0.51800000000000002</v>
      </c>
      <c r="Y11">
        <f t="shared" si="9"/>
        <v>0.27800000000000002</v>
      </c>
      <c r="Z11" s="5">
        <f t="shared" si="10"/>
        <v>0.29599999999999999</v>
      </c>
      <c r="AA11">
        <f>C11*2</f>
        <v>0.432</v>
      </c>
    </row>
    <row r="12" spans="2:27" x14ac:dyDescent="0.25">
      <c r="C12" s="34"/>
      <c r="Z12">
        <v>2</v>
      </c>
    </row>
    <row r="15" spans="2:27" x14ac:dyDescent="0.25">
      <c r="B15">
        <v>1000</v>
      </c>
      <c r="C15">
        <f>(AA4-0.2569)/0.0006</f>
        <v>2348.5000000000005</v>
      </c>
      <c r="D15" s="4">
        <f>(Z4-0.2569)/0.0006</f>
        <v>5.1666666666666536</v>
      </c>
      <c r="E15" s="4">
        <f>(Y4-0.2569)/0.0006</f>
        <v>101.83333333333333</v>
      </c>
      <c r="F15" s="4">
        <f>(X4-0.2569)/0.0006</f>
        <v>-134.8333333333334</v>
      </c>
      <c r="G15" s="4">
        <f>(W4-0.2569)/0.0006</f>
        <v>1018.5</v>
      </c>
      <c r="H15" s="4">
        <f>(V4-0.2569)/0.0006</f>
        <v>251.83333333333329</v>
      </c>
      <c r="I15" s="4">
        <f>(U4-0.2569)/0.0006</f>
        <v>391.83333333333331</v>
      </c>
      <c r="J15" s="4">
        <f>(T4-0.2569)/0.0006</f>
        <v>201.83333333333331</v>
      </c>
      <c r="K15" s="4">
        <f>(S4-0.2569)/0.0006</f>
        <v>1975.1666666666665</v>
      </c>
      <c r="L15" s="4">
        <f>(R4-0.2569)/0.0006</f>
        <v>2025.166666666667</v>
      </c>
      <c r="M15" s="4">
        <f>(Q4-0.2569)/0.0006</f>
        <v>3188.5000000000005</v>
      </c>
      <c r="N15" s="4">
        <f>(P4-0.2569)/0.0006</f>
        <v>2455.166666666667</v>
      </c>
    </row>
    <row r="16" spans="2:27" x14ac:dyDescent="0.25">
      <c r="B16">
        <f>B15/2</f>
        <v>500</v>
      </c>
      <c r="C16">
        <f>(AA5-0.2569)/0.0006</f>
        <v>1598.5</v>
      </c>
      <c r="D16" s="4">
        <f t="shared" ref="D16:D22" si="12">(Z5-0.2569)/0.0006</f>
        <v>-18.166666666666703</v>
      </c>
      <c r="E16" s="4">
        <f t="shared" ref="E16:E22" si="13">(Y5-0.2569)/0.0006</f>
        <v>78.499999999999972</v>
      </c>
      <c r="F16" s="4">
        <f t="shared" ref="F16:F22" si="14">(X5-0.2569)/0.0006</f>
        <v>25.166666666666671</v>
      </c>
      <c r="G16" s="4">
        <f t="shared" ref="G16:G22" si="15">(W5-0.2569)/0.0006</f>
        <v>258.49999999999994</v>
      </c>
      <c r="H16" s="4">
        <f t="shared" ref="H16:H22" si="16">(V5-0.2569)/0.0006</f>
        <v>505.1666666666668</v>
      </c>
      <c r="I16" s="4">
        <f t="shared" ref="I16:I22" si="17">(U5-0.2569)/0.0006</f>
        <v>298.5</v>
      </c>
      <c r="J16" s="4">
        <f t="shared" ref="J16:J22" si="18">(T5-0.2569)/0.0006</f>
        <v>438.50000000000006</v>
      </c>
      <c r="K16" s="4">
        <f t="shared" ref="K16:K22" si="19">(S5-0.2569)/0.0006</f>
        <v>2461.8333333333335</v>
      </c>
      <c r="L16" s="4">
        <f t="shared" ref="L16:L22" si="20">(R5-0.2569)/0.0006</f>
        <v>2005.166666666667</v>
      </c>
      <c r="M16" s="4">
        <f t="shared" ref="M16:M22" si="21">(Q5-0.2569)/0.0006</f>
        <v>4105.1666666666679</v>
      </c>
      <c r="N16" s="4">
        <f t="shared" ref="N16:N22" si="22">(P5-0.2569)/0.0006</f>
        <v>3301.8333333333339</v>
      </c>
    </row>
    <row r="17" spans="2:25" x14ac:dyDescent="0.25">
      <c r="B17">
        <f t="shared" ref="B17:B21" si="23">B16/2</f>
        <v>250</v>
      </c>
      <c r="C17">
        <f t="shared" ref="C17:C22" si="24">(AA6-0.2569)/0.0006</f>
        <v>901.83333333333348</v>
      </c>
      <c r="D17" s="4">
        <f t="shared" si="12"/>
        <v>75.166666666666629</v>
      </c>
      <c r="E17" s="4">
        <f t="shared" si="13"/>
        <v>255.16666666666663</v>
      </c>
      <c r="F17" s="4">
        <f t="shared" si="14"/>
        <v>135.16666666666669</v>
      </c>
      <c r="G17" s="4">
        <f t="shared" si="15"/>
        <v>175.16666666666663</v>
      </c>
      <c r="H17" s="4">
        <f t="shared" si="16"/>
        <v>345.16666666666669</v>
      </c>
      <c r="I17" s="4">
        <f t="shared" si="17"/>
        <v>-88.166666666666728</v>
      </c>
      <c r="J17" s="4">
        <f t="shared" si="18"/>
        <v>-128.16666666666671</v>
      </c>
      <c r="K17" s="4">
        <f t="shared" si="19"/>
        <v>2878.5000000000005</v>
      </c>
      <c r="L17" s="4">
        <f t="shared" si="20"/>
        <v>3091.8333333333339</v>
      </c>
      <c r="M17" s="4">
        <f t="shared" si="21"/>
        <v>3145.1666666666674</v>
      </c>
      <c r="N17" s="4">
        <f t="shared" si="22"/>
        <v>3515.1666666666674</v>
      </c>
    </row>
    <row r="18" spans="2:25" x14ac:dyDescent="0.25">
      <c r="B18">
        <f t="shared" si="23"/>
        <v>125</v>
      </c>
      <c r="C18">
        <f t="shared" si="24"/>
        <v>715.16666666666674</v>
      </c>
      <c r="D18" s="4">
        <f t="shared" si="12"/>
        <v>121.83333333333334</v>
      </c>
      <c r="E18" s="4">
        <f t="shared" si="13"/>
        <v>125.16666666666667</v>
      </c>
      <c r="F18" s="4">
        <f t="shared" si="14"/>
        <v>318.5</v>
      </c>
      <c r="G18" s="4">
        <f t="shared" si="15"/>
        <v>638.5</v>
      </c>
      <c r="H18" s="4">
        <f t="shared" si="16"/>
        <v>151.83333333333329</v>
      </c>
      <c r="I18" s="4">
        <f t="shared" si="17"/>
        <v>528.49999999999989</v>
      </c>
      <c r="J18" s="4">
        <f t="shared" si="18"/>
        <v>475.16666666666674</v>
      </c>
      <c r="K18" s="4">
        <f t="shared" si="19"/>
        <v>2285.1666666666665</v>
      </c>
      <c r="L18" s="4">
        <f t="shared" si="20"/>
        <v>2138.5000000000005</v>
      </c>
      <c r="M18" s="4">
        <f t="shared" si="21"/>
        <v>3571.8333333333335</v>
      </c>
      <c r="N18" s="4">
        <f t="shared" si="22"/>
        <v>2571.8333333333335</v>
      </c>
    </row>
    <row r="19" spans="2:25" x14ac:dyDescent="0.25">
      <c r="B19">
        <f t="shared" si="23"/>
        <v>62.5</v>
      </c>
      <c r="C19">
        <f t="shared" si="24"/>
        <v>525.16666666666663</v>
      </c>
      <c r="D19" s="4">
        <f t="shared" si="12"/>
        <v>291.83333333333331</v>
      </c>
      <c r="E19" s="4">
        <f t="shared" si="13"/>
        <v>85.166666666666643</v>
      </c>
      <c r="F19" s="4">
        <f t="shared" si="14"/>
        <v>118.5</v>
      </c>
      <c r="G19" s="4">
        <f t="shared" si="15"/>
        <v>385.16666666666663</v>
      </c>
      <c r="H19" s="4">
        <f t="shared" si="16"/>
        <v>301.83333333333331</v>
      </c>
      <c r="I19" s="4">
        <f t="shared" si="17"/>
        <v>-118.16666666666671</v>
      </c>
      <c r="J19" s="4">
        <f t="shared" si="18"/>
        <v>-144.83333333333334</v>
      </c>
      <c r="K19" s="4">
        <f t="shared" si="19"/>
        <v>1701.8333333333337</v>
      </c>
      <c r="L19" s="4">
        <f t="shared" si="20"/>
        <v>3028.5</v>
      </c>
      <c r="M19" s="4">
        <f t="shared" si="21"/>
        <v>3195.166666666667</v>
      </c>
      <c r="N19" s="4">
        <f t="shared" si="22"/>
        <v>3158.5000000000005</v>
      </c>
    </row>
    <row r="20" spans="2:25" x14ac:dyDescent="0.25">
      <c r="B20">
        <f t="shared" si="23"/>
        <v>31.25</v>
      </c>
      <c r="C20">
        <f t="shared" si="24"/>
        <v>455.16666666666674</v>
      </c>
      <c r="D20" s="4">
        <f t="shared" si="12"/>
        <v>271.83333333333331</v>
      </c>
      <c r="E20" s="4">
        <f t="shared" si="13"/>
        <v>-28.166666666666714</v>
      </c>
      <c r="F20" s="4">
        <f t="shared" si="14"/>
        <v>275.16666666666663</v>
      </c>
      <c r="G20" s="4">
        <f t="shared" si="15"/>
        <v>431.83333333333337</v>
      </c>
      <c r="H20" s="4">
        <f t="shared" si="16"/>
        <v>141.83333333333337</v>
      </c>
      <c r="I20" s="4">
        <f t="shared" si="17"/>
        <v>965.16666666666663</v>
      </c>
      <c r="J20" s="4">
        <f t="shared" si="18"/>
        <v>4375.166666666667</v>
      </c>
      <c r="K20" s="4">
        <f t="shared" si="19"/>
        <v>2151.8333333333339</v>
      </c>
      <c r="L20" s="4">
        <f t="shared" si="20"/>
        <v>2855.1666666666665</v>
      </c>
      <c r="M20" s="4">
        <f t="shared" si="21"/>
        <v>4351.8333333333339</v>
      </c>
      <c r="N20" s="4">
        <f t="shared" si="22"/>
        <v>3678.5000000000005</v>
      </c>
    </row>
    <row r="21" spans="2:25" x14ac:dyDescent="0.25">
      <c r="B21">
        <f t="shared" si="23"/>
        <v>15.625</v>
      </c>
      <c r="C21">
        <f t="shared" si="24"/>
        <v>421.83333333333337</v>
      </c>
      <c r="D21" s="4">
        <f t="shared" si="12"/>
        <v>28.500000000000011</v>
      </c>
      <c r="E21" s="4">
        <f t="shared" si="13"/>
        <v>458.50000000000006</v>
      </c>
      <c r="F21" s="4">
        <f t="shared" si="14"/>
        <v>215.16666666666669</v>
      </c>
      <c r="G21" s="4">
        <f t="shared" si="15"/>
        <v>948.5</v>
      </c>
      <c r="H21" s="4">
        <f t="shared" si="16"/>
        <v>258.49999999999994</v>
      </c>
      <c r="I21" s="4">
        <f t="shared" si="17"/>
        <v>458.50000000000006</v>
      </c>
      <c r="J21" s="4">
        <f t="shared" si="18"/>
        <v>2215.166666666667</v>
      </c>
      <c r="K21" s="4">
        <f t="shared" si="19"/>
        <v>2538.5</v>
      </c>
      <c r="L21" s="4">
        <f t="shared" si="20"/>
        <v>2741.833333333333</v>
      </c>
      <c r="M21" s="4">
        <f t="shared" si="21"/>
        <v>3775.166666666667</v>
      </c>
      <c r="N21" s="4">
        <f t="shared" si="22"/>
        <v>2995.166666666667</v>
      </c>
    </row>
    <row r="22" spans="2:25" x14ac:dyDescent="0.25">
      <c r="C22">
        <f t="shared" si="24"/>
        <v>291.83333333333331</v>
      </c>
      <c r="D22" s="4">
        <f t="shared" si="12"/>
        <v>65.166666666666615</v>
      </c>
      <c r="E22" s="4">
        <f t="shared" si="13"/>
        <v>35.166666666666686</v>
      </c>
      <c r="F22" s="4">
        <f t="shared" si="14"/>
        <v>435.16666666666669</v>
      </c>
      <c r="G22" s="4">
        <f t="shared" si="15"/>
        <v>598.5</v>
      </c>
      <c r="H22" s="4">
        <f t="shared" si="16"/>
        <v>305.16666666666669</v>
      </c>
      <c r="I22" s="4">
        <f t="shared" si="17"/>
        <v>421.83333333333337</v>
      </c>
      <c r="J22" s="4">
        <f t="shared" si="18"/>
        <v>2575.166666666667</v>
      </c>
      <c r="K22" s="4">
        <f t="shared" si="19"/>
        <v>2315.166666666667</v>
      </c>
      <c r="L22" s="4">
        <f t="shared" si="20"/>
        <v>3045.1666666666674</v>
      </c>
      <c r="M22" s="4">
        <f t="shared" si="21"/>
        <v>3181.8333333333335</v>
      </c>
      <c r="N22" s="4">
        <f>(P11-0.2569)/0.0006</f>
        <v>3745.166666666667</v>
      </c>
    </row>
    <row r="24" spans="2:25" x14ac:dyDescent="0.25">
      <c r="B24" s="8" t="s">
        <v>647</v>
      </c>
      <c r="C24" s="8"/>
      <c r="D24" s="8"/>
      <c r="E24" s="8"/>
      <c r="F24" s="4"/>
      <c r="G24" s="8" t="s">
        <v>648</v>
      </c>
      <c r="H24" s="8"/>
      <c r="I24" s="8"/>
      <c r="J24" s="8"/>
      <c r="K24" s="4"/>
      <c r="L24" s="4"/>
      <c r="M24" s="8" t="s">
        <v>646</v>
      </c>
      <c r="N24" s="8"/>
      <c r="O24" s="8"/>
      <c r="P24" s="8"/>
      <c r="Q24" s="8"/>
      <c r="S24" s="8" t="s">
        <v>649</v>
      </c>
      <c r="T24" s="8"/>
      <c r="U24" s="8"/>
      <c r="V24" s="8"/>
      <c r="W24" s="8"/>
      <c r="X24" s="8"/>
      <c r="Y24" s="8"/>
    </row>
    <row r="25" spans="2:25" ht="45" x14ac:dyDescent="0.25">
      <c r="B25" s="31" t="s">
        <v>620</v>
      </c>
      <c r="C25" s="31" t="s">
        <v>621</v>
      </c>
      <c r="D25" s="31" t="s">
        <v>618</v>
      </c>
      <c r="E25" s="31" t="s">
        <v>619</v>
      </c>
      <c r="F25" s="21"/>
      <c r="G25" s="31" t="s">
        <v>624</v>
      </c>
      <c r="H25" s="31" t="s">
        <v>623</v>
      </c>
      <c r="I25" s="31" t="s">
        <v>622</v>
      </c>
      <c r="J25" s="31" t="s">
        <v>625</v>
      </c>
      <c r="K25" s="21"/>
      <c r="L25" s="21"/>
      <c r="M25" s="31" t="s">
        <v>620</v>
      </c>
      <c r="N25" s="31" t="s">
        <v>626</v>
      </c>
      <c r="O25" s="31" t="s">
        <v>623</v>
      </c>
      <c r="P25" s="31" t="s">
        <v>622</v>
      </c>
      <c r="Q25" s="31" t="s">
        <v>625</v>
      </c>
      <c r="R25" s="21"/>
      <c r="S25" s="31" t="s">
        <v>624</v>
      </c>
      <c r="T25" s="31" t="s">
        <v>627</v>
      </c>
      <c r="U25" s="31" t="s">
        <v>628</v>
      </c>
      <c r="V25" s="31" t="s">
        <v>629</v>
      </c>
      <c r="W25" s="31" t="s">
        <v>630</v>
      </c>
      <c r="X25" s="31" t="s">
        <v>631</v>
      </c>
      <c r="Y25" s="31" t="s">
        <v>632</v>
      </c>
    </row>
    <row r="26" spans="2:25" x14ac:dyDescent="0.25">
      <c r="B26" s="20">
        <v>0</v>
      </c>
      <c r="C26" s="20">
        <v>0</v>
      </c>
      <c r="D26" s="20">
        <v>0</v>
      </c>
      <c r="E26" s="20">
        <v>0</v>
      </c>
      <c r="F26" s="21"/>
      <c r="G26" s="20">
        <v>0</v>
      </c>
      <c r="H26" s="20">
        <v>0</v>
      </c>
      <c r="I26" s="20">
        <v>0</v>
      </c>
      <c r="J26" s="20">
        <v>0</v>
      </c>
      <c r="K26" s="21"/>
      <c r="L26" s="21"/>
      <c r="M26" s="20">
        <v>1.8333333333333166</v>
      </c>
      <c r="N26" s="20">
        <v>0</v>
      </c>
      <c r="O26" s="20">
        <v>0</v>
      </c>
      <c r="P26" s="20">
        <v>0</v>
      </c>
      <c r="Q26" s="20">
        <v>15.166666666666663</v>
      </c>
      <c r="R26" s="21"/>
      <c r="S26" s="20">
        <v>1973.5</v>
      </c>
      <c r="T26" s="20">
        <v>1225.1666666666667</v>
      </c>
      <c r="U26" s="20">
        <v>947.50000000000011</v>
      </c>
      <c r="V26" s="20">
        <v>1300.1666666666665</v>
      </c>
      <c r="W26" s="20">
        <v>1838.5</v>
      </c>
      <c r="X26" s="20">
        <v>1673.4999999999998</v>
      </c>
      <c r="Y26" s="20">
        <v>1071.8333333333335</v>
      </c>
    </row>
    <row r="27" spans="2:25" x14ac:dyDescent="0.25">
      <c r="B27" s="20">
        <v>0</v>
      </c>
      <c r="C27" s="20">
        <v>0</v>
      </c>
      <c r="D27" s="20">
        <v>0</v>
      </c>
      <c r="E27" s="20">
        <v>0</v>
      </c>
      <c r="F27" s="21"/>
      <c r="G27" s="20">
        <v>0</v>
      </c>
      <c r="H27" s="20">
        <v>0</v>
      </c>
      <c r="I27" s="20">
        <v>7.5000000000000071</v>
      </c>
      <c r="J27" s="20">
        <v>105.16666666666666</v>
      </c>
      <c r="K27" s="21"/>
      <c r="L27" s="21"/>
      <c r="M27" s="20"/>
      <c r="N27" s="20">
        <v>0</v>
      </c>
      <c r="O27" s="20">
        <v>0</v>
      </c>
      <c r="P27" s="20">
        <v>0</v>
      </c>
      <c r="Q27" s="20"/>
      <c r="R27" s="21"/>
      <c r="S27" s="20">
        <v>893.50000000000011</v>
      </c>
      <c r="T27" s="20">
        <v>928.5</v>
      </c>
      <c r="U27" s="20">
        <v>798.5</v>
      </c>
      <c r="V27" s="20">
        <v>1213.5</v>
      </c>
      <c r="W27" s="20">
        <v>1358.5000000000002</v>
      </c>
      <c r="X27" s="20">
        <v>1380.8333333333335</v>
      </c>
      <c r="Y27" s="20">
        <v>1365.166666666667</v>
      </c>
    </row>
    <row r="28" spans="2:25" x14ac:dyDescent="0.25">
      <c r="B28" s="20">
        <v>0</v>
      </c>
      <c r="C28" s="20">
        <v>0</v>
      </c>
      <c r="D28" s="20">
        <v>0</v>
      </c>
      <c r="E28" s="20">
        <v>0</v>
      </c>
      <c r="F28" s="21"/>
      <c r="G28" s="20">
        <v>0</v>
      </c>
      <c r="H28" s="20">
        <v>0</v>
      </c>
      <c r="I28" s="20"/>
      <c r="J28" s="20">
        <v>0</v>
      </c>
      <c r="K28" s="21"/>
      <c r="L28" s="21"/>
      <c r="M28" s="20">
        <v>89.166666666666657</v>
      </c>
      <c r="N28" s="20">
        <v>0</v>
      </c>
      <c r="O28" s="20">
        <v>0</v>
      </c>
      <c r="P28" s="20">
        <v>0</v>
      </c>
      <c r="Q28" s="20">
        <v>5.1666666666666536</v>
      </c>
      <c r="R28" s="21"/>
      <c r="S28" s="20">
        <v>1077.5000000000002</v>
      </c>
      <c r="T28" s="20">
        <v>636.83333333333337</v>
      </c>
      <c r="U28" s="20">
        <v>788.5</v>
      </c>
      <c r="V28" s="20">
        <v>1156.8333333333333</v>
      </c>
      <c r="W28" s="20">
        <v>1571.8333333333333</v>
      </c>
      <c r="X28" s="20">
        <v>1013.5</v>
      </c>
      <c r="Y28" s="20">
        <v>1625.1666666666667</v>
      </c>
    </row>
    <row r="29" spans="2:25" x14ac:dyDescent="0.25">
      <c r="B29" s="20">
        <v>0</v>
      </c>
      <c r="C29" s="20">
        <v>0</v>
      </c>
      <c r="D29" s="20">
        <v>0</v>
      </c>
      <c r="E29" s="20">
        <v>0</v>
      </c>
      <c r="F29" s="21"/>
      <c r="G29" s="20">
        <v>0</v>
      </c>
      <c r="H29" s="20">
        <v>0</v>
      </c>
      <c r="I29" s="20">
        <v>0</v>
      </c>
      <c r="J29" s="20"/>
      <c r="K29" s="21"/>
      <c r="L29" s="21"/>
      <c r="M29" s="20"/>
      <c r="N29" s="20">
        <v>0</v>
      </c>
      <c r="O29" s="20">
        <v>0</v>
      </c>
      <c r="P29" s="20">
        <v>0</v>
      </c>
      <c r="Q29" s="20">
        <v>23.500000000000004</v>
      </c>
      <c r="R29" s="21"/>
      <c r="S29" s="20">
        <v>773.5</v>
      </c>
      <c r="T29" s="20">
        <v>861.83333333333337</v>
      </c>
      <c r="U29" s="20">
        <v>1331.8333333333335</v>
      </c>
      <c r="V29" s="20">
        <v>1312.5000000000002</v>
      </c>
      <c r="W29" s="20">
        <v>1383.5</v>
      </c>
      <c r="X29" s="20">
        <v>1436.8333333333335</v>
      </c>
      <c r="Y29" s="20">
        <v>1283.5</v>
      </c>
    </row>
    <row r="30" spans="2:25" x14ac:dyDescent="0.25">
      <c r="B30" s="20">
        <v>0</v>
      </c>
      <c r="C30" s="20">
        <v>0</v>
      </c>
      <c r="D30" s="20">
        <v>0</v>
      </c>
      <c r="E30" s="20">
        <v>0</v>
      </c>
      <c r="F30" s="21"/>
      <c r="G30" s="20">
        <v>0</v>
      </c>
      <c r="H30" s="20">
        <v>0</v>
      </c>
      <c r="I30" s="20"/>
      <c r="J30" s="20"/>
      <c r="K30" s="21"/>
      <c r="L30" s="21"/>
      <c r="M30" s="20">
        <v>38.500000000000021</v>
      </c>
      <c r="N30" s="20">
        <v>0</v>
      </c>
      <c r="O30" s="20">
        <v>0</v>
      </c>
      <c r="P30" s="20">
        <v>0</v>
      </c>
      <c r="Q30" s="7"/>
      <c r="R30" s="21"/>
      <c r="S30" s="20">
        <v>1016.8333333333334</v>
      </c>
      <c r="T30" s="20">
        <v>1055.1666666666667</v>
      </c>
      <c r="U30" s="20">
        <v>855.16666666666674</v>
      </c>
      <c r="V30" s="20">
        <v>1380.1666666666667</v>
      </c>
      <c r="W30" s="20">
        <v>1961.8333333333333</v>
      </c>
      <c r="X30" s="20">
        <v>1543.5000000000002</v>
      </c>
      <c r="Y30" s="20">
        <v>1662.5000000000002</v>
      </c>
    </row>
    <row r="31" spans="2:25" x14ac:dyDescent="0.25"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9">
        <f>AVERAGE(M26:M30)</f>
        <v>43.166666666666664</v>
      </c>
      <c r="N31" s="29">
        <v>0</v>
      </c>
      <c r="O31" s="29">
        <v>0</v>
      </c>
      <c r="P31" s="29">
        <v>0</v>
      </c>
      <c r="Q31" s="29">
        <f>AVERAGE(Q26:Q29)</f>
        <v>14.611111111111105</v>
      </c>
      <c r="R31" s="21"/>
      <c r="S31" s="29">
        <f>AVERAGE(S26:S30)</f>
        <v>1146.9666666666667</v>
      </c>
      <c r="T31" s="29">
        <f t="shared" ref="T31:Y31" si="25">AVERAGE(T26:T30)</f>
        <v>941.50000000000023</v>
      </c>
      <c r="U31" s="29">
        <f t="shared" si="25"/>
        <v>944.3</v>
      </c>
      <c r="V31" s="29">
        <f t="shared" si="25"/>
        <v>1272.6333333333334</v>
      </c>
      <c r="W31" s="29">
        <f t="shared" si="25"/>
        <v>1622.8333333333333</v>
      </c>
      <c r="X31" s="29">
        <f t="shared" si="25"/>
        <v>1409.6333333333332</v>
      </c>
      <c r="Y31" s="29">
        <f t="shared" si="25"/>
        <v>1401.6333333333334</v>
      </c>
    </row>
    <row r="32" spans="2:25" x14ac:dyDescent="0.25"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7">
        <f>_xlfn.STDEV.S(M26:M30)</f>
        <v>43.853290767183147</v>
      </c>
      <c r="N32" s="20"/>
      <c r="O32" s="20"/>
      <c r="P32" s="20"/>
      <c r="Q32" s="7">
        <f>_xlfn.STDEV.S(Q26:Q29)</f>
        <v>9.1792842454768486</v>
      </c>
      <c r="R32" s="21"/>
      <c r="S32" s="20">
        <f>_xlfn.STDEV.S(S26:S30)</f>
        <v>476.61314384822538</v>
      </c>
      <c r="T32" s="20">
        <f t="shared" ref="T32:Y32" si="26">_xlfn.STDEV.S(T26:T30)</f>
        <v>219.50196151996124</v>
      </c>
      <c r="U32" s="20">
        <f t="shared" si="26"/>
        <v>225.64815285946602</v>
      </c>
      <c r="V32" s="20">
        <f t="shared" si="26"/>
        <v>87.774205271885677</v>
      </c>
      <c r="W32" s="20">
        <f t="shared" si="26"/>
        <v>269.80857411629353</v>
      </c>
      <c r="X32" s="20">
        <f t="shared" si="26"/>
        <v>248.01048364938256</v>
      </c>
      <c r="Y32" s="20">
        <f t="shared" si="26"/>
        <v>246.00401984068819</v>
      </c>
    </row>
    <row r="33" spans="2:25" x14ac:dyDescent="0.25"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3">
        <f>M32/SQRT(5)</f>
        <v>19.611787838497083</v>
      </c>
      <c r="N33" s="23"/>
      <c r="O33" s="23"/>
      <c r="P33" s="23"/>
      <c r="Q33" s="23">
        <f>Q32/SQRT(5)</f>
        <v>4.1051007115358198</v>
      </c>
      <c r="R33" s="21"/>
      <c r="S33" s="23">
        <f>S32/SQRT(5)</f>
        <v>213.14787772290353</v>
      </c>
      <c r="T33" s="23">
        <f t="shared" ref="T33:Y33" si="27">T32/SQRT(5)</f>
        <v>98.164261430635278</v>
      </c>
      <c r="U33" s="23">
        <f t="shared" si="27"/>
        <v>100.91292175820591</v>
      </c>
      <c r="V33" s="23">
        <f t="shared" si="27"/>
        <v>39.253817931791353</v>
      </c>
      <c r="W33" s="23">
        <f t="shared" si="27"/>
        <v>120.66206252726451</v>
      </c>
      <c r="X33" s="23">
        <f t="shared" si="27"/>
        <v>110.91366011452391</v>
      </c>
      <c r="Y33" s="23">
        <f t="shared" si="27"/>
        <v>110.01634222039715</v>
      </c>
    </row>
  </sheetData>
  <conditionalFormatting sqref="C4:N11 C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N22">
    <cfRule type="cellIs" dxfId="15" priority="9" operator="lessThan">
      <formula>0</formula>
    </cfRule>
  </conditionalFormatting>
  <conditionalFormatting sqref="K25:L25 F24 H24:L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:Z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E A A B Q S w M E F A A C A A g A s n l b T c t D d U m n A A A A + A A A A B I A H A B D b 2 5 m a W c v U G F j a 2 F n Z S 5 4 b W w g o h g A K K A U A A A A A A A A A A A A A A A A A A A A A A A A A A A A h Y 9 L C s I w G I S v U r J v k k Z 8 U P 6 m C 7 c W R F H c l h j b Y J t K H q Z 3 c + G R v I I F r b p z O c M 3 8 M 3 j d o e 8 b 5 v o K o 1 V n c 5 Q g i m K p B b d U e k q Q 9 6 d 4 g X K O a x L c S 4 r G Q 2 w t m l v V Y Z q 5 y 4 p I S E E H C a 4 M x V h l C b k U K y 2 o p Z t G S t t X a m F R J / V 8 f 8 K c d i / Z D j D M 4 a n j D E 8 p w m Q s Y Z C 6 S / C B m N M g f y U s P S N 8 0 Z y 4 + P N D s g Y g b x f 8 C d Q S w M E F A A C A A g A s n l b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J 5 W 0 1 d J Y V h e A E A A M M F A A A T A B w A R m 9 y b X V s Y X M v U 2 V j d G l v b j E u b S C i G A A o o B Q A A A A A A A A A A A A A A A A A A A A A A A A A A A D t U U F L A k E U P r f g f 3 h s F 4 X d Y X f d Z a X Y k y Z 0 y A r 3 l r H Y O t n C O h v u K I l 0 q E u H L k U X D 5 3 E H 9 B F s s j 6 C 8 9 / 1 K h I m A k F d n N g Z t 5 8 b x 7 f + 9 4 X U 5 8 H E Y P i 9 N a 3 E 1 J C i s / K d V q B T R k f s Y t d T x w P 2 F P x H v u j a 3 w C w 1 R 1 T d U z n g j 2 f T 6 O d A 2 s D B i a d 7 A n g w M h 5 Q k J x M L O 6 E r U v I 9 u c I g D f B W 5 b N w k u c h v 1 C j j y X w Q U p K N G B e P O C n n t k r Y w R 7 e l f 5 C T a w M m V A T P 2 7 K K e U o R 8 O g F n B a d + Q N W Y F s F D Z q L H Y s B X a Y H 1 U C V n V 0 w 9 I V O G x E n B Z 5 K 6 T O V 0 g K E a P H K W W q Q E y h g 8 / 4 h n 2 h Y L y H o 1 t 8 A d H N A D / G W t 3 y i a h x 6 2 U W n 0 b 1 2 p T M b Z 3 T O P l d v d J u y 9 O 8 L t r i 4 g 9 w e s E v F Z j h x h I 8 v Q Q 3 l + D W H H 6 Z S k g B + 4 2 e H / 1 3 C 3 m 1 b H h G e j Z y G 7 Q 0 W P a q z V 7 k I V q a T H j W z v 6 L s 7 t i 4 t U 5 Y 0 0 b j J U b u 0 B D T J s Y a 1 9 X 4 u s n U E s B A i 0 A F A A C A A g A s n l b T c t D d U m n A A A A + A A A A B I A A A A A A A A A A A A A A A A A A A A A A E N v b m Z p Z y 9 Q Y W N r Y W d l L n h t b F B L A Q I t A B Q A A g A I A L J 5 W 0 0 P y u m r p A A A A O k A A A A T A A A A A A A A A A A A A A A A A P M A A A B b Q 2 9 u d G V u d F 9 U e X B l c 1 0 u e G 1 s U E s B A i 0 A F A A C A A g A s n l b T V 0 l h W F 4 A Q A A w w U A A B M A A A A A A A A A A A A A A A A A 5 A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S M A A A A A A A D L I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D J U Q w J U E y J U Q w J U E y X y V E M C V B M i V E M C U 5 M y V E M C V B N C 0 l R D A l O T E l R D A l Q j U l R D E l O D I l R D A l Q j A l M j A y N C 0 x M C 0 x O F 8 y N C 1 P Y 3 Q t M T h f M T A l M j A 1 O C U y M D I w X 1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0 J z Q o t C i X 9 C i 0 J P Q p F / Q k d C 1 0 Y L Q s F 8 y N F 8 x M F 8 x O F 8 y N F 9 P Y 3 R f M T h f M T B f N T h f M j B f U E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I 3 V D E w O j A z O j U x L j Q 0 N z M z N z h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z Q o t C i X 9 C i 0 J P Q p C 3 Q k d C 1 0 Y L Q s C A y N C 0 x M C 0 x O F 8 y N C 1 P Y 3 Q t M T h f M T A g N T g g M j B f U E 0 v 0 J j Q t 9 C 8 0 L X Q v d C 1 0 L 3 Q v d G L 0 L k g 0 Y L Q u N C / L n t D b 2 x 1 b W 4 x L D B 9 J n F 1 b 3 Q 7 L C Z x d W 9 0 O 1 N l Y 3 R p b 2 4 x L 9 C c 0 K L Q o l / Q o t C T 0 K Q t 0 J H Q t d G C 0 L A g M j Q t M T A t M T h f M j Q t T 2 N 0 L T E 4 X z E w I D U 4 I D I w X 1 B N L 9 C Y 0 L f Q v N C 1 0 L 3 Q t d C 9 0 L 3 R i 9 C 5 I N G C 0 L j Q v y 5 7 Q 2 9 s d W 1 u M i w x f S Z x d W 9 0 O y w m c X V v d D t T Z W N 0 a W 9 u M S / Q n N C i 0 K J f 0 K L Q k 9 C k L d C R 0 L X R g t C w I D I 0 L T E w L T E 4 X z I 0 L U 9 j d C 0 x O F 8 x M C A 1 O C A y M F 9 Q T S / Q m N C 3 0 L z Q t d C 9 0 L X Q v d C 9 0 Y v Q u S D R g t C 4 0 L 8 u e 0 N v b H V t b j M s M n 0 m c X V v d D s s J n F 1 b 3 Q 7 U 2 V j d G l v b j E v 0 J z Q o t C i X 9 C i 0 J P Q p C 3 Q k d C 1 0 Y L Q s C A y N C 0 x M C 0 x O F 8 y N C 1 P Y 3 Q t M T h f M T A g N T g g M j B f U E 0 v 0 J j Q t 9 C 8 0 L X Q v d C 1 0 L 3 Q v d G L 0 L k g 0 Y L Q u N C / L n t D b 2 x 1 b W 4 0 L D N 9 J n F 1 b 3 Q 7 L C Z x d W 9 0 O 1 N l Y 3 R p b 2 4 x L 9 C c 0 K L Q o l / Q o t C T 0 K Q t 0 J H Q t d G C 0 L A g M j Q t M T A t M T h f M j Q t T 2 N 0 L T E 4 X z E w I D U 4 I D I w X 1 B N L 9 C Y 0 L f Q v N C 1 0 L 3 Q t d C 9 0 L 3 R i 9 C 5 I N G C 0 L j Q v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Q n N C i 0 K J f 0 K L Q k 9 C k L d C R 0 L X R g t C w I D I 0 L T E w L T E 4 X z I 0 L U 9 j d C 0 x O F 8 x M C A 1 O C A y M F 9 Q T S / Q m N C 3 0 L z Q t d C 9 0 L X Q v d C 9 0 Y v Q u S D R g t C 4 0 L 8 u e 0 N v b H V t b j E s M H 0 m c X V v d D s s J n F 1 b 3 Q 7 U 2 V j d G l v b j E v 0 J z Q o t C i X 9 C i 0 J P Q p C 3 Q k d C 1 0 Y L Q s C A y N C 0 x M C 0 x O F 8 y N C 1 P Y 3 Q t M T h f M T A g N T g g M j B f U E 0 v 0 J j Q t 9 C 8 0 L X Q v d C 1 0 L 3 Q v d G L 0 L k g 0 Y L Q u N C / L n t D b 2 x 1 b W 4 y L D F 9 J n F 1 b 3 Q 7 L C Z x d W 9 0 O 1 N l Y 3 R p b 2 4 x L 9 C c 0 K L Q o l / Q o t C T 0 K Q t 0 J H Q t d G C 0 L A g M j Q t M T A t M T h f M j Q t T 2 N 0 L T E 4 X z E w I D U 4 I D I w X 1 B N L 9 C Y 0 L f Q v N C 1 0 L 3 Q t d C 9 0 L 3 R i 9 C 5 I N G C 0 L j Q v y 5 7 Q 2 9 s d W 1 u M y w y f S Z x d W 9 0 O y w m c X V v d D t T Z W N 0 a W 9 u M S / Q n N C i 0 K J f 0 K L Q k 9 C k L d C R 0 L X R g t C w I D I 0 L T E w L T E 4 X z I 0 L U 9 j d C 0 x O F 8 x M C A 1 O C A y M F 9 Q T S / Q m N C 3 0 L z Q t d C 9 0 L X Q v d C 9 0 Y v Q u S D R g t C 4 0 L 8 u e 0 N v b H V t b j Q s M 3 0 m c X V v d D s s J n F 1 b 3 Q 7 U 2 V j d G l v b j E v 0 J z Q o t C i X 9 C i 0 J P Q p C 3 Q k d C 1 0 Y L Q s C A y N C 0 x M C 0 x O F 8 y N C 1 P Y 3 Q t M T h f M T A g N T g g M j B f U E 0 v 0 J j Q t 9 C 8 0 L X Q v d C 1 0 L 3 Q v d G L 0 L k g 0 Y L Q u N C /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M l R D A l Q T I l R D A l Q T J f J U Q w J U E y J U Q w J T k z J U Q w J U E 0 L S V E M C U 5 M S V E M C V C N S V E M S U 4 M i V E M C V C M C U y M D I 0 L T E w L T E 4 X z I 0 L U 9 j d C 0 x O F 8 x M C U y M D U 4 J T I w M j B f U E 0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U E y J U Q w J U E y X y V E M C V B M i V E M C U 5 M y V E M C V B N C 0 l R D A l O T E l R D A l Q j U l R D E l O D I l R D A l Q j A l M j A y N C 0 x M C 0 x O F 8 y N C 1 P Y 3 Q t M T h f M T A l M j A 1 O C U y M D I w X 1 B N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B M i V E M C V B M l 9 U T k Y t Y T J f M j M t T 2 N 0 L T E 4 X z c l M j A w M y U y M D U 3 X 1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0 J z Q o t C i X 1 R O R l 9 h M l 8 y M 1 9 P Y 3 R f M T h f N 1 8 w M 1 8 1 N 1 9 Q T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j d U M T A 6 M T A 6 N T k u N z Y 5 N j k 3 M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n N C i 0 K J f V E 5 G L W E y X z I z L U 9 j d C 0 x O F 8 3 I D A z I D U 3 X 1 B N L 9 C Y 0 L f Q v N C 1 0 L 3 Q t d C 9 0 L 3 R i 9 C 5 I N G C 0 L j Q v y 5 7 Q 2 9 s d W 1 u M S w w f S Z x d W 9 0 O y w m c X V v d D t T Z W N 0 a W 9 u M S / Q n N C i 0 K J f V E 5 G L W E y X z I z L U 9 j d C 0 x O F 8 3 I D A z I D U 3 X 1 B N L 9 C Y 0 L f Q v N C 1 0 L 3 Q t d C 9 0 L 3 R i 9 C 5 I N G C 0 L j Q v y 5 7 Q 2 9 s d W 1 u M i w x f S Z x d W 9 0 O y w m c X V v d D t T Z W N 0 a W 9 u M S / Q n N C i 0 K J f V E 5 G L W E y X z I z L U 9 j d C 0 x O F 8 3 I D A z I D U 3 X 1 B N L 9 C Y 0 L f Q v N C 1 0 L 3 Q t d C 9 0 L 3 R i 9 C 5 I N G C 0 L j Q v y 5 7 Q 2 9 s d W 1 u M y w y f S Z x d W 9 0 O y w m c X V v d D t T Z W N 0 a W 9 u M S / Q n N C i 0 K J f V E 5 G L W E y X z I z L U 9 j d C 0 x O F 8 3 I D A z I D U 3 X 1 B N L 9 C Y 0 L f Q v N C 1 0 L 3 Q t d C 9 0 L 3 R i 9 C 5 I N G C 0 L j Q v y 5 7 Q 2 9 s d W 1 u N C w z f S Z x d W 9 0 O y w m c X V v d D t T Z W N 0 a W 9 u M S / Q n N C i 0 K J f V E 5 G L W E y X z I z L U 9 j d C 0 x O F 8 3 I D A z I D U 3 X 1 B N L 9 C Y 0 L f Q v N C 1 0 L 3 Q t d C 9 0 L 3 R i 9 C 5 I N G C 0 L j Q v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Q n N C i 0 K J f V E 5 G L W E y X z I z L U 9 j d C 0 x O F 8 3 I D A z I D U 3 X 1 B N L 9 C Y 0 L f Q v N C 1 0 L 3 Q t d C 9 0 L 3 R i 9 C 5 I N G C 0 L j Q v y 5 7 Q 2 9 s d W 1 u M S w w f S Z x d W 9 0 O y w m c X V v d D t T Z W N 0 a W 9 u M S / Q n N C i 0 K J f V E 5 G L W E y X z I z L U 9 j d C 0 x O F 8 3 I D A z I D U 3 X 1 B N L 9 C Y 0 L f Q v N C 1 0 L 3 Q t d C 9 0 L 3 R i 9 C 5 I N G C 0 L j Q v y 5 7 Q 2 9 s d W 1 u M i w x f S Z x d W 9 0 O y w m c X V v d D t T Z W N 0 a W 9 u M S / Q n N C i 0 K J f V E 5 G L W E y X z I z L U 9 j d C 0 x O F 8 3 I D A z I D U 3 X 1 B N L 9 C Y 0 L f Q v N C 1 0 L 3 Q t d C 9 0 L 3 R i 9 C 5 I N G C 0 L j Q v y 5 7 Q 2 9 s d W 1 u M y w y f S Z x d W 9 0 O y w m c X V v d D t T Z W N 0 a W 9 u M S / Q n N C i 0 K J f V E 5 G L W E y X z I z L U 9 j d C 0 x O F 8 3 I D A z I D U 3 X 1 B N L 9 C Y 0 L f Q v N C 1 0 L 3 Q t d C 9 0 L 3 R i 9 C 5 I N G C 0 L j Q v y 5 7 Q 2 9 s d W 1 u N C w z f S Z x d W 9 0 O y w m c X V v d D t T Z W N 0 a W 9 u M S / Q n N C i 0 K J f V E 5 G L W E y X z I z L U 9 j d C 0 x O F 8 3 I D A z I D U 3 X 1 B N L 9 C Y 0 L f Q v N C 1 0 L 3 Q t d C 9 0 L 3 R i 9 C 5 I N G C 0 L j Q v y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D J U Q w J U E y J U Q w J U E y X 1 R O R i 1 h M l 8 y M y 1 P Y 3 Q t M T h f N y U y M D A z J T I w N T d f U E 0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U E y J U Q w J U E y X 1 R O R i 1 h M l 8 y M y 1 P Y 3 Q t M T h f N y U y M D A z J T I w N T d f U E 0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U E y J U Q w J U E y X 0 l O R i 1 n X z I z L U 9 j d C 0 x O F 8 3 J T I w N D c l M j A y N 1 9 Q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9 C c 0 K L Q o l 9 J T k Z f Z 1 8 y M 1 9 P Y 3 R f M T h f N 1 8 0 N 1 8 y N 1 9 Q T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j d U M T A 6 M T M 6 M z c u N z E 1 O T Y z N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n N C i 0 K J f S U 5 G L W d f M j M t T 2 N 0 L T E 4 X z c g N D c g M j d f U E 0 v 0 J j Q t 9 C 8 0 L X Q v d C 1 0 L 3 Q v d G L 0 L k g 0 Y L Q u N C / L n t D b 2 x 1 b W 4 x L D B 9 J n F 1 b 3 Q 7 L C Z x d W 9 0 O 1 N l Y 3 R p b 2 4 x L 9 C c 0 K L Q o l 9 J T k Y t Z 1 8 y M y 1 P Y 3 Q t M T h f N y A 0 N y A y N 1 9 Q T S / Q m N C 3 0 L z Q t d C 9 0 L X Q v d C 9 0 Y v Q u S D R g t C 4 0 L 8 u e 0 N v b H V t b j I s M X 0 m c X V v d D s s J n F 1 b 3 Q 7 U 2 V j d G l v b j E v 0 J z Q o t C i X 0 l O R i 1 n X z I z L U 9 j d C 0 x O F 8 3 I D Q 3 I D I 3 X 1 B N L 9 C Y 0 L f Q v N C 1 0 L 3 Q t d C 9 0 L 3 R i 9 C 5 I N G C 0 L j Q v y 5 7 Q 2 9 s d W 1 u M y w y f S Z x d W 9 0 O y w m c X V v d D t T Z W N 0 a W 9 u M S / Q n N C i 0 K J f S U 5 G L W d f M j M t T 2 N 0 L T E 4 X z c g N D c g M j d f U E 0 v 0 J j Q t 9 C 8 0 L X Q v d C 1 0 L 3 Q v d G L 0 L k g 0 Y L Q u N C / L n t D b 2 x 1 b W 4 0 L D N 9 J n F 1 b 3 Q 7 L C Z x d W 9 0 O 1 N l Y 3 R p b 2 4 x L 9 C c 0 K L Q o l 9 J T k Y t Z 1 8 y M y 1 P Y 3 Q t M T h f N y A 0 N y A y N 1 9 Q T S / Q m N C 3 0 L z Q t d C 9 0 L X Q v d C 9 0 Y v Q u S D R g t C 4 0 L 8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0 J z Q o t C i X 0 l O R i 1 n X z I z L U 9 j d C 0 x O F 8 3 I D Q 3 I D I 3 X 1 B N L 9 C Y 0 L f Q v N C 1 0 L 3 Q t d C 9 0 L 3 R i 9 C 5 I N G C 0 L j Q v y 5 7 Q 2 9 s d W 1 u M S w w f S Z x d W 9 0 O y w m c X V v d D t T Z W N 0 a W 9 u M S / Q n N C i 0 K J f S U 5 G L W d f M j M t T 2 N 0 L T E 4 X z c g N D c g M j d f U E 0 v 0 J j Q t 9 C 8 0 L X Q v d C 1 0 L 3 Q v d G L 0 L k g 0 Y L Q u N C / L n t D b 2 x 1 b W 4 y L D F 9 J n F 1 b 3 Q 7 L C Z x d W 9 0 O 1 N l Y 3 R p b 2 4 x L 9 C c 0 K L Q o l 9 J T k Y t Z 1 8 y M y 1 P Y 3 Q t M T h f N y A 0 N y A y N 1 9 Q T S / Q m N C 3 0 L z Q t d C 9 0 L X Q v d C 9 0 Y v Q u S D R g t C 4 0 L 8 u e 0 N v b H V t b j M s M n 0 m c X V v d D s s J n F 1 b 3 Q 7 U 2 V j d G l v b j E v 0 J z Q o t C i X 0 l O R i 1 n X z I z L U 9 j d C 0 x O F 8 3 I D Q 3 I D I 3 X 1 B N L 9 C Y 0 L f Q v N C 1 0 L 3 Q t d C 9 0 L 3 R i 9 C 5 I N G C 0 L j Q v y 5 7 Q 2 9 s d W 1 u N C w z f S Z x d W 9 0 O y w m c X V v d D t T Z W N 0 a W 9 u M S / Q n N C i 0 K J f S U 5 G L W d f M j M t T 2 N 0 L T E 4 X z c g N D c g M j d f U E 0 v 0 J j Q t 9 C 8 0 L X Q v d C 1 0 L 3 Q v d G L 0 L k g 0 Y L Q u N C /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M l R D A l Q T I l R D A l Q T J f S U 5 G L W d f M j M t T 2 N 0 L T E 4 X z c l M j A 0 N y U y M D I 3 X 1 B N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B M i V E M C V B M l 9 J T k Y t Z 1 8 y M y 1 P Y 3 Q t M T h f N y U y M D Q 3 J T I w M j d f U E 0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N 9 v 4 k l O B 5 D s I i 7 S D o s I Z E A A A A A A g A A A A A A E G Y A A A A B A A A g A A A A D j v f x e V P g z F 1 r Z 6 M D F z 8 Y 3 s s s t 9 u v a e y v / S t 3 m s w w 1 8 A A A A A D o A A A A A C A A A g A A A A t B X a j g 3 M V X y Q e j L n / f / / 9 O L 8 2 J 0 5 E k 4 J G c e S g u n h 0 Y t Q A A A A N R D m U B l K Q n B r K q 9 L K 3 i w z P W m G k u o N 9 E j 2 b v 1 M S A 6 v R k P D 7 9 M M 4 B v / n M B Z Q D A H I i E L i D c X V / P c f F i 6 P F w A m d F + D u V Q F K a x c U M 1 7 p S w i n 5 R M t A A A A A k b v w 3 T D h u E u a m H r E k T w j a s 8 k m 2 N P 0 4 Z R l y R F o E + b h 4 x A m + G U M o 2 c i k D E g S / s 8 Q H o 2 W N V 6 d X 8 u m 6 A Y / Z R p x V J L g = = < / D a t a M a s h u p > 
</file>

<file path=customXml/itemProps1.xml><?xml version="1.0" encoding="utf-8"?>
<ds:datastoreItem xmlns:ds="http://schemas.openxmlformats.org/officeDocument/2006/customXml" ds:itemID="{DB72FED6-FD3A-4A96-B900-98B14C082E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ТГФ-б</vt:lpstr>
      <vt:lpstr>ТНФ-а</vt:lpstr>
      <vt:lpstr>ИНФ-g</vt:lpstr>
      <vt:lpstr>Данные</vt:lpstr>
      <vt:lpstr> Результаты ТNF-a TGF-b IFN-g</vt:lpstr>
      <vt:lpstr>ИЛ-1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Минин Артем</dc:creator>
  <cp:lastModifiedBy>Анна</cp:lastModifiedBy>
  <cp:lastPrinted>2018-10-29T08:13:12Z</cp:lastPrinted>
  <dcterms:created xsi:type="dcterms:W3CDTF">2018-10-27T09:57:10Z</dcterms:created>
  <dcterms:modified xsi:type="dcterms:W3CDTF">2022-05-13T10:31:46Z</dcterms:modified>
</cp:coreProperties>
</file>