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_vidzianeyeva\Downloads\"/>
    </mc:Choice>
  </mc:AlternateContent>
  <xr:revisionPtr revIDLastSave="0" documentId="13_ncr:1_{268BC366-344A-4938-A59A-BCF3C91BBF91}" xr6:coauthVersionLast="38" xr6:coauthVersionMax="40" xr10:uidLastSave="{00000000-0000-0000-0000-000000000000}"/>
  <bookViews>
    <workbookView xWindow="0" yWindow="0" windowWidth="21570" windowHeight="7920" xr2:uid="{64B2DD14-AED3-484E-BD72-C0D3877073AC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I12" i="1"/>
  <c r="I11" i="1"/>
  <c r="I28" i="1"/>
  <c r="I19" i="1"/>
  <c r="I30" i="1" l="1"/>
  <c r="H30" i="1"/>
  <c r="G30" i="1"/>
  <c r="I29" i="1"/>
  <c r="H29" i="1"/>
  <c r="G29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K14" i="1"/>
  <c r="I14" i="1"/>
  <c r="H14" i="1"/>
  <c r="I13" i="1"/>
  <c r="H13" i="1"/>
  <c r="G13" i="1"/>
  <c r="H12" i="1"/>
  <c r="G12" i="1"/>
  <c r="H11" i="1"/>
  <c r="G11" i="1"/>
  <c r="J10" i="1"/>
  <c r="J11" i="1" s="1"/>
  <c r="J4" i="1"/>
  <c r="M3" i="1"/>
  <c r="J3" i="1"/>
  <c r="J12" i="1" l="1"/>
  <c r="J13" i="1" s="1"/>
  <c r="J14" i="1" s="1"/>
  <c r="J15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L15" i="1" l="1"/>
  <c r="J16" i="1"/>
  <c r="L16" i="1" l="1"/>
  <c r="J17" i="1"/>
  <c r="L17" i="1" l="1"/>
  <c r="J18" i="1"/>
  <c r="J19" i="1" l="1"/>
  <c r="L18" i="1"/>
  <c r="L19" i="1"/>
  <c r="J20" i="1"/>
  <c r="L20" i="1" l="1"/>
  <c r="J21" i="1"/>
  <c r="L21" i="1" l="1"/>
  <c r="M21" i="1" s="1"/>
  <c r="J22" i="1"/>
  <c r="L22" i="1" l="1"/>
  <c r="M22" i="1" s="1"/>
  <c r="J23" i="1"/>
  <c r="L23" i="1" l="1"/>
  <c r="M23" i="1" s="1"/>
  <c r="J24" i="1"/>
  <c r="N22" i="1"/>
  <c r="L24" i="1" l="1"/>
  <c r="J25" i="1"/>
  <c r="N23" i="1"/>
  <c r="M24" i="1" l="1"/>
  <c r="N24" i="1" s="1"/>
  <c r="L25" i="1"/>
  <c r="J26" i="1"/>
  <c r="L26" i="1" l="1"/>
  <c r="J27" i="1"/>
  <c r="M25" i="1"/>
  <c r="N25" i="1" s="1"/>
  <c r="L27" i="1" l="1"/>
  <c r="J28" i="1"/>
  <c r="M26" i="1"/>
  <c r="N26" i="1" s="1"/>
  <c r="L28" i="1" l="1"/>
  <c r="J29" i="1"/>
  <c r="M27" i="1"/>
  <c r="N27" i="1" s="1"/>
  <c r="L29" i="1" l="1"/>
  <c r="J30" i="1"/>
  <c r="L30" i="1" s="1"/>
  <c r="M28" i="1"/>
  <c r="N28" i="1" s="1"/>
  <c r="M30" i="1" l="1"/>
  <c r="N30" i="1" s="1"/>
  <c r="M29" i="1"/>
  <c r="N29" i="1" s="1"/>
</calcChain>
</file>

<file path=xl/sharedStrings.xml><?xml version="1.0" encoding="utf-8"?>
<sst xmlns="http://schemas.openxmlformats.org/spreadsheetml/2006/main" count="22" uniqueCount="22">
  <si>
    <t>Вариант 3</t>
  </si>
  <si>
    <t>Начало периода</t>
  </si>
  <si>
    <t>Конец периода</t>
  </si>
  <si>
    <t>a5=</t>
  </si>
  <si>
    <t>a7=</t>
  </si>
  <si>
    <t>а9=</t>
  </si>
  <si>
    <t>Дата</t>
  </si>
  <si>
    <t>Цена открытия</t>
  </si>
  <si>
    <t>Максимальная цена</t>
  </si>
  <si>
    <t>Минимальная цена</t>
  </si>
  <si>
    <t>Последняя цена</t>
  </si>
  <si>
    <t>Объём в рублях</t>
  </si>
  <si>
    <t>Нормированный 5-уровневые инерционный осциллятор</t>
  </si>
  <si>
    <t>Осциллятор нормы изменения</t>
  </si>
  <si>
    <t>5-уровневая невзвешенная скользящая средняя (МА5)</t>
  </si>
  <si>
    <t>5-уровневая экспоненциальная скользящая средняя (ЕМА5);</t>
  </si>
  <si>
    <t>9-уровневая экспоненциальная скользящая средняя (ЕМА9).</t>
  </si>
  <si>
    <t>Быстрая линия MACD</t>
  </si>
  <si>
    <t>ЕМА7. Сигнальная лини</t>
  </si>
  <si>
    <t>MACD-H</t>
  </si>
  <si>
    <t>-</t>
  </si>
  <si>
    <t>В рассматриваемом периоде наблюдается боковой тренд, так как цена не имеет четко выраженного направления движения (можно увидеть на гистограмме). Наиболее выраженные точки изменения тренда соответсвуют следующим датам: 04.06.98 (началось снижение), 04.13.98 (цены начали увеличиваться), 04.21.98 (резкое повышение цен), 05.05.98 (резкое снижение цен).
На диаграмме Японских свечей с точки 15 (04.24.98) по точку 16 (04.27.98) можно увидеть разворотный индикатор "тёмные облака".
Сигналом к продаже акций служит пересечение сигнальной линии быстрой линией сверху вниз (комбинированная диаграмма). После этого и наблюдается резкое изменение тренда в сторону снижения цен.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</si>
</sst>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14" fontId="1" fillId="3" borderId="1" xfId="0" applyNumberFormat="1" applyFont="1" applyFill="1" applyBorder="1"/>
    <xf numFmtId="0" fontId="1" fillId="3" borderId="0" xfId="0" applyFont="1" applyFill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/>
    <xf numFmtId="2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Диаграмма японских свечей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'[1]КР 2 Задание 1'!$B$5</c:f>
              <c:strCache>
                <c:ptCount val="1"/>
                <c:pt idx="0">
                  <c:v>Цена открытия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'[1]КР 2 Задание 1'!$B$6:$B$30</c:f>
              <c:numCache>
                <c:formatCode>General</c:formatCode>
                <c:ptCount val="25"/>
                <c:pt idx="0">
                  <c:v>104.3</c:v>
                </c:pt>
                <c:pt idx="1">
                  <c:v>103.5</c:v>
                </c:pt>
                <c:pt idx="2">
                  <c:v>103.61</c:v>
                </c:pt>
                <c:pt idx="3">
                  <c:v>102.28</c:v>
                </c:pt>
                <c:pt idx="4">
                  <c:v>101.45</c:v>
                </c:pt>
                <c:pt idx="5">
                  <c:v>102.56</c:v>
                </c:pt>
                <c:pt idx="6">
                  <c:v>102.05</c:v>
                </c:pt>
                <c:pt idx="7">
                  <c:v>102.85</c:v>
                </c:pt>
                <c:pt idx="8">
                  <c:v>103</c:v>
                </c:pt>
                <c:pt idx="9">
                  <c:v>104</c:v>
                </c:pt>
                <c:pt idx="10">
                  <c:v>103.49</c:v>
                </c:pt>
                <c:pt idx="11">
                  <c:v>102.48</c:v>
                </c:pt>
                <c:pt idx="12">
                  <c:v>104.1</c:v>
                </c:pt>
                <c:pt idx="13">
                  <c:v>105.8</c:v>
                </c:pt>
                <c:pt idx="14">
                  <c:v>104.6</c:v>
                </c:pt>
                <c:pt idx="15">
                  <c:v>106.6</c:v>
                </c:pt>
                <c:pt idx="16">
                  <c:v>101.14</c:v>
                </c:pt>
                <c:pt idx="17">
                  <c:v>100.98</c:v>
                </c:pt>
                <c:pt idx="18">
                  <c:v>102.5</c:v>
                </c:pt>
                <c:pt idx="19">
                  <c:v>105</c:v>
                </c:pt>
                <c:pt idx="20">
                  <c:v>101.2</c:v>
                </c:pt>
                <c:pt idx="21">
                  <c:v>101.2</c:v>
                </c:pt>
                <c:pt idx="22">
                  <c:v>99.1</c:v>
                </c:pt>
                <c:pt idx="23">
                  <c:v>99.45</c:v>
                </c:pt>
                <c:pt idx="24">
                  <c:v>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9-4566-9ED8-F99D4575B894}"/>
            </c:ext>
          </c:extLst>
        </c:ser>
        <c:ser>
          <c:idx val="1"/>
          <c:order val="1"/>
          <c:tx>
            <c:strRef>
              <c:f>'[1]КР 2 Задание 1'!$C$5</c:f>
              <c:strCache>
                <c:ptCount val="1"/>
                <c:pt idx="0">
                  <c:v>Максимальная цена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'[1]КР 2 Задание 1'!$C$6:$C$30</c:f>
              <c:numCache>
                <c:formatCode>General</c:formatCode>
                <c:ptCount val="25"/>
                <c:pt idx="0">
                  <c:v>104.5</c:v>
                </c:pt>
                <c:pt idx="1">
                  <c:v>104.6</c:v>
                </c:pt>
                <c:pt idx="2">
                  <c:v>104</c:v>
                </c:pt>
                <c:pt idx="3">
                  <c:v>102.95</c:v>
                </c:pt>
                <c:pt idx="4">
                  <c:v>102.56</c:v>
                </c:pt>
                <c:pt idx="5">
                  <c:v>102.9</c:v>
                </c:pt>
                <c:pt idx="6">
                  <c:v>102.8</c:v>
                </c:pt>
                <c:pt idx="7">
                  <c:v>103.5</c:v>
                </c:pt>
                <c:pt idx="8">
                  <c:v>104.25</c:v>
                </c:pt>
                <c:pt idx="9">
                  <c:v>105</c:v>
                </c:pt>
                <c:pt idx="10">
                  <c:v>103.6</c:v>
                </c:pt>
                <c:pt idx="11">
                  <c:v>102.75</c:v>
                </c:pt>
                <c:pt idx="12">
                  <c:v>104.8</c:v>
                </c:pt>
                <c:pt idx="13">
                  <c:v>106.86</c:v>
                </c:pt>
                <c:pt idx="14">
                  <c:v>108.97</c:v>
                </c:pt>
                <c:pt idx="15">
                  <c:v>106.64</c:v>
                </c:pt>
                <c:pt idx="16">
                  <c:v>101.7</c:v>
                </c:pt>
                <c:pt idx="17">
                  <c:v>102.4</c:v>
                </c:pt>
                <c:pt idx="18">
                  <c:v>102.5</c:v>
                </c:pt>
                <c:pt idx="19">
                  <c:v>106.01</c:v>
                </c:pt>
                <c:pt idx="20">
                  <c:v>102.29</c:v>
                </c:pt>
                <c:pt idx="21">
                  <c:v>101.5</c:v>
                </c:pt>
                <c:pt idx="22">
                  <c:v>100.75</c:v>
                </c:pt>
                <c:pt idx="23">
                  <c:v>99.45</c:v>
                </c:pt>
                <c:pt idx="24">
                  <c:v>92.32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9-4566-9ED8-F99D4575B894}"/>
            </c:ext>
          </c:extLst>
        </c:ser>
        <c:ser>
          <c:idx val="2"/>
          <c:order val="2"/>
          <c:tx>
            <c:strRef>
              <c:f>'[1]КР 2 Задание 1'!$D$5</c:f>
              <c:strCache>
                <c:ptCount val="1"/>
                <c:pt idx="0">
                  <c:v>Минимальная цена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'[1]КР 2 Задание 1'!$D$6:$D$30</c:f>
              <c:numCache>
                <c:formatCode>General</c:formatCode>
                <c:ptCount val="25"/>
                <c:pt idx="0">
                  <c:v>103.43</c:v>
                </c:pt>
                <c:pt idx="1">
                  <c:v>103.4</c:v>
                </c:pt>
                <c:pt idx="2">
                  <c:v>102.4</c:v>
                </c:pt>
                <c:pt idx="3">
                  <c:v>100.8</c:v>
                </c:pt>
                <c:pt idx="4">
                  <c:v>100</c:v>
                </c:pt>
                <c:pt idx="5">
                  <c:v>101.8</c:v>
                </c:pt>
                <c:pt idx="6">
                  <c:v>101.54</c:v>
                </c:pt>
                <c:pt idx="7">
                  <c:v>102.5</c:v>
                </c:pt>
                <c:pt idx="8">
                  <c:v>102.6</c:v>
                </c:pt>
                <c:pt idx="9">
                  <c:v>102.61</c:v>
                </c:pt>
                <c:pt idx="10">
                  <c:v>101.95</c:v>
                </c:pt>
                <c:pt idx="11">
                  <c:v>102.1</c:v>
                </c:pt>
                <c:pt idx="12">
                  <c:v>103.3</c:v>
                </c:pt>
                <c:pt idx="13">
                  <c:v>105.3</c:v>
                </c:pt>
                <c:pt idx="14">
                  <c:v>104.6</c:v>
                </c:pt>
                <c:pt idx="15">
                  <c:v>102.05</c:v>
                </c:pt>
                <c:pt idx="16">
                  <c:v>99.8</c:v>
                </c:pt>
                <c:pt idx="17">
                  <c:v>100.51</c:v>
                </c:pt>
                <c:pt idx="18">
                  <c:v>99.7</c:v>
                </c:pt>
                <c:pt idx="19">
                  <c:v>102.21</c:v>
                </c:pt>
                <c:pt idx="20">
                  <c:v>101</c:v>
                </c:pt>
                <c:pt idx="21">
                  <c:v>100.25</c:v>
                </c:pt>
                <c:pt idx="22">
                  <c:v>98.5</c:v>
                </c:pt>
                <c:pt idx="23">
                  <c:v>94.3</c:v>
                </c:pt>
                <c:pt idx="2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9-4566-9ED8-F99D4575B894}"/>
            </c:ext>
          </c:extLst>
        </c:ser>
        <c:ser>
          <c:idx val="3"/>
          <c:order val="3"/>
          <c:tx>
            <c:strRef>
              <c:f>'[1]КР 2 Задание 1'!$E$5</c:f>
              <c:strCache>
                <c:ptCount val="1"/>
                <c:pt idx="0">
                  <c:v>Последняя цена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'[1]КР 2 Задание 1'!$E$6:$E$30</c:f>
              <c:numCache>
                <c:formatCode>General</c:formatCode>
                <c:ptCount val="25"/>
                <c:pt idx="0">
                  <c:v>104.37</c:v>
                </c:pt>
                <c:pt idx="1">
                  <c:v>103.75</c:v>
                </c:pt>
                <c:pt idx="2">
                  <c:v>102.5</c:v>
                </c:pt>
                <c:pt idx="3">
                  <c:v>101.3</c:v>
                </c:pt>
                <c:pt idx="4">
                  <c:v>102.4</c:v>
                </c:pt>
                <c:pt idx="5">
                  <c:v>102.31</c:v>
                </c:pt>
                <c:pt idx="6">
                  <c:v>101.8</c:v>
                </c:pt>
                <c:pt idx="7">
                  <c:v>102.7</c:v>
                </c:pt>
                <c:pt idx="8">
                  <c:v>103</c:v>
                </c:pt>
                <c:pt idx="9">
                  <c:v>103.3</c:v>
                </c:pt>
                <c:pt idx="10">
                  <c:v>102.2</c:v>
                </c:pt>
                <c:pt idx="11">
                  <c:v>102.45</c:v>
                </c:pt>
                <c:pt idx="12">
                  <c:v>104.8</c:v>
                </c:pt>
                <c:pt idx="13">
                  <c:v>105.35</c:v>
                </c:pt>
                <c:pt idx="14">
                  <c:v>107.99</c:v>
                </c:pt>
                <c:pt idx="15">
                  <c:v>102.05</c:v>
                </c:pt>
                <c:pt idx="16">
                  <c:v>100.5</c:v>
                </c:pt>
                <c:pt idx="17">
                  <c:v>101.15</c:v>
                </c:pt>
                <c:pt idx="18">
                  <c:v>101.8</c:v>
                </c:pt>
                <c:pt idx="19">
                  <c:v>102.85</c:v>
                </c:pt>
                <c:pt idx="20">
                  <c:v>102.1</c:v>
                </c:pt>
                <c:pt idx="21">
                  <c:v>100.5</c:v>
                </c:pt>
                <c:pt idx="22">
                  <c:v>100.75</c:v>
                </c:pt>
                <c:pt idx="23">
                  <c:v>94.3</c:v>
                </c:pt>
                <c:pt idx="24">
                  <c:v>92.15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9-4566-9ED8-F99D4575B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267296"/>
        <c:axId val="545269256"/>
      </c:stockChart>
      <c:dateAx>
        <c:axId val="545267296"/>
        <c:scaling>
          <c:orientation val="minMax"/>
        </c:scaling>
        <c:delete val="0"/>
        <c:axPos val="b"/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9256"/>
        <c:crosses val="autoZero"/>
        <c:auto val="1"/>
        <c:lblOffset val="100"/>
        <c:baseTimeUnit val="days"/>
      </c:dateAx>
      <c:valAx>
        <c:axId val="545269256"/>
        <c:scaling>
          <c:orientation val="minMax"/>
          <c:max val="11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Комбинированная</a:t>
            </a:r>
            <a:r>
              <a:rPr lang="ru-RU" baseline="0"/>
              <a:t> диаграмма</a:t>
            </a:r>
            <a:endParaRPr lang="ru-RU"/>
          </a:p>
        </c:rich>
      </c:tx>
      <c:layout>
        <c:manualLayout>
          <c:xMode val="edge"/>
          <c:yMode val="edge"/>
          <c:x val="0.31501377952755916"/>
          <c:y val="2.777777777777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6920384951881"/>
          <c:y val="0.30311388159813357"/>
          <c:w val="0.87630796150481194"/>
          <c:h val="0.67145778652668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'[1]КР 2 Задание 1'!$N$5</c:f>
              <c:strCache>
                <c:ptCount val="1"/>
                <c:pt idx="0">
                  <c:v>MACD-H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'[1]КР 2 Задание 1'!$N$22:$N$30</c:f>
              <c:numCache>
                <c:formatCode>General</c:formatCode>
                <c:ptCount val="9"/>
                <c:pt idx="0">
                  <c:v>-0.41719907482801233</c:v>
                </c:pt>
                <c:pt idx="1">
                  <c:v>-0.14423495669422337</c:v>
                </c:pt>
                <c:pt idx="2">
                  <c:v>1.0961570090071149E-2</c:v>
                </c:pt>
                <c:pt idx="3">
                  <c:v>0.13300227970236023</c:v>
                </c:pt>
                <c:pt idx="4">
                  <c:v>9.2238395154247144E-3</c:v>
                </c:pt>
                <c:pt idx="5">
                  <c:v>-0.14240625121863104</c:v>
                </c:pt>
                <c:pt idx="6">
                  <c:v>-2.8781882862233488E-2</c:v>
                </c:pt>
                <c:pt idx="7">
                  <c:v>-0.63626342754799836</c:v>
                </c:pt>
                <c:pt idx="8">
                  <c:v>-0.4878360228772074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03C-87D1-DC3505CB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5270824"/>
        <c:axId val="545270040"/>
      </c:barChart>
      <c:lineChart>
        <c:grouping val="stacked"/>
        <c:varyColors val="0"/>
        <c:ser>
          <c:idx val="0"/>
          <c:order val="0"/>
          <c:tx>
            <c:strRef>
              <c:f>'[1]КР 2 Задание 1'!$L$5</c:f>
              <c:strCache>
                <c:ptCount val="1"/>
                <c:pt idx="0">
                  <c:v>Быстрая линия MACD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'[1]КР 2 Задание 1'!$L$22:$L$30</c:f>
              <c:numCache>
                <c:formatCode>General</c:formatCode>
                <c:ptCount val="9"/>
                <c:pt idx="0">
                  <c:v>-0.26542433094755324</c:v>
                </c:pt>
                <c:pt idx="1">
                  <c:v>-0.45773760653985107</c:v>
                </c:pt>
                <c:pt idx="2">
                  <c:v>-0.44312217975308954</c:v>
                </c:pt>
                <c:pt idx="3">
                  <c:v>-0.26578580681660924</c:v>
                </c:pt>
                <c:pt idx="4">
                  <c:v>-0.25348735412937629</c:v>
                </c:pt>
                <c:pt idx="5">
                  <c:v>-0.44336235575421767</c:v>
                </c:pt>
                <c:pt idx="6">
                  <c:v>-0.48173819957052899</c:v>
                </c:pt>
                <c:pt idx="7">
                  <c:v>-1.3300894363011935</c:v>
                </c:pt>
                <c:pt idx="8">
                  <c:v>-1.9805374668041367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E-403C-87D1-DC3505CBF891}"/>
            </c:ext>
          </c:extLst>
        </c:ser>
        <c:ser>
          <c:idx val="1"/>
          <c:order val="1"/>
          <c:tx>
            <c:strRef>
              <c:f>'[1]КР 2 Задание 1'!$M$5</c:f>
              <c:strCache>
                <c:ptCount val="1"/>
                <c:pt idx="0">
                  <c:v>ЕМА7. Сигнальная лини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'[1]КР 2 Задание 1'!$M$22:$M$30</c:f>
              <c:numCache>
                <c:formatCode>General</c:formatCode>
                <c:ptCount val="9"/>
                <c:pt idx="0">
                  <c:v>0.15177474388045908</c:v>
                </c:pt>
                <c:pt idx="1">
                  <c:v>-0.3135026498456277</c:v>
                </c:pt>
                <c:pt idx="2">
                  <c:v>-0.45408374984316069</c:v>
                </c:pt>
                <c:pt idx="3">
                  <c:v>-0.39878808651896946</c:v>
                </c:pt>
                <c:pt idx="4">
                  <c:v>-0.262711193644801</c:v>
                </c:pt>
                <c:pt idx="5">
                  <c:v>-0.30095610453558663</c:v>
                </c:pt>
                <c:pt idx="6">
                  <c:v>-0.4529563167082955</c:v>
                </c:pt>
                <c:pt idx="7">
                  <c:v>-0.69382600875319511</c:v>
                </c:pt>
                <c:pt idx="8">
                  <c:v>-1.4927014439269293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E-403C-87D1-DC3505CB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70824"/>
        <c:axId val="545270040"/>
      </c:lineChart>
      <c:catAx>
        <c:axId val="54527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70040"/>
        <c:crosses val="autoZero"/>
        <c:auto val="1"/>
        <c:lblAlgn val="ctr"/>
        <c:lblOffset val="100"/>
        <c:noMultiLvlLbl val="0"/>
      </c:catAx>
      <c:valAx>
        <c:axId val="5452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7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График-гистограмма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Лист1!$C$5</c:f>
              <c:strCache>
                <c:ptCount val="1"/>
                <c:pt idx="0">
                  <c:v>Максимальная цена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Лист1!$C$6:$C$30</c:f>
              <c:numCache>
                <c:formatCode>0.00</c:formatCode>
                <c:ptCount val="25"/>
                <c:pt idx="0">
                  <c:v>104.5</c:v>
                </c:pt>
                <c:pt idx="1">
                  <c:v>104.6</c:v>
                </c:pt>
                <c:pt idx="2">
                  <c:v>104</c:v>
                </c:pt>
                <c:pt idx="3">
                  <c:v>102.95</c:v>
                </c:pt>
                <c:pt idx="4">
                  <c:v>102.56</c:v>
                </c:pt>
                <c:pt idx="5">
                  <c:v>102.9</c:v>
                </c:pt>
                <c:pt idx="6">
                  <c:v>102.8</c:v>
                </c:pt>
                <c:pt idx="7">
                  <c:v>103.5</c:v>
                </c:pt>
                <c:pt idx="8">
                  <c:v>104.25</c:v>
                </c:pt>
                <c:pt idx="9">
                  <c:v>105</c:v>
                </c:pt>
                <c:pt idx="10">
                  <c:v>103.6</c:v>
                </c:pt>
                <c:pt idx="11">
                  <c:v>102.75</c:v>
                </c:pt>
                <c:pt idx="12">
                  <c:v>104.8</c:v>
                </c:pt>
                <c:pt idx="13">
                  <c:v>106.86</c:v>
                </c:pt>
                <c:pt idx="14">
                  <c:v>108.97</c:v>
                </c:pt>
                <c:pt idx="15">
                  <c:v>106.64</c:v>
                </c:pt>
                <c:pt idx="16">
                  <c:v>101.7</c:v>
                </c:pt>
                <c:pt idx="17">
                  <c:v>102.4</c:v>
                </c:pt>
                <c:pt idx="18">
                  <c:v>102.5</c:v>
                </c:pt>
                <c:pt idx="19">
                  <c:v>106.01</c:v>
                </c:pt>
                <c:pt idx="20">
                  <c:v>102.29</c:v>
                </c:pt>
                <c:pt idx="21">
                  <c:v>101.5</c:v>
                </c:pt>
                <c:pt idx="22">
                  <c:v>100.75</c:v>
                </c:pt>
                <c:pt idx="23">
                  <c:v>99.45</c:v>
                </c:pt>
                <c:pt idx="24">
                  <c:v>92.32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461B-9B7C-E39B6E14789D}"/>
            </c:ext>
          </c:extLst>
        </c:ser>
        <c:ser>
          <c:idx val="1"/>
          <c:order val="1"/>
          <c:tx>
            <c:strRef>
              <c:f>Лист1!$D$5</c:f>
              <c:strCache>
                <c:ptCount val="1"/>
                <c:pt idx="0">
                  <c:v>Минимальная цена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Лист1!$D$6:$D$30</c:f>
              <c:numCache>
                <c:formatCode>0.00</c:formatCode>
                <c:ptCount val="25"/>
                <c:pt idx="0">
                  <c:v>103.43</c:v>
                </c:pt>
                <c:pt idx="1">
                  <c:v>103.4</c:v>
                </c:pt>
                <c:pt idx="2">
                  <c:v>102.4</c:v>
                </c:pt>
                <c:pt idx="3">
                  <c:v>100.8</c:v>
                </c:pt>
                <c:pt idx="4">
                  <c:v>100</c:v>
                </c:pt>
                <c:pt idx="5">
                  <c:v>101.8</c:v>
                </c:pt>
                <c:pt idx="6">
                  <c:v>101.54</c:v>
                </c:pt>
                <c:pt idx="7">
                  <c:v>102.5</c:v>
                </c:pt>
                <c:pt idx="8">
                  <c:v>102.6</c:v>
                </c:pt>
                <c:pt idx="9">
                  <c:v>102.61</c:v>
                </c:pt>
                <c:pt idx="10">
                  <c:v>101.95</c:v>
                </c:pt>
                <c:pt idx="11">
                  <c:v>102.1</c:v>
                </c:pt>
                <c:pt idx="12">
                  <c:v>103.3</c:v>
                </c:pt>
                <c:pt idx="13">
                  <c:v>105.3</c:v>
                </c:pt>
                <c:pt idx="14">
                  <c:v>104.6</c:v>
                </c:pt>
                <c:pt idx="15">
                  <c:v>102.05</c:v>
                </c:pt>
                <c:pt idx="16">
                  <c:v>99.8</c:v>
                </c:pt>
                <c:pt idx="17">
                  <c:v>100.51</c:v>
                </c:pt>
                <c:pt idx="18">
                  <c:v>99.7</c:v>
                </c:pt>
                <c:pt idx="19">
                  <c:v>102.21</c:v>
                </c:pt>
                <c:pt idx="20">
                  <c:v>101</c:v>
                </c:pt>
                <c:pt idx="21">
                  <c:v>100.25</c:v>
                </c:pt>
                <c:pt idx="22">
                  <c:v>98.5</c:v>
                </c:pt>
                <c:pt idx="23">
                  <c:v>94.3</c:v>
                </c:pt>
                <c:pt idx="2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461B-9B7C-E39B6E14789D}"/>
            </c:ext>
          </c:extLst>
        </c:ser>
        <c:ser>
          <c:idx val="2"/>
          <c:order val="2"/>
          <c:tx>
            <c:strRef>
              <c:f>Лист1!$E$5</c:f>
              <c:strCache>
                <c:ptCount val="1"/>
                <c:pt idx="0">
                  <c:v>Последняя цена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Лист1!$E$6:$E$30</c:f>
              <c:numCache>
                <c:formatCode>0.00</c:formatCode>
                <c:ptCount val="25"/>
                <c:pt idx="0">
                  <c:v>104.37</c:v>
                </c:pt>
                <c:pt idx="1">
                  <c:v>103.75</c:v>
                </c:pt>
                <c:pt idx="2">
                  <c:v>102.5</c:v>
                </c:pt>
                <c:pt idx="3">
                  <c:v>101.3</c:v>
                </c:pt>
                <c:pt idx="4">
                  <c:v>102.4</c:v>
                </c:pt>
                <c:pt idx="5">
                  <c:v>102.31</c:v>
                </c:pt>
                <c:pt idx="6">
                  <c:v>101.8</c:v>
                </c:pt>
                <c:pt idx="7">
                  <c:v>102.7</c:v>
                </c:pt>
                <c:pt idx="8">
                  <c:v>103</c:v>
                </c:pt>
                <c:pt idx="9">
                  <c:v>103.3</c:v>
                </c:pt>
                <c:pt idx="10">
                  <c:v>102.2</c:v>
                </c:pt>
                <c:pt idx="11">
                  <c:v>102.45</c:v>
                </c:pt>
                <c:pt idx="12">
                  <c:v>104.8</c:v>
                </c:pt>
                <c:pt idx="13">
                  <c:v>105.35</c:v>
                </c:pt>
                <c:pt idx="14">
                  <c:v>107.99</c:v>
                </c:pt>
                <c:pt idx="15">
                  <c:v>102.05</c:v>
                </c:pt>
                <c:pt idx="16">
                  <c:v>100.5</c:v>
                </c:pt>
                <c:pt idx="17">
                  <c:v>101.15</c:v>
                </c:pt>
                <c:pt idx="18">
                  <c:v>101.8</c:v>
                </c:pt>
                <c:pt idx="19">
                  <c:v>102.85</c:v>
                </c:pt>
                <c:pt idx="20">
                  <c:v>102.1</c:v>
                </c:pt>
                <c:pt idx="21">
                  <c:v>100.5</c:v>
                </c:pt>
                <c:pt idx="22">
                  <c:v>100.75</c:v>
                </c:pt>
                <c:pt idx="23">
                  <c:v>94.3</c:v>
                </c:pt>
                <c:pt idx="24">
                  <c:v>92.15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E-461B-9B7C-E39B6E14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116471648"/>
        <c:axId val="968527168"/>
      </c:stockChart>
      <c:dateAx>
        <c:axId val="1116471648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27168"/>
        <c:crosses val="autoZero"/>
        <c:auto val="1"/>
        <c:lblOffset val="100"/>
        <c:baseTimeUnit val="days"/>
      </c:dateAx>
      <c:valAx>
        <c:axId val="968527168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15874</xdr:colOff>
      <xdr:row>25</xdr:row>
      <xdr:rowOff>123824</xdr:rowOff>
    </xdr:from>
    <xdr:to>
      <xdr:col>26</xdr:col>
      <xdr:colOff>590549</xdr:colOff>
      <xdr:row>43</xdr:row>
      <xdr:rowOff>177799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05F571-6012-428C-9383-8201D081D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26</xdr:col>
      <xdr:colOff>42863</xdr:colOff>
      <xdr:row>63</xdr:row>
      <xdr:rowOff>127000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9E6C4F-1247-4A3C-A025-8081A1774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4</xdr:row>
      <xdr:rowOff>33337</xdr:rowOff>
    </xdr:from>
    <xdr:to>
      <xdr:col>26</xdr:col>
      <xdr:colOff>219075</xdr:colOff>
      <xdr:row>22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13F9863-C1FE-436E-9B1A-27F7E8ED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7;&#1074;&#1077;&#1090;&#1083;&#1072;&#1085;&#1072;/Downloads/Telegram%20Desktop/&#1052;&#1056;&#1062;&#1041;_&#1050;&#1056;_&#1052;&#1080;&#1093;&#1072;&#1076;&#1102;&#1082;&#1040;&#1040;_572303_&#1042;&#1072;&#1088;&#1080;&#1072;&#1085;&#1090;_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Р 1 Задание 1"/>
      <sheetName val="КР 1 Задание 2"/>
      <sheetName val="КР 1 Задание 3"/>
      <sheetName val="КР 1 Задание 4"/>
      <sheetName val="КР 2 Задание 1"/>
    </sheetNames>
    <sheetDataSet>
      <sheetData sheetId="0"/>
      <sheetData sheetId="1"/>
      <sheetData sheetId="2"/>
      <sheetData sheetId="3"/>
      <sheetData sheetId="4">
        <row r="5">
          <cell r="B5" t="str">
            <v>Цена открытия</v>
          </cell>
          <cell r="C5" t="str">
            <v>Максимальная цена</v>
          </cell>
          <cell r="D5" t="str">
            <v>Минимальная цена</v>
          </cell>
          <cell r="E5" t="str">
            <v>Последняя цена</v>
          </cell>
          <cell r="L5" t="str">
            <v>Быстрая линия MACD</v>
          </cell>
          <cell r="M5" t="str">
            <v>ЕМА7. Сигнальная лини</v>
          </cell>
          <cell r="N5" t="str">
            <v>MACD-H</v>
          </cell>
        </row>
        <row r="6">
          <cell r="B6">
            <v>104.3</v>
          </cell>
          <cell r="C6">
            <v>104.5</v>
          </cell>
          <cell r="D6">
            <v>103.43</v>
          </cell>
          <cell r="E6">
            <v>104.37</v>
          </cell>
        </row>
        <row r="7">
          <cell r="B7">
            <v>103.5</v>
          </cell>
          <cell r="C7">
            <v>104.6</v>
          </cell>
          <cell r="D7">
            <v>103.4</v>
          </cell>
          <cell r="E7">
            <v>103.75</v>
          </cell>
        </row>
        <row r="8">
          <cell r="B8">
            <v>103.61</v>
          </cell>
          <cell r="C8">
            <v>104</v>
          </cell>
          <cell r="D8">
            <v>102.4</v>
          </cell>
          <cell r="E8">
            <v>102.5</v>
          </cell>
        </row>
        <row r="9">
          <cell r="B9">
            <v>102.28</v>
          </cell>
          <cell r="C9">
            <v>102.95</v>
          </cell>
          <cell r="D9">
            <v>100.8</v>
          </cell>
          <cell r="E9">
            <v>101.3</v>
          </cell>
        </row>
        <row r="10">
          <cell r="B10">
            <v>101.45</v>
          </cell>
          <cell r="C10">
            <v>102.56</v>
          </cell>
          <cell r="D10">
            <v>100</v>
          </cell>
          <cell r="E10">
            <v>102.4</v>
          </cell>
        </row>
        <row r="11">
          <cell r="B11">
            <v>102.56</v>
          </cell>
          <cell r="C11">
            <v>102.9</v>
          </cell>
          <cell r="D11">
            <v>101.8</v>
          </cell>
          <cell r="E11">
            <v>102.31</v>
          </cell>
        </row>
        <row r="12">
          <cell r="B12">
            <v>102.05</v>
          </cell>
          <cell r="C12">
            <v>102.8</v>
          </cell>
          <cell r="D12">
            <v>101.54</v>
          </cell>
          <cell r="E12">
            <v>101.8</v>
          </cell>
        </row>
        <row r="13">
          <cell r="B13">
            <v>102.85</v>
          </cell>
          <cell r="C13">
            <v>103.5</v>
          </cell>
          <cell r="D13">
            <v>102.5</v>
          </cell>
          <cell r="E13">
            <v>102.7</v>
          </cell>
        </row>
        <row r="14">
          <cell r="B14">
            <v>103</v>
          </cell>
          <cell r="C14">
            <v>104.25</v>
          </cell>
          <cell r="D14">
            <v>102.6</v>
          </cell>
          <cell r="E14">
            <v>103</v>
          </cell>
        </row>
        <row r="15">
          <cell r="B15">
            <v>104</v>
          </cell>
          <cell r="C15">
            <v>105</v>
          </cell>
          <cell r="D15">
            <v>102.61</v>
          </cell>
          <cell r="E15">
            <v>103.3</v>
          </cell>
        </row>
        <row r="16">
          <cell r="B16">
            <v>103.49</v>
          </cell>
          <cell r="C16">
            <v>103.6</v>
          </cell>
          <cell r="D16">
            <v>101.95</v>
          </cell>
          <cell r="E16">
            <v>102.2</v>
          </cell>
        </row>
        <row r="17">
          <cell r="B17">
            <v>102.48</v>
          </cell>
          <cell r="C17">
            <v>102.75</v>
          </cell>
          <cell r="D17">
            <v>102.1</v>
          </cell>
          <cell r="E17">
            <v>102.45</v>
          </cell>
        </row>
        <row r="18">
          <cell r="B18">
            <v>104.1</v>
          </cell>
          <cell r="C18">
            <v>104.8</v>
          </cell>
          <cell r="D18">
            <v>103.3</v>
          </cell>
          <cell r="E18">
            <v>104.8</v>
          </cell>
        </row>
        <row r="19">
          <cell r="B19">
            <v>105.8</v>
          </cell>
          <cell r="C19">
            <v>106.86</v>
          </cell>
          <cell r="D19">
            <v>105.3</v>
          </cell>
          <cell r="E19">
            <v>105.35</v>
          </cell>
        </row>
        <row r="20">
          <cell r="B20">
            <v>104.6</v>
          </cell>
          <cell r="C20">
            <v>108.97</v>
          </cell>
          <cell r="D20">
            <v>104.6</v>
          </cell>
          <cell r="E20">
            <v>107.99</v>
          </cell>
        </row>
        <row r="21">
          <cell r="B21">
            <v>106.6</v>
          </cell>
          <cell r="C21">
            <v>106.64</v>
          </cell>
          <cell r="D21">
            <v>102.05</v>
          </cell>
          <cell r="E21">
            <v>102.05</v>
          </cell>
        </row>
        <row r="22">
          <cell r="B22">
            <v>101.14</v>
          </cell>
          <cell r="C22">
            <v>101.7</v>
          </cell>
          <cell r="D22">
            <v>99.8</v>
          </cell>
          <cell r="E22">
            <v>100.5</v>
          </cell>
          <cell r="L22">
            <v>-0.26542433094755324</v>
          </cell>
          <cell r="M22">
            <v>0.15177474388045908</v>
          </cell>
          <cell r="N22">
            <v>-0.41719907482801233</v>
          </cell>
        </row>
        <row r="23">
          <cell r="B23">
            <v>100.98</v>
          </cell>
          <cell r="C23">
            <v>102.4</v>
          </cell>
          <cell r="D23">
            <v>100.51</v>
          </cell>
          <cell r="E23">
            <v>101.15</v>
          </cell>
          <cell r="L23">
            <v>-0.45773760653985107</v>
          </cell>
          <cell r="M23">
            <v>-0.3135026498456277</v>
          </cell>
          <cell r="N23">
            <v>-0.14423495669422337</v>
          </cell>
        </row>
        <row r="24">
          <cell r="B24">
            <v>102.5</v>
          </cell>
          <cell r="C24">
            <v>102.5</v>
          </cell>
          <cell r="D24">
            <v>99.7</v>
          </cell>
          <cell r="E24">
            <v>101.8</v>
          </cell>
          <cell r="L24">
            <v>-0.44312217975308954</v>
          </cell>
          <cell r="M24">
            <v>-0.45408374984316069</v>
          </cell>
          <cell r="N24">
            <v>1.0961570090071149E-2</v>
          </cell>
        </row>
        <row r="25">
          <cell r="B25">
            <v>105</v>
          </cell>
          <cell r="C25">
            <v>106.01</v>
          </cell>
          <cell r="D25">
            <v>102.21</v>
          </cell>
          <cell r="E25">
            <v>102.85</v>
          </cell>
          <cell r="L25">
            <v>-0.26578580681660924</v>
          </cell>
          <cell r="M25">
            <v>-0.39878808651896946</v>
          </cell>
          <cell r="N25">
            <v>0.13300227970236023</v>
          </cell>
        </row>
        <row r="26">
          <cell r="B26">
            <v>101.2</v>
          </cell>
          <cell r="C26">
            <v>102.29</v>
          </cell>
          <cell r="D26">
            <v>101</v>
          </cell>
          <cell r="E26">
            <v>102.1</v>
          </cell>
          <cell r="L26">
            <v>-0.25348735412937629</v>
          </cell>
          <cell r="M26">
            <v>-0.262711193644801</v>
          </cell>
          <cell r="N26">
            <v>9.2238395154247144E-3</v>
          </cell>
        </row>
        <row r="27">
          <cell r="B27">
            <v>101.2</v>
          </cell>
          <cell r="C27">
            <v>101.5</v>
          </cell>
          <cell r="D27">
            <v>100.25</v>
          </cell>
          <cell r="E27">
            <v>100.5</v>
          </cell>
          <cell r="L27">
            <v>-0.44336235575421767</v>
          </cell>
          <cell r="M27">
            <v>-0.30095610453558663</v>
          </cell>
          <cell r="N27">
            <v>-0.14240625121863104</v>
          </cell>
        </row>
        <row r="28">
          <cell r="B28">
            <v>99.1</v>
          </cell>
          <cell r="C28">
            <v>100.75</v>
          </cell>
          <cell r="D28">
            <v>98.5</v>
          </cell>
          <cell r="E28">
            <v>100.75</v>
          </cell>
          <cell r="L28">
            <v>-0.48173819957052899</v>
          </cell>
          <cell r="M28">
            <v>-0.4529563167082955</v>
          </cell>
          <cell r="N28">
            <v>-2.8781882862233488E-2</v>
          </cell>
        </row>
        <row r="29">
          <cell r="B29">
            <v>99.45</v>
          </cell>
          <cell r="C29">
            <v>99.45</v>
          </cell>
          <cell r="D29">
            <v>94.3</v>
          </cell>
          <cell r="E29">
            <v>94.3</v>
          </cell>
          <cell r="L29">
            <v>-1.3300894363011935</v>
          </cell>
          <cell r="M29">
            <v>-0.69382600875319511</v>
          </cell>
          <cell r="N29">
            <v>-0.63626342754799836</v>
          </cell>
        </row>
        <row r="30">
          <cell r="B30">
            <v>91.4</v>
          </cell>
          <cell r="C30">
            <v>92.32</v>
          </cell>
          <cell r="D30">
            <v>89</v>
          </cell>
          <cell r="E30">
            <v>92.15</v>
          </cell>
          <cell r="L30">
            <v>-1.9805374668041367</v>
          </cell>
          <cell r="M30">
            <v>-1.4927014439269293</v>
          </cell>
          <cell r="N30">
            <v>-0.4878360228772074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7CE3-3F79-4A72-9645-5532783A08F7}">
  <dimension ref="A1:Q41"/>
  <sheetViews>
    <sheetView tabSelected="1" zoomScaleNormal="100" workbookViewId="0">
      <selection activeCell="F5" sqref="F5:F30"/>
    </sheetView>
  </sheetViews>
  <sheetFormatPr defaultColWidth="18.85546875" defaultRowHeight="15.75" x14ac:dyDescent="0.25"/>
  <cols>
    <col min="1" max="1" width="18.85546875" style="2"/>
    <col min="2" max="2" width="18.85546875" style="2" customWidth="1"/>
    <col min="3" max="16384" width="18.85546875" style="2"/>
  </cols>
  <sheetData>
    <row r="1" spans="1:17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1"/>
      <c r="P1" s="1"/>
      <c r="Q1" s="1"/>
    </row>
    <row r="2" spans="1:17" x14ac:dyDescent="0.25">
      <c r="A2" s="3" t="s">
        <v>1</v>
      </c>
      <c r="B2" s="3"/>
      <c r="C2" s="5">
        <v>35891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7" x14ac:dyDescent="0.25">
      <c r="A3" s="3" t="s">
        <v>2</v>
      </c>
      <c r="B3" s="3"/>
      <c r="C3" s="5">
        <v>35928</v>
      </c>
      <c r="D3" s="6"/>
      <c r="E3" s="6"/>
      <c r="F3" s="6"/>
      <c r="G3" s="6"/>
      <c r="H3" s="6"/>
      <c r="I3" s="7" t="s">
        <v>3</v>
      </c>
      <c r="J3" s="8">
        <f>2/(5+1)</f>
        <v>0.33333333333333331</v>
      </c>
      <c r="K3" s="6"/>
      <c r="L3" s="7" t="s">
        <v>4</v>
      </c>
      <c r="M3" s="7">
        <f>2/(7+1)</f>
        <v>0.25</v>
      </c>
      <c r="N3" s="6"/>
    </row>
    <row r="4" spans="1:17" x14ac:dyDescent="0.25">
      <c r="A4" s="6"/>
      <c r="B4" s="6"/>
      <c r="C4" s="6"/>
      <c r="D4" s="6"/>
      <c r="E4" s="6"/>
      <c r="F4" s="6"/>
      <c r="G4" s="6"/>
      <c r="H4" s="6"/>
      <c r="I4" s="7" t="s">
        <v>5</v>
      </c>
      <c r="J4" s="7">
        <f>2/(9+1)</f>
        <v>0.2</v>
      </c>
      <c r="K4" s="6"/>
      <c r="L4" s="6"/>
      <c r="M4" s="6"/>
      <c r="N4" s="6"/>
    </row>
    <row r="5" spans="1:17" ht="63" x14ac:dyDescent="0.25">
      <c r="A5" s="9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10" t="s">
        <v>12</v>
      </c>
      <c r="H5" s="10" t="s">
        <v>13</v>
      </c>
      <c r="I5" s="10" t="s">
        <v>14</v>
      </c>
      <c r="J5" s="10" t="s">
        <v>15</v>
      </c>
      <c r="K5" s="10" t="s">
        <v>16</v>
      </c>
      <c r="L5" s="10" t="s">
        <v>17</v>
      </c>
      <c r="M5" s="10" t="s">
        <v>18</v>
      </c>
      <c r="N5" s="10" t="s">
        <v>19</v>
      </c>
    </row>
    <row r="6" spans="1:17" x14ac:dyDescent="0.25">
      <c r="A6" s="11">
        <v>35891</v>
      </c>
      <c r="B6" s="8">
        <v>104.3</v>
      </c>
      <c r="C6" s="8">
        <v>104.5</v>
      </c>
      <c r="D6" s="8">
        <v>103.43</v>
      </c>
      <c r="E6" s="8">
        <v>104.37</v>
      </c>
      <c r="F6" s="12">
        <v>17980851</v>
      </c>
      <c r="G6" s="13"/>
      <c r="H6" s="13"/>
      <c r="I6" s="13"/>
      <c r="J6" s="13"/>
      <c r="K6" s="13"/>
      <c r="L6" s="13"/>
      <c r="M6" s="13"/>
      <c r="N6" s="13"/>
    </row>
    <row r="7" spans="1:17" x14ac:dyDescent="0.25">
      <c r="A7" s="11">
        <v>35892</v>
      </c>
      <c r="B7" s="8">
        <v>103.5</v>
      </c>
      <c r="C7" s="8">
        <v>104.6</v>
      </c>
      <c r="D7" s="8">
        <v>103.4</v>
      </c>
      <c r="E7" s="8">
        <v>103.75</v>
      </c>
      <c r="F7" s="12">
        <v>16260272</v>
      </c>
      <c r="G7" s="13"/>
      <c r="H7" s="13"/>
      <c r="I7" s="13"/>
      <c r="J7" s="13"/>
      <c r="K7" s="13"/>
      <c r="L7" s="13"/>
      <c r="M7" s="13"/>
      <c r="N7" s="13"/>
    </row>
    <row r="8" spans="1:17" x14ac:dyDescent="0.25">
      <c r="A8" s="11">
        <v>35893</v>
      </c>
      <c r="B8" s="8">
        <v>103.61</v>
      </c>
      <c r="C8" s="8">
        <v>104</v>
      </c>
      <c r="D8" s="8">
        <v>102.4</v>
      </c>
      <c r="E8" s="8">
        <v>102.5</v>
      </c>
      <c r="F8" s="12">
        <v>21485653</v>
      </c>
      <c r="G8" s="13"/>
      <c r="H8" s="13"/>
      <c r="I8" s="13"/>
      <c r="J8" s="13"/>
      <c r="K8" s="13"/>
      <c r="L8" s="13"/>
      <c r="M8" s="13"/>
      <c r="N8" s="13"/>
    </row>
    <row r="9" spans="1:17" x14ac:dyDescent="0.25">
      <c r="A9" s="11">
        <v>35894</v>
      </c>
      <c r="B9" s="8">
        <v>102.28</v>
      </c>
      <c r="C9" s="8">
        <v>102.95</v>
      </c>
      <c r="D9" s="8">
        <v>100.8</v>
      </c>
      <c r="E9" s="8">
        <v>101.3</v>
      </c>
      <c r="F9" s="12">
        <v>39664906</v>
      </c>
      <c r="G9" s="13"/>
      <c r="H9" s="13"/>
      <c r="I9" s="13"/>
      <c r="J9" s="13"/>
      <c r="K9" s="13"/>
      <c r="L9" s="13"/>
      <c r="M9" s="13"/>
      <c r="N9" s="13"/>
    </row>
    <row r="10" spans="1:17" x14ac:dyDescent="0.25">
      <c r="A10" s="11">
        <v>35895</v>
      </c>
      <c r="B10" s="8">
        <v>101.45</v>
      </c>
      <c r="C10" s="8">
        <v>102.56</v>
      </c>
      <c r="D10" s="8">
        <v>100</v>
      </c>
      <c r="E10" s="8">
        <v>102.4</v>
      </c>
      <c r="F10" s="12">
        <v>29849278</v>
      </c>
      <c r="G10" s="13"/>
      <c r="H10" s="13"/>
      <c r="I10" s="13"/>
      <c r="J10" s="13">
        <f>SUM(E6:E10)/5</f>
        <v>102.864</v>
      </c>
      <c r="K10" s="13"/>
      <c r="L10" s="13"/>
      <c r="M10" s="13"/>
      <c r="N10" s="13"/>
    </row>
    <row r="11" spans="1:17" x14ac:dyDescent="0.25">
      <c r="A11" s="11">
        <v>35898</v>
      </c>
      <c r="B11" s="8">
        <v>102.56</v>
      </c>
      <c r="C11" s="8">
        <v>102.9</v>
      </c>
      <c r="D11" s="8">
        <v>101.8</v>
      </c>
      <c r="E11" s="8">
        <v>102.31</v>
      </c>
      <c r="F11" s="12">
        <v>14795608</v>
      </c>
      <c r="G11" s="14">
        <f>E11-E6</f>
        <v>-2.0600000000000023</v>
      </c>
      <c r="H11" s="8">
        <f t="shared" ref="H11:H30" si="0">E11/E6*100</f>
        <v>98.026252754622973</v>
      </c>
      <c r="I11" s="8">
        <f>SUM(E6:E10)/5</f>
        <v>102.864</v>
      </c>
      <c r="J11" s="14">
        <f>$J$3*E11+(1-$J$3)*J10</f>
        <v>102.67933333333335</v>
      </c>
      <c r="K11" s="13"/>
      <c r="L11" s="13"/>
      <c r="M11" s="13"/>
      <c r="N11" s="13"/>
    </row>
    <row r="12" spans="1:17" x14ac:dyDescent="0.25">
      <c r="A12" s="11">
        <v>35899</v>
      </c>
      <c r="B12" s="8">
        <v>102.05</v>
      </c>
      <c r="C12" s="8">
        <v>102.8</v>
      </c>
      <c r="D12" s="8">
        <v>101.54</v>
      </c>
      <c r="E12" s="8">
        <v>101.8</v>
      </c>
      <c r="F12" s="12">
        <v>18913233</v>
      </c>
      <c r="G12" s="14">
        <f t="shared" ref="G12:G30" si="1">E12-E7</f>
        <v>-1.9500000000000028</v>
      </c>
      <c r="H12" s="8">
        <f t="shared" si="0"/>
        <v>98.120481927710841</v>
      </c>
      <c r="I12" s="8">
        <f>SUM(E7:E11)/5</f>
        <v>102.452</v>
      </c>
      <c r="J12" s="14">
        <f t="shared" ref="J12:J30" si="2">$J$3*E12+(1-$J$3)*J11</f>
        <v>102.38622222222224</v>
      </c>
      <c r="K12" s="13"/>
      <c r="L12" s="13"/>
      <c r="M12" s="13"/>
      <c r="N12" s="13"/>
    </row>
    <row r="13" spans="1:17" x14ac:dyDescent="0.25">
      <c r="A13" s="11">
        <v>35900</v>
      </c>
      <c r="B13" s="8">
        <v>102.85</v>
      </c>
      <c r="C13" s="8">
        <v>103.5</v>
      </c>
      <c r="D13" s="8">
        <v>102.5</v>
      </c>
      <c r="E13" s="8">
        <v>102.7</v>
      </c>
      <c r="F13" s="12">
        <v>33831327</v>
      </c>
      <c r="G13" s="14">
        <f t="shared" si="1"/>
        <v>0.20000000000000284</v>
      </c>
      <c r="H13" s="8">
        <f t="shared" si="0"/>
        <v>100.19512195121951</v>
      </c>
      <c r="I13" s="8">
        <f t="shared" ref="I11:I13" si="3">SUM(E8:E12)/5</f>
        <v>102.06200000000001</v>
      </c>
      <c r="J13" s="14">
        <f t="shared" si="2"/>
        <v>102.49081481481484</v>
      </c>
      <c r="K13" s="13" t="s">
        <v>20</v>
      </c>
      <c r="L13" s="13"/>
      <c r="M13" s="13"/>
      <c r="N13" s="13"/>
    </row>
    <row r="14" spans="1:17" x14ac:dyDescent="0.25">
      <c r="A14" s="11">
        <v>35901</v>
      </c>
      <c r="B14" s="8">
        <v>103</v>
      </c>
      <c r="C14" s="8">
        <v>104.25</v>
      </c>
      <c r="D14" s="8">
        <v>102.6</v>
      </c>
      <c r="E14" s="8">
        <v>103</v>
      </c>
      <c r="F14" s="12">
        <v>47749962</v>
      </c>
      <c r="G14" s="14">
        <f t="shared" si="1"/>
        <v>1.7000000000000028</v>
      </c>
      <c r="H14" s="8">
        <f t="shared" si="0"/>
        <v>101.6781836130306</v>
      </c>
      <c r="I14" s="8">
        <f>SUM(E9:E13)/5</f>
        <v>102.102</v>
      </c>
      <c r="J14" s="14">
        <f t="shared" si="2"/>
        <v>102.66054320987656</v>
      </c>
      <c r="K14" s="15">
        <f>SUM(E6:E14)/9</f>
        <v>102.68111111111112</v>
      </c>
      <c r="L14" s="13"/>
      <c r="M14" s="13"/>
      <c r="N14" s="13"/>
    </row>
    <row r="15" spans="1:17" x14ac:dyDescent="0.25">
      <c r="A15" s="11">
        <v>35902</v>
      </c>
      <c r="B15" s="8">
        <v>104</v>
      </c>
      <c r="C15" s="8">
        <v>105</v>
      </c>
      <c r="D15" s="8">
        <v>102.61</v>
      </c>
      <c r="E15" s="8">
        <v>103.3</v>
      </c>
      <c r="F15" s="12">
        <v>41828093</v>
      </c>
      <c r="G15" s="14">
        <f>E15-E10</f>
        <v>0.89999999999999147</v>
      </c>
      <c r="H15" s="8">
        <f t="shared" si="0"/>
        <v>100.87890625</v>
      </c>
      <c r="I15" s="8">
        <f t="shared" ref="I15:I30" si="4">SUM(E10:E14)/5</f>
        <v>102.44200000000001</v>
      </c>
      <c r="J15" s="14">
        <f t="shared" si="2"/>
        <v>102.87369547325105</v>
      </c>
      <c r="K15" s="8">
        <f>$J$4*E15+(1-$J$4)*K14</f>
        <v>102.8048888888889</v>
      </c>
      <c r="L15" s="8">
        <f>J15-K15</f>
        <v>6.8806584362150147E-2</v>
      </c>
      <c r="M15" s="13"/>
      <c r="N15" s="13"/>
    </row>
    <row r="16" spans="1:17" x14ac:dyDescent="0.25">
      <c r="A16" s="11">
        <v>35905</v>
      </c>
      <c r="B16" s="8">
        <v>103.49</v>
      </c>
      <c r="C16" s="8">
        <v>103.6</v>
      </c>
      <c r="D16" s="8">
        <v>101.95</v>
      </c>
      <c r="E16" s="8">
        <v>102.2</v>
      </c>
      <c r="F16" s="12">
        <v>36229838</v>
      </c>
      <c r="G16" s="14">
        <f t="shared" si="1"/>
        <v>-0.10999999999999943</v>
      </c>
      <c r="H16" s="8">
        <f t="shared" si="0"/>
        <v>99.892483628188828</v>
      </c>
      <c r="I16" s="8">
        <f t="shared" si="4"/>
        <v>102.622</v>
      </c>
      <c r="J16" s="14">
        <f t="shared" si="2"/>
        <v>102.6491303155007</v>
      </c>
      <c r="K16" s="8">
        <f t="shared" ref="K16:K30" si="5">$J$4*E16+(1-$J$4)*K15</f>
        <v>102.68391111111112</v>
      </c>
      <c r="L16" s="8">
        <f t="shared" ref="L16:L30" si="6">J16-K16</f>
        <v>-3.4780795610416249E-2</v>
      </c>
      <c r="M16" s="13"/>
      <c r="N16" s="13"/>
    </row>
    <row r="17" spans="1:14" x14ac:dyDescent="0.25">
      <c r="A17" s="11">
        <v>35906</v>
      </c>
      <c r="B17" s="8">
        <v>102.48</v>
      </c>
      <c r="C17" s="8">
        <v>102.75</v>
      </c>
      <c r="D17" s="8">
        <v>102.1</v>
      </c>
      <c r="E17" s="8">
        <v>102.45</v>
      </c>
      <c r="F17" s="12">
        <v>39574943</v>
      </c>
      <c r="G17" s="8">
        <f t="shared" si="1"/>
        <v>0.65000000000000568</v>
      </c>
      <c r="H17" s="8">
        <f t="shared" si="0"/>
        <v>100.63850687622791</v>
      </c>
      <c r="I17" s="8">
        <f t="shared" si="4"/>
        <v>102.6</v>
      </c>
      <c r="J17" s="14">
        <f t="shared" si="2"/>
        <v>102.58275354366714</v>
      </c>
      <c r="K17" s="8">
        <f t="shared" si="5"/>
        <v>102.6371288888889</v>
      </c>
      <c r="L17" s="8">
        <f t="shared" si="6"/>
        <v>-5.4375345221757243E-2</v>
      </c>
      <c r="M17" s="13"/>
      <c r="N17" s="13"/>
    </row>
    <row r="18" spans="1:14" x14ac:dyDescent="0.25">
      <c r="A18" s="11">
        <v>35907</v>
      </c>
      <c r="B18" s="8">
        <v>104.1</v>
      </c>
      <c r="C18" s="8">
        <v>104.8</v>
      </c>
      <c r="D18" s="8">
        <v>103.3</v>
      </c>
      <c r="E18" s="8">
        <v>104.8</v>
      </c>
      <c r="F18" s="12">
        <v>28096817</v>
      </c>
      <c r="G18" s="8">
        <f t="shared" si="1"/>
        <v>2.0999999999999943</v>
      </c>
      <c r="H18" s="8">
        <f t="shared" si="0"/>
        <v>102.04479065238559</v>
      </c>
      <c r="I18" s="8">
        <f t="shared" si="4"/>
        <v>102.72999999999999</v>
      </c>
      <c r="J18" s="14">
        <f t="shared" si="2"/>
        <v>103.32183569577811</v>
      </c>
      <c r="K18" s="8">
        <f t="shared" si="5"/>
        <v>103.06970311111112</v>
      </c>
      <c r="L18" s="8">
        <f t="shared" si="6"/>
        <v>0.25213258466698107</v>
      </c>
      <c r="M18" s="13"/>
      <c r="N18" s="13"/>
    </row>
    <row r="19" spans="1:14" x14ac:dyDescent="0.25">
      <c r="A19" s="11">
        <v>35908</v>
      </c>
      <c r="B19" s="8">
        <v>105.8</v>
      </c>
      <c r="C19" s="8">
        <v>106.86</v>
      </c>
      <c r="D19" s="8">
        <v>105.3</v>
      </c>
      <c r="E19" s="8">
        <v>105.35</v>
      </c>
      <c r="F19" s="12">
        <v>49731400</v>
      </c>
      <c r="G19" s="8">
        <f t="shared" si="1"/>
        <v>2.3499999999999943</v>
      </c>
      <c r="H19" s="8">
        <f t="shared" si="0"/>
        <v>102.28155339805825</v>
      </c>
      <c r="I19" s="8">
        <f>SUM(E14:E18)/5</f>
        <v>103.15</v>
      </c>
      <c r="J19" s="14">
        <f>$J$3*E19+(1-$J$3)*J18</f>
        <v>103.99789046385207</v>
      </c>
      <c r="K19" s="8">
        <f t="shared" si="5"/>
        <v>103.52576248888892</v>
      </c>
      <c r="L19" s="8">
        <f t="shared" si="6"/>
        <v>0.47212797496315773</v>
      </c>
      <c r="M19" s="13"/>
      <c r="N19" s="13"/>
    </row>
    <row r="20" spans="1:14" x14ac:dyDescent="0.25">
      <c r="A20" s="11">
        <v>35909</v>
      </c>
      <c r="B20" s="8">
        <v>104.6</v>
      </c>
      <c r="C20" s="8">
        <v>108.97</v>
      </c>
      <c r="D20" s="8">
        <v>104.6</v>
      </c>
      <c r="E20" s="8">
        <v>107.99</v>
      </c>
      <c r="F20" s="12">
        <v>39249936</v>
      </c>
      <c r="G20" s="8">
        <f t="shared" si="1"/>
        <v>4.6899999999999977</v>
      </c>
      <c r="H20" s="8">
        <f t="shared" si="0"/>
        <v>104.540174249758</v>
      </c>
      <c r="I20" s="8">
        <f t="shared" si="4"/>
        <v>103.62</v>
      </c>
      <c r="J20" s="14">
        <f t="shared" si="2"/>
        <v>105.32859364256805</v>
      </c>
      <c r="K20" s="8">
        <f t="shared" si="5"/>
        <v>104.41860999111114</v>
      </c>
      <c r="L20" s="8">
        <f t="shared" si="6"/>
        <v>0.90998365145691196</v>
      </c>
      <c r="M20" s="13"/>
      <c r="N20" s="13"/>
    </row>
    <row r="21" spans="1:14" x14ac:dyDescent="0.25">
      <c r="A21" s="11">
        <v>35912</v>
      </c>
      <c r="B21" s="8">
        <v>106.6</v>
      </c>
      <c r="C21" s="8">
        <v>106.64</v>
      </c>
      <c r="D21" s="8">
        <v>102.05</v>
      </c>
      <c r="E21" s="8">
        <v>102.05</v>
      </c>
      <c r="F21" s="12">
        <v>29008925</v>
      </c>
      <c r="G21" s="8">
        <f t="shared" si="1"/>
        <v>-0.15000000000000568</v>
      </c>
      <c r="H21" s="8">
        <f t="shared" si="0"/>
        <v>99.853228962817994</v>
      </c>
      <c r="I21" s="8">
        <f t="shared" si="4"/>
        <v>104.55799999999999</v>
      </c>
      <c r="J21" s="14">
        <f t="shared" si="2"/>
        <v>104.23572909504537</v>
      </c>
      <c r="K21" s="8">
        <f t="shared" si="5"/>
        <v>103.94488799288891</v>
      </c>
      <c r="L21" s="8">
        <f t="shared" si="6"/>
        <v>0.29084110215646319</v>
      </c>
      <c r="M21" s="15">
        <f>SUM(L15:L21)/7</f>
        <v>0.27210510811049865</v>
      </c>
      <c r="N21" s="13"/>
    </row>
    <row r="22" spans="1:14" x14ac:dyDescent="0.25">
      <c r="A22" s="11">
        <v>35913</v>
      </c>
      <c r="B22" s="8">
        <v>101.14</v>
      </c>
      <c r="C22" s="8">
        <v>101.7</v>
      </c>
      <c r="D22" s="8">
        <v>99.8</v>
      </c>
      <c r="E22" s="8">
        <v>100.5</v>
      </c>
      <c r="F22" s="12">
        <v>20747089</v>
      </c>
      <c r="G22" s="8">
        <f t="shared" si="1"/>
        <v>-1.9500000000000028</v>
      </c>
      <c r="H22" s="8">
        <f t="shared" si="0"/>
        <v>98.096632503660317</v>
      </c>
      <c r="I22" s="8">
        <f t="shared" si="4"/>
        <v>104.52799999999999</v>
      </c>
      <c r="J22" s="14">
        <f t="shared" si="2"/>
        <v>102.99048606336359</v>
      </c>
      <c r="K22" s="8">
        <f t="shared" si="5"/>
        <v>103.25591039431114</v>
      </c>
      <c r="L22" s="8">
        <f t="shared" si="6"/>
        <v>-0.26542433094755324</v>
      </c>
      <c r="M22" s="8">
        <f>$M$3*L22+(1-$M$3)*L21</f>
        <v>0.15177474388045908</v>
      </c>
      <c r="N22" s="8">
        <f>L22-M22</f>
        <v>-0.41719907482801233</v>
      </c>
    </row>
    <row r="23" spans="1:14" x14ac:dyDescent="0.25">
      <c r="A23" s="11">
        <v>35914</v>
      </c>
      <c r="B23" s="8">
        <v>100.98</v>
      </c>
      <c r="C23" s="8">
        <v>102.4</v>
      </c>
      <c r="D23" s="8">
        <v>100.51</v>
      </c>
      <c r="E23" s="8">
        <v>101.15</v>
      </c>
      <c r="F23" s="12">
        <v>25272921</v>
      </c>
      <c r="G23" s="8">
        <f t="shared" si="1"/>
        <v>-3.6499999999999915</v>
      </c>
      <c r="H23" s="8">
        <f t="shared" si="0"/>
        <v>96.517175572519093</v>
      </c>
      <c r="I23" s="8">
        <f t="shared" si="4"/>
        <v>104.13800000000001</v>
      </c>
      <c r="J23" s="14">
        <f t="shared" si="2"/>
        <v>102.37699070890908</v>
      </c>
      <c r="K23" s="8">
        <f t="shared" si="5"/>
        <v>102.83472831544893</v>
      </c>
      <c r="L23" s="8">
        <f t="shared" si="6"/>
        <v>-0.45773760653985107</v>
      </c>
      <c r="M23" s="8">
        <f>$M$3*L23+(1-$M$3)*L22</f>
        <v>-0.3135026498456277</v>
      </c>
      <c r="N23" s="8">
        <f t="shared" ref="N23:N30" si="7">L23-M23</f>
        <v>-0.14423495669422337</v>
      </c>
    </row>
    <row r="24" spans="1:14" x14ac:dyDescent="0.25">
      <c r="A24" s="11">
        <v>35915</v>
      </c>
      <c r="B24" s="8">
        <v>102.5</v>
      </c>
      <c r="C24" s="8">
        <v>102.5</v>
      </c>
      <c r="D24" s="8">
        <v>99.7</v>
      </c>
      <c r="E24" s="8">
        <v>101.8</v>
      </c>
      <c r="F24" s="12">
        <v>15814550</v>
      </c>
      <c r="G24" s="8">
        <f t="shared" si="1"/>
        <v>-3.5499999999999972</v>
      </c>
      <c r="H24" s="8">
        <f t="shared" si="0"/>
        <v>96.630280018984337</v>
      </c>
      <c r="I24" s="8">
        <f t="shared" si="4"/>
        <v>103.40799999999999</v>
      </c>
      <c r="J24" s="14">
        <f t="shared" si="2"/>
        <v>102.18466047260605</v>
      </c>
      <c r="K24" s="8">
        <f t="shared" si="5"/>
        <v>102.62778265235914</v>
      </c>
      <c r="L24" s="8">
        <f t="shared" si="6"/>
        <v>-0.44312217975308954</v>
      </c>
      <c r="M24" s="8">
        <f>$M$3*L24+(1-$M$3)*L23</f>
        <v>-0.45408374984316069</v>
      </c>
      <c r="N24" s="8">
        <f t="shared" si="7"/>
        <v>1.0961570090071149E-2</v>
      </c>
    </row>
    <row r="25" spans="1:14" x14ac:dyDescent="0.25">
      <c r="A25" s="11">
        <v>35920</v>
      </c>
      <c r="B25" s="8">
        <v>105</v>
      </c>
      <c r="C25" s="8">
        <v>106.01</v>
      </c>
      <c r="D25" s="8">
        <v>102.21</v>
      </c>
      <c r="E25" s="8">
        <v>102.85</v>
      </c>
      <c r="F25" s="12">
        <v>26487033</v>
      </c>
      <c r="G25" s="8">
        <f t="shared" si="1"/>
        <v>-5.1400000000000006</v>
      </c>
      <c r="H25" s="8">
        <f t="shared" si="0"/>
        <v>95.24030002778035</v>
      </c>
      <c r="I25" s="8">
        <f t="shared" si="4"/>
        <v>102.69799999999998</v>
      </c>
      <c r="J25" s="14">
        <f t="shared" si="2"/>
        <v>102.40644031507071</v>
      </c>
      <c r="K25" s="8">
        <f t="shared" si="5"/>
        <v>102.67222612188732</v>
      </c>
      <c r="L25" s="8">
        <f t="shared" si="6"/>
        <v>-0.26578580681660924</v>
      </c>
      <c r="M25" s="8">
        <f t="shared" ref="M23:M30" si="8">$M$3*L25+(1-$M$3)*L24</f>
        <v>-0.39878808651896946</v>
      </c>
      <c r="N25" s="8">
        <f t="shared" si="7"/>
        <v>0.13300227970236023</v>
      </c>
    </row>
    <row r="26" spans="1:14" x14ac:dyDescent="0.25">
      <c r="A26" s="11">
        <v>35921</v>
      </c>
      <c r="B26" s="8">
        <v>101.2</v>
      </c>
      <c r="C26" s="8">
        <v>102.29</v>
      </c>
      <c r="D26" s="8">
        <v>101</v>
      </c>
      <c r="E26" s="8">
        <v>102.1</v>
      </c>
      <c r="F26" s="12">
        <v>7638774</v>
      </c>
      <c r="G26" s="8">
        <f t="shared" si="1"/>
        <v>4.9999999999997158E-2</v>
      </c>
      <c r="H26" s="8">
        <f t="shared" si="0"/>
        <v>100.04899559039686</v>
      </c>
      <c r="I26" s="8">
        <f t="shared" si="4"/>
        <v>101.67</v>
      </c>
      <c r="J26" s="14">
        <f t="shared" si="2"/>
        <v>102.30429354338048</v>
      </c>
      <c r="K26" s="8">
        <f t="shared" si="5"/>
        <v>102.55778089750986</v>
      </c>
      <c r="L26" s="8">
        <f t="shared" si="6"/>
        <v>-0.25348735412937629</v>
      </c>
      <c r="M26" s="8">
        <f t="shared" si="8"/>
        <v>-0.262711193644801</v>
      </c>
      <c r="N26" s="8">
        <f t="shared" si="7"/>
        <v>9.2238395154247144E-3</v>
      </c>
    </row>
    <row r="27" spans="1:14" x14ac:dyDescent="0.25">
      <c r="A27" s="11">
        <v>35922</v>
      </c>
      <c r="B27" s="8">
        <v>101.2</v>
      </c>
      <c r="C27" s="8">
        <v>101.5</v>
      </c>
      <c r="D27" s="8">
        <v>100.25</v>
      </c>
      <c r="E27" s="8">
        <v>100.5</v>
      </c>
      <c r="F27" s="12">
        <v>8858149</v>
      </c>
      <c r="G27" s="8">
        <f t="shared" si="1"/>
        <v>0</v>
      </c>
      <c r="H27" s="8">
        <f t="shared" si="0"/>
        <v>100</v>
      </c>
      <c r="I27" s="8">
        <f t="shared" si="4"/>
        <v>101.67999999999999</v>
      </c>
      <c r="J27" s="14">
        <f t="shared" si="2"/>
        <v>101.70286236225367</v>
      </c>
      <c r="K27" s="8">
        <f t="shared" si="5"/>
        <v>102.14622471800789</v>
      </c>
      <c r="L27" s="8">
        <f t="shared" si="6"/>
        <v>-0.44336235575421767</v>
      </c>
      <c r="M27" s="8">
        <f t="shared" si="8"/>
        <v>-0.30095610453558663</v>
      </c>
      <c r="N27" s="8">
        <f t="shared" si="7"/>
        <v>-0.14240625121863104</v>
      </c>
    </row>
    <row r="28" spans="1:14" x14ac:dyDescent="0.25">
      <c r="A28" s="11">
        <v>35923</v>
      </c>
      <c r="B28" s="8">
        <v>99.1</v>
      </c>
      <c r="C28" s="8">
        <v>100.75</v>
      </c>
      <c r="D28" s="8">
        <v>98.5</v>
      </c>
      <c r="E28" s="8">
        <v>100.75</v>
      </c>
      <c r="F28" s="12">
        <v>13030055</v>
      </c>
      <c r="G28" s="8">
        <f t="shared" si="1"/>
        <v>-0.40000000000000568</v>
      </c>
      <c r="H28" s="8">
        <f t="shared" si="0"/>
        <v>99.604547701433503</v>
      </c>
      <c r="I28" s="8">
        <f>SUM(E23:E27)/5</f>
        <v>101.67999999999999</v>
      </c>
      <c r="J28" s="14">
        <f t="shared" si="2"/>
        <v>101.38524157483579</v>
      </c>
      <c r="K28" s="8">
        <f t="shared" si="5"/>
        <v>101.86697977440632</v>
      </c>
      <c r="L28" s="8">
        <f t="shared" si="6"/>
        <v>-0.48173819957052899</v>
      </c>
      <c r="M28" s="8">
        <f t="shared" si="8"/>
        <v>-0.4529563167082955</v>
      </c>
      <c r="N28" s="8">
        <f t="shared" si="7"/>
        <v>-2.8781882862233488E-2</v>
      </c>
    </row>
    <row r="29" spans="1:14" x14ac:dyDescent="0.25">
      <c r="A29" s="11">
        <v>35927</v>
      </c>
      <c r="B29" s="8">
        <v>99.45</v>
      </c>
      <c r="C29" s="8">
        <v>99.45</v>
      </c>
      <c r="D29" s="8">
        <v>94.3</v>
      </c>
      <c r="E29" s="8">
        <v>94.3</v>
      </c>
      <c r="F29" s="12">
        <v>14905497</v>
      </c>
      <c r="G29" s="8">
        <f t="shared" si="1"/>
        <v>-7.5</v>
      </c>
      <c r="H29" s="8">
        <f t="shared" si="0"/>
        <v>92.632612966601187</v>
      </c>
      <c r="I29" s="8">
        <f t="shared" si="4"/>
        <v>101.6</v>
      </c>
      <c r="J29" s="14">
        <f t="shared" si="2"/>
        <v>99.023494383223863</v>
      </c>
      <c r="K29" s="8">
        <f t="shared" si="5"/>
        <v>100.35358381952506</v>
      </c>
      <c r="L29" s="8">
        <f t="shared" si="6"/>
        <v>-1.3300894363011935</v>
      </c>
      <c r="M29" s="8">
        <f t="shared" si="8"/>
        <v>-0.69382600875319511</v>
      </c>
      <c r="N29" s="8">
        <f t="shared" si="7"/>
        <v>-0.63626342754799836</v>
      </c>
    </row>
    <row r="30" spans="1:14" x14ac:dyDescent="0.25">
      <c r="A30" s="11">
        <v>35928</v>
      </c>
      <c r="B30" s="8">
        <v>91.4</v>
      </c>
      <c r="C30" s="8">
        <v>92.32</v>
      </c>
      <c r="D30" s="8">
        <v>89</v>
      </c>
      <c r="E30" s="8">
        <v>92.15</v>
      </c>
      <c r="F30" s="12">
        <v>15503942</v>
      </c>
      <c r="G30" s="8">
        <f t="shared" si="1"/>
        <v>-10.699999999999989</v>
      </c>
      <c r="H30" s="8">
        <f t="shared" si="0"/>
        <v>89.596499756927571</v>
      </c>
      <c r="I30" s="8">
        <f t="shared" si="4"/>
        <v>100.1</v>
      </c>
      <c r="J30" s="14">
        <f t="shared" si="2"/>
        <v>96.732329588815915</v>
      </c>
      <c r="K30" s="8">
        <f t="shared" si="5"/>
        <v>98.712867055620052</v>
      </c>
      <c r="L30" s="8">
        <f t="shared" si="6"/>
        <v>-1.9805374668041367</v>
      </c>
      <c r="M30" s="8">
        <f t="shared" si="8"/>
        <v>-1.4927014439269293</v>
      </c>
      <c r="N30" s="8">
        <f t="shared" si="7"/>
        <v>-0.4878360228772074</v>
      </c>
    </row>
    <row r="33" spans="1:6" ht="14.45" customHeight="1" x14ac:dyDescent="0.25">
      <c r="A33" s="16" t="s">
        <v>21</v>
      </c>
      <c r="B33" s="16"/>
      <c r="C33" s="16"/>
      <c r="D33" s="16"/>
      <c r="E33" s="16"/>
      <c r="F33" s="16"/>
    </row>
    <row r="34" spans="1:6" x14ac:dyDescent="0.25">
      <c r="A34" s="16"/>
      <c r="B34" s="16"/>
      <c r="C34" s="16"/>
      <c r="D34" s="16"/>
      <c r="E34" s="16"/>
      <c r="F34" s="16"/>
    </row>
    <row r="35" spans="1:6" x14ac:dyDescent="0.25">
      <c r="A35" s="16"/>
      <c r="B35" s="16"/>
      <c r="C35" s="16"/>
      <c r="D35" s="16"/>
      <c r="E35" s="16"/>
      <c r="F35" s="16"/>
    </row>
    <row r="36" spans="1:6" x14ac:dyDescent="0.25">
      <c r="A36" s="16"/>
      <c r="B36" s="16"/>
      <c r="C36" s="16"/>
      <c r="D36" s="16"/>
      <c r="E36" s="16"/>
      <c r="F36" s="16"/>
    </row>
    <row r="37" spans="1:6" x14ac:dyDescent="0.25">
      <c r="A37" s="16"/>
      <c r="B37" s="16"/>
      <c r="C37" s="16"/>
      <c r="D37" s="16"/>
      <c r="E37" s="16"/>
      <c r="F37" s="16"/>
    </row>
    <row r="38" spans="1:6" x14ac:dyDescent="0.25">
      <c r="A38" s="16"/>
      <c r="B38" s="16"/>
      <c r="C38" s="16"/>
      <c r="D38" s="16"/>
      <c r="E38" s="16"/>
      <c r="F38" s="16"/>
    </row>
    <row r="39" spans="1:6" x14ac:dyDescent="0.25">
      <c r="A39" s="16"/>
      <c r="B39" s="16"/>
      <c r="C39" s="16"/>
      <c r="D39" s="16"/>
      <c r="E39" s="16"/>
      <c r="F39" s="16"/>
    </row>
    <row r="40" spans="1:6" x14ac:dyDescent="0.25">
      <c r="A40" s="16"/>
      <c r="B40" s="16"/>
      <c r="C40" s="16"/>
      <c r="D40" s="16"/>
      <c r="E40" s="16"/>
      <c r="F40" s="16"/>
    </row>
    <row r="41" spans="1:6" x14ac:dyDescent="0.25">
      <c r="A41" s="16"/>
      <c r="B41" s="16"/>
      <c r="C41" s="16"/>
      <c r="D41" s="16"/>
      <c r="E41" s="16"/>
      <c r="F41" s="16"/>
    </row>
  </sheetData>
  <mergeCells count="4">
    <mergeCell ref="A1:K1"/>
    <mergeCell ref="A2:B2"/>
    <mergeCell ref="A3:B3"/>
    <mergeCell ref="A33:F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Hanna Vidzianeyeva</cp:lastModifiedBy>
  <dcterms:created xsi:type="dcterms:W3CDTF">2018-12-02T10:13:43Z</dcterms:created>
  <dcterms:modified xsi:type="dcterms:W3CDTF">2018-12-04T18:23:47Z</dcterms:modified>
</cp:coreProperties>
</file>