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belmehta/Downloads/Student Data Files/Chapter 02/"/>
    </mc:Choice>
  </mc:AlternateContent>
  <xr:revisionPtr revIDLastSave="0" documentId="13_ncr:1_{7CF68FB1-650D-0247-8272-958B752D2AB1}" xr6:coauthVersionLast="47" xr6:coauthVersionMax="47" xr10:uidLastSave="{00000000-0000-0000-0000-000000000000}"/>
  <bookViews>
    <workbookView xWindow="760" yWindow="780" windowWidth="28820" windowHeight="17400" xr2:uid="{00000000-000D-0000-FFFF-FFFF00000000}"/>
  </bookViews>
  <sheets>
    <sheet name="Data" sheetId="1" r:id="rId1"/>
    <sheet name="DescripStats" sheetId="2" r:id="rId2"/>
  </sheets>
  <definedNames>
    <definedName name="_xlchart.v1.0" hidden="1">Data!$E$1</definedName>
    <definedName name="_xlchart.v1.1" hidden="1">Data!$E$2:$E$51</definedName>
    <definedName name="_xlchart.v1.10" hidden="1">Data!$E$1</definedName>
    <definedName name="_xlchart.v1.11" hidden="1">Data!$E$2:$E$51</definedName>
    <definedName name="_xlchart.v1.12" hidden="1">Data!$E$1</definedName>
    <definedName name="_xlchart.v1.13" hidden="1">Data!$E$2:$E$51</definedName>
    <definedName name="_xlchart.v1.14" hidden="1">Data!$F$1</definedName>
    <definedName name="_xlchart.v1.15" hidden="1">Data!$F$2:$F$51</definedName>
    <definedName name="_xlchart.v1.2" hidden="1">Data!$E$1</definedName>
    <definedName name="_xlchart.v1.3" hidden="1">Data!$E$2:$E$51</definedName>
    <definedName name="_xlchart.v1.4" hidden="1">Data!$E$1</definedName>
    <definedName name="_xlchart.v1.5" hidden="1">Data!$E$2:$E$51</definedName>
    <definedName name="_xlchart.v1.6" hidden="1">Data!$D$1</definedName>
    <definedName name="_xlchart.v1.7" hidden="1">Data!$D$2:$D$51</definedName>
    <definedName name="_xlchart.v1.8" hidden="1">Data!$F$1</definedName>
    <definedName name="_xlchart.v1.9" hidden="1">Data!$F$2:$F$51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0" i="1" l="1"/>
  <c r="R19" i="1"/>
  <c r="R39" i="1"/>
  <c r="R38" i="1"/>
  <c r="D5" i="2" a="1"/>
  <c r="D5" i="2" s="1"/>
  <c r="C12" i="2"/>
  <c r="D12" i="2"/>
  <c r="C11" i="2"/>
  <c r="D11" i="2"/>
  <c r="C10" i="2"/>
  <c r="D10" i="2"/>
  <c r="C9" i="2"/>
  <c r="D9" i="2"/>
  <c r="C8" i="2"/>
  <c r="D8" i="2"/>
  <c r="C7" i="2"/>
  <c r="D7" i="2"/>
  <c r="C6" i="2"/>
  <c r="D6" i="2"/>
  <c r="C5" i="2"/>
  <c r="C4" i="2"/>
  <c r="D4" i="2"/>
  <c r="D3" i="2"/>
  <c r="C3" i="2"/>
  <c r="B12" i="2"/>
  <c r="B11" i="2"/>
  <c r="B10" i="2"/>
  <c r="B9" i="2"/>
  <c r="B8" i="2"/>
  <c r="B7" i="2"/>
  <c r="B6" i="2"/>
  <c r="B5" i="2"/>
  <c r="B4" i="2"/>
  <c r="B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<sst xmlns="http://schemas.openxmlformats.org/spreadsheetml/2006/main" count="123" uniqueCount="32">
  <si>
    <t>Customer</t>
  </si>
  <si>
    <t>Day</t>
  </si>
  <si>
    <t>Browser</t>
  </si>
  <si>
    <t>Time (min)</t>
  </si>
  <si>
    <t>Pages Viewed</t>
  </si>
  <si>
    <t>Amount Spent ($)</t>
  </si>
  <si>
    <t>Mon</t>
  </si>
  <si>
    <t>Wed</t>
  </si>
  <si>
    <t>Other</t>
  </si>
  <si>
    <t>Tue</t>
  </si>
  <si>
    <t>Firefox</t>
  </si>
  <si>
    <t>Sat</t>
  </si>
  <si>
    <t>Sun</t>
  </si>
  <si>
    <t>Fri</t>
  </si>
  <si>
    <t>Thu</t>
  </si>
  <si>
    <t>Chrome</t>
  </si>
  <si>
    <t>Time (Min)</t>
  </si>
  <si>
    <t xml:space="preserve">Amount Spent </t>
  </si>
  <si>
    <t>Mean</t>
  </si>
  <si>
    <t xml:space="preserve">Meadian </t>
  </si>
  <si>
    <t>Mode</t>
  </si>
  <si>
    <t>SD</t>
  </si>
  <si>
    <t xml:space="preserve">Varience </t>
  </si>
  <si>
    <t xml:space="preserve">Range </t>
  </si>
  <si>
    <t xml:space="preserve">Min </t>
  </si>
  <si>
    <t xml:space="preserve">Max </t>
  </si>
  <si>
    <t xml:space="preserve">Sum </t>
  </si>
  <si>
    <t xml:space="preserve">Count </t>
  </si>
  <si>
    <t xml:space="preserve">Covarience </t>
  </si>
  <si>
    <t xml:space="preserve">Correlation </t>
  </si>
  <si>
    <t xml:space="preserve">covarience </t>
  </si>
  <si>
    <t xml:space="preserve">correlation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</si>
</sst>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Spent </a:t>
            </a:r>
            <a:r>
              <a:rPr lang="en-US"/>
              <a:t>vs. Amount Spent ($)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Data!$F$1</c:f>
              <c:strCache>
                <c:ptCount val="1"/>
                <c:pt idx="0">
                  <c:v>Amount Spent ($)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Data!$D$2:$D$51</c:f>
              <c:numCache>
                <c:formatCode>0.0</c:formatCode>
                <c:ptCount val="50"/>
                <c:pt idx="0">
                  <c:v>12</c:v>
                </c:pt>
                <c:pt idx="1">
                  <c:v>19.5</c:v>
                </c:pt>
                <c:pt idx="2">
                  <c:v>8.5</c:v>
                </c:pt>
                <c:pt idx="3">
                  <c:v>11.4</c:v>
                </c:pt>
                <c:pt idx="4">
                  <c:v>11.3</c:v>
                </c:pt>
                <c:pt idx="5">
                  <c:v>10.5</c:v>
                </c:pt>
                <c:pt idx="6">
                  <c:v>11.4</c:v>
                </c:pt>
                <c:pt idx="7">
                  <c:v>4.3</c:v>
                </c:pt>
                <c:pt idx="8">
                  <c:v>12.700000000000001</c:v>
                </c:pt>
                <c:pt idx="9">
                  <c:v>24.7</c:v>
                </c:pt>
                <c:pt idx="10">
                  <c:v>13.3</c:v>
                </c:pt>
                <c:pt idx="11">
                  <c:v>14.3</c:v>
                </c:pt>
                <c:pt idx="12">
                  <c:v>11.700000000000001</c:v>
                </c:pt>
                <c:pt idx="13">
                  <c:v>24.400000000000002</c:v>
                </c:pt>
                <c:pt idx="14">
                  <c:v>8.4</c:v>
                </c:pt>
                <c:pt idx="15">
                  <c:v>9.6</c:v>
                </c:pt>
                <c:pt idx="16">
                  <c:v>23.3</c:v>
                </c:pt>
                <c:pt idx="17">
                  <c:v>14</c:v>
                </c:pt>
                <c:pt idx="18">
                  <c:v>5.6000000000000005</c:v>
                </c:pt>
                <c:pt idx="19">
                  <c:v>15.1</c:v>
                </c:pt>
                <c:pt idx="20">
                  <c:v>16.3</c:v>
                </c:pt>
                <c:pt idx="21">
                  <c:v>10.199999999999999</c:v>
                </c:pt>
                <c:pt idx="22">
                  <c:v>8</c:v>
                </c:pt>
                <c:pt idx="23">
                  <c:v>8</c:v>
                </c:pt>
                <c:pt idx="24">
                  <c:v>9.6</c:v>
                </c:pt>
                <c:pt idx="25">
                  <c:v>11</c:v>
                </c:pt>
                <c:pt idx="26">
                  <c:v>16.899999999999999</c:v>
                </c:pt>
                <c:pt idx="27">
                  <c:v>6</c:v>
                </c:pt>
                <c:pt idx="28">
                  <c:v>32.9</c:v>
                </c:pt>
                <c:pt idx="29">
                  <c:v>11.8</c:v>
                </c:pt>
                <c:pt idx="30">
                  <c:v>7.1000000000000005</c:v>
                </c:pt>
                <c:pt idx="31">
                  <c:v>18</c:v>
                </c:pt>
                <c:pt idx="32">
                  <c:v>11.8</c:v>
                </c:pt>
                <c:pt idx="33">
                  <c:v>9.1</c:v>
                </c:pt>
                <c:pt idx="34">
                  <c:v>7.8</c:v>
                </c:pt>
                <c:pt idx="35">
                  <c:v>16.5</c:v>
                </c:pt>
                <c:pt idx="36">
                  <c:v>6.2</c:v>
                </c:pt>
                <c:pt idx="37">
                  <c:v>11.3</c:v>
                </c:pt>
                <c:pt idx="38">
                  <c:v>10.6</c:v>
                </c:pt>
                <c:pt idx="39">
                  <c:v>5</c:v>
                </c:pt>
                <c:pt idx="40">
                  <c:v>15.9</c:v>
                </c:pt>
                <c:pt idx="41">
                  <c:v>18.100000000000001</c:v>
                </c:pt>
                <c:pt idx="42">
                  <c:v>10.8</c:v>
                </c:pt>
                <c:pt idx="43">
                  <c:v>13.3</c:v>
                </c:pt>
                <c:pt idx="44">
                  <c:v>30.1</c:v>
                </c:pt>
                <c:pt idx="45">
                  <c:v>13.700000000000001</c:v>
                </c:pt>
                <c:pt idx="46">
                  <c:v>8.1</c:v>
                </c:pt>
                <c:pt idx="47">
                  <c:v>9.6999999999999993</c:v>
                </c:pt>
                <c:pt idx="48">
                  <c:v>7.3</c:v>
                </c:pt>
                <c:pt idx="49">
                  <c:v>13.4</c:v>
                </c:pt>
              </c:numCache>
            </c:numRef>
          </c:xVal>
          <c:yVal>
            <c:numRef>
              <c:f>Data!$F$2:$F$51</c:f>
              <c:numCache>
                <c:formatCode>0.00</c:formatCode>
                <c:ptCount val="50"/>
                <c:pt idx="0">
                  <c:v>54.519999999999996</c:v>
                </c:pt>
                <c:pt idx="1">
                  <c:v>94.9</c:v>
                </c:pt>
                <c:pt idx="2">
                  <c:v>26.68</c:v>
                </c:pt>
                <c:pt idx="3">
                  <c:v>44.730000000000004</c:v>
                </c:pt>
                <c:pt idx="4">
                  <c:v>66.27</c:v>
                </c:pt>
                <c:pt idx="5">
                  <c:v>67.8</c:v>
                </c:pt>
                <c:pt idx="6">
                  <c:v>36.04</c:v>
                </c:pt>
                <c:pt idx="7">
                  <c:v>55.960000000000008</c:v>
                </c:pt>
                <c:pt idx="8">
                  <c:v>70.94</c:v>
                </c:pt>
                <c:pt idx="9">
                  <c:v>68.73</c:v>
                </c:pt>
                <c:pt idx="10">
                  <c:v>54.040000000000006</c:v>
                </c:pt>
                <c:pt idx="11">
                  <c:v>48.05</c:v>
                </c:pt>
                <c:pt idx="12">
                  <c:v>64.16</c:v>
                </c:pt>
                <c:pt idx="13">
                  <c:v>158.51</c:v>
                </c:pt>
                <c:pt idx="14">
                  <c:v>84.12</c:v>
                </c:pt>
                <c:pt idx="15">
                  <c:v>59.2</c:v>
                </c:pt>
                <c:pt idx="16">
                  <c:v>91.62</c:v>
                </c:pt>
                <c:pt idx="17">
                  <c:v>126.4</c:v>
                </c:pt>
                <c:pt idx="18">
                  <c:v>68.45</c:v>
                </c:pt>
                <c:pt idx="19">
                  <c:v>32.69</c:v>
                </c:pt>
                <c:pt idx="20">
                  <c:v>78.58</c:v>
                </c:pt>
                <c:pt idx="21">
                  <c:v>74.430000000000007</c:v>
                </c:pt>
                <c:pt idx="22">
                  <c:v>32.730000000000004</c:v>
                </c:pt>
                <c:pt idx="23">
                  <c:v>48.66</c:v>
                </c:pt>
                <c:pt idx="24">
                  <c:v>54.66</c:v>
                </c:pt>
                <c:pt idx="25">
                  <c:v>40.54</c:v>
                </c:pt>
                <c:pt idx="26">
                  <c:v>34.69</c:v>
                </c:pt>
                <c:pt idx="27">
                  <c:v>27.910000000000004</c:v>
                </c:pt>
                <c:pt idx="28">
                  <c:v>155.30000000000001</c:v>
                </c:pt>
                <c:pt idx="29">
                  <c:v>120.25</c:v>
                </c:pt>
                <c:pt idx="30">
                  <c:v>41.2</c:v>
                </c:pt>
                <c:pt idx="31">
                  <c:v>134.4</c:v>
                </c:pt>
                <c:pt idx="32">
                  <c:v>37.17</c:v>
                </c:pt>
                <c:pt idx="33">
                  <c:v>52.09</c:v>
                </c:pt>
                <c:pt idx="34">
                  <c:v>71.81</c:v>
                </c:pt>
                <c:pt idx="35">
                  <c:v>59.989999999999995</c:v>
                </c:pt>
                <c:pt idx="36">
                  <c:v>84.17</c:v>
                </c:pt>
                <c:pt idx="37">
                  <c:v>55.58</c:v>
                </c:pt>
                <c:pt idx="38">
                  <c:v>39.06</c:v>
                </c:pt>
                <c:pt idx="39">
                  <c:v>36.480000000000004</c:v>
                </c:pt>
                <c:pt idx="40">
                  <c:v>67.44</c:v>
                </c:pt>
                <c:pt idx="41">
                  <c:v>60.14</c:v>
                </c:pt>
                <c:pt idx="42">
                  <c:v>70.38</c:v>
                </c:pt>
                <c:pt idx="43">
                  <c:v>110.65</c:v>
                </c:pt>
                <c:pt idx="44">
                  <c:v>104.23</c:v>
                </c:pt>
                <c:pt idx="45">
                  <c:v>68.17</c:v>
                </c:pt>
                <c:pt idx="46">
                  <c:v>17.840000000000003</c:v>
                </c:pt>
                <c:pt idx="47">
                  <c:v>103.15</c:v>
                </c:pt>
                <c:pt idx="48">
                  <c:v>52.150000000000006</c:v>
                </c:pt>
                <c:pt idx="49">
                  <c:v>98.75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94-D843-B115-08F574E7A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1285535"/>
        <c:axId val="2011203471"/>
      </c:scatterChart>
      <c:valAx>
        <c:axId val="2011285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203471"/>
        <c:crosses val="autoZero"/>
        <c:crossBetween val="midCat"/>
      </c:valAx>
      <c:valAx>
        <c:axId val="201120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285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Spent on Web vs. Pages Viewed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Pages Viewed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Data!$D$2:$D$51</c:f>
              <c:numCache>
                <c:formatCode>0.0</c:formatCode>
                <c:ptCount val="50"/>
                <c:pt idx="0">
                  <c:v>12</c:v>
                </c:pt>
                <c:pt idx="1">
                  <c:v>19.5</c:v>
                </c:pt>
                <c:pt idx="2">
                  <c:v>8.5</c:v>
                </c:pt>
                <c:pt idx="3">
                  <c:v>11.4</c:v>
                </c:pt>
                <c:pt idx="4">
                  <c:v>11.3</c:v>
                </c:pt>
                <c:pt idx="5">
                  <c:v>10.5</c:v>
                </c:pt>
                <c:pt idx="6">
                  <c:v>11.4</c:v>
                </c:pt>
                <c:pt idx="7">
                  <c:v>4.3</c:v>
                </c:pt>
                <c:pt idx="8">
                  <c:v>12.700000000000001</c:v>
                </c:pt>
                <c:pt idx="9">
                  <c:v>24.7</c:v>
                </c:pt>
                <c:pt idx="10">
                  <c:v>13.3</c:v>
                </c:pt>
                <c:pt idx="11">
                  <c:v>14.3</c:v>
                </c:pt>
                <c:pt idx="12">
                  <c:v>11.700000000000001</c:v>
                </c:pt>
                <c:pt idx="13">
                  <c:v>24.400000000000002</c:v>
                </c:pt>
                <c:pt idx="14">
                  <c:v>8.4</c:v>
                </c:pt>
                <c:pt idx="15">
                  <c:v>9.6</c:v>
                </c:pt>
                <c:pt idx="16">
                  <c:v>23.3</c:v>
                </c:pt>
                <c:pt idx="17">
                  <c:v>14</c:v>
                </c:pt>
                <c:pt idx="18">
                  <c:v>5.6000000000000005</c:v>
                </c:pt>
                <c:pt idx="19">
                  <c:v>15.1</c:v>
                </c:pt>
                <c:pt idx="20">
                  <c:v>16.3</c:v>
                </c:pt>
                <c:pt idx="21">
                  <c:v>10.199999999999999</c:v>
                </c:pt>
                <c:pt idx="22">
                  <c:v>8</c:v>
                </c:pt>
                <c:pt idx="23">
                  <c:v>8</c:v>
                </c:pt>
                <c:pt idx="24">
                  <c:v>9.6</c:v>
                </c:pt>
                <c:pt idx="25">
                  <c:v>11</c:v>
                </c:pt>
                <c:pt idx="26">
                  <c:v>16.899999999999999</c:v>
                </c:pt>
                <c:pt idx="27">
                  <c:v>6</c:v>
                </c:pt>
                <c:pt idx="28">
                  <c:v>32.9</c:v>
                </c:pt>
                <c:pt idx="29">
                  <c:v>11.8</c:v>
                </c:pt>
                <c:pt idx="30">
                  <c:v>7.1000000000000005</c:v>
                </c:pt>
                <c:pt idx="31">
                  <c:v>18</c:v>
                </c:pt>
                <c:pt idx="32">
                  <c:v>11.8</c:v>
                </c:pt>
                <c:pt idx="33">
                  <c:v>9.1</c:v>
                </c:pt>
                <c:pt idx="34">
                  <c:v>7.8</c:v>
                </c:pt>
                <c:pt idx="35">
                  <c:v>16.5</c:v>
                </c:pt>
                <c:pt idx="36">
                  <c:v>6.2</c:v>
                </c:pt>
                <c:pt idx="37">
                  <c:v>11.3</c:v>
                </c:pt>
                <c:pt idx="38">
                  <c:v>10.6</c:v>
                </c:pt>
                <c:pt idx="39">
                  <c:v>5</c:v>
                </c:pt>
                <c:pt idx="40">
                  <c:v>15.9</c:v>
                </c:pt>
                <c:pt idx="41">
                  <c:v>18.100000000000001</c:v>
                </c:pt>
                <c:pt idx="42">
                  <c:v>10.8</c:v>
                </c:pt>
                <c:pt idx="43">
                  <c:v>13.3</c:v>
                </c:pt>
                <c:pt idx="44">
                  <c:v>30.1</c:v>
                </c:pt>
                <c:pt idx="45">
                  <c:v>13.700000000000001</c:v>
                </c:pt>
                <c:pt idx="46">
                  <c:v>8.1</c:v>
                </c:pt>
                <c:pt idx="47">
                  <c:v>9.6999999999999993</c:v>
                </c:pt>
                <c:pt idx="48">
                  <c:v>7.3</c:v>
                </c:pt>
                <c:pt idx="49">
                  <c:v>13.4</c:v>
                </c:pt>
              </c:numCache>
            </c:numRef>
          </c:xVal>
          <c:yVal>
            <c:numRef>
              <c:f>Data!$E$2:$E$51</c:f>
              <c:numCache>
                <c:formatCode>General</c:formatCode>
                <c:ptCount val="50"/>
                <c:pt idx="0">
                  <c:v>4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2</c:v>
                </c:pt>
                <c:pt idx="7">
                  <c:v>6</c:v>
                </c:pt>
                <c:pt idx="8">
                  <c:v>3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7</c:v>
                </c:pt>
                <c:pt idx="13">
                  <c:v>10</c:v>
                </c:pt>
                <c:pt idx="14">
                  <c:v>3</c:v>
                </c:pt>
                <c:pt idx="15">
                  <c:v>4</c:v>
                </c:pt>
                <c:pt idx="16">
                  <c:v>7</c:v>
                </c:pt>
                <c:pt idx="17">
                  <c:v>7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3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5</c:v>
                </c:pt>
                <c:pt idx="27">
                  <c:v>4</c:v>
                </c:pt>
                <c:pt idx="28">
                  <c:v>10</c:v>
                </c:pt>
                <c:pt idx="29">
                  <c:v>9</c:v>
                </c:pt>
                <c:pt idx="30">
                  <c:v>2</c:v>
                </c:pt>
                <c:pt idx="31">
                  <c:v>8</c:v>
                </c:pt>
                <c:pt idx="32">
                  <c:v>4</c:v>
                </c:pt>
                <c:pt idx="33">
                  <c:v>3</c:v>
                </c:pt>
                <c:pt idx="34">
                  <c:v>5</c:v>
                </c:pt>
                <c:pt idx="35">
                  <c:v>5</c:v>
                </c:pt>
                <c:pt idx="36">
                  <c:v>4</c:v>
                </c:pt>
                <c:pt idx="37">
                  <c:v>4</c:v>
                </c:pt>
                <c:pt idx="38">
                  <c:v>2</c:v>
                </c:pt>
                <c:pt idx="39">
                  <c:v>5</c:v>
                </c:pt>
                <c:pt idx="40">
                  <c:v>4</c:v>
                </c:pt>
                <c:pt idx="41">
                  <c:v>7</c:v>
                </c:pt>
                <c:pt idx="42">
                  <c:v>4</c:v>
                </c:pt>
                <c:pt idx="43">
                  <c:v>7</c:v>
                </c:pt>
                <c:pt idx="44">
                  <c:v>6</c:v>
                </c:pt>
                <c:pt idx="45">
                  <c:v>4</c:v>
                </c:pt>
                <c:pt idx="46">
                  <c:v>2</c:v>
                </c:pt>
                <c:pt idx="47">
                  <c:v>5</c:v>
                </c:pt>
                <c:pt idx="48">
                  <c:v>6</c:v>
                </c:pt>
                <c:pt idx="4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37-5147-BE6B-E9DF5565D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5907551"/>
        <c:axId val="1989690991"/>
      </c:scatterChart>
      <c:valAx>
        <c:axId val="1735907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690991"/>
        <c:crosses val="autoZero"/>
        <c:crossBetween val="midCat"/>
      </c:valAx>
      <c:valAx>
        <c:axId val="198969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907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Time (min)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Time (min) </a:t>
          </a:r>
        </a:p>
      </cx:txPr>
    </cx:title>
    <cx:plotArea>
      <cx:plotAreaRegion>
        <cx:series layoutId="clusteredColumn" uniqueId="{C8273359-1262-7E44-89E1-25E1BB55474A}">
          <cx:tx>
            <cx:txData>
              <cx:f>_xlchart.v1.6</cx:f>
              <cx:v>Time (min)</cx:v>
            </cx:txData>
          </cx:tx>
          <cx:dataId val="0"/>
          <cx:layoutPr>
            <cx:binning intervalClosed="r" underflow="5" overflow="35">
              <cx:binSize val="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Pages Viewed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Pages Viewed</a:t>
          </a:r>
        </a:p>
      </cx:txPr>
    </cx:title>
    <cx:plotArea>
      <cx:plotAreaRegion>
        <cx:series layoutId="clusteredColumn" uniqueId="{DB31D0F0-5BEB-3F4D-905F-E914046545BF}">
          <cx:tx>
            <cx:txData>
              <cx:f>_xlchart.v1.4</cx:f>
              <cx:v>Pages Viewed</cx:v>
            </cx:txData>
          </cx:tx>
          <cx:dataPt idx="0"/>
          <cx:dataPt idx="1"/>
          <cx:dataId val="0"/>
          <cx:layoutPr>
            <cx:binning intervalClosed="r" underflow="1" overflow="10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Amount Spent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Amount Spent </a:t>
          </a:r>
        </a:p>
      </cx:txPr>
    </cx:title>
    <cx:plotArea>
      <cx:plotAreaRegion>
        <cx:series layoutId="clusteredColumn" uniqueId="{6DD32A00-6C49-F641-AC3E-B898A92F86F5}">
          <cx:tx>
            <cx:txData>
              <cx:f>_xlchart.v1.8</cx:f>
              <cx:v>Amount Spent ($)</cx:v>
            </cx:txData>
          </cx:tx>
          <cx:dataId val="0"/>
          <cx:layoutPr>
            <cx:binning intervalClosed="r" underflow="15" overflow="171">
              <cx:binSize val="1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openxmlformats.org/officeDocument/2006/relationships/chart" Target="../charts/chart2.xml"/><Relationship Id="rId4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635000</xdr:colOff>
      <xdr:row>1</xdr:row>
      <xdr:rowOff>95250</xdr:rowOff>
    </xdr:from>
    <xdr:to>
      <xdr:col>13</xdr:col>
      <xdr:colOff>495300</xdr:colOff>
      <xdr:row>14</xdr:row>
      <xdr:rowOff>196850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8A0AAF4-1230-FC37-26BA-08C239BC2F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61100" y="298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622300</xdr:colOff>
      <xdr:row>16</xdr:row>
      <xdr:rowOff>158750</xdr:rowOff>
    </xdr:from>
    <xdr:to>
      <xdr:col>13</xdr:col>
      <xdr:colOff>482600</xdr:colOff>
      <xdr:row>30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884B856-30DA-6AF4-6490-E139B8FD5A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48400" y="3409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88900</xdr:colOff>
      <xdr:row>31</xdr:row>
      <xdr:rowOff>184150</xdr:rowOff>
    </xdr:from>
    <xdr:to>
      <xdr:col>13</xdr:col>
      <xdr:colOff>622300</xdr:colOff>
      <xdr:row>45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ADAB131B-5968-6375-C28C-F66F04878E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88100" y="6483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355600</xdr:colOff>
      <xdr:row>3</xdr:row>
      <xdr:rowOff>44450</xdr:rowOff>
    </xdr:from>
    <xdr:to>
      <xdr:col>22</xdr:col>
      <xdr:colOff>215900</xdr:colOff>
      <xdr:row>16</xdr:row>
      <xdr:rowOff>146050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14DD49F-4D9D-0562-5414-64B4BE8529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367821</xdr:colOff>
      <xdr:row>21</xdr:row>
      <xdr:rowOff>185948</xdr:rowOff>
    </xdr:from>
    <xdr:to>
      <xdr:col>22</xdr:col>
      <xdr:colOff>99444</xdr:colOff>
      <xdr:row>35</xdr:row>
      <xdr:rowOff>77638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8C7EE31-9552-0905-9660-3435CB06D2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zoomScale="106" zoomScaleNormal="100" workbookViewId="0">
      <selection activeCell="R21" sqref="R21"/>
    </sheetView>
  </sheetViews>
  <sheetFormatPr baseColWidth="10" defaultColWidth="8.83203125" defaultRowHeight="16" x14ac:dyDescent="0.2"/>
  <cols>
    <col min="1" max="1" width="9.5" style="5" customWidth="1"/>
    <col min="2" max="2" width="9" style="5"/>
    <col min="3" max="3" width="14.6640625" customWidth="1"/>
    <col min="4" max="4" width="11.33203125" style="5" customWidth="1"/>
    <col min="5" max="5" width="13.5" style="5" customWidth="1"/>
    <col min="6" max="6" width="15.83203125" style="5" customWidth="1"/>
    <col min="17" max="17" width="10.6640625" customWidth="1"/>
  </cols>
  <sheetData>
    <row r="1" spans="1:6" x14ac:dyDescent="0.2">
      <c r="A1" s="3" t="s">
        <v>0</v>
      </c>
      <c r="B1" s="3" t="s">
        <v>1</v>
      </c>
      <c r="C1" s="1" t="s">
        <v>2</v>
      </c>
      <c r="D1" s="6" t="s">
        <v>3</v>
      </c>
      <c r="E1" s="3" t="s">
        <v>4</v>
      </c>
      <c r="F1" s="7" t="s">
        <v>5</v>
      </c>
    </row>
    <row r="2" spans="1:6" x14ac:dyDescent="0.2">
      <c r="A2" s="4">
        <v>1</v>
      </c>
      <c r="B2" s="4" t="s">
        <v>6</v>
      </c>
      <c r="C2" s="2" t="s">
        <v>15</v>
      </c>
      <c r="D2" s="8">
        <v>12</v>
      </c>
      <c r="E2" s="4">
        <v>4</v>
      </c>
      <c r="F2" s="9">
        <v>54.519999999999996</v>
      </c>
    </row>
    <row r="3" spans="1:6" x14ac:dyDescent="0.2">
      <c r="A3" s="4">
        <v>2</v>
      </c>
      <c r="B3" s="4" t="s">
        <v>7</v>
      </c>
      <c r="C3" s="2" t="s">
        <v>8</v>
      </c>
      <c r="D3" s="8">
        <v>19.5</v>
      </c>
      <c r="E3" s="4">
        <v>6</v>
      </c>
      <c r="F3" s="9">
        <v>94.9</v>
      </c>
    </row>
    <row r="4" spans="1:6" x14ac:dyDescent="0.2">
      <c r="A4" s="4">
        <v>3</v>
      </c>
      <c r="B4" s="4" t="s">
        <v>6</v>
      </c>
      <c r="C4" s="2" t="s">
        <v>15</v>
      </c>
      <c r="D4" s="8">
        <v>8.5</v>
      </c>
      <c r="E4" s="4">
        <v>4</v>
      </c>
      <c r="F4" s="9">
        <v>26.68</v>
      </c>
    </row>
    <row r="5" spans="1:6" x14ac:dyDescent="0.2">
      <c r="A5" s="4">
        <v>4</v>
      </c>
      <c r="B5" s="4" t="s">
        <v>9</v>
      </c>
      <c r="C5" s="2" t="s">
        <v>10</v>
      </c>
      <c r="D5" s="8">
        <v>11.4</v>
      </c>
      <c r="E5" s="4">
        <v>2</v>
      </c>
      <c r="F5" s="9">
        <v>44.730000000000004</v>
      </c>
    </row>
    <row r="6" spans="1:6" x14ac:dyDescent="0.2">
      <c r="A6" s="4">
        <v>5</v>
      </c>
      <c r="B6" s="4" t="s">
        <v>7</v>
      </c>
      <c r="C6" s="2" t="s">
        <v>15</v>
      </c>
      <c r="D6" s="8">
        <v>11.3</v>
      </c>
      <c r="E6" s="4">
        <v>4</v>
      </c>
      <c r="F6" s="9">
        <v>66.27</v>
      </c>
    </row>
    <row r="7" spans="1:6" x14ac:dyDescent="0.2">
      <c r="A7" s="4">
        <v>6</v>
      </c>
      <c r="B7" s="4" t="s">
        <v>11</v>
      </c>
      <c r="C7" s="2" t="s">
        <v>10</v>
      </c>
      <c r="D7" s="8">
        <v>10.5</v>
      </c>
      <c r="E7" s="4">
        <v>6</v>
      </c>
      <c r="F7" s="9">
        <v>67.8</v>
      </c>
    </row>
    <row r="8" spans="1:6" x14ac:dyDescent="0.2">
      <c r="A8" s="4">
        <v>7</v>
      </c>
      <c r="B8" s="4" t="s">
        <v>12</v>
      </c>
      <c r="C8" s="2" t="s">
        <v>15</v>
      </c>
      <c r="D8" s="8">
        <v>11.4</v>
      </c>
      <c r="E8" s="4">
        <v>2</v>
      </c>
      <c r="F8" s="9">
        <v>36.04</v>
      </c>
    </row>
    <row r="9" spans="1:6" x14ac:dyDescent="0.2">
      <c r="A9" s="4">
        <v>8</v>
      </c>
      <c r="B9" s="4" t="s">
        <v>13</v>
      </c>
      <c r="C9" s="2" t="s">
        <v>10</v>
      </c>
      <c r="D9" s="8">
        <v>4.3</v>
      </c>
      <c r="E9" s="4">
        <v>6</v>
      </c>
      <c r="F9" s="9">
        <v>55.960000000000008</v>
      </c>
    </row>
    <row r="10" spans="1:6" x14ac:dyDescent="0.2">
      <c r="A10" s="4">
        <v>9</v>
      </c>
      <c r="B10" s="4" t="s">
        <v>7</v>
      </c>
      <c r="C10" s="2" t="s">
        <v>10</v>
      </c>
      <c r="D10" s="8">
        <v>12.700000000000001</v>
      </c>
      <c r="E10" s="4">
        <v>3</v>
      </c>
      <c r="F10" s="9">
        <v>70.94</v>
      </c>
    </row>
    <row r="11" spans="1:6" x14ac:dyDescent="0.2">
      <c r="A11" s="4">
        <v>10</v>
      </c>
      <c r="B11" s="4" t="s">
        <v>9</v>
      </c>
      <c r="C11" s="2" t="s">
        <v>15</v>
      </c>
      <c r="D11" s="8">
        <v>24.7</v>
      </c>
      <c r="E11" s="4">
        <v>7</v>
      </c>
      <c r="F11" s="9">
        <v>68.73</v>
      </c>
    </row>
    <row r="12" spans="1:6" x14ac:dyDescent="0.2">
      <c r="A12" s="4">
        <v>11</v>
      </c>
      <c r="B12" s="4" t="s">
        <v>11</v>
      </c>
      <c r="C12" s="2" t="s">
        <v>8</v>
      </c>
      <c r="D12" s="8">
        <v>13.3</v>
      </c>
      <c r="E12" s="4">
        <v>6</v>
      </c>
      <c r="F12" s="9">
        <v>54.040000000000006</v>
      </c>
    </row>
    <row r="13" spans="1:6" x14ac:dyDescent="0.2">
      <c r="A13" s="4">
        <v>12</v>
      </c>
      <c r="B13" s="4" t="s">
        <v>12</v>
      </c>
      <c r="C13" s="2" t="s">
        <v>10</v>
      </c>
      <c r="D13" s="8">
        <v>14.3</v>
      </c>
      <c r="E13" s="4">
        <v>5</v>
      </c>
      <c r="F13" s="9">
        <v>48.05</v>
      </c>
    </row>
    <row r="14" spans="1:6" x14ac:dyDescent="0.2">
      <c r="A14" s="4">
        <v>13</v>
      </c>
      <c r="B14" s="4" t="s">
        <v>12</v>
      </c>
      <c r="C14" s="2" t="s">
        <v>8</v>
      </c>
      <c r="D14" s="8">
        <v>11.700000000000001</v>
      </c>
      <c r="E14" s="4">
        <v>7</v>
      </c>
      <c r="F14" s="9">
        <v>64.16</v>
      </c>
    </row>
    <row r="15" spans="1:6" x14ac:dyDescent="0.2">
      <c r="A15" s="4">
        <v>14</v>
      </c>
      <c r="B15" s="4" t="s">
        <v>6</v>
      </c>
      <c r="C15" s="2" t="s">
        <v>10</v>
      </c>
      <c r="D15" s="8">
        <v>24.400000000000002</v>
      </c>
      <c r="E15" s="4">
        <v>10</v>
      </c>
      <c r="F15" s="9">
        <v>158.51</v>
      </c>
    </row>
    <row r="16" spans="1:6" x14ac:dyDescent="0.2">
      <c r="A16" s="4">
        <v>15</v>
      </c>
      <c r="B16" s="4" t="s">
        <v>13</v>
      </c>
      <c r="C16" s="2" t="s">
        <v>15</v>
      </c>
      <c r="D16" s="8">
        <v>8.4</v>
      </c>
      <c r="E16" s="4">
        <v>3</v>
      </c>
      <c r="F16" s="9">
        <v>84.12</v>
      </c>
    </row>
    <row r="17" spans="1:18" x14ac:dyDescent="0.2">
      <c r="A17" s="4">
        <v>16</v>
      </c>
      <c r="B17" s="4" t="s">
        <v>14</v>
      </c>
      <c r="C17" s="2" t="s">
        <v>15</v>
      </c>
      <c r="D17" s="8">
        <v>9.6</v>
      </c>
      <c r="E17" s="4">
        <v>4</v>
      </c>
      <c r="F17" s="9">
        <v>59.2</v>
      </c>
    </row>
    <row r="18" spans="1:18" x14ac:dyDescent="0.2">
      <c r="A18" s="4">
        <v>17</v>
      </c>
      <c r="B18" s="4" t="s">
        <v>14</v>
      </c>
      <c r="C18" s="2" t="s">
        <v>15</v>
      </c>
      <c r="D18" s="8">
        <v>23.3</v>
      </c>
      <c r="E18" s="4">
        <v>7</v>
      </c>
      <c r="F18" s="9">
        <v>91.62</v>
      </c>
    </row>
    <row r="19" spans="1:18" x14ac:dyDescent="0.2">
      <c r="A19" s="4">
        <v>18</v>
      </c>
      <c r="B19" s="4" t="s">
        <v>6</v>
      </c>
      <c r="C19" s="2" t="s">
        <v>15</v>
      </c>
      <c r="D19" s="8">
        <v>14</v>
      </c>
      <c r="E19" s="4">
        <v>7</v>
      </c>
      <c r="F19" s="9">
        <v>126.4</v>
      </c>
      <c r="Q19" t="s">
        <v>28</v>
      </c>
      <c r="R19">
        <f xml:space="preserve"> _xlfn.COVARIANCE.S(D1:D51,F1:F51)</f>
        <v>113.75334489795915</v>
      </c>
    </row>
    <row r="20" spans="1:18" x14ac:dyDescent="0.2">
      <c r="A20" s="4">
        <v>19</v>
      </c>
      <c r="B20" s="4" t="s">
        <v>13</v>
      </c>
      <c r="C20" s="2" t="s">
        <v>8</v>
      </c>
      <c r="D20" s="8">
        <v>5.6000000000000005</v>
      </c>
      <c r="E20" s="4">
        <v>4</v>
      </c>
      <c r="F20" s="9">
        <v>68.45</v>
      </c>
      <c r="Q20" t="s">
        <v>29</v>
      </c>
      <c r="R20">
        <f>CORREL(D1:D51,F1:F51)</f>
        <v>0.58004761598041299</v>
      </c>
    </row>
    <row r="21" spans="1:18" x14ac:dyDescent="0.2">
      <c r="A21" s="4">
        <v>20</v>
      </c>
      <c r="B21" s="4" t="s">
        <v>7</v>
      </c>
      <c r="C21" s="2" t="s">
        <v>15</v>
      </c>
      <c r="D21" s="8">
        <v>15.1</v>
      </c>
      <c r="E21" s="4">
        <v>5</v>
      </c>
      <c r="F21" s="9">
        <v>32.69</v>
      </c>
    </row>
    <row r="22" spans="1:18" x14ac:dyDescent="0.2">
      <c r="A22" s="4">
        <v>21</v>
      </c>
      <c r="B22" s="4" t="s">
        <v>11</v>
      </c>
      <c r="C22" s="2" t="s">
        <v>10</v>
      </c>
      <c r="D22" s="8">
        <v>16.3</v>
      </c>
      <c r="E22" s="4">
        <v>5</v>
      </c>
      <c r="F22" s="9">
        <v>78.58</v>
      </c>
    </row>
    <row r="23" spans="1:18" x14ac:dyDescent="0.2">
      <c r="A23" s="4">
        <v>22</v>
      </c>
      <c r="B23" s="4" t="s">
        <v>9</v>
      </c>
      <c r="C23" s="2" t="s">
        <v>15</v>
      </c>
      <c r="D23" s="8">
        <v>10.199999999999999</v>
      </c>
      <c r="E23" s="4">
        <v>6</v>
      </c>
      <c r="F23" s="9">
        <v>74.430000000000007</v>
      </c>
    </row>
    <row r="24" spans="1:18" x14ac:dyDescent="0.2">
      <c r="A24" s="4">
        <v>23</v>
      </c>
      <c r="B24" s="4" t="s">
        <v>12</v>
      </c>
      <c r="C24" s="2" t="s">
        <v>15</v>
      </c>
      <c r="D24" s="8">
        <v>8</v>
      </c>
      <c r="E24" s="4">
        <v>3</v>
      </c>
      <c r="F24" s="9">
        <v>32.730000000000004</v>
      </c>
    </row>
    <row r="25" spans="1:18" x14ac:dyDescent="0.2">
      <c r="A25" s="4">
        <v>24</v>
      </c>
      <c r="B25" s="4" t="s">
        <v>9</v>
      </c>
      <c r="C25" s="2" t="s">
        <v>10</v>
      </c>
      <c r="D25" s="8">
        <v>8</v>
      </c>
      <c r="E25" s="4">
        <v>2</v>
      </c>
      <c r="F25" s="9">
        <v>48.66</v>
      </c>
    </row>
    <row r="26" spans="1:18" x14ac:dyDescent="0.2">
      <c r="A26" s="4">
        <v>25</v>
      </c>
      <c r="B26" s="4" t="s">
        <v>13</v>
      </c>
      <c r="C26" s="2" t="s">
        <v>10</v>
      </c>
      <c r="D26" s="8">
        <v>9.6</v>
      </c>
      <c r="E26" s="4">
        <v>3</v>
      </c>
      <c r="F26" s="9">
        <v>54.66</v>
      </c>
    </row>
    <row r="27" spans="1:18" x14ac:dyDescent="0.2">
      <c r="A27" s="4">
        <v>26</v>
      </c>
      <c r="B27" s="4" t="s">
        <v>7</v>
      </c>
      <c r="C27" s="2" t="s">
        <v>15</v>
      </c>
      <c r="D27" s="8">
        <v>11</v>
      </c>
      <c r="E27" s="4">
        <v>2</v>
      </c>
      <c r="F27" s="9">
        <v>40.54</v>
      </c>
    </row>
    <row r="28" spans="1:18" x14ac:dyDescent="0.2">
      <c r="A28" s="4">
        <v>27</v>
      </c>
      <c r="B28" s="4" t="s">
        <v>11</v>
      </c>
      <c r="C28" s="2" t="s">
        <v>15</v>
      </c>
      <c r="D28" s="8">
        <v>16.899999999999999</v>
      </c>
      <c r="E28" s="4">
        <v>5</v>
      </c>
      <c r="F28" s="9">
        <v>34.69</v>
      </c>
    </row>
    <row r="29" spans="1:18" x14ac:dyDescent="0.2">
      <c r="A29" s="4">
        <v>28</v>
      </c>
      <c r="B29" s="4" t="s">
        <v>11</v>
      </c>
      <c r="C29" s="2" t="s">
        <v>10</v>
      </c>
      <c r="D29" s="8">
        <v>6</v>
      </c>
      <c r="E29" s="4">
        <v>4</v>
      </c>
      <c r="F29" s="9">
        <v>27.910000000000004</v>
      </c>
    </row>
    <row r="30" spans="1:18" x14ac:dyDescent="0.2">
      <c r="A30" s="4">
        <v>29</v>
      </c>
      <c r="B30" s="4" t="s">
        <v>13</v>
      </c>
      <c r="C30" s="2" t="s">
        <v>10</v>
      </c>
      <c r="D30" s="8">
        <v>32.9</v>
      </c>
      <c r="E30" s="4">
        <v>10</v>
      </c>
      <c r="F30" s="9">
        <v>155.30000000000001</v>
      </c>
    </row>
    <row r="31" spans="1:18" x14ac:dyDescent="0.2">
      <c r="A31" s="4">
        <v>30</v>
      </c>
      <c r="B31" s="4" t="s">
        <v>6</v>
      </c>
      <c r="C31" s="2" t="s">
        <v>8</v>
      </c>
      <c r="D31" s="8">
        <v>11.8</v>
      </c>
      <c r="E31" s="4">
        <v>9</v>
      </c>
      <c r="F31" s="9">
        <v>120.25</v>
      </c>
    </row>
    <row r="32" spans="1:18" x14ac:dyDescent="0.2">
      <c r="A32" s="4">
        <v>31</v>
      </c>
      <c r="B32" s="4" t="s">
        <v>14</v>
      </c>
      <c r="C32" s="2" t="s">
        <v>15</v>
      </c>
      <c r="D32" s="8">
        <v>7.1000000000000005</v>
      </c>
      <c r="E32" s="4">
        <v>2</v>
      </c>
      <c r="F32" s="9">
        <v>41.2</v>
      </c>
    </row>
    <row r="33" spans="1:18" x14ac:dyDescent="0.2">
      <c r="A33" s="4">
        <v>32</v>
      </c>
      <c r="B33" s="4" t="s">
        <v>13</v>
      </c>
      <c r="C33" s="2" t="s">
        <v>10</v>
      </c>
      <c r="D33" s="8">
        <v>18</v>
      </c>
      <c r="E33" s="4">
        <v>8</v>
      </c>
      <c r="F33" s="9">
        <v>134.4</v>
      </c>
    </row>
    <row r="34" spans="1:18" x14ac:dyDescent="0.2">
      <c r="A34" s="4">
        <v>33</v>
      </c>
      <c r="B34" s="4" t="s">
        <v>12</v>
      </c>
      <c r="C34" s="2" t="s">
        <v>15</v>
      </c>
      <c r="D34" s="8">
        <v>11.8</v>
      </c>
      <c r="E34" s="4">
        <v>4</v>
      </c>
      <c r="F34" s="9">
        <v>37.17</v>
      </c>
    </row>
    <row r="35" spans="1:18" x14ac:dyDescent="0.2">
      <c r="A35" s="4">
        <v>34</v>
      </c>
      <c r="B35" s="4" t="s">
        <v>13</v>
      </c>
      <c r="C35" s="2" t="s">
        <v>15</v>
      </c>
      <c r="D35" s="8">
        <v>9.1</v>
      </c>
      <c r="E35" s="4">
        <v>3</v>
      </c>
      <c r="F35" s="9">
        <v>52.09</v>
      </c>
    </row>
    <row r="36" spans="1:18" x14ac:dyDescent="0.2">
      <c r="A36" s="4">
        <v>35</v>
      </c>
      <c r="B36" s="4" t="s">
        <v>9</v>
      </c>
      <c r="C36" s="2" t="s">
        <v>15</v>
      </c>
      <c r="D36" s="8">
        <v>7.8</v>
      </c>
      <c r="E36" s="4">
        <v>5</v>
      </c>
      <c r="F36" s="9">
        <v>71.81</v>
      </c>
    </row>
    <row r="37" spans="1:18" x14ac:dyDescent="0.2">
      <c r="A37" s="4">
        <v>36</v>
      </c>
      <c r="B37" s="4" t="s">
        <v>6</v>
      </c>
      <c r="C37" s="2" t="s">
        <v>10</v>
      </c>
      <c r="D37" s="8">
        <v>16.5</v>
      </c>
      <c r="E37" s="4">
        <v>5</v>
      </c>
      <c r="F37" s="9">
        <v>59.989999999999995</v>
      </c>
    </row>
    <row r="38" spans="1:18" x14ac:dyDescent="0.2">
      <c r="A38" s="4">
        <v>37</v>
      </c>
      <c r="B38" s="4" t="s">
        <v>14</v>
      </c>
      <c r="C38" s="2" t="s">
        <v>10</v>
      </c>
      <c r="D38" s="8">
        <v>6.2</v>
      </c>
      <c r="E38" s="4">
        <v>4</v>
      </c>
      <c r="F38" s="9">
        <v>84.17</v>
      </c>
      <c r="Q38" t="s">
        <v>30</v>
      </c>
      <c r="R38">
        <f>_xlfn.COVARIANCE.S(D1:D51,E1:E51)</f>
        <v>7.3569387755102023</v>
      </c>
    </row>
    <row r="39" spans="1:18" x14ac:dyDescent="0.2">
      <c r="A39" s="4">
        <v>38</v>
      </c>
      <c r="B39" s="4" t="s">
        <v>11</v>
      </c>
      <c r="C39" s="2" t="s">
        <v>15</v>
      </c>
      <c r="D39" s="8">
        <v>11.3</v>
      </c>
      <c r="E39" s="4">
        <v>4</v>
      </c>
      <c r="F39" s="9">
        <v>55.58</v>
      </c>
      <c r="Q39" t="s">
        <v>31</v>
      </c>
      <c r="R39">
        <f xml:space="preserve"> CORREL(D1:D51,E1:E51)</f>
        <v>0.59556752365482568</v>
      </c>
    </row>
    <row r="40" spans="1:18" x14ac:dyDescent="0.2">
      <c r="A40" s="4">
        <v>39</v>
      </c>
      <c r="B40" s="4" t="s">
        <v>9</v>
      </c>
      <c r="C40" s="2" t="s">
        <v>15</v>
      </c>
      <c r="D40" s="8">
        <v>10.6</v>
      </c>
      <c r="E40" s="4">
        <v>2</v>
      </c>
      <c r="F40" s="9">
        <v>39.06</v>
      </c>
    </row>
    <row r="41" spans="1:18" x14ac:dyDescent="0.2">
      <c r="A41" s="4">
        <v>40</v>
      </c>
      <c r="B41" s="4" t="s">
        <v>7</v>
      </c>
      <c r="C41" s="2" t="s">
        <v>15</v>
      </c>
      <c r="D41" s="8">
        <v>5</v>
      </c>
      <c r="E41" s="4">
        <v>5</v>
      </c>
      <c r="F41" s="9">
        <v>36.480000000000004</v>
      </c>
    </row>
    <row r="42" spans="1:18" x14ac:dyDescent="0.2">
      <c r="A42" s="4">
        <v>41</v>
      </c>
      <c r="B42" s="4" t="s">
        <v>9</v>
      </c>
      <c r="C42" s="2" t="s">
        <v>8</v>
      </c>
      <c r="D42" s="8">
        <v>15.9</v>
      </c>
      <c r="E42" s="4">
        <v>4</v>
      </c>
      <c r="F42" s="9">
        <v>67.44</v>
      </c>
    </row>
    <row r="43" spans="1:18" x14ac:dyDescent="0.2">
      <c r="A43" s="4">
        <v>42</v>
      </c>
      <c r="B43" s="4" t="s">
        <v>11</v>
      </c>
      <c r="C43" s="2" t="s">
        <v>15</v>
      </c>
      <c r="D43" s="8">
        <v>18.100000000000001</v>
      </c>
      <c r="E43" s="4">
        <v>7</v>
      </c>
      <c r="F43" s="9">
        <v>60.14</v>
      </c>
    </row>
    <row r="44" spans="1:18" x14ac:dyDescent="0.2">
      <c r="A44" s="4">
        <v>43</v>
      </c>
      <c r="B44" s="4" t="s">
        <v>13</v>
      </c>
      <c r="C44" s="2" t="s">
        <v>10</v>
      </c>
      <c r="D44" s="8">
        <v>10.8</v>
      </c>
      <c r="E44" s="4">
        <v>4</v>
      </c>
      <c r="F44" s="9">
        <v>70.38</v>
      </c>
    </row>
    <row r="45" spans="1:18" x14ac:dyDescent="0.2">
      <c r="A45" s="4">
        <v>44</v>
      </c>
      <c r="B45" s="4" t="s">
        <v>6</v>
      </c>
      <c r="C45" s="2" t="s">
        <v>15</v>
      </c>
      <c r="D45" s="8">
        <v>13.3</v>
      </c>
      <c r="E45" s="4">
        <v>7</v>
      </c>
      <c r="F45" s="9">
        <v>110.65</v>
      </c>
    </row>
    <row r="46" spans="1:18" x14ac:dyDescent="0.2">
      <c r="A46" s="4">
        <v>45</v>
      </c>
      <c r="B46" s="4" t="s">
        <v>6</v>
      </c>
      <c r="C46" s="2" t="s">
        <v>15</v>
      </c>
      <c r="D46" s="8">
        <v>30.1</v>
      </c>
      <c r="E46" s="4">
        <v>6</v>
      </c>
      <c r="F46" s="9">
        <v>104.23</v>
      </c>
    </row>
    <row r="47" spans="1:18" x14ac:dyDescent="0.2">
      <c r="A47" s="4">
        <v>46</v>
      </c>
      <c r="B47" s="4" t="s">
        <v>13</v>
      </c>
      <c r="C47" s="2" t="s">
        <v>10</v>
      </c>
      <c r="D47" s="8">
        <v>13.700000000000001</v>
      </c>
      <c r="E47" s="4">
        <v>4</v>
      </c>
      <c r="F47" s="9">
        <v>68.17</v>
      </c>
    </row>
    <row r="48" spans="1:18" x14ac:dyDescent="0.2">
      <c r="A48" s="4">
        <v>47</v>
      </c>
      <c r="B48" s="4" t="s">
        <v>14</v>
      </c>
      <c r="C48" s="2" t="s">
        <v>15</v>
      </c>
      <c r="D48" s="8">
        <v>8.1</v>
      </c>
      <c r="E48" s="4">
        <v>2</v>
      </c>
      <c r="F48" s="9">
        <v>17.840000000000003</v>
      </c>
    </row>
    <row r="49" spans="1:6" x14ac:dyDescent="0.2">
      <c r="A49" s="4">
        <v>48</v>
      </c>
      <c r="B49" s="4" t="s">
        <v>13</v>
      </c>
      <c r="C49" s="2" t="s">
        <v>15</v>
      </c>
      <c r="D49" s="8">
        <v>9.6999999999999993</v>
      </c>
      <c r="E49" s="4">
        <v>5</v>
      </c>
      <c r="F49" s="9">
        <v>103.15</v>
      </c>
    </row>
    <row r="50" spans="1:6" x14ac:dyDescent="0.2">
      <c r="A50" s="4">
        <v>49</v>
      </c>
      <c r="B50" s="4" t="s">
        <v>6</v>
      </c>
      <c r="C50" s="2" t="s">
        <v>8</v>
      </c>
      <c r="D50" s="8">
        <v>7.3</v>
      </c>
      <c r="E50" s="4">
        <v>6</v>
      </c>
      <c r="F50" s="9">
        <v>52.150000000000006</v>
      </c>
    </row>
    <row r="51" spans="1:6" x14ac:dyDescent="0.2">
      <c r="A51" s="4">
        <v>50</v>
      </c>
      <c r="B51" s="4" t="s">
        <v>13</v>
      </c>
      <c r="C51" s="2" t="s">
        <v>15</v>
      </c>
      <c r="D51" s="8">
        <v>13.4</v>
      </c>
      <c r="E51" s="4">
        <v>3</v>
      </c>
      <c r="F51" s="9">
        <v>98.75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6D70-77C1-5741-BA64-483CD580ED8A}">
  <dimension ref="A1:D12"/>
  <sheetViews>
    <sheetView workbookViewId="0">
      <selection activeCell="E5" sqref="E5"/>
    </sheetView>
  </sheetViews>
  <sheetFormatPr baseColWidth="10" defaultRowHeight="16" x14ac:dyDescent="0.2"/>
  <cols>
    <col min="3" max="3" width="14.33203125" customWidth="1"/>
    <col min="4" max="4" width="13.83203125" customWidth="1"/>
  </cols>
  <sheetData>
    <row r="1" spans="1:4" x14ac:dyDescent="0.2">
      <c r="B1" t="s">
        <v>16</v>
      </c>
      <c r="C1" t="s">
        <v>4</v>
      </c>
      <c r="D1" t="s">
        <v>17</v>
      </c>
    </row>
    <row r="3" spans="1:4" x14ac:dyDescent="0.2">
      <c r="A3" t="s">
        <v>18</v>
      </c>
      <c r="B3">
        <f>AVERAGE(Data!D2:D51)</f>
        <v>12.810000000000002</v>
      </c>
      <c r="C3">
        <f>AVERAGE(Data!E2:E51)</f>
        <v>4.82</v>
      </c>
      <c r="D3">
        <f>AVERAGE(Data!F2:F51)</f>
        <v>68.128200000000021</v>
      </c>
    </row>
    <row r="4" spans="1:4" x14ac:dyDescent="0.2">
      <c r="A4" t="s">
        <v>19</v>
      </c>
      <c r="B4">
        <f>MEDIAN(Data!D2:D51)</f>
        <v>11.4</v>
      </c>
      <c r="C4">
        <f>MEDIAN(Data!E2:E51)</f>
        <v>4.5</v>
      </c>
      <c r="D4">
        <f>MEDIAN(Data!F2:F51)</f>
        <v>62.15</v>
      </c>
    </row>
    <row r="5" spans="1:4" x14ac:dyDescent="0.2">
      <c r="A5" t="s">
        <v>20</v>
      </c>
      <c r="B5">
        <f>_xlfn.MODE.SNGL(Data!D2:D51)</f>
        <v>11.4</v>
      </c>
      <c r="C5">
        <f>_xlfn.MODE.SNGL(Data!E2:E51)</f>
        <v>4</v>
      </c>
      <c r="D5" t="e" cm="1">
        <f t="array" ref="D5">_xlfn.MODE.MULT(Data!F2:F51)</f>
        <v>#N/A</v>
      </c>
    </row>
    <row r="6" spans="1:4" x14ac:dyDescent="0.2">
      <c r="A6" t="s">
        <v>21</v>
      </c>
      <c r="B6">
        <f>STDEV(Data!D2:D51)</f>
        <v>6.0633139049701157</v>
      </c>
      <c r="C6">
        <f>STDEV(Data!E2:E51)</f>
        <v>2.037305142804573</v>
      </c>
      <c r="D6">
        <f>STDEV(Data!F2:F51)</f>
        <v>32.343757855327823</v>
      </c>
    </row>
    <row r="7" spans="1:4" x14ac:dyDescent="0.2">
      <c r="A7" t="s">
        <v>22</v>
      </c>
      <c r="B7">
        <f>_xlfn.VAR.S(Data!D2:D51)</f>
        <v>36.763775510203956</v>
      </c>
      <c r="C7">
        <f>_xlfn.VAR.S(Data!E2:E51)</f>
        <v>4.1506122448979612</v>
      </c>
      <c r="D7">
        <f>_xlfn.VAR.S(Data!F2:F51)</f>
        <v>1046.1186722040804</v>
      </c>
    </row>
    <row r="8" spans="1:4" x14ac:dyDescent="0.2">
      <c r="A8" t="s">
        <v>23</v>
      </c>
      <c r="B8">
        <f>MAX(Data!D2:D51)-MIN(Data!D2:D51)</f>
        <v>28.599999999999998</v>
      </c>
      <c r="C8">
        <f>MAX(Data!E2:E51)-MIN(Data!E2:E51)</f>
        <v>8</v>
      </c>
      <c r="D8">
        <f>MAX(Data!F2:F51)-MIN(Data!F2:F51)</f>
        <v>140.66999999999999</v>
      </c>
    </row>
    <row r="9" spans="1:4" x14ac:dyDescent="0.2">
      <c r="A9" t="s">
        <v>24</v>
      </c>
      <c r="B9">
        <f>MIN(Data!D2:D51)</f>
        <v>4.3</v>
      </c>
      <c r="C9">
        <f>MIN(Data!E2:E51)</f>
        <v>2</v>
      </c>
      <c r="D9">
        <f>MIN(Data!F2:F51)</f>
        <v>17.840000000000003</v>
      </c>
    </row>
    <row r="10" spans="1:4" x14ac:dyDescent="0.2">
      <c r="A10" t="s">
        <v>25</v>
      </c>
      <c r="B10">
        <f>MAX(Data!D3:D52)</f>
        <v>32.9</v>
      </c>
      <c r="C10">
        <f>MAX(Data!E3:E52)</f>
        <v>10</v>
      </c>
      <c r="D10">
        <f>MAX(Data!F3:F52)</f>
        <v>158.51</v>
      </c>
    </row>
    <row r="11" spans="1:4" x14ac:dyDescent="0.2">
      <c r="A11" t="s">
        <v>26</v>
      </c>
      <c r="B11">
        <f>SUM(Data!D2:D51)</f>
        <v>640.50000000000011</v>
      </c>
      <c r="C11">
        <f>SUM(Data!E2:E51)</f>
        <v>241</v>
      </c>
      <c r="D11">
        <f>SUM(Data!F2:F51)</f>
        <v>3406.4100000000008</v>
      </c>
    </row>
    <row r="12" spans="1:4" x14ac:dyDescent="0.2">
      <c r="A12" t="s">
        <v>27</v>
      </c>
      <c r="B12">
        <f>COUNT(Data!D2:D51)</f>
        <v>50</v>
      </c>
      <c r="C12">
        <f>COUNT(Data!E2:E51)</f>
        <v>50</v>
      </c>
      <c r="D12">
        <f>COUNT(Data!F2:F51)</f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DescripStats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Annabel Mehta</cp:lastModifiedBy>
  <dcterms:created xsi:type="dcterms:W3CDTF">2009-03-09T11:29:02Z</dcterms:created>
  <dcterms:modified xsi:type="dcterms:W3CDTF">2024-09-16T01:10:37Z</dcterms:modified>
</cp:coreProperties>
</file>