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"/>
    </mc:Choice>
  </mc:AlternateContent>
  <xr:revisionPtr revIDLastSave="0" documentId="13_ncr:1_{392D82E4-090B-5F40-819A-7DF6C4067689}" xr6:coauthVersionLast="47" xr6:coauthVersionMax="47" xr10:uidLastSave="{00000000-0000-0000-0000-000000000000}"/>
  <bookViews>
    <workbookView xWindow="160" yWindow="600" windowWidth="25440" windowHeight="15020" xr2:uid="{5CC2F0E3-09F4-F540-8B65-8330397B1568}"/>
  </bookViews>
  <sheets>
    <sheet name="Tabelle1" sheetId="1" r:id="rId1"/>
  </sheets>
  <definedNames>
    <definedName name="_xlchart.v1.0" hidden="1">Tabelle1!$C$9:$C$13</definedName>
    <definedName name="_xlchart.v1.1" hidden="1">Tabelle1!$H$9:$H$13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F10" i="1"/>
  <c r="F11" i="1"/>
  <c r="F12" i="1"/>
  <c r="F13" i="1"/>
  <c r="F9" i="1"/>
  <c r="E10" i="1"/>
  <c r="E11" i="1"/>
  <c r="E12" i="1"/>
  <c r="E13" i="1"/>
  <c r="E9" i="1"/>
  <c r="D9" i="1"/>
  <c r="C9" i="1"/>
  <c r="C10" i="1"/>
  <c r="C11" i="1"/>
  <c r="C12" i="1"/>
  <c r="C13" i="1"/>
  <c r="C6" i="1"/>
  <c r="B6" i="1"/>
  <c r="D11" i="1" l="1"/>
  <c r="D12" i="1" l="1"/>
  <c r="D13" i="1"/>
  <c r="D10" i="1"/>
</calcChain>
</file>

<file path=xl/sharedStrings.xml><?xml version="1.0" encoding="utf-8"?>
<sst xmlns="http://schemas.openxmlformats.org/spreadsheetml/2006/main" count="24" uniqueCount="23">
  <si>
    <t>c-axis expected values</t>
  </si>
  <si>
    <t>Substrate</t>
  </si>
  <si>
    <t>STO(001)</t>
  </si>
  <si>
    <t>LSAT</t>
  </si>
  <si>
    <t>c-lattice</t>
  </si>
  <si>
    <t>e_xx strain</t>
  </si>
  <si>
    <t>LCO</t>
  </si>
  <si>
    <t>Film</t>
  </si>
  <si>
    <t>poisson</t>
  </si>
  <si>
    <t>c_strained</t>
  </si>
  <si>
    <t>c-axis (pseudocubic)</t>
  </si>
  <si>
    <t>Bulk</t>
  </si>
  <si>
    <t>a</t>
  </si>
  <si>
    <t>b</t>
  </si>
  <si>
    <t>c</t>
  </si>
  <si>
    <t>c-axis (pseudocubic a,b)</t>
  </si>
  <si>
    <t>NGO(110)</t>
  </si>
  <si>
    <t>LAO</t>
  </si>
  <si>
    <t>NAO</t>
  </si>
  <si>
    <t>c-strained poisson c_ORT in-plane</t>
  </si>
  <si>
    <t>c_strained poisson c_ORT out-of-plane</t>
  </si>
  <si>
    <t xml:space="preserve"> </t>
  </si>
  <si>
    <t>measured c-axis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</si>
</sst>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0" borderId="0" xfId="0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6" borderId="0" xfId="0" applyNumberFormat="1" applyFill="1"/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c-axis vs strain</a:t>
            </a:r>
          </a:p>
        </c:rich>
      </c:tx>
      <c:layout>
        <c:manualLayout>
          <c:xMode val="edge"/>
          <c:yMode val="edge"/>
          <c:x val="0.373208223972003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345162742139649E-2"/>
          <c:y val="0.17754095520801683"/>
          <c:w val="0.87757333955968475"/>
          <c:h val="0.61236789293730942"/>
        </c:manualLayout>
      </c:layout>
      <c:scatterChart>
        <c:scatterStyle val="lineMarker"/>
        <c:varyColors val="0"/>
        <c:ser>
          <c:idx val="0"/>
          <c:order val="0"/>
          <c:tx>
            <c:v>expected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Tabelle1!$C$9:$C$13</c:f>
              <c:numCache>
                <c:formatCode>0.000</c:formatCode>
                <c:ptCount val="5"/>
                <c:pt idx="0">
                  <c:v>0.50910288134556281</c:v>
                </c:pt>
                <c:pt idx="1">
                  <c:v>-0.44322408577601935</c:v>
                </c:pt>
                <c:pt idx="2">
                  <c:v>-0.62339405252874303</c:v>
                </c:pt>
                <c:pt idx="3">
                  <c:v>-2.4765708534139899</c:v>
                </c:pt>
                <c:pt idx="4">
                  <c:v>-3.5575906539303892</c:v>
                </c:pt>
              </c:numCache>
            </c:numRef>
          </c:xVal>
          <c:yVal>
            <c:numRef>
              <c:f>Tabelle1!$G$9:$G$13</c:f>
              <c:numCache>
                <c:formatCode>0.000</c:formatCode>
                <c:ptCount val="5"/>
                <c:pt idx="0">
                  <c:v>3.874957351355186</c:v>
                </c:pt>
                <c:pt idx="1">
                  <c:v>3.8834548220337668</c:v>
                </c:pt>
                <c:pt idx="2">
                  <c:v>3.8850624516216063</c:v>
                </c:pt>
                <c:pt idx="3">
                  <c:v>3.9015980702393853</c:v>
                </c:pt>
                <c:pt idx="4">
                  <c:v>3.9112438477664231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7-B446-BCA2-16E89D254BA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Tabelle1!$C$9:$C$13</c:f>
              <c:numCache>
                <c:formatCode>0.000</c:formatCode>
                <c:ptCount val="5"/>
                <c:pt idx="0">
                  <c:v>0.50910288134556281</c:v>
                </c:pt>
                <c:pt idx="1">
                  <c:v>-0.44322408577601935</c:v>
                </c:pt>
                <c:pt idx="2">
                  <c:v>-0.62339405252874303</c:v>
                </c:pt>
                <c:pt idx="3">
                  <c:v>-2.4765708534139899</c:v>
                </c:pt>
                <c:pt idx="4">
                  <c:v>-3.5575906539303892</c:v>
                </c:pt>
              </c:numCache>
            </c:numRef>
          </c:xVal>
          <c:yVal>
            <c:numRef>
              <c:f>Tabelle1!$H$9:$H$13</c:f>
              <c:numCache>
                <c:formatCode>General</c:formatCode>
                <c:ptCount val="5"/>
                <c:pt idx="0">
                  <c:v>3.87</c:v>
                </c:pt>
                <c:pt idx="1">
                  <c:v>3.8820000000000001</c:v>
                </c:pt>
                <c:pt idx="2">
                  <c:v>3.91</c:v>
                </c:pt>
                <c:pt idx="3">
                  <c:v>3.944</c:v>
                </c:pt>
                <c:pt idx="4">
                  <c:v>3.9115000000000002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7-B446-BCA2-16E89D25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9408"/>
        <c:axId val="1301869696"/>
      </c:scatterChart>
      <c:valAx>
        <c:axId val="13023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869696"/>
        <c:crosses val="autoZero"/>
        <c:crossBetween val="midCat"/>
      </c:valAx>
      <c:valAx>
        <c:axId val="1301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32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488461</xdr:colOff>
      <xdr:row>15</xdr:row>
      <xdr:rowOff>71967</xdr:rowOff>
    </xdr:from>
    <xdr:to>
      <xdr:col>6</xdr:col>
      <xdr:colOff>965200</xdr:colOff>
      <xdr:row>28</xdr:row>
      <xdr:rowOff>173567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B3E934-1BC4-5A0C-ECA0-DCA22581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4C5C-A41B-664A-8AE7-2BBFF2863C4E}">
  <dimension ref="A1:I13"/>
  <sheetViews>
    <sheetView tabSelected="1" zoomScale="88" workbookViewId="0">
      <selection activeCell="H20" sqref="H20"/>
    </sheetView>
  </sheetViews>
  <sheetFormatPr baseColWidth="10" defaultRowHeight="16" x14ac:dyDescent="0.2"/>
  <cols>
    <col min="5" max="5" width="32.83203125" customWidth="1"/>
    <col min="6" max="6" width="12.33203125" customWidth="1"/>
    <col min="7" max="7" width="30.33203125" customWidth="1"/>
    <col min="8" max="8" width="14.83203125" customWidth="1"/>
  </cols>
  <sheetData>
    <row r="1" spans="1:9" x14ac:dyDescent="0.2">
      <c r="A1" s="2" t="s">
        <v>0</v>
      </c>
      <c r="B1" s="2"/>
    </row>
    <row r="3" spans="1:9" x14ac:dyDescent="0.2">
      <c r="A3" s="1" t="s">
        <v>11</v>
      </c>
      <c r="B3" s="1" t="s">
        <v>12</v>
      </c>
      <c r="C3" s="1" t="s">
        <v>13</v>
      </c>
      <c r="D3" s="1" t="s">
        <v>14</v>
      </c>
    </row>
    <row r="4" spans="1:9" x14ac:dyDescent="0.2">
      <c r="B4">
        <v>5.5129999999999999</v>
      </c>
      <c r="C4">
        <v>5.476</v>
      </c>
      <c r="D4">
        <v>7.7590000000000003</v>
      </c>
    </row>
    <row r="5" spans="1:9" x14ac:dyDescent="0.2">
      <c r="A5" s="1" t="s">
        <v>7</v>
      </c>
      <c r="B5" s="1" t="s">
        <v>15</v>
      </c>
      <c r="C5" s="1" t="s">
        <v>10</v>
      </c>
      <c r="D5" s="1" t="s">
        <v>8</v>
      </c>
    </row>
    <row r="6" spans="1:9" x14ac:dyDescent="0.2">
      <c r="A6" t="s">
        <v>6</v>
      </c>
      <c r="B6">
        <f>1/2*SQRT(B4^2+C4^2)</f>
        <v>3.8852202318530153</v>
      </c>
      <c r="C6">
        <f>D4/2</f>
        <v>3.8795000000000002</v>
      </c>
      <c r="D6">
        <v>0.23</v>
      </c>
    </row>
    <row r="8" spans="1:9" ht="19" customHeight="1" x14ac:dyDescent="0.2">
      <c r="A8" s="1" t="s">
        <v>1</v>
      </c>
      <c r="B8" s="1" t="s">
        <v>4</v>
      </c>
      <c r="C8" s="1" t="s">
        <v>5</v>
      </c>
      <c r="D8" s="1" t="s">
        <v>9</v>
      </c>
      <c r="E8" s="1" t="s">
        <v>20</v>
      </c>
      <c r="F8" s="4" t="s">
        <v>5</v>
      </c>
      <c r="G8" s="4" t="s">
        <v>19</v>
      </c>
      <c r="H8" s="11" t="s">
        <v>22</v>
      </c>
      <c r="I8" s="6" t="s">
        <v>21</v>
      </c>
    </row>
    <row r="9" spans="1:9" x14ac:dyDescent="0.2">
      <c r="A9" s="1" t="s">
        <v>2</v>
      </c>
      <c r="B9">
        <v>3.9049999999999998</v>
      </c>
      <c r="C9" s="7">
        <f>-(B$6-B9)/B$6*100</f>
        <v>0.50910288134556281</v>
      </c>
      <c r="D9" s="8">
        <f>B$6-B$6*C9/100</f>
        <v>3.8654404637060309</v>
      </c>
      <c r="E9" s="9">
        <f>B$6-B$6*C9/100*D$6</f>
        <v>3.8806708851792089</v>
      </c>
      <c r="F9" s="7">
        <f>-(C$6-B9)/C$6*100</f>
        <v>0.65730119860805858</v>
      </c>
      <c r="G9" s="10">
        <f>C$6-C$6*C9/100*D$6</f>
        <v>3.874957351355186</v>
      </c>
      <c r="H9">
        <v>3.87</v>
      </c>
    </row>
    <row r="10" spans="1:9" x14ac:dyDescent="0.2">
      <c r="A10" s="1" t="s">
        <v>3</v>
      </c>
      <c r="B10">
        <v>3.8679999999999999</v>
      </c>
      <c r="C10" s="7">
        <f t="shared" ref="C10:C13" si="0">-(B$6-B10)/B$6*100</f>
        <v>-0.44322408577601935</v>
      </c>
      <c r="D10" s="8">
        <f>B$6+B$6*C10/100</f>
        <v>3.8679999999999999</v>
      </c>
      <c r="E10" s="9">
        <f t="shared" ref="E10:E13" si="1">B$6-B$6*C10/100*D$6</f>
        <v>3.8891808851792091</v>
      </c>
      <c r="F10" s="7">
        <f t="shared" ref="F10:F13" si="2">-(C$6-B10)/C$6*100</f>
        <v>-0.29642995231344987</v>
      </c>
      <c r="G10" s="10">
        <f t="shared" ref="G10:G13" si="3">C$6-C$6*C10/100*D$6</f>
        <v>3.8834548220337668</v>
      </c>
      <c r="H10">
        <v>3.8820000000000001</v>
      </c>
    </row>
    <row r="11" spans="1:9" x14ac:dyDescent="0.2">
      <c r="A11" s="1" t="s">
        <v>16</v>
      </c>
      <c r="B11">
        <v>3.8610000000000002</v>
      </c>
      <c r="C11" s="7">
        <f t="shared" si="0"/>
        <v>-0.62339405252874303</v>
      </c>
      <c r="D11" s="8">
        <f>B$6+B$6*C11/100</f>
        <v>3.8610000000000002</v>
      </c>
      <c r="E11" s="9">
        <f t="shared" si="1"/>
        <v>3.890790885179209</v>
      </c>
      <c r="F11" s="7">
        <f t="shared" si="2"/>
        <v>-0.47686557546075425</v>
      </c>
      <c r="G11" s="10">
        <f t="shared" si="3"/>
        <v>3.8850624516216063</v>
      </c>
      <c r="H11">
        <v>3.91</v>
      </c>
    </row>
    <row r="12" spans="1:9" x14ac:dyDescent="0.2">
      <c r="A12" s="1" t="s">
        <v>17</v>
      </c>
      <c r="B12">
        <v>3.7890000000000001</v>
      </c>
      <c r="C12" s="7">
        <f t="shared" si="0"/>
        <v>-2.4765708534139899</v>
      </c>
      <c r="D12" s="8">
        <f>B$6+B$6*C12/100</f>
        <v>3.7890000000000001</v>
      </c>
      <c r="E12" s="9">
        <f t="shared" si="1"/>
        <v>3.9073508851792087</v>
      </c>
      <c r="F12" s="7">
        <f t="shared" si="2"/>
        <v>-2.3327748421188303</v>
      </c>
      <c r="G12" s="10">
        <f t="shared" si="3"/>
        <v>3.9015980702393853</v>
      </c>
      <c r="H12" s="3">
        <v>3.944</v>
      </c>
    </row>
    <row r="13" spans="1:9" x14ac:dyDescent="0.2">
      <c r="A13" s="1" t="s">
        <v>18</v>
      </c>
      <c r="B13">
        <v>3.7469999999999999</v>
      </c>
      <c r="C13" s="7">
        <f t="shared" si="0"/>
        <v>-3.5575906539303892</v>
      </c>
      <c r="D13" s="8">
        <f>B$6+B$6*C13/100</f>
        <v>3.7469999999999999</v>
      </c>
      <c r="E13" s="9">
        <f t="shared" si="1"/>
        <v>3.9170108851792089</v>
      </c>
      <c r="F13" s="7">
        <f t="shared" si="2"/>
        <v>-3.4153885810027136</v>
      </c>
      <c r="G13" s="10">
        <f t="shared" si="3"/>
        <v>3.9112438477664231</v>
      </c>
      <c r="H13" s="5">
        <v>3.9115000000000002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2022-08-17T09:59:54Z</dcterms:created>
  <dcterms:modified xsi:type="dcterms:W3CDTF">2022-10-07T14:47:09Z</dcterms:modified>
</cp:coreProperties>
</file>