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/>
  <xr:revisionPtr revIDLastSave="0" documentId="13_ncr:1_{07F24991-2ABC-4815-9185-9CD6801DD7D0}" xr6:coauthVersionLast="47" xr6:coauthVersionMax="47" xr10:uidLastSave="{00000000-0000-0000-0000-000000000000}"/>
  <bookViews>
    <workbookView xWindow="-98" yWindow="-98" windowWidth="21795" windowHeight="12975" activeTab="2" xr2:uid="{00000000-000D-0000-FFFF-FFFF00000000}"/>
  </bookViews>
  <sheets>
    <sheet name="Задача №1" sheetId="1" r:id="rId1"/>
    <sheet name="Задача №2" sheetId="2" r:id="rId2"/>
    <sheet name="Задача №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G3" i="3"/>
  <c r="D4" i="3" s="1"/>
  <c r="G2" i="3"/>
  <c r="Q4" i="2" l="1"/>
  <c r="Q3" i="2"/>
  <c r="B5" i="2" s="1"/>
  <c r="P4" i="2"/>
  <c r="P3" i="2"/>
  <c r="O4" i="2"/>
  <c r="R4" i="2" s="1"/>
  <c r="O3" i="2"/>
  <c r="R3" i="2" s="1"/>
  <c r="Q6" i="2" l="1"/>
  <c r="D5" i="2"/>
  <c r="R6" i="2"/>
  <c r="D6" i="2" s="1"/>
  <c r="B6" i="2"/>
  <c r="B5" i="1"/>
  <c r="H5" i="1" s="1"/>
  <c r="D6" i="1" s="1"/>
  <c r="C4" i="1"/>
  <c r="D5" i="1" s="1"/>
  <c r="D4" i="1"/>
  <c r="E4" i="1"/>
  <c r="F4" i="1"/>
  <c r="G4" i="1"/>
  <c r="H4" i="1"/>
  <c r="I4" i="1"/>
  <c r="J4" i="1"/>
  <c r="K4" i="1"/>
  <c r="B4" i="1"/>
  <c r="F5" i="1" l="1"/>
  <c r="B6" i="1" s="1"/>
</calcChain>
</file>

<file path=xl/sharedStrings.xml><?xml version="1.0" encoding="utf-8"?>
<sst xmlns="http://schemas.openxmlformats.org/spreadsheetml/2006/main" count="87" uniqueCount="63">
  <si>
    <t>Мужчины</t>
  </si>
  <si>
    <t>Женщины</t>
  </si>
  <si>
    <t>Задача №1</t>
  </si>
  <si>
    <t>alpha=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</si>
  <si>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xi = x1i - x2i</t>
    </r>
  </si>
  <si>
    <t xml:space="preserve">n = </t>
  </si>
  <si>
    <t xml:space="preserve">x-mean = </t>
  </si>
  <si>
    <t xml:space="preserve">s2 = </t>
  </si>
  <si>
    <t xml:space="preserve">f = </t>
  </si>
  <si>
    <t xml:space="preserve">tрасч = </t>
  </si>
  <si>
    <t xml:space="preserve">tтабл = </t>
  </si>
  <si>
    <t>Парный двухвыборочный t-тест для средних</t>
  </si>
  <si>
    <t>Среднее</t>
  </si>
  <si>
    <t>Дисперсия</t>
  </si>
  <si>
    <t>Наблюдения</t>
  </si>
  <si>
    <t>Корреляция Пирсона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</si>
  <si>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</si>
  <si>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</si>
  <si>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</si>
  <si>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</si>
  <si>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</si>
  <si>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</si>
  <si>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</si>
  <si>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Задача №2</t>
  </si>
  <si>
    <t xml:space="preserve">alpha = 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</si>
  <si>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</si>
  <si>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</si>
  <si>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</si>
  <si>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</si>
  <si>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</si>
  <si>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</si>
  <si>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</si>
  <si>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</si>
  <si>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</si>
  <si>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</si>
  <si>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</si>
  <si>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</si>
  <si>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Год I</t>
  </si>
  <si>
    <t>Год II</t>
  </si>
  <si>
    <t>n</t>
  </si>
  <si>
    <t>x-mean</t>
  </si>
  <si>
    <t>s2</t>
  </si>
  <si>
    <t>f</t>
  </si>
  <si>
    <t xml:space="preserve">F-rasch = </t>
  </si>
  <si>
    <t xml:space="preserve">t-rasch = </t>
  </si>
  <si>
    <t xml:space="preserve">t-tabl = </t>
  </si>
  <si>
    <t xml:space="preserve">F-tabl = </t>
  </si>
  <si>
    <t>Двухвыборочный F-тест для дисперсии</t>
  </si>
  <si>
    <t>F</t>
  </si>
  <si>
    <t>P(F&lt;=f) одностороннее</t>
  </si>
  <si>
    <t>F критическое одностороннее</t>
  </si>
  <si>
    <t>Двухвыборочный t-тест с одинаковыми дисперсиями</t>
  </si>
  <si>
    <t>Объединенная дисперсия</t>
  </si>
  <si>
    <t>Зона</t>
  </si>
  <si>
    <t>A</t>
  </si>
  <si>
    <t>B</t>
  </si>
  <si>
    <t>_
x</t>
  </si>
  <si>
    <t xml:space="preserve">   2
s</t>
  </si>
  <si>
    <t xml:space="preserve">f1 = </t>
  </si>
  <si>
    <t xml:space="preserve">f2 = </t>
  </si>
  <si>
    <t xml:space="preserve">                              </t>
  </si>
  <si>
    <t xml:space="preserve"> </t>
  </si>
  <si>
    <t xml:space="preserve">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</si>
</sst>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/>
    <xf numFmtId="0" fontId="2" fillId="0" borderId="1" xfId="0" applyNumberFormat="1" applyFont="1" applyBorder="1"/>
    <xf numFmtId="0" fontId="2" fillId="0" borderId="0" xfId="0" applyFont="1" applyBorder="1"/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right"/>
    </xf>
    <xf numFmtId="0" fontId="1" fillId="0" borderId="0" xfId="0" applyFont="1"/>
    <xf numFmtId="0" fontId="2" fillId="0" borderId="0" xfId="0" applyFont="1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Fill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205741</xdr:colOff>
      <xdr:row>0</xdr:row>
      <xdr:rowOff>99061</xdr:rowOff>
    </xdr:from>
    <xdr:to>
      <xdr:col>14</xdr:col>
      <xdr:colOff>556261</xdr:colOff>
      <xdr:row>3</xdr:row>
      <xdr:rowOff>118939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4221" y="99061"/>
          <a:ext cx="2179320" cy="568518"/>
        </a:xfrm>
        <a:prstGeom prst="rect">
          <a:avLst/>
        </a:prstGeom>
      </xdr:spPr>
    </xdr:pic>
    <xdr:clientData/>
  </xdr:twoCellAnchor>
  <xdr:twoCellAnchor editAs="oneCell">
    <xdr:from>
      <xdr:col>7</xdr:col>
      <xdr:colOff>167640</xdr:colOff>
      <xdr:row>5</xdr:row>
      <xdr:rowOff>99060</xdr:rowOff>
    </xdr:from>
    <xdr:to>
      <xdr:col>17</xdr:col>
      <xdr:colOff>398933</xdr:colOff>
      <xdr:row>12</xdr:row>
      <xdr:rowOff>92928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17720" y="1013460"/>
          <a:ext cx="6327293" cy="1281648"/>
        </a:xfrm>
        <a:prstGeom prst="rect">
          <a:avLst/>
        </a:prstGeom>
      </xdr:spPr>
    </xdr:pic>
    <xdr:clientData/>
  </xdr:twoCellAnchor>
  <xdr:twoCellAnchor>
    <xdr:from>
      <xdr:col>6</xdr:col>
      <xdr:colOff>327660</xdr:colOff>
      <xdr:row>12</xdr:row>
      <xdr:rowOff>121920</xdr:rowOff>
    </xdr:from>
    <xdr:to>
      <xdr:col>19</xdr:col>
      <xdr:colOff>129540</xdr:colOff>
      <xdr:row>16</xdr:row>
      <xdr:rowOff>137160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168140" y="2324100"/>
          <a:ext cx="7726680" cy="746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Решение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Нужно определить, одинаковы ли значения результатов наблюдений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у мужчин и женщин.  Поскольку они исследовали температуру в одной комнате, имеем задачу сравнения средних в случае </a:t>
          </a:r>
          <a:r>
            <a:rPr lang="ru-RU" sz="1400" u="sng" baseline="0">
              <a:latin typeface="Times New Roman" panose="02020603050405020304" pitchFamily="18" charset="0"/>
              <a:cs typeface="Times New Roman" panose="02020603050405020304" pitchFamily="18" charset="0"/>
            </a:rPr>
            <a:t>зависимых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выборок.</a:t>
          </a:r>
          <a:endParaRPr lang="ru-RU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7</xdr:col>
      <xdr:colOff>22860</xdr:colOff>
      <xdr:row>17</xdr:row>
      <xdr:rowOff>40582</xdr:rowOff>
    </xdr:from>
    <xdr:to>
      <xdr:col>18</xdr:col>
      <xdr:colOff>40850</xdr:colOff>
      <xdr:row>24</xdr:row>
      <xdr:rowOff>165511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2940" y="3157162"/>
          <a:ext cx="6723590" cy="1412709"/>
        </a:xfrm>
        <a:prstGeom prst="rect">
          <a:avLst/>
        </a:prstGeom>
      </xdr:spPr>
    </xdr:pic>
    <xdr:clientData/>
  </xdr:twoCellAnchor>
  <xdr:twoCellAnchor>
    <xdr:from>
      <xdr:col>6</xdr:col>
      <xdr:colOff>388620</xdr:colOff>
      <xdr:row>25</xdr:row>
      <xdr:rowOff>121920</xdr:rowOff>
    </xdr:from>
    <xdr:to>
      <xdr:col>19</xdr:col>
      <xdr:colOff>228600</xdr:colOff>
      <xdr:row>29</xdr:row>
      <xdr:rowOff>175260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229100" y="4709160"/>
          <a:ext cx="7764780" cy="784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Поскольку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расч 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&gt; t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табл, то делаем вывод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на уровне значимости 0,05 можно утверждать, что 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H0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противоречит экспериментальным данным, т.е. различия между результатами измерений у мужчин и женщин следует признать значительными.</a:t>
          </a:r>
          <a:endParaRPr lang="ru-RU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114300</xdr:colOff>
      <xdr:row>1</xdr:row>
      <xdr:rowOff>53340</xdr:rowOff>
    </xdr:from>
    <xdr:to>
      <xdr:col>24</xdr:col>
      <xdr:colOff>256700</xdr:colOff>
      <xdr:row>5</xdr:row>
      <xdr:rowOff>83725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3780" y="236220"/>
          <a:ext cx="3800000" cy="761905"/>
        </a:xfrm>
        <a:prstGeom prst="rect">
          <a:avLst/>
        </a:prstGeom>
      </xdr:spPr>
    </xdr:pic>
    <xdr:clientData/>
  </xdr:twoCellAnchor>
  <xdr:twoCellAnchor editAs="oneCell">
    <xdr:from>
      <xdr:col>11</xdr:col>
      <xdr:colOff>320040</xdr:colOff>
      <xdr:row>6</xdr:row>
      <xdr:rowOff>76200</xdr:rowOff>
    </xdr:from>
    <xdr:to>
      <xdr:col>17</xdr:col>
      <xdr:colOff>119583</xdr:colOff>
      <xdr:row>12</xdr:row>
      <xdr:rowOff>57014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32320" y="1173480"/>
          <a:ext cx="3457143" cy="1085714"/>
        </a:xfrm>
        <a:prstGeom prst="rect">
          <a:avLst/>
        </a:prstGeom>
      </xdr:spPr>
    </xdr:pic>
    <xdr:clientData/>
  </xdr:twoCellAnchor>
  <xdr:twoCellAnchor editAs="oneCell">
    <xdr:from>
      <xdr:col>11</xdr:col>
      <xdr:colOff>510540</xdr:colOff>
      <xdr:row>12</xdr:row>
      <xdr:rowOff>102753</xdr:rowOff>
    </xdr:from>
    <xdr:to>
      <xdr:col>21</xdr:col>
      <xdr:colOff>67494</xdr:colOff>
      <xdr:row>22</xdr:row>
      <xdr:rowOff>112039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22820" y="2304933"/>
          <a:ext cx="5652954" cy="1853326"/>
        </a:xfrm>
        <a:prstGeom prst="rect">
          <a:avLst/>
        </a:prstGeom>
      </xdr:spPr>
    </xdr:pic>
    <xdr:clientData/>
  </xdr:twoCellAnchor>
  <xdr:twoCellAnchor editAs="oneCell">
    <xdr:from>
      <xdr:col>0</xdr:col>
      <xdr:colOff>571499</xdr:colOff>
      <xdr:row>22</xdr:row>
      <xdr:rowOff>15240</xdr:rowOff>
    </xdr:from>
    <xdr:to>
      <xdr:col>11</xdr:col>
      <xdr:colOff>297180</xdr:colOff>
      <xdr:row>30</xdr:row>
      <xdr:rowOff>98146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499" y="4061460"/>
          <a:ext cx="6537961" cy="1545946"/>
        </a:xfrm>
        <a:prstGeom prst="rect">
          <a:avLst/>
        </a:prstGeom>
      </xdr:spPr>
    </xdr:pic>
    <xdr:clientData/>
  </xdr:twoCellAnchor>
  <xdr:twoCellAnchor>
    <xdr:from>
      <xdr:col>0</xdr:col>
      <xdr:colOff>160020</xdr:colOff>
      <xdr:row>31</xdr:row>
      <xdr:rowOff>7620</xdr:rowOff>
    </xdr:from>
    <xdr:to>
      <xdr:col>13</xdr:col>
      <xdr:colOff>342900</xdr:colOff>
      <xdr:row>36</xdr:row>
      <xdr:rowOff>38100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60020" y="5699760"/>
          <a:ext cx="8214360" cy="944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Решение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Требуется проверить, что сток из года в год в среднем одинаковый. Имеем задачу сравнения средних в случае </a:t>
          </a:r>
          <a:r>
            <a:rPr lang="ru-RU" sz="1400" u="sng" baseline="0">
              <a:latin typeface="Times New Roman" panose="02020603050405020304" pitchFamily="18" charset="0"/>
              <a:cs typeface="Times New Roman" panose="02020603050405020304" pitchFamily="18" charset="0"/>
            </a:rPr>
            <a:t>независимых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выборок. 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Проверяем при уровне значимости </a:t>
          </a:r>
          <a:r>
            <a:rPr lang="el-GR" sz="1400">
              <a:latin typeface="Times New Roman" panose="02020603050405020304" pitchFamily="18" charset="0"/>
              <a:cs typeface="Times New Roman" panose="02020603050405020304" pitchFamily="18" charset="0"/>
            </a:rPr>
            <a:t>α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 =  0,05 нулевую гипотезу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H0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о том, что в среднем объемы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стока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одинаковы для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первого и второго года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 (критерии подразумевают, что нулевая гипотеза всегда выдвигается о равенстве параметров): </a:t>
          </a:r>
        </a:p>
      </xdr:txBody>
    </xdr:sp>
    <xdr:clientData/>
  </xdr:twoCellAnchor>
  <xdr:twoCellAnchor editAs="oneCell">
    <xdr:from>
      <xdr:col>1</xdr:col>
      <xdr:colOff>182880</xdr:colOff>
      <xdr:row>36</xdr:row>
      <xdr:rowOff>83820</xdr:rowOff>
    </xdr:from>
    <xdr:to>
      <xdr:col>3</xdr:col>
      <xdr:colOff>68442</xdr:colOff>
      <xdr:row>38</xdr:row>
      <xdr:rowOff>99012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9160" y="6690360"/>
          <a:ext cx="1104762" cy="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274320</xdr:colOff>
      <xdr:row>38</xdr:row>
      <xdr:rowOff>144780</xdr:rowOff>
    </xdr:from>
    <xdr:to>
      <xdr:col>4</xdr:col>
      <xdr:colOff>72097</xdr:colOff>
      <xdr:row>40</xdr:row>
      <xdr:rowOff>121877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4320" y="7117080"/>
          <a:ext cx="2342857" cy="3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30480</xdr:colOff>
      <xdr:row>38</xdr:row>
      <xdr:rowOff>144780</xdr:rowOff>
    </xdr:from>
    <xdr:to>
      <xdr:col>5</xdr:col>
      <xdr:colOff>516118</xdr:colOff>
      <xdr:row>40</xdr:row>
      <xdr:rowOff>131401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75560" y="7117080"/>
          <a:ext cx="1095238" cy="352381"/>
        </a:xfrm>
        <a:prstGeom prst="rect">
          <a:avLst/>
        </a:prstGeom>
      </xdr:spPr>
    </xdr:pic>
    <xdr:clientData/>
  </xdr:twoCellAnchor>
  <xdr:twoCellAnchor editAs="oneCell">
    <xdr:from>
      <xdr:col>14</xdr:col>
      <xdr:colOff>525780</xdr:colOff>
      <xdr:row>23</xdr:row>
      <xdr:rowOff>15240</xdr:rowOff>
    </xdr:from>
    <xdr:to>
      <xdr:col>17</xdr:col>
      <xdr:colOff>420790</xdr:colOff>
      <xdr:row>25</xdr:row>
      <xdr:rowOff>39956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166860" y="4244340"/>
          <a:ext cx="1723810" cy="390476"/>
        </a:xfrm>
        <a:prstGeom prst="rect">
          <a:avLst/>
        </a:prstGeom>
      </xdr:spPr>
    </xdr:pic>
    <xdr:clientData/>
  </xdr:twoCellAnchor>
  <xdr:twoCellAnchor editAs="oneCell">
    <xdr:from>
      <xdr:col>17</xdr:col>
      <xdr:colOff>342900</xdr:colOff>
      <xdr:row>23</xdr:row>
      <xdr:rowOff>15240</xdr:rowOff>
    </xdr:from>
    <xdr:to>
      <xdr:col>18</xdr:col>
      <xdr:colOff>419014</xdr:colOff>
      <xdr:row>25</xdr:row>
      <xdr:rowOff>97099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812780" y="4244340"/>
          <a:ext cx="685714" cy="447619"/>
        </a:xfrm>
        <a:prstGeom prst="rect">
          <a:avLst/>
        </a:prstGeom>
      </xdr:spPr>
    </xdr:pic>
    <xdr:clientData/>
  </xdr:twoCellAnchor>
  <xdr:twoCellAnchor>
    <xdr:from>
      <xdr:col>13</xdr:col>
      <xdr:colOff>106680</xdr:colOff>
      <xdr:row>26</xdr:row>
      <xdr:rowOff>38100</xdr:rowOff>
    </xdr:from>
    <xdr:to>
      <xdr:col>23</xdr:col>
      <xdr:colOff>160020</xdr:colOff>
      <xdr:row>29</xdr:row>
      <xdr:rowOff>99060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8138160" y="4815840"/>
          <a:ext cx="614934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то делаем вывод: на уровне значимости 0,05 можно считать дисперсии однородными</a:t>
          </a:r>
        </a:p>
      </xdr:txBody>
    </xdr:sp>
    <xdr:clientData/>
  </xdr:twoCellAnchor>
  <xdr:twoCellAnchor editAs="oneCell">
    <xdr:from>
      <xdr:col>14</xdr:col>
      <xdr:colOff>502920</xdr:colOff>
      <xdr:row>29</xdr:row>
      <xdr:rowOff>167640</xdr:rowOff>
    </xdr:from>
    <xdr:to>
      <xdr:col>15</xdr:col>
      <xdr:colOff>436177</xdr:colOff>
      <xdr:row>31</xdr:row>
      <xdr:rowOff>173309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144000" y="5494020"/>
          <a:ext cx="542857" cy="371429"/>
        </a:xfrm>
        <a:prstGeom prst="rect">
          <a:avLst/>
        </a:prstGeom>
      </xdr:spPr>
    </xdr:pic>
    <xdr:clientData/>
  </xdr:twoCellAnchor>
  <xdr:twoCellAnchor editAs="oneCell">
    <xdr:from>
      <xdr:col>15</xdr:col>
      <xdr:colOff>449580</xdr:colOff>
      <xdr:row>29</xdr:row>
      <xdr:rowOff>175260</xdr:rowOff>
    </xdr:from>
    <xdr:to>
      <xdr:col>16</xdr:col>
      <xdr:colOff>478075</xdr:colOff>
      <xdr:row>32</xdr:row>
      <xdr:rowOff>36144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700260" y="5501640"/>
          <a:ext cx="638095" cy="409524"/>
        </a:xfrm>
        <a:prstGeom prst="rect">
          <a:avLst/>
        </a:prstGeom>
      </xdr:spPr>
    </xdr:pic>
    <xdr:clientData/>
  </xdr:twoCellAnchor>
  <xdr:twoCellAnchor>
    <xdr:from>
      <xdr:col>13</xdr:col>
      <xdr:colOff>419100</xdr:colOff>
      <xdr:row>32</xdr:row>
      <xdr:rowOff>83820</xdr:rowOff>
    </xdr:from>
    <xdr:to>
      <xdr:col>23</xdr:col>
      <xdr:colOff>472440</xdr:colOff>
      <xdr:row>38</xdr:row>
      <xdr:rowOff>60960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8450580" y="5958840"/>
          <a:ext cx="6149340" cy="1074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делаем вывод: на уровне значимости 0,05 можно утверждать, что гипотеза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H0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не противоречит экспериментальным данным, т. е. нет оснований утверждать, что происходит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систематическое изменение стока из года в год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342900</xdr:colOff>
      <xdr:row>0</xdr:row>
      <xdr:rowOff>45720</xdr:rowOff>
    </xdr:from>
    <xdr:to>
      <xdr:col>21</xdr:col>
      <xdr:colOff>589452</xdr:colOff>
      <xdr:row>9</xdr:row>
      <xdr:rowOff>16920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0100" y="45720"/>
          <a:ext cx="8780952" cy="1800000"/>
        </a:xfrm>
        <a:prstGeom prst="rect">
          <a:avLst/>
        </a:prstGeom>
      </xdr:spPr>
    </xdr:pic>
    <xdr:clientData/>
  </xdr:twoCellAnchor>
  <xdr:twoCellAnchor>
    <xdr:from>
      <xdr:col>7</xdr:col>
      <xdr:colOff>312420</xdr:colOff>
      <xdr:row>10</xdr:row>
      <xdr:rowOff>22860</xdr:rowOff>
    </xdr:from>
    <xdr:to>
      <xdr:col>22</xdr:col>
      <xdr:colOff>213360</xdr:colOff>
      <xdr:row>15</xdr:row>
      <xdr:rowOff>68580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4579620" y="2034540"/>
          <a:ext cx="9044940" cy="960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Решение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Различие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между средними значениями выборок А и В характеризуются дисперсией значений измеренного признака.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Имеем задачу сравнения двух дисперсий: проверяем при уровне значимости </a:t>
          </a:r>
          <a:r>
            <a:rPr lang="el-GR" sz="1400">
              <a:latin typeface="Times New Roman" panose="02020603050405020304" pitchFamily="18" charset="0"/>
              <a:cs typeface="Times New Roman" panose="02020603050405020304" pitchFamily="18" charset="0"/>
            </a:rPr>
            <a:t>α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 = 0,05 нулевую гипотезу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H0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о том, что разброс значений измеренного признака одинаков для двух зон (критерии подразумевают, что нулевая гипотеза всегда выдвигается о </a:t>
          </a:r>
          <a:r>
            <a:rPr lang="ru-RU" sz="1400" u="sng">
              <a:latin typeface="Times New Roman" panose="02020603050405020304" pitchFamily="18" charset="0"/>
              <a:cs typeface="Times New Roman" panose="02020603050405020304" pitchFamily="18" charset="0"/>
            </a:rPr>
            <a:t>равенстве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 параметров):</a:t>
          </a:r>
        </a:p>
      </xdr:txBody>
    </xdr:sp>
    <xdr:clientData/>
  </xdr:twoCellAnchor>
  <xdr:twoCellAnchor editAs="oneCell">
    <xdr:from>
      <xdr:col>9</xdr:col>
      <xdr:colOff>190500</xdr:colOff>
      <xdr:row>15</xdr:row>
      <xdr:rowOff>167640</xdr:rowOff>
    </xdr:from>
    <xdr:to>
      <xdr:col>12</xdr:col>
      <xdr:colOff>514081</xdr:colOff>
      <xdr:row>19</xdr:row>
      <xdr:rowOff>159930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6900" y="3093720"/>
          <a:ext cx="2152381" cy="723810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571500</xdr:colOff>
      <xdr:row>17</xdr:row>
      <xdr:rowOff>167640</xdr:rowOff>
    </xdr:from>
    <xdr:to>
      <xdr:col>14</xdr:col>
      <xdr:colOff>571348</xdr:colOff>
      <xdr:row>20</xdr:row>
      <xdr:rowOff>9476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86700" y="3459480"/>
          <a:ext cx="1219048" cy="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403860</xdr:colOff>
      <xdr:row>6</xdr:row>
      <xdr:rowOff>160020</xdr:rowOff>
    </xdr:from>
    <xdr:to>
      <xdr:col>5</xdr:col>
      <xdr:colOff>432050</xdr:colOff>
      <xdr:row>11</xdr:row>
      <xdr:rowOff>17049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3860" y="1440180"/>
          <a:ext cx="3076190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12</xdr:row>
      <xdr:rowOff>91441</xdr:rowOff>
    </xdr:from>
    <xdr:to>
      <xdr:col>6</xdr:col>
      <xdr:colOff>60960</xdr:colOff>
      <xdr:row>14</xdr:row>
      <xdr:rowOff>126661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" y="2468881"/>
          <a:ext cx="3566160" cy="4009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107072</xdr:rowOff>
    </xdr:from>
    <xdr:to>
      <xdr:col>8</xdr:col>
      <xdr:colOff>464820</xdr:colOff>
      <xdr:row>19</xdr:row>
      <xdr:rowOff>66538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033152"/>
          <a:ext cx="5341620" cy="690986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21</xdr:row>
      <xdr:rowOff>137160</xdr:rowOff>
    </xdr:from>
    <xdr:to>
      <xdr:col>12</xdr:col>
      <xdr:colOff>266700</xdr:colOff>
      <xdr:row>26</xdr:row>
      <xdr:rowOff>167640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190500" y="4160520"/>
          <a:ext cx="7391400" cy="944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Поскольку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F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расч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 = 1,37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&lt;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F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табл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 = 2,71,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то на уровне значимости 0,0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5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альтернативная гипотеза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о равенстве дисперсий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подтверждается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. Таким образом, по результатам экспериментальных данных на уровне значимости 0,05 различие между средними значениями выборок А и В признаем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несущественными.</a:t>
          </a:r>
          <a:endParaRPr lang="ru-RU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workbookViewId="0">
      <selection activeCell="D14" sqref="D14"/>
    </sheetView>
  </sheetViews>
  <sheetFormatPr defaultRowHeight="14.25" x14ac:dyDescent="0.45"/>
  <cols>
    <col min="1" max="1" width="11.53125" bestFit="1" customWidth="1"/>
  </cols>
  <sheetData>
    <row r="1" spans="1:21" x14ac:dyDescent="0.45">
      <c r="A1" s="3" t="s">
        <v>2</v>
      </c>
      <c r="B1" s="5" t="s">
        <v>3</v>
      </c>
      <c r="C1" s="4">
        <v>0.05</v>
      </c>
      <c r="D1" s="4"/>
      <c r="E1" s="4"/>
      <c r="F1" s="4"/>
      <c r="G1" s="4"/>
      <c r="H1" s="4"/>
      <c r="I1" s="4"/>
      <c r="J1" s="4"/>
      <c r="K1" s="4"/>
    </row>
    <row r="2" spans="1:21" x14ac:dyDescent="0.45">
      <c r="A2" s="1" t="s">
        <v>0</v>
      </c>
      <c r="B2" s="2">
        <v>23.3</v>
      </c>
      <c r="C2" s="2">
        <v>21.7</v>
      </c>
      <c r="D2" s="2">
        <v>25</v>
      </c>
      <c r="E2" s="2">
        <v>24.4</v>
      </c>
      <c r="F2" s="2">
        <v>24.4</v>
      </c>
      <c r="G2" s="2">
        <v>22.2</v>
      </c>
      <c r="H2" s="2">
        <v>23.9</v>
      </c>
      <c r="I2" s="2">
        <v>22.8</v>
      </c>
      <c r="J2" s="2">
        <v>23.3</v>
      </c>
      <c r="K2" s="2">
        <v>23.9</v>
      </c>
    </row>
    <row r="3" spans="1:21" x14ac:dyDescent="0.45">
      <c r="A3" s="1" t="s">
        <v>1</v>
      </c>
      <c r="B3" s="2">
        <v>23.9</v>
      </c>
      <c r="C3" s="2">
        <v>25</v>
      </c>
      <c r="D3" s="2">
        <v>25.5</v>
      </c>
      <c r="E3" s="2">
        <v>26.1</v>
      </c>
      <c r="F3" s="2">
        <v>25</v>
      </c>
      <c r="G3" s="2">
        <v>22.8</v>
      </c>
      <c r="H3" s="2">
        <v>25.5</v>
      </c>
      <c r="I3" s="2">
        <v>22.2</v>
      </c>
      <c r="J3" s="2">
        <v>25.5</v>
      </c>
      <c r="K3" s="2">
        <v>26.7</v>
      </c>
    </row>
    <row r="4" spans="1:21" x14ac:dyDescent="0.45">
      <c r="A4" s="6" t="s">
        <v>4</v>
      </c>
      <c r="B4">
        <f>B2-B3</f>
        <v>-0.59999999999999787</v>
      </c>
      <c r="C4">
        <f t="shared" ref="C4:K4" si="0">C2-C3</f>
        <v>-3.3000000000000007</v>
      </c>
      <c r="D4">
        <f t="shared" si="0"/>
        <v>-0.5</v>
      </c>
      <c r="E4">
        <f t="shared" si="0"/>
        <v>-1.7000000000000028</v>
      </c>
      <c r="F4">
        <f t="shared" si="0"/>
        <v>-0.60000000000000142</v>
      </c>
      <c r="G4">
        <f t="shared" si="0"/>
        <v>-0.60000000000000142</v>
      </c>
      <c r="H4">
        <f t="shared" si="0"/>
        <v>-1.6000000000000014</v>
      </c>
      <c r="I4">
        <f t="shared" si="0"/>
        <v>0.60000000000000142</v>
      </c>
      <c r="J4">
        <f t="shared" si="0"/>
        <v>-2.1999999999999993</v>
      </c>
      <c r="K4">
        <f t="shared" si="0"/>
        <v>-2.8000000000000007</v>
      </c>
    </row>
    <row r="5" spans="1:21" x14ac:dyDescent="0.45">
      <c r="A5" s="7" t="s">
        <v>5</v>
      </c>
      <c r="B5">
        <f>COUNT(B2:K2)</f>
        <v>10</v>
      </c>
      <c r="C5" t="s">
        <v>6</v>
      </c>
      <c r="D5">
        <f>AVERAGE(B4:K4)</f>
        <v>-1.3300000000000005</v>
      </c>
      <c r="E5" t="s">
        <v>7</v>
      </c>
      <c r="F5">
        <f>_xlfn.VAR.S(B4:K4)</f>
        <v>1.4467777777777791</v>
      </c>
      <c r="G5" t="s">
        <v>8</v>
      </c>
      <c r="H5">
        <f>B5-1</f>
        <v>9</v>
      </c>
    </row>
    <row r="6" spans="1:21" x14ac:dyDescent="0.45">
      <c r="A6" s="7" t="s">
        <v>9</v>
      </c>
      <c r="B6">
        <f>ABS(D5)/SQRT(F5/B5)</f>
        <v>3.4966384286986472</v>
      </c>
      <c r="C6" t="s">
        <v>10</v>
      </c>
      <c r="D6">
        <f>_xlfn.T.INV.2T(C1,H5)</f>
        <v>2.2621571627982053</v>
      </c>
    </row>
    <row r="8" spans="1:21" x14ac:dyDescent="0.45">
      <c r="A8" t="s">
        <v>11</v>
      </c>
    </row>
    <row r="9" spans="1:21" ht="14.65" thickBot="1" x14ac:dyDescent="0.5"/>
    <row r="10" spans="1:21" x14ac:dyDescent="0.45">
      <c r="A10" s="10"/>
      <c r="B10" s="10" t="s">
        <v>0</v>
      </c>
      <c r="C10" s="10" t="s">
        <v>1</v>
      </c>
    </row>
    <row r="11" spans="1:21" x14ac:dyDescent="0.45">
      <c r="A11" s="8" t="s">
        <v>12</v>
      </c>
      <c r="B11" s="8">
        <v>23.490000000000002</v>
      </c>
      <c r="C11" s="8">
        <v>24.82</v>
      </c>
    </row>
    <row r="12" spans="1:21" x14ac:dyDescent="0.45">
      <c r="A12" s="8" t="s">
        <v>13</v>
      </c>
      <c r="B12" s="8">
        <v>1.0765555555555553</v>
      </c>
      <c r="C12" s="8">
        <v>2.0462222222222226</v>
      </c>
    </row>
    <row r="13" spans="1:21" x14ac:dyDescent="0.45">
      <c r="A13" s="8" t="s">
        <v>14</v>
      </c>
      <c r="B13" s="8">
        <v>10</v>
      </c>
      <c r="C13" s="8">
        <v>10</v>
      </c>
    </row>
    <row r="14" spans="1:21" x14ac:dyDescent="0.45">
      <c r="A14" s="8" t="s">
        <v>15</v>
      </c>
      <c r="B14" s="8">
        <v>0.56461108055746567</v>
      </c>
      <c r="C14" s="8"/>
      <c r="U14" t="s">
        <v>61</v>
      </c>
    </row>
    <row r="15" spans="1:21" x14ac:dyDescent="0.45">
      <c r="A15" s="8" t="s">
        <v>16</v>
      </c>
      <c r="B15" s="8">
        <v>0</v>
      </c>
      <c r="C15" s="8"/>
    </row>
    <row r="16" spans="1:21" x14ac:dyDescent="0.45">
      <c r="A16" s="8" t="s">
        <v>17</v>
      </c>
      <c r="B16" s="8">
        <v>9</v>
      </c>
      <c r="C16" s="8"/>
    </row>
    <row r="17" spans="1:3" x14ac:dyDescent="0.45">
      <c r="A17" s="8" t="s">
        <v>18</v>
      </c>
      <c r="B17" s="8">
        <v>-3.4966384286986476</v>
      </c>
      <c r="C17" s="8"/>
    </row>
    <row r="18" spans="1:3" x14ac:dyDescent="0.45">
      <c r="A18" s="8" t="s">
        <v>19</v>
      </c>
      <c r="B18" s="8">
        <v>3.3795830603150483E-3</v>
      </c>
      <c r="C18" s="8"/>
    </row>
    <row r="19" spans="1:3" x14ac:dyDescent="0.45">
      <c r="A19" s="8" t="s">
        <v>20</v>
      </c>
      <c r="B19" s="8">
        <v>1.8331129326562374</v>
      </c>
      <c r="C19" s="8"/>
    </row>
    <row r="20" spans="1:3" x14ac:dyDescent="0.45">
      <c r="A20" s="8" t="s">
        <v>21</v>
      </c>
      <c r="B20" s="8">
        <v>6.7591661206300967E-3</v>
      </c>
      <c r="C20" s="8"/>
    </row>
    <row r="21" spans="1:3" ht="14.65" thickBot="1" x14ac:dyDescent="0.5">
      <c r="A21" s="9" t="s">
        <v>22</v>
      </c>
      <c r="B21" s="9">
        <v>2.2621571627982053</v>
      </c>
      <c r="C21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1"/>
  <sheetViews>
    <sheetView topLeftCell="F15" zoomScaleNormal="100" workbookViewId="0">
      <selection activeCell="J17" sqref="J17"/>
    </sheetView>
  </sheetViews>
  <sheetFormatPr defaultRowHeight="14.25" x14ac:dyDescent="0.45"/>
  <cols>
    <col min="1" max="1" width="10.46484375" bestFit="1" customWidth="1"/>
  </cols>
  <sheetData>
    <row r="1" spans="1:18" x14ac:dyDescent="0.45">
      <c r="A1" t="s">
        <v>23</v>
      </c>
      <c r="B1" s="11" t="s">
        <v>24</v>
      </c>
      <c r="C1">
        <v>0.05</v>
      </c>
    </row>
    <row r="2" spans="1:18" x14ac:dyDescent="0.45">
      <c r="A2" s="12"/>
      <c r="B2" s="12" t="s">
        <v>25</v>
      </c>
      <c r="C2" s="12" t="s">
        <v>26</v>
      </c>
      <c r="D2" s="12" t="s">
        <v>27</v>
      </c>
      <c r="E2" s="12" t="s">
        <v>28</v>
      </c>
      <c r="F2" s="12" t="s">
        <v>29</v>
      </c>
      <c r="G2" s="12" t="s">
        <v>30</v>
      </c>
      <c r="H2" s="12" t="s">
        <v>31</v>
      </c>
      <c r="I2" s="12" t="s">
        <v>32</v>
      </c>
      <c r="J2" s="12" t="s">
        <v>33</v>
      </c>
      <c r="K2" s="12" t="s">
        <v>34</v>
      </c>
      <c r="L2" s="12" t="s">
        <v>35</v>
      </c>
      <c r="M2" s="12" t="s">
        <v>36</v>
      </c>
      <c r="O2" s="12" t="s">
        <v>39</v>
      </c>
      <c r="P2" s="12" t="s">
        <v>40</v>
      </c>
      <c r="Q2" s="12" t="s">
        <v>41</v>
      </c>
      <c r="R2" s="12" t="s">
        <v>42</v>
      </c>
    </row>
    <row r="3" spans="1:18" x14ac:dyDescent="0.45">
      <c r="A3" s="12" t="s">
        <v>37</v>
      </c>
      <c r="B3" s="12">
        <v>14.1</v>
      </c>
      <c r="C3" s="12">
        <v>12.2</v>
      </c>
      <c r="D3" s="12">
        <v>104</v>
      </c>
      <c r="E3" s="12">
        <v>220</v>
      </c>
      <c r="F3" s="12">
        <v>110</v>
      </c>
      <c r="G3" s="12">
        <v>86</v>
      </c>
      <c r="H3" s="12">
        <v>92.8</v>
      </c>
      <c r="I3" s="12">
        <v>74.400000000000006</v>
      </c>
      <c r="J3" s="12">
        <v>75.400000000000006</v>
      </c>
      <c r="K3" s="12">
        <v>51.7</v>
      </c>
      <c r="L3" s="12">
        <v>29.3</v>
      </c>
      <c r="M3" s="12">
        <v>16</v>
      </c>
      <c r="O3" s="12">
        <f>COUNT(B3:M3)</f>
        <v>12</v>
      </c>
      <c r="P3" s="12">
        <f>AVERAGE(B3:M3)</f>
        <v>73.824999999999989</v>
      </c>
      <c r="Q3" s="12">
        <f>_xlfn.VAR.S(B3:M3)</f>
        <v>3388.8929545454566</v>
      </c>
      <c r="R3" s="12">
        <f>O3-1</f>
        <v>11</v>
      </c>
    </row>
    <row r="4" spans="1:18" x14ac:dyDescent="0.45">
      <c r="A4" s="12" t="s">
        <v>38</v>
      </c>
      <c r="B4" s="12">
        <v>14.2</v>
      </c>
      <c r="C4" s="12">
        <v>10.5</v>
      </c>
      <c r="D4" s="12">
        <v>123</v>
      </c>
      <c r="E4" s="12">
        <v>190</v>
      </c>
      <c r="F4" s="12">
        <v>138</v>
      </c>
      <c r="G4" s="12">
        <v>98.1</v>
      </c>
      <c r="H4" s="12">
        <v>88.1</v>
      </c>
      <c r="I4" s="12">
        <v>80</v>
      </c>
      <c r="J4" s="12">
        <v>75.599999999999994</v>
      </c>
      <c r="K4" s="12">
        <v>48.8</v>
      </c>
      <c r="L4" s="12">
        <v>27.1</v>
      </c>
      <c r="M4" s="12">
        <v>15.7</v>
      </c>
      <c r="O4" s="12">
        <f>COUNT(B4:M4)</f>
        <v>12</v>
      </c>
      <c r="P4" s="12">
        <f>AVERAGE(B4:M4)</f>
        <v>75.75833333333334</v>
      </c>
      <c r="Q4" s="12">
        <f>_xlfn.VAR.S(B4:M4)</f>
        <v>3143.264469696971</v>
      </c>
      <c r="R4" s="12">
        <f>O4-1</f>
        <v>11</v>
      </c>
    </row>
    <row r="5" spans="1:18" x14ac:dyDescent="0.45">
      <c r="A5" s="13" t="s">
        <v>43</v>
      </c>
      <c r="B5">
        <f>Q3/Q4</f>
        <v>1.0781443900812349</v>
      </c>
      <c r="C5" t="s">
        <v>46</v>
      </c>
      <c r="D5">
        <f>_xlfn.F.INV.RT(C1/2,R3,R4)</f>
        <v>3.4736990510858088</v>
      </c>
      <c r="O5" s="12"/>
      <c r="P5" s="12"/>
      <c r="Q5" s="12"/>
      <c r="R5" s="12"/>
    </row>
    <row r="6" spans="1:18" x14ac:dyDescent="0.45">
      <c r="A6" s="13" t="s">
        <v>44</v>
      </c>
      <c r="B6">
        <f>(P3-P4)/SQRT(Q6*(1/O3+1/O4))</f>
        <v>-8.2864600430246044E-2</v>
      </c>
      <c r="C6" t="s">
        <v>45</v>
      </c>
      <c r="D6">
        <f>_xlfn.T.INV.2T(C1*2,R6)</f>
        <v>1.7171443743802424</v>
      </c>
      <c r="O6" s="12"/>
      <c r="P6" s="12"/>
      <c r="Q6" s="12">
        <f>((R3-1)*Q3+(R4-1)*Q4)/(R3+R4-2)</f>
        <v>3266.0787121212138</v>
      </c>
      <c r="R6" s="12">
        <f>SUM(R3:R4)</f>
        <v>22</v>
      </c>
    </row>
    <row r="8" spans="1:18" x14ac:dyDescent="0.45">
      <c r="A8" t="s">
        <v>47</v>
      </c>
      <c r="F8" t="s">
        <v>51</v>
      </c>
    </row>
    <row r="9" spans="1:18" ht="14.65" thickBot="1" x14ac:dyDescent="0.5"/>
    <row r="10" spans="1:18" x14ac:dyDescent="0.45">
      <c r="A10" s="10"/>
      <c r="B10" s="10" t="s">
        <v>37</v>
      </c>
      <c r="C10" s="10" t="s">
        <v>38</v>
      </c>
      <c r="F10" s="10"/>
      <c r="G10" s="10" t="s">
        <v>37</v>
      </c>
      <c r="H10" s="10" t="s">
        <v>38</v>
      </c>
    </row>
    <row r="11" spans="1:18" x14ac:dyDescent="0.45">
      <c r="A11" s="8" t="s">
        <v>12</v>
      </c>
      <c r="B11" s="8">
        <v>73.824999999999989</v>
      </c>
      <c r="C11" s="8">
        <v>75.75833333333334</v>
      </c>
      <c r="F11" s="8" t="s">
        <v>12</v>
      </c>
      <c r="G11" s="8">
        <v>73.824999999999989</v>
      </c>
      <c r="H11" s="8">
        <v>75.75833333333334</v>
      </c>
    </row>
    <row r="12" spans="1:18" x14ac:dyDescent="0.45">
      <c r="A12" s="8" t="s">
        <v>13</v>
      </c>
      <c r="B12" s="8">
        <v>3388.8929545454566</v>
      </c>
      <c r="C12" s="8">
        <v>3143.264469696971</v>
      </c>
      <c r="F12" s="8" t="s">
        <v>13</v>
      </c>
      <c r="G12" s="8">
        <v>3388.8929545454566</v>
      </c>
      <c r="H12" s="8">
        <v>3143.264469696971</v>
      </c>
    </row>
    <row r="13" spans="1:18" x14ac:dyDescent="0.45">
      <c r="A13" s="8" t="s">
        <v>14</v>
      </c>
      <c r="B13" s="8">
        <v>12</v>
      </c>
      <c r="C13" s="8">
        <v>12</v>
      </c>
      <c r="F13" s="8" t="s">
        <v>14</v>
      </c>
      <c r="G13" s="8">
        <v>12</v>
      </c>
      <c r="H13" s="8">
        <v>12</v>
      </c>
    </row>
    <row r="14" spans="1:18" x14ac:dyDescent="0.45">
      <c r="A14" s="8" t="s">
        <v>17</v>
      </c>
      <c r="B14" s="8">
        <v>11</v>
      </c>
      <c r="C14" s="8">
        <v>11</v>
      </c>
      <c r="F14" s="8" t="s">
        <v>52</v>
      </c>
      <c r="G14" s="8">
        <v>3266.0787121212138</v>
      </c>
      <c r="H14" s="8"/>
    </row>
    <row r="15" spans="1:18" x14ac:dyDescent="0.45">
      <c r="A15" s="8" t="s">
        <v>48</v>
      </c>
      <c r="B15" s="8">
        <v>1.0781443900812349</v>
      </c>
      <c r="C15" s="8"/>
      <c r="F15" s="8" t="s">
        <v>16</v>
      </c>
      <c r="G15" s="8">
        <v>0</v>
      </c>
      <c r="H15" s="8"/>
    </row>
    <row r="16" spans="1:18" x14ac:dyDescent="0.45">
      <c r="A16" s="8" t="s">
        <v>49</v>
      </c>
      <c r="B16" s="8">
        <v>0.45146546272474558</v>
      </c>
      <c r="C16" s="8"/>
      <c r="F16" s="8" t="s">
        <v>17</v>
      </c>
      <c r="G16" s="8">
        <v>22</v>
      </c>
      <c r="H16" s="8"/>
    </row>
    <row r="17" spans="1:10" ht="14.65" thickBot="1" x14ac:dyDescent="0.5">
      <c r="A17" s="9" t="s">
        <v>50</v>
      </c>
      <c r="B17" s="9">
        <v>3.4736990510858088</v>
      </c>
      <c r="C17" s="9"/>
      <c r="F17" s="8" t="s">
        <v>18</v>
      </c>
      <c r="G17" s="8">
        <v>-8.2864600430246044E-2</v>
      </c>
      <c r="H17" s="8"/>
      <c r="J17" t="s">
        <v>61</v>
      </c>
    </row>
    <row r="18" spans="1:10" x14ac:dyDescent="0.45">
      <c r="F18" s="8" t="s">
        <v>19</v>
      </c>
      <c r="G18" s="8">
        <v>0.46735427441534105</v>
      </c>
      <c r="H18" s="8"/>
    </row>
    <row r="19" spans="1:10" x14ac:dyDescent="0.45">
      <c r="F19" s="8" t="s">
        <v>20</v>
      </c>
      <c r="G19" s="8">
        <v>1.7171443743802424</v>
      </c>
      <c r="H19" s="8"/>
    </row>
    <row r="20" spans="1:10" x14ac:dyDescent="0.45">
      <c r="F20" s="8" t="s">
        <v>21</v>
      </c>
      <c r="G20" s="8">
        <v>0.93470854883068211</v>
      </c>
      <c r="H20" s="8"/>
    </row>
    <row r="21" spans="1:10" ht="14.65" thickBot="1" x14ac:dyDescent="0.5">
      <c r="F21" s="9" t="s">
        <v>22</v>
      </c>
      <c r="G21" s="9">
        <v>2.0738730679040258</v>
      </c>
      <c r="H21" s="9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3"/>
  <sheetViews>
    <sheetView tabSelected="1" workbookViewId="0">
      <selection activeCell="O23" sqref="O23"/>
    </sheetView>
  </sheetViews>
  <sheetFormatPr defaultRowHeight="14.25" x14ac:dyDescent="0.45"/>
  <sheetData>
    <row r="1" spans="1:7" ht="28.5" x14ac:dyDescent="0.45">
      <c r="A1" s="12" t="s">
        <v>53</v>
      </c>
      <c r="B1" s="14" t="s">
        <v>56</v>
      </c>
      <c r="C1" s="15" t="s">
        <v>57</v>
      </c>
      <c r="D1" s="12" t="s">
        <v>39</v>
      </c>
    </row>
    <row r="2" spans="1:7" x14ac:dyDescent="0.45">
      <c r="A2" s="12" t="s">
        <v>54</v>
      </c>
      <c r="B2" s="12">
        <v>2.4300000000000002</v>
      </c>
      <c r="C2" s="12">
        <v>16.399999999999999</v>
      </c>
      <c r="D2" s="12">
        <v>14</v>
      </c>
      <c r="F2" s="12" t="s">
        <v>58</v>
      </c>
      <c r="G2" s="12">
        <f>D2-1</f>
        <v>13</v>
      </c>
    </row>
    <row r="3" spans="1:7" x14ac:dyDescent="0.45">
      <c r="A3" s="12" t="s">
        <v>55</v>
      </c>
      <c r="B3" s="12">
        <v>4.9000000000000004</v>
      </c>
      <c r="C3" s="12">
        <v>22.5</v>
      </c>
      <c r="D3" s="12">
        <v>10</v>
      </c>
      <c r="F3" s="12" t="s">
        <v>59</v>
      </c>
      <c r="G3" s="12">
        <f>D3-1</f>
        <v>9</v>
      </c>
    </row>
    <row r="4" spans="1:7" x14ac:dyDescent="0.45">
      <c r="A4" s="16" t="s">
        <v>43</v>
      </c>
      <c r="B4">
        <f>C3/C2</f>
        <v>1.3719512195121952</v>
      </c>
      <c r="C4" t="s">
        <v>46</v>
      </c>
      <c r="D4">
        <f>_xlfn.F.INV.RT(0.05,G3,G2)</f>
        <v>2.7143557890598928</v>
      </c>
    </row>
    <row r="6" spans="1:7" x14ac:dyDescent="0.45">
      <c r="E6" t="s">
        <v>60</v>
      </c>
    </row>
    <row r="23" spans="15:15" x14ac:dyDescent="0.45">
      <c r="O23" t="s">
        <v>62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 №1</vt:lpstr>
      <vt:lpstr>Задача №2</vt:lpstr>
      <vt:lpstr>Задача №3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2024-12-26T12:16:13Z</dcterms:modified>
</cp:coreProperties>
</file>