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ы работы" sheetId="1" r:id="rId4"/>
    <sheet state="visible" name="Закрепление ячеек" sheetId="2" r:id="rId5"/>
    <sheet state="visible" name="Математические функции" sheetId="3" r:id="rId6"/>
    <sheet state="visible" name="ВПР" sheetId="4" r:id="rId7"/>
    <sheet state="visible" name="Логика" sheetId="5" r:id="rId8"/>
    <sheet state="visible" name="Сотрудники" sheetId="6" r:id="rId9"/>
    <sheet state="visible" name="Текст" sheetId="7" r:id="rId10"/>
    <sheet state="visible" name="Даты" sheetId="8" r:id="rId11"/>
  </sheets>
  <definedNames>
    <definedName localSheetId="6" name="Курсы_валют">#REF!</definedName>
    <definedName name="Курсы_валют">#REF!</definedName>
    <definedName name="доллар">'Основы работы'!$B$12</definedName>
    <definedName localSheetId="7" name="Курсы_валют">#REF!</definedName>
    <definedName name="евро">'Основы работы'!$B$13</definedName>
    <definedName localSheetId="4" name="Курсы_валют">#REF!</definedName>
  </definedNames>
  <calcPr/>
  <extLst>
    <ext uri="GoogleSheetsCustomDataVersion1">
      <go:sheetsCustomData xmlns:go="http://customooxmlschemas.google.com/" r:id="rId12" roundtripDataSignature="AMtx7mjnb7VXbupn/Q5iff8IlSWpZy1NQQ=="/>
    </ext>
  </extLst>
</workbook>
</file>

<file path=xl/sharedStrings.xml><?xml version="1.0" encoding="utf-8"?>
<sst xmlns="http://schemas.openxmlformats.org/spreadsheetml/2006/main" count="468" uniqueCount="103">
  <si>
    <t>Товар</t>
  </si>
  <si>
    <t>Цена (рубли)</t>
  </si>
  <si>
    <t>Килограммов</t>
  </si>
  <si>
    <t>К оплате (рубли)</t>
  </si>
  <si>
    <t>К оплате (доллары)</t>
  </si>
  <si>
    <t>К оплате (евро)</t>
  </si>
  <si>
    <t>Апельсины</t>
  </si>
  <si>
    <t>Мандарины</t>
  </si>
  <si>
    <t>Яблоки</t>
  </si>
  <si>
    <t>Ананасы</t>
  </si>
  <si>
    <t>Киви</t>
  </si>
  <si>
    <t>Огурцы</t>
  </si>
  <si>
    <t>Помидоры</t>
  </si>
  <si>
    <t>Курсы валют</t>
  </si>
  <si>
    <t>Доллар</t>
  </si>
  <si>
    <t>Евро</t>
  </si>
  <si>
    <t>Размер скидки</t>
  </si>
  <si>
    <t>Цена единицы</t>
  </si>
  <si>
    <t>Компьютер</t>
  </si>
  <si>
    <t>Планшет</t>
  </si>
  <si>
    <t>Умные часы</t>
  </si>
  <si>
    <t>Смартфон</t>
  </si>
  <si>
    <t>Беспроводные наушники</t>
  </si>
  <si>
    <t>Bluetooth-колонка</t>
  </si>
  <si>
    <t>Фотоаппарат</t>
  </si>
  <si>
    <t>Монитор</t>
  </si>
  <si>
    <t>Телевизор</t>
  </si>
  <si>
    <t xml:space="preserve">   </t>
  </si>
  <si>
    <t>Название товара</t>
  </si>
  <si>
    <t>Стоимость заказа</t>
  </si>
  <si>
    <t>Сумма всех продаж</t>
  </si>
  <si>
    <t>Продажи смартфонов</t>
  </si>
  <si>
    <t>Продажи за октябрь 2019</t>
  </si>
  <si>
    <t>Сделано заказов</t>
  </si>
  <si>
    <t>Объем продаж</t>
  </si>
  <si>
    <t>Среднее значение</t>
  </si>
  <si>
    <t>Минимальное значение</t>
  </si>
  <si>
    <t>Максимальное значение</t>
  </si>
  <si>
    <t>Топ-5</t>
  </si>
  <si>
    <t>Наибольших</t>
  </si>
  <si>
    <t>Наименьшних</t>
  </si>
  <si>
    <t>Цена</t>
  </si>
  <si>
    <t>Абрикосы</t>
  </si>
  <si>
    <t>Бананы</t>
  </si>
  <si>
    <t>Манго</t>
  </si>
  <si>
    <t>Фейхоа</t>
  </si>
  <si>
    <t>Сотрудник</t>
  </si>
  <si>
    <t>Фиксированная часть</t>
  </si>
  <si>
    <t>Бонусная часть</t>
  </si>
  <si>
    <t>Выполнение плана</t>
  </si>
  <si>
    <t>Заработная плата за месяц</t>
  </si>
  <si>
    <t>Илон Маск</t>
  </si>
  <si>
    <t>Билл Гейтс</t>
  </si>
  <si>
    <t>Марк Цукерберг</t>
  </si>
  <si>
    <t>Джонни Айв</t>
  </si>
  <si>
    <t>Никола Тесла</t>
  </si>
  <si>
    <t>Альберт Эйнштейн</t>
  </si>
  <si>
    <t>Тим Кук</t>
  </si>
  <si>
    <t>План</t>
  </si>
  <si>
    <t>Факт</t>
  </si>
  <si>
    <t>Выполнение плана %</t>
  </si>
  <si>
    <t>28 000</t>
  </si>
  <si>
    <t>17 000</t>
  </si>
  <si>
    <t>22 000</t>
  </si>
  <si>
    <t>24 000</t>
  </si>
  <si>
    <t>21 000</t>
  </si>
  <si>
    <t>10 000</t>
  </si>
  <si>
    <t>3 000</t>
  </si>
  <si>
    <t>14 000</t>
  </si>
  <si>
    <t>18 000</t>
  </si>
  <si>
    <t>2 500</t>
  </si>
  <si>
    <t>Сайт</t>
  </si>
  <si>
    <t>utm_source</t>
  </si>
  <si>
    <t>utm_campaign</t>
  </si>
  <si>
    <t>UTM</t>
  </si>
  <si>
    <t>https://geekbrains.ru</t>
  </si>
  <si>
    <t>email</t>
  </si>
  <si>
    <t>01-09-2019_promo</t>
  </si>
  <si>
    <t>https://geekbrains.ru/?utm_source=email&amp;utm_campaign=02-09-2019_promo</t>
  </si>
  <si>
    <t>facebook</t>
  </si>
  <si>
    <t>02-09-2019_promo</t>
  </si>
  <si>
    <t>https://geekbrains.ru/?utm_source=facebook&amp;utm_campaign=02-09-2019_promo</t>
  </si>
  <si>
    <t>vk</t>
  </si>
  <si>
    <t>03-09-2019_promo</t>
  </si>
  <si>
    <t>https://geekbrains.ru/?utm_source=vk&amp;utm_campaign=03-09-2019_promo</t>
  </si>
  <si>
    <t>https://geekbrains.ru/?utm_source=vk&amp;utm_campaign=01-09-2019_promo</t>
  </si>
  <si>
    <t>https://geekbrains.ru/?utm_source=vk&amp;utm_campaign=02-09-2019_promo</t>
  </si>
  <si>
    <t>https://geekbrains.ru/?utm_source=email&amp;utm_campaign=03-09-2019_promo</t>
  </si>
  <si>
    <t>https://geekbrains.ru/?utm_source=facebook&amp;utm_campaign=01-09-2019_promo</t>
  </si>
  <si>
    <t>https://geekbrains.ru/?utm_source=facebook&amp;utm_campaign=03-09-2019_promo</t>
  </si>
  <si>
    <t>Планирование – Календарные ДНИ</t>
  </si>
  <si>
    <t>Задача</t>
  </si>
  <si>
    <t>Дата начала задачи</t>
  </si>
  <si>
    <t>Срок выполнение задачи</t>
  </si>
  <si>
    <t>Дата завершения</t>
  </si>
  <si>
    <t>Создание сайта проекта</t>
  </si>
  <si>
    <t>Подключение сервисов аналитики</t>
  </si>
  <si>
    <t>Сбор продуктовых требований</t>
  </si>
  <si>
    <t>Подготовка рекламных кампаний</t>
  </si>
  <si>
    <t>Запуск рекламных кампаний</t>
  </si>
  <si>
    <t>Анализ показателей</t>
  </si>
  <si>
    <t>Проверка</t>
  </si>
  <si>
    <t>Планирование – Рабочие ДНИ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</si>
</sst>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[$ ₽]"/>
    <numFmt numFmtId="165" formatCode="[$$]#,##0"/>
    <numFmt numFmtId="166" formatCode="[$€]#,##0"/>
    <numFmt numFmtId="167" formatCode="_-* #,##0_-;\-* #,##0_-;_-* &quot;-&quot;??_-;_-@"/>
    <numFmt numFmtId="168" formatCode="dd.MM.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u/>
      <sz val="11.0"/>
      <color theme="10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theme="10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2" numFmtId="166" xfId="0" applyBorder="1" applyFont="1" applyNumberFormat="1"/>
    <xf borderId="1" fillId="2" fontId="2" numFmtId="0" xfId="0" applyBorder="1" applyFont="1"/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1" numFmtId="167" xfId="0" applyBorder="1" applyFont="1" applyNumberFormat="1"/>
    <xf borderId="1" fillId="2" fontId="2" numFmtId="9" xfId="0" applyBorder="1" applyFont="1" applyNumberFormat="1"/>
    <xf borderId="2" fillId="0" fontId="2" numFmtId="167" xfId="0" applyBorder="1" applyFont="1" applyNumberFormat="1"/>
    <xf borderId="1" fillId="2" fontId="1" numFmtId="0" xfId="0" applyAlignment="1" applyBorder="1" applyFont="1">
      <alignment readingOrder="0"/>
    </xf>
    <xf borderId="1" fillId="0" fontId="2" numFmtId="3" xfId="0" applyBorder="1" applyFont="1" applyNumberFormat="1"/>
    <xf borderId="1" fillId="0" fontId="2" numFmtId="14" xfId="0" applyBorder="1" applyFont="1" applyNumberFormat="1"/>
    <xf borderId="1" fillId="2" fontId="2" numFmtId="0" xfId="0" applyAlignment="1" applyBorder="1" applyFont="1">
      <alignment horizontal="left"/>
    </xf>
    <xf borderId="1" fillId="0" fontId="2" numFmtId="167" xfId="0" applyBorder="1" applyFont="1" applyNumberFormat="1"/>
    <xf borderId="1" fillId="0" fontId="2" numFmtId="1" xfId="0" applyBorder="1" applyFont="1" applyNumberFormat="1"/>
    <xf borderId="1" fillId="0" fontId="2" numFmtId="9" xfId="0" applyBorder="1" applyFont="1" applyNumberFormat="1"/>
    <xf borderId="1" fillId="3" fontId="4" numFmtId="0" xfId="0" applyAlignment="1" applyBorder="1" applyFill="1" applyFont="1">
      <alignment readingOrder="0"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9" xfId="0" applyAlignment="1" applyBorder="1" applyFont="1" applyNumberFormat="1">
      <alignment horizontal="right" readingOrder="0" shrinkToFit="0" vertical="bottom" wrapText="0"/>
    </xf>
    <xf borderId="1" fillId="0" fontId="6" numFmtId="0" xfId="0" applyBorder="1" applyFont="1"/>
    <xf borderId="1" fillId="0" fontId="7" numFmtId="0" xfId="0" applyBorder="1" applyFont="1"/>
    <xf borderId="1" fillId="0" fontId="8" numFmtId="0" xfId="0" applyAlignment="1" applyBorder="1" applyFont="1">
      <alignment readingOrder="0"/>
    </xf>
    <xf borderId="1" fillId="0" fontId="9" numFmtId="0" xfId="0" applyBorder="1" applyFont="1"/>
    <xf borderId="0" fillId="0" fontId="10" numFmtId="0" xfId="0" applyFont="1"/>
    <xf borderId="0" fillId="0" fontId="1" numFmtId="0" xfId="0" applyFont="1"/>
    <xf borderId="1" fillId="0" fontId="1" numFmtId="0" xfId="0" applyBorder="1" applyFont="1"/>
    <xf borderId="1" fillId="0" fontId="2" numFmtId="14" xfId="0" applyAlignment="1" applyBorder="1" applyFont="1" applyNumberFormat="1">
      <alignment readingOrder="0"/>
    </xf>
    <xf borderId="1" fillId="0" fontId="2" numFmtId="14" xfId="0" applyBorder="1" applyFont="1" applyNumberFormat="1"/>
    <xf borderId="1" fillId="0" fontId="2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9</xdr:row>
      <xdr:rowOff>161925</xdr:rowOff>
    </xdr:from>
    <xdr:ext cx="2752725" cy="552450"/>
    <xdr:sp>
      <xdr:nvSpPr>
        <xdr:cNvPr id="3" name="Shape 3"/>
        <xdr:cNvSpPr txBox="1"/>
      </xdr:nvSpPr>
      <xdr:spPr>
        <a:xfrm>
          <a:off x="3974400" y="3508538"/>
          <a:ext cx="2743200" cy="542925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Рассчитайте стоимость покупок в магазине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3</xdr:row>
      <xdr:rowOff>142875</xdr:rowOff>
    </xdr:from>
    <xdr:ext cx="4238625" cy="914400"/>
    <xdr:sp>
      <xdr:nvSpPr>
        <xdr:cNvPr id="4" name="Shape 4"/>
        <xdr:cNvSpPr txBox="1"/>
      </xdr:nvSpPr>
      <xdr:spPr>
        <a:xfrm>
          <a:off x="3231450" y="3327563"/>
          <a:ext cx="4229100" cy="904875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Рассчитайте размер скидки для каждого товара и каждого 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Используйте закрепление ячеек для решения задания</a:t>
          </a:r>
          <a:endParaRPr sz="1100" u="none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27</xdr:row>
      <xdr:rowOff>0</xdr:rowOff>
    </xdr:from>
    <xdr:ext cx="4848225" cy="1876425"/>
    <xdr:sp>
      <xdr:nvSpPr>
        <xdr:cNvPr id="5" name="Shape 5"/>
        <xdr:cNvSpPr txBox="1"/>
      </xdr:nvSpPr>
      <xdr:spPr>
        <a:xfrm>
          <a:off x="2926650" y="2846550"/>
          <a:ext cx="4838700" cy="1866900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Используйте следующие функции: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СУММ – суммируем ячейки в диапазоне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СУММЕСЛИ, СУММЕСЛИМН – суммируем ячейки, соответствующие условию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СЧЕТ – считает количество ячеек в диапазоне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СЧЕТЕСЛИ – считает количество ячеек, соответствующих условию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МИН, МАКС – находим наибольшее и наименьшее значение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СРЗНАЧ – находим среднее значение</a:t>
          </a:r>
          <a:b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НАИБОЛЬШИЙ, НАИМЕНЬШИЙ – составляем топ наибольших и наименьших</a:t>
          </a:r>
          <a:endParaRPr sz="1100" u="sng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14</xdr:row>
      <xdr:rowOff>9525</xdr:rowOff>
    </xdr:from>
    <xdr:ext cx="4514850" cy="695325"/>
    <xdr:sp>
      <xdr:nvSpPr>
        <xdr:cNvPr id="6" name="Shape 6"/>
        <xdr:cNvSpPr txBox="1"/>
      </xdr:nvSpPr>
      <xdr:spPr>
        <a:xfrm>
          <a:off x="3093338" y="3437100"/>
          <a:ext cx="4505325" cy="685800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Сопоставьте данные из левой таблицы с базами товаров.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8</xdr:row>
      <xdr:rowOff>161925</xdr:rowOff>
    </xdr:from>
    <xdr:ext cx="4248150" cy="2000250"/>
    <xdr:sp>
      <xdr:nvSpPr>
        <xdr:cNvPr id="7" name="Shape 7"/>
        <xdr:cNvSpPr txBox="1"/>
      </xdr:nvSpPr>
      <xdr:spPr>
        <a:xfrm>
          <a:off x="3226688" y="2784638"/>
          <a:ext cx="4238625" cy="1990725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Заполните таблицу. Получите процент выполнения плана из таблицы «Сотрудники». 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Если у сотрудника план выполнен менее чем на 50%, он не получает бонус. 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Если план выполнен более чем на 50%, то сотрудник получает столько процентов от бонусной части, насколько выполнен его план (например, при бонусной части в 10 000 рублей и 85% плана, сотрудник получит 8500 рублей).</a:t>
          </a:r>
          <a:endParaRPr sz="1100" u="sng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17</xdr:row>
      <xdr:rowOff>57150</xdr:rowOff>
    </xdr:from>
    <xdr:ext cx="9505950" cy="2000250"/>
    <xdr:sp>
      <xdr:nvSpPr>
        <xdr:cNvPr id="8" name="Shape 8"/>
        <xdr:cNvSpPr txBox="1"/>
      </xdr:nvSpPr>
      <xdr:spPr>
        <a:xfrm>
          <a:off x="597788" y="2784638"/>
          <a:ext cx="9496425" cy="1990725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Соберите полную ссылку в столбце D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Используйте следующее правило: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Адрес страницы/?utm_source=канал&amp;utm_campaign=кампания</a:t>
          </a:r>
          <a:b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(образец корректных ссылок есть в столбце E)</a:t>
          </a:r>
          <a:b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Выделите utm_source и utm_campaign в столбцах F и G на основе столбца E (используйте для этого функции ПСТР, НАЙТИ, ЛЕВСИМВ, ПРАВСИМВ, ДЛСТР).</a:t>
          </a:r>
          <a:endParaRPr b="1" sz="1100" u="sng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10</xdr:row>
      <xdr:rowOff>142875</xdr:rowOff>
    </xdr:from>
    <xdr:ext cx="7524750" cy="809625"/>
    <xdr:sp>
      <xdr:nvSpPr>
        <xdr:cNvPr id="9" name="Shape 9"/>
        <xdr:cNvSpPr txBox="1"/>
      </xdr:nvSpPr>
      <xdr:spPr>
        <a:xfrm>
          <a:off x="1588388" y="3379950"/>
          <a:ext cx="7515225" cy="800100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Дата начала первой задачи – СЕГОДНЯ (используйте функцию СЕГОДНЯ). Дата начала каждой последующей задачи – дата завершения предыдущей. Проверьте решение, введя в строке проверка сегодняшню дату и прибавив к ней сумму всех сроков выполнения задачи.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7524750" cy="800100"/>
    <xdr:sp>
      <xdr:nvSpPr>
        <xdr:cNvPr id="10" name="Shape 10"/>
        <xdr:cNvSpPr txBox="1"/>
      </xdr:nvSpPr>
      <xdr:spPr>
        <a:xfrm>
          <a:off x="1588388" y="3384713"/>
          <a:ext cx="7515225" cy="790575"/>
        </a:xfrm>
        <a:prstGeom prst="rect">
          <a:avLst/>
        </a:prstGeom>
        <a:solidFill>
          <a:srgbClr val="D8E2F3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Geek Brains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Решите аналогичную задачу, используя формулу РАБДНИ – в этом случае вы получите план реализации проекта с учетом того, что работа будет идти только по будням.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eekbrains.ru/" TargetMode="External"/><Relationship Id="rId2" Type="http://schemas.openxmlformats.org/officeDocument/2006/relationships/hyperlink" Target="https://geekbrains.ru/?utm_source=facebook&amp;utm_compaign=02-09-2019_prom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0"/>
    <col customWidth="1" min="3" max="3" width="17.43"/>
    <col customWidth="1" min="4" max="5" width="21.43"/>
    <col customWidth="1" min="6" max="6" width="17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>
        <v>100.0</v>
      </c>
      <c r="C2" s="2">
        <v>6.0</v>
      </c>
      <c r="D2" s="3">
        <f t="shared" ref="D2:D8" si="1">B2*C2</f>
        <v>600</v>
      </c>
      <c r="E2" s="4">
        <f>D2/доллар</f>
        <v>9.677419355</v>
      </c>
      <c r="F2" s="5">
        <f>D2/евро</f>
        <v>8.571428571</v>
      </c>
    </row>
    <row r="3" ht="14.25" customHeight="1">
      <c r="A3" s="2" t="s">
        <v>7</v>
      </c>
      <c r="B3" s="2">
        <v>120.0</v>
      </c>
      <c r="C3" s="2">
        <v>2.0</v>
      </c>
      <c r="D3" s="3">
        <f t="shared" si="1"/>
        <v>240</v>
      </c>
      <c r="E3" s="4">
        <f>D3/доллар</f>
        <v>3.870967742</v>
      </c>
      <c r="F3" s="5">
        <f>D3/евро</f>
        <v>3.428571429</v>
      </c>
    </row>
    <row r="4" ht="14.25" customHeight="1">
      <c r="A4" s="2" t="s">
        <v>8</v>
      </c>
      <c r="B4" s="2">
        <v>60.0</v>
      </c>
      <c r="C4" s="2">
        <v>3.0</v>
      </c>
      <c r="D4" s="3">
        <f t="shared" si="1"/>
        <v>180</v>
      </c>
      <c r="E4" s="4">
        <f>D4/доллар</f>
        <v>2.903225806</v>
      </c>
      <c r="F4" s="5">
        <f>D4/евро</f>
        <v>2.571428571</v>
      </c>
    </row>
    <row r="5" ht="14.25" customHeight="1">
      <c r="A5" s="2" t="s">
        <v>9</v>
      </c>
      <c r="B5" s="2">
        <v>100.0</v>
      </c>
      <c r="C5" s="2">
        <v>3.0</v>
      </c>
      <c r="D5" s="3">
        <f t="shared" si="1"/>
        <v>300</v>
      </c>
      <c r="E5" s="4">
        <f>D5/доллар</f>
        <v>4.838709677</v>
      </c>
      <c r="F5" s="5">
        <f>D5/евро</f>
        <v>4.285714286</v>
      </c>
    </row>
    <row r="6" ht="14.25" customHeight="1">
      <c r="A6" s="2" t="s">
        <v>10</v>
      </c>
      <c r="B6" s="2">
        <v>200.0</v>
      </c>
      <c r="C6" s="2">
        <v>8.0</v>
      </c>
      <c r="D6" s="3">
        <f t="shared" si="1"/>
        <v>1600</v>
      </c>
      <c r="E6" s="4">
        <f>D6/доллар</f>
        <v>25.80645161</v>
      </c>
      <c r="F6" s="5">
        <f>D6/евро</f>
        <v>22.85714286</v>
      </c>
    </row>
    <row r="7" ht="14.25" customHeight="1">
      <c r="A7" s="2" t="s">
        <v>11</v>
      </c>
      <c r="B7" s="2">
        <v>50.0</v>
      </c>
      <c r="C7" s="2">
        <v>5.0</v>
      </c>
      <c r="D7" s="3">
        <f t="shared" si="1"/>
        <v>250</v>
      </c>
      <c r="E7" s="4">
        <f>D7/доллар</f>
        <v>4.032258065</v>
      </c>
      <c r="F7" s="5">
        <f>D7/евро</f>
        <v>3.571428571</v>
      </c>
    </row>
    <row r="8" ht="14.25" customHeight="1">
      <c r="A8" s="2" t="s">
        <v>12</v>
      </c>
      <c r="B8" s="2">
        <v>70.0</v>
      </c>
      <c r="C8" s="2">
        <v>8.0</v>
      </c>
      <c r="D8" s="3">
        <f t="shared" si="1"/>
        <v>560</v>
      </c>
      <c r="E8" s="4">
        <f>D8/доллар</f>
        <v>9.032258065</v>
      </c>
      <c r="F8" s="5">
        <f>D8/евро</f>
        <v>8</v>
      </c>
    </row>
    <row r="9" ht="14.25" customHeight="1"/>
    <row r="10" ht="14.25" customHeight="1"/>
    <row r="11" ht="14.25" customHeight="1">
      <c r="A11" s="1" t="s">
        <v>13</v>
      </c>
      <c r="B11" s="6"/>
    </row>
    <row r="12" ht="14.25" customHeight="1">
      <c r="A12" s="2" t="s">
        <v>14</v>
      </c>
      <c r="B12" s="2">
        <v>62.0</v>
      </c>
    </row>
    <row r="13" ht="14.25" customHeight="1">
      <c r="A13" s="2" t="s">
        <v>15</v>
      </c>
      <c r="B13" s="2">
        <v>70.0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9.14"/>
    <col customWidth="1" min="3" max="6" width="8.71"/>
  </cols>
  <sheetData>
    <row r="1" ht="14.25" customHeight="1">
      <c r="C1" s="7" t="s">
        <v>16</v>
      </c>
      <c r="D1" s="8"/>
      <c r="E1" s="8"/>
      <c r="F1" s="9"/>
    </row>
    <row r="2" ht="14.25" customHeight="1">
      <c r="A2" s="1" t="s">
        <v>0</v>
      </c>
      <c r="B2" s="10" t="s">
        <v>17</v>
      </c>
      <c r="C2" s="11">
        <v>0.1</v>
      </c>
      <c r="D2" s="11">
        <v>0.15</v>
      </c>
      <c r="E2" s="11">
        <v>0.2</v>
      </c>
      <c r="F2" s="11">
        <v>0.25</v>
      </c>
    </row>
    <row r="3" ht="14.25" customHeight="1">
      <c r="A3" s="2" t="s">
        <v>18</v>
      </c>
      <c r="B3" s="12">
        <v>22000.0</v>
      </c>
      <c r="C3" s="2">
        <f t="shared" ref="C3:F3" si="1">$B3*C$2</f>
        <v>2200</v>
      </c>
      <c r="D3" s="2">
        <f t="shared" si="1"/>
        <v>3300</v>
      </c>
      <c r="E3" s="2">
        <f t="shared" si="1"/>
        <v>4400</v>
      </c>
      <c r="F3" s="2">
        <f t="shared" si="1"/>
        <v>5500</v>
      </c>
    </row>
    <row r="4" ht="14.25" customHeight="1">
      <c r="A4" s="2" t="s">
        <v>19</v>
      </c>
      <c r="B4" s="12">
        <v>77000.0</v>
      </c>
      <c r="C4" s="2">
        <f t="shared" ref="C4:F4" si="2">$B4*C$2</f>
        <v>7700</v>
      </c>
      <c r="D4" s="2">
        <f t="shared" si="2"/>
        <v>11550</v>
      </c>
      <c r="E4" s="2">
        <f t="shared" si="2"/>
        <v>15400</v>
      </c>
      <c r="F4" s="2">
        <f t="shared" si="2"/>
        <v>19250</v>
      </c>
    </row>
    <row r="5" ht="14.25" customHeight="1">
      <c r="A5" s="2" t="s">
        <v>20</v>
      </c>
      <c r="B5" s="12">
        <v>16000.0</v>
      </c>
      <c r="C5" s="2">
        <f t="shared" ref="C5:F5" si="3">$B5*C$2</f>
        <v>1600</v>
      </c>
      <c r="D5" s="2">
        <f t="shared" si="3"/>
        <v>2400</v>
      </c>
      <c r="E5" s="2">
        <f t="shared" si="3"/>
        <v>3200</v>
      </c>
      <c r="F5" s="2">
        <f t="shared" si="3"/>
        <v>4000</v>
      </c>
    </row>
    <row r="6" ht="14.25" customHeight="1">
      <c r="A6" s="2" t="s">
        <v>21</v>
      </c>
      <c r="B6" s="12">
        <v>10000.0</v>
      </c>
      <c r="C6" s="2">
        <f t="shared" ref="C6:F6" si="4">$B6*C$2</f>
        <v>1000</v>
      </c>
      <c r="D6" s="2">
        <f t="shared" si="4"/>
        <v>1500</v>
      </c>
      <c r="E6" s="2">
        <f t="shared" si="4"/>
        <v>2000</v>
      </c>
      <c r="F6" s="2">
        <f t="shared" si="4"/>
        <v>2500</v>
      </c>
    </row>
    <row r="7" ht="14.25" customHeight="1">
      <c r="A7" s="2" t="s">
        <v>22</v>
      </c>
      <c r="B7" s="12">
        <v>90000.0</v>
      </c>
      <c r="C7" s="2">
        <f t="shared" ref="C7:F7" si="5">$B7*C$2</f>
        <v>9000</v>
      </c>
      <c r="D7" s="2">
        <f t="shared" si="5"/>
        <v>13500</v>
      </c>
      <c r="E7" s="2">
        <f t="shared" si="5"/>
        <v>18000</v>
      </c>
      <c r="F7" s="2">
        <f t="shared" si="5"/>
        <v>22500</v>
      </c>
    </row>
    <row r="8" ht="14.25" customHeight="1">
      <c r="A8" s="2" t="s">
        <v>23</v>
      </c>
      <c r="B8" s="12">
        <v>50000.0</v>
      </c>
      <c r="C8" s="2">
        <f t="shared" ref="C8:F8" si="6">$B8*C$2</f>
        <v>5000</v>
      </c>
      <c r="D8" s="2">
        <f t="shared" si="6"/>
        <v>7500</v>
      </c>
      <c r="E8" s="2">
        <f t="shared" si="6"/>
        <v>10000</v>
      </c>
      <c r="F8" s="2">
        <f t="shared" si="6"/>
        <v>12500</v>
      </c>
    </row>
    <row r="9" ht="14.25" customHeight="1">
      <c r="A9" s="2" t="s">
        <v>24</v>
      </c>
      <c r="B9" s="12">
        <v>55000.0</v>
      </c>
      <c r="C9" s="2">
        <f t="shared" ref="C9:F9" si="7">$B9*C$2</f>
        <v>5500</v>
      </c>
      <c r="D9" s="2">
        <f t="shared" si="7"/>
        <v>8250</v>
      </c>
      <c r="E9" s="2">
        <f t="shared" si="7"/>
        <v>11000</v>
      </c>
      <c r="F9" s="2">
        <f t="shared" si="7"/>
        <v>13750</v>
      </c>
    </row>
    <row r="10" ht="14.25" customHeight="1">
      <c r="A10" s="2" t="s">
        <v>25</v>
      </c>
      <c r="B10" s="12">
        <v>33000.0</v>
      </c>
      <c r="C10" s="2">
        <f t="shared" ref="C10:F10" si="8">$B10*C$2</f>
        <v>3300</v>
      </c>
      <c r="D10" s="2">
        <f t="shared" si="8"/>
        <v>4950</v>
      </c>
      <c r="E10" s="2">
        <f t="shared" si="8"/>
        <v>6600</v>
      </c>
      <c r="F10" s="2">
        <f t="shared" si="8"/>
        <v>8250</v>
      </c>
    </row>
    <row r="11" ht="14.25" customHeight="1">
      <c r="A11" s="2" t="s">
        <v>26</v>
      </c>
      <c r="B11" s="12">
        <v>52000.0</v>
      </c>
      <c r="C11" s="2">
        <f t="shared" ref="C11:F11" si="9">$B11*C$2</f>
        <v>5200</v>
      </c>
      <c r="D11" s="2">
        <f t="shared" si="9"/>
        <v>7800</v>
      </c>
      <c r="E11" s="2">
        <f t="shared" si="9"/>
        <v>10400</v>
      </c>
      <c r="F11" s="2">
        <f t="shared" si="9"/>
        <v>13000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0.29"/>
    <col customWidth="1" min="3" max="3" width="16.57"/>
    <col customWidth="1" min="4" max="6" width="8.71"/>
    <col customWidth="1" min="7" max="7" width="26.86"/>
    <col customWidth="1" min="8" max="8" width="15.43"/>
    <col customWidth="1" min="9" max="9" width="16.43"/>
  </cols>
  <sheetData>
    <row r="1" ht="14.25" customHeight="1">
      <c r="A1" s="13" t="s">
        <v>27</v>
      </c>
      <c r="B1" s="1" t="s">
        <v>28</v>
      </c>
      <c r="C1" s="1" t="s">
        <v>29</v>
      </c>
      <c r="G1" s="1" t="s">
        <v>30</v>
      </c>
      <c r="H1" s="14">
        <f>SUM(C2:C271)</f>
        <v>1375200</v>
      </c>
    </row>
    <row r="2" ht="14.25" customHeight="1">
      <c r="A2" s="15">
        <v>43709.0</v>
      </c>
      <c r="B2" s="2" t="s">
        <v>21</v>
      </c>
      <c r="C2" s="2">
        <v>15000.0</v>
      </c>
      <c r="G2" s="6" t="s">
        <v>31</v>
      </c>
      <c r="H2" s="14">
        <f>SUMIF(B:B,"Смартфон",C:C)</f>
        <v>120900</v>
      </c>
    </row>
    <row r="3" ht="14.25" customHeight="1">
      <c r="A3" s="15">
        <v>43710.0</v>
      </c>
      <c r="B3" s="2" t="s">
        <v>18</v>
      </c>
      <c r="C3" s="2">
        <v>8700.0</v>
      </c>
      <c r="G3" s="6" t="s">
        <v>32</v>
      </c>
      <c r="H3" s="14">
        <f>SUMIFS(C:C,A:A,"&gt;30.09.2019",A:A,"&lt;01.11.2019")</f>
        <v>151800</v>
      </c>
    </row>
    <row r="4" ht="14.25" customHeight="1">
      <c r="A4" s="15">
        <v>43711.0</v>
      </c>
      <c r="B4" s="2" t="s">
        <v>22</v>
      </c>
      <c r="C4" s="2">
        <v>6300.0</v>
      </c>
    </row>
    <row r="5" ht="14.25" customHeight="1">
      <c r="A5" s="15">
        <v>43712.0</v>
      </c>
      <c r="B5" s="2" t="s">
        <v>26</v>
      </c>
      <c r="C5" s="2">
        <v>1900.0</v>
      </c>
      <c r="G5" s="1" t="s">
        <v>0</v>
      </c>
      <c r="H5" s="1" t="s">
        <v>33</v>
      </c>
      <c r="I5" s="1" t="s">
        <v>34</v>
      </c>
    </row>
    <row r="6" ht="14.25" customHeight="1">
      <c r="A6" s="15">
        <v>43713.0</v>
      </c>
      <c r="B6" s="2" t="s">
        <v>20</v>
      </c>
      <c r="C6" s="2">
        <v>7400.0</v>
      </c>
      <c r="G6" s="2" t="s">
        <v>18</v>
      </c>
      <c r="H6" s="2">
        <f t="shared" ref="H6:H14" si="1">COUNTIF(B:B,G6)</f>
        <v>38</v>
      </c>
      <c r="I6" s="14">
        <f t="shared" ref="I6:I14" si="2">SUMIF(B:B,G6,C:C)</f>
        <v>198100</v>
      </c>
    </row>
    <row r="7" ht="14.25" customHeight="1">
      <c r="A7" s="15">
        <v>43714.0</v>
      </c>
      <c r="B7" s="2" t="s">
        <v>22</v>
      </c>
      <c r="C7" s="2">
        <v>7900.0</v>
      </c>
      <c r="G7" s="2" t="s">
        <v>19</v>
      </c>
      <c r="H7" s="2">
        <f t="shared" si="1"/>
        <v>26</v>
      </c>
      <c r="I7" s="14">
        <f t="shared" si="2"/>
        <v>143200</v>
      </c>
    </row>
    <row r="8" ht="14.25" customHeight="1">
      <c r="A8" s="15">
        <v>43715.0</v>
      </c>
      <c r="B8" s="2" t="s">
        <v>24</v>
      </c>
      <c r="C8" s="2">
        <v>1000.0</v>
      </c>
      <c r="G8" s="2" t="s">
        <v>20</v>
      </c>
      <c r="H8" s="2">
        <f t="shared" si="1"/>
        <v>23</v>
      </c>
      <c r="I8" s="14">
        <f t="shared" si="2"/>
        <v>141900</v>
      </c>
    </row>
    <row r="9" ht="14.25" customHeight="1">
      <c r="A9" s="15">
        <v>43716.0</v>
      </c>
      <c r="B9" s="2" t="s">
        <v>21</v>
      </c>
      <c r="C9" s="2">
        <v>5200.0</v>
      </c>
      <c r="G9" s="2" t="s">
        <v>21</v>
      </c>
      <c r="H9" s="2">
        <f t="shared" si="1"/>
        <v>23</v>
      </c>
      <c r="I9" s="14">
        <f t="shared" si="2"/>
        <v>120900</v>
      </c>
    </row>
    <row r="10" ht="14.25" customHeight="1">
      <c r="A10" s="15">
        <v>43717.0</v>
      </c>
      <c r="B10" s="2" t="s">
        <v>23</v>
      </c>
      <c r="C10" s="2">
        <v>8800.0</v>
      </c>
      <c r="G10" s="2" t="s">
        <v>22</v>
      </c>
      <c r="H10" s="2">
        <f t="shared" si="1"/>
        <v>28</v>
      </c>
      <c r="I10" s="14">
        <f t="shared" si="2"/>
        <v>137400</v>
      </c>
    </row>
    <row r="11" ht="14.25" customHeight="1">
      <c r="A11" s="15">
        <v>43718.0</v>
      </c>
      <c r="B11" s="2" t="s">
        <v>26</v>
      </c>
      <c r="C11" s="2">
        <v>7900.0</v>
      </c>
      <c r="G11" s="2" t="s">
        <v>23</v>
      </c>
      <c r="H11" s="2">
        <f t="shared" si="1"/>
        <v>31</v>
      </c>
      <c r="I11" s="14">
        <f t="shared" si="2"/>
        <v>175200</v>
      </c>
    </row>
    <row r="12" ht="14.25" customHeight="1">
      <c r="A12" s="15">
        <v>43719.0</v>
      </c>
      <c r="B12" s="2" t="s">
        <v>22</v>
      </c>
      <c r="C12" s="2">
        <v>3900.0</v>
      </c>
      <c r="G12" s="2" t="s">
        <v>24</v>
      </c>
      <c r="H12" s="2">
        <f t="shared" si="1"/>
        <v>25</v>
      </c>
      <c r="I12" s="14">
        <f t="shared" si="2"/>
        <v>121000</v>
      </c>
    </row>
    <row r="13" ht="14.25" customHeight="1">
      <c r="A13" s="15">
        <v>43720.0</v>
      </c>
      <c r="B13" s="2" t="s">
        <v>26</v>
      </c>
      <c r="C13" s="2">
        <v>6100.0</v>
      </c>
      <c r="G13" s="2" t="s">
        <v>25</v>
      </c>
      <c r="H13" s="2">
        <f t="shared" si="1"/>
        <v>34</v>
      </c>
      <c r="I13" s="14">
        <f t="shared" si="2"/>
        <v>147200</v>
      </c>
    </row>
    <row r="14" ht="14.25" customHeight="1">
      <c r="A14" s="15">
        <v>43721.0</v>
      </c>
      <c r="B14" s="2" t="s">
        <v>19</v>
      </c>
      <c r="C14" s="2">
        <v>8900.0</v>
      </c>
      <c r="G14" s="2" t="s">
        <v>26</v>
      </c>
      <c r="H14" s="2">
        <f t="shared" si="1"/>
        <v>42</v>
      </c>
      <c r="I14" s="14">
        <f t="shared" si="2"/>
        <v>190300</v>
      </c>
    </row>
    <row r="15" ht="14.25" customHeight="1">
      <c r="A15" s="15">
        <v>43722.0</v>
      </c>
      <c r="B15" s="2" t="s">
        <v>18</v>
      </c>
      <c r="C15" s="2">
        <v>5400.0</v>
      </c>
    </row>
    <row r="16" ht="14.25" customHeight="1">
      <c r="A16" s="15">
        <v>43723.0</v>
      </c>
      <c r="B16" s="2" t="s">
        <v>18</v>
      </c>
      <c r="C16" s="2">
        <v>7900.0</v>
      </c>
      <c r="G16" s="1" t="s">
        <v>35</v>
      </c>
      <c r="H16" s="14">
        <f>AVERAGE(C:C)</f>
        <v>5093.333333</v>
      </c>
    </row>
    <row r="17" ht="14.25" customHeight="1">
      <c r="A17" s="15">
        <v>43724.0</v>
      </c>
      <c r="B17" s="2" t="s">
        <v>18</v>
      </c>
      <c r="C17" s="2">
        <v>5500.0</v>
      </c>
      <c r="G17" s="1" t="s">
        <v>36</v>
      </c>
      <c r="H17" s="14">
        <f>MIN(C:C)</f>
        <v>1000</v>
      </c>
    </row>
    <row r="18" ht="14.25" customHeight="1">
      <c r="A18" s="15">
        <v>43725.0</v>
      </c>
      <c r="B18" s="2" t="s">
        <v>25</v>
      </c>
      <c r="C18" s="2">
        <v>5400.0</v>
      </c>
      <c r="G18" s="1" t="s">
        <v>37</v>
      </c>
      <c r="H18" s="14">
        <f>MAX(C:C)</f>
        <v>15000</v>
      </c>
    </row>
    <row r="19" ht="14.25" customHeight="1">
      <c r="A19" s="15">
        <v>43726.0</v>
      </c>
      <c r="B19" s="2" t="s">
        <v>25</v>
      </c>
      <c r="C19" s="2">
        <v>2300.0</v>
      </c>
    </row>
    <row r="20" ht="14.25" customHeight="1">
      <c r="A20" s="15">
        <v>43727.0</v>
      </c>
      <c r="B20" s="2" t="s">
        <v>22</v>
      </c>
      <c r="C20" s="2">
        <v>3200.0</v>
      </c>
      <c r="G20" s="1" t="s">
        <v>38</v>
      </c>
      <c r="H20" s="1" t="s">
        <v>39</v>
      </c>
      <c r="I20" s="1" t="s">
        <v>40</v>
      </c>
    </row>
    <row r="21" ht="14.25" customHeight="1">
      <c r="A21" s="15">
        <v>43728.0</v>
      </c>
      <c r="B21" s="2" t="s">
        <v>18</v>
      </c>
      <c r="C21" s="2">
        <v>1100.0</v>
      </c>
      <c r="G21" s="16">
        <v>1.0</v>
      </c>
      <c r="H21" s="14">
        <f t="shared" ref="H21:H25" si="3">LARGE(C:C,G21)</f>
        <v>15000</v>
      </c>
      <c r="I21" s="14">
        <f t="shared" ref="I21:I25" si="4">SMALL(C:C,G21)</f>
        <v>1000</v>
      </c>
    </row>
    <row r="22" ht="14.25" customHeight="1">
      <c r="A22" s="15">
        <v>43729.0</v>
      </c>
      <c r="B22" s="2" t="s">
        <v>22</v>
      </c>
      <c r="C22" s="2">
        <v>2300.0</v>
      </c>
      <c r="G22" s="16">
        <v>2.0</v>
      </c>
      <c r="H22" s="14">
        <f t="shared" si="3"/>
        <v>9500</v>
      </c>
      <c r="I22" s="14">
        <f t="shared" si="4"/>
        <v>1000</v>
      </c>
    </row>
    <row r="23" ht="14.25" customHeight="1">
      <c r="A23" s="15">
        <v>43730.0</v>
      </c>
      <c r="B23" s="2" t="s">
        <v>23</v>
      </c>
      <c r="C23" s="2">
        <v>8100.0</v>
      </c>
      <c r="G23" s="16">
        <v>3.0</v>
      </c>
      <c r="H23" s="14">
        <f t="shared" si="3"/>
        <v>9500</v>
      </c>
      <c r="I23" s="14">
        <f t="shared" si="4"/>
        <v>1000</v>
      </c>
    </row>
    <row r="24" ht="14.25" customHeight="1">
      <c r="A24" s="15">
        <v>43731.0</v>
      </c>
      <c r="B24" s="2" t="s">
        <v>20</v>
      </c>
      <c r="C24" s="2">
        <v>7600.0</v>
      </c>
      <c r="G24" s="16">
        <v>4.0</v>
      </c>
      <c r="H24" s="14">
        <f t="shared" si="3"/>
        <v>9500</v>
      </c>
      <c r="I24" s="14">
        <f t="shared" si="4"/>
        <v>1000</v>
      </c>
    </row>
    <row r="25" ht="14.25" customHeight="1">
      <c r="A25" s="15">
        <v>43732.0</v>
      </c>
      <c r="B25" s="2" t="s">
        <v>18</v>
      </c>
      <c r="C25" s="2">
        <v>4800.0</v>
      </c>
      <c r="G25" s="16">
        <v>5.0</v>
      </c>
      <c r="H25" s="14">
        <f t="shared" si="3"/>
        <v>9500</v>
      </c>
      <c r="I25" s="14">
        <f t="shared" si="4"/>
        <v>1000</v>
      </c>
    </row>
    <row r="26" ht="14.25" customHeight="1">
      <c r="A26" s="15">
        <v>43733.0</v>
      </c>
      <c r="B26" s="2" t="s">
        <v>23</v>
      </c>
      <c r="C26" s="2">
        <v>5500.0</v>
      </c>
    </row>
    <row r="27" ht="14.25" customHeight="1">
      <c r="A27" s="15">
        <v>43734.0</v>
      </c>
      <c r="B27" s="2" t="s">
        <v>26</v>
      </c>
      <c r="C27" s="2">
        <v>5300.0</v>
      </c>
    </row>
    <row r="28" ht="14.25" customHeight="1">
      <c r="A28" s="15">
        <v>43735.0</v>
      </c>
      <c r="B28" s="2" t="s">
        <v>22</v>
      </c>
      <c r="C28" s="2">
        <v>2400.0</v>
      </c>
    </row>
    <row r="29" ht="14.25" customHeight="1">
      <c r="A29" s="15">
        <v>43736.0</v>
      </c>
      <c r="B29" s="2" t="s">
        <v>18</v>
      </c>
      <c r="C29" s="2">
        <v>8700.0</v>
      </c>
    </row>
    <row r="30" ht="14.25" customHeight="1">
      <c r="A30" s="15">
        <v>43737.0</v>
      </c>
      <c r="B30" s="2" t="s">
        <v>23</v>
      </c>
      <c r="C30" s="2">
        <v>6000.0</v>
      </c>
    </row>
    <row r="31" ht="14.25" customHeight="1">
      <c r="A31" s="15">
        <v>43738.0</v>
      </c>
      <c r="B31" s="2" t="s">
        <v>20</v>
      </c>
      <c r="C31" s="2">
        <v>8100.0</v>
      </c>
    </row>
    <row r="32" ht="14.25" customHeight="1">
      <c r="A32" s="15">
        <v>43739.0</v>
      </c>
      <c r="B32" s="2" t="s">
        <v>21</v>
      </c>
      <c r="C32" s="2">
        <v>3200.0</v>
      </c>
    </row>
    <row r="33" ht="14.25" customHeight="1">
      <c r="A33" s="15">
        <v>43740.0</v>
      </c>
      <c r="B33" s="2" t="s">
        <v>26</v>
      </c>
      <c r="C33" s="2">
        <v>1500.0</v>
      </c>
    </row>
    <row r="34" ht="14.25" customHeight="1">
      <c r="A34" s="15">
        <v>43741.0</v>
      </c>
      <c r="B34" s="2" t="s">
        <v>25</v>
      </c>
      <c r="C34" s="2">
        <v>3600.0</v>
      </c>
    </row>
    <row r="35" ht="14.25" customHeight="1">
      <c r="A35" s="15">
        <v>43742.0</v>
      </c>
      <c r="B35" s="2" t="s">
        <v>26</v>
      </c>
      <c r="C35" s="2">
        <v>4200.0</v>
      </c>
    </row>
    <row r="36" ht="14.25" customHeight="1">
      <c r="A36" s="15">
        <v>43743.0</v>
      </c>
      <c r="B36" s="2" t="s">
        <v>19</v>
      </c>
      <c r="C36" s="2">
        <v>2400.0</v>
      </c>
    </row>
    <row r="37" ht="14.25" customHeight="1">
      <c r="A37" s="15">
        <v>43744.0</v>
      </c>
      <c r="B37" s="2" t="s">
        <v>25</v>
      </c>
      <c r="C37" s="2">
        <v>2900.0</v>
      </c>
    </row>
    <row r="38" ht="14.25" customHeight="1">
      <c r="A38" s="15">
        <v>43745.0</v>
      </c>
      <c r="B38" s="2" t="s">
        <v>26</v>
      </c>
      <c r="C38" s="2">
        <v>9100.0</v>
      </c>
    </row>
    <row r="39" ht="14.25" customHeight="1">
      <c r="A39" s="15">
        <v>43746.0</v>
      </c>
      <c r="B39" s="2" t="s">
        <v>19</v>
      </c>
      <c r="C39" s="2">
        <v>3100.0</v>
      </c>
    </row>
    <row r="40" ht="14.25" customHeight="1">
      <c r="A40" s="15">
        <v>43747.0</v>
      </c>
      <c r="B40" s="2" t="s">
        <v>18</v>
      </c>
      <c r="C40" s="2">
        <v>8600.0</v>
      </c>
    </row>
    <row r="41" ht="14.25" customHeight="1">
      <c r="A41" s="15">
        <v>43748.0</v>
      </c>
      <c r="B41" s="2" t="s">
        <v>24</v>
      </c>
      <c r="C41" s="2">
        <v>4700.0</v>
      </c>
    </row>
    <row r="42" ht="14.25" customHeight="1">
      <c r="A42" s="15">
        <v>43749.0</v>
      </c>
      <c r="B42" s="2" t="s">
        <v>19</v>
      </c>
      <c r="C42" s="2">
        <v>5900.0</v>
      </c>
    </row>
    <row r="43" ht="14.25" customHeight="1">
      <c r="A43" s="15">
        <v>43750.0</v>
      </c>
      <c r="B43" s="2" t="s">
        <v>25</v>
      </c>
      <c r="C43" s="2">
        <v>5100.0</v>
      </c>
    </row>
    <row r="44" ht="14.25" customHeight="1">
      <c r="A44" s="15">
        <v>43751.0</v>
      </c>
      <c r="B44" s="2" t="s">
        <v>18</v>
      </c>
      <c r="C44" s="2">
        <v>8200.0</v>
      </c>
    </row>
    <row r="45" ht="14.25" customHeight="1">
      <c r="A45" s="15">
        <v>43752.0</v>
      </c>
      <c r="B45" s="2" t="s">
        <v>22</v>
      </c>
      <c r="C45" s="2">
        <v>1700.0</v>
      </c>
    </row>
    <row r="46" ht="14.25" customHeight="1">
      <c r="A46" s="15">
        <v>43753.0</v>
      </c>
      <c r="B46" s="2" t="s">
        <v>24</v>
      </c>
      <c r="C46" s="2">
        <v>6900.0</v>
      </c>
    </row>
    <row r="47" ht="14.25" customHeight="1">
      <c r="A47" s="15">
        <v>43754.0</v>
      </c>
      <c r="B47" s="2" t="s">
        <v>26</v>
      </c>
      <c r="C47" s="2">
        <v>3800.0</v>
      </c>
    </row>
    <row r="48" ht="14.25" customHeight="1">
      <c r="A48" s="15">
        <v>43755.0</v>
      </c>
      <c r="B48" s="2" t="s">
        <v>26</v>
      </c>
      <c r="C48" s="2">
        <v>1100.0</v>
      </c>
    </row>
    <row r="49" ht="14.25" customHeight="1">
      <c r="A49" s="15">
        <v>43756.0</v>
      </c>
      <c r="B49" s="2" t="s">
        <v>18</v>
      </c>
      <c r="C49" s="2">
        <v>6600.0</v>
      </c>
    </row>
    <row r="50" ht="14.25" customHeight="1">
      <c r="A50" s="15">
        <v>43757.0</v>
      </c>
      <c r="B50" s="2" t="s">
        <v>19</v>
      </c>
      <c r="C50" s="2">
        <v>1000.0</v>
      </c>
    </row>
    <row r="51" ht="14.25" customHeight="1">
      <c r="A51" s="15">
        <v>43758.0</v>
      </c>
      <c r="B51" s="2" t="s">
        <v>25</v>
      </c>
      <c r="C51" s="2">
        <v>1900.0</v>
      </c>
    </row>
    <row r="52" ht="14.25" customHeight="1">
      <c r="A52" s="15">
        <v>43759.0</v>
      </c>
      <c r="B52" s="2" t="s">
        <v>20</v>
      </c>
      <c r="C52" s="2">
        <v>7300.0</v>
      </c>
    </row>
    <row r="53" ht="14.25" customHeight="1">
      <c r="A53" s="15">
        <v>43760.0</v>
      </c>
      <c r="B53" s="2" t="s">
        <v>23</v>
      </c>
      <c r="C53" s="2">
        <v>7100.0</v>
      </c>
    </row>
    <row r="54" ht="14.25" customHeight="1">
      <c r="A54" s="15">
        <v>43761.0</v>
      </c>
      <c r="B54" s="2" t="s">
        <v>20</v>
      </c>
      <c r="C54" s="2">
        <v>6100.0</v>
      </c>
    </row>
    <row r="55" ht="14.25" customHeight="1">
      <c r="A55" s="15">
        <v>43762.0</v>
      </c>
      <c r="B55" s="2" t="s">
        <v>26</v>
      </c>
      <c r="C55" s="2">
        <v>4500.0</v>
      </c>
    </row>
    <row r="56" ht="14.25" customHeight="1">
      <c r="A56" s="15">
        <v>43763.0</v>
      </c>
      <c r="B56" s="2" t="s">
        <v>23</v>
      </c>
      <c r="C56" s="2">
        <v>3900.0</v>
      </c>
    </row>
    <row r="57" ht="14.25" customHeight="1">
      <c r="A57" s="15">
        <v>43764.0</v>
      </c>
      <c r="B57" s="2" t="s">
        <v>21</v>
      </c>
      <c r="C57" s="2">
        <v>1500.0</v>
      </c>
    </row>
    <row r="58" ht="14.25" customHeight="1">
      <c r="A58" s="15">
        <v>43765.0</v>
      </c>
      <c r="B58" s="2" t="s">
        <v>24</v>
      </c>
      <c r="C58" s="2">
        <v>8500.0</v>
      </c>
    </row>
    <row r="59" ht="14.25" customHeight="1">
      <c r="A59" s="15">
        <v>43766.0</v>
      </c>
      <c r="B59" s="2" t="s">
        <v>23</v>
      </c>
      <c r="C59" s="2">
        <v>8200.0</v>
      </c>
    </row>
    <row r="60" ht="14.25" customHeight="1">
      <c r="A60" s="15">
        <v>43767.0</v>
      </c>
      <c r="B60" s="2" t="s">
        <v>26</v>
      </c>
      <c r="C60" s="2">
        <v>6200.0</v>
      </c>
    </row>
    <row r="61" ht="14.25" customHeight="1">
      <c r="A61" s="15">
        <v>43768.0</v>
      </c>
      <c r="B61" s="2" t="s">
        <v>26</v>
      </c>
      <c r="C61" s="2">
        <v>9100.0</v>
      </c>
    </row>
    <row r="62" ht="14.25" customHeight="1">
      <c r="A62" s="15">
        <v>43769.0</v>
      </c>
      <c r="B62" s="2" t="s">
        <v>18</v>
      </c>
      <c r="C62" s="2">
        <v>3900.0</v>
      </c>
    </row>
    <row r="63" ht="14.25" customHeight="1">
      <c r="A63" s="15">
        <v>43770.0</v>
      </c>
      <c r="B63" s="2" t="s">
        <v>23</v>
      </c>
      <c r="C63" s="2">
        <v>4800.0</v>
      </c>
    </row>
    <row r="64" ht="14.25" customHeight="1">
      <c r="A64" s="15">
        <v>43771.0</v>
      </c>
      <c r="B64" s="2" t="s">
        <v>23</v>
      </c>
      <c r="C64" s="2">
        <v>7800.0</v>
      </c>
    </row>
    <row r="65" ht="14.25" customHeight="1">
      <c r="A65" s="15">
        <v>43772.0</v>
      </c>
      <c r="B65" s="2" t="s">
        <v>19</v>
      </c>
      <c r="C65" s="2">
        <v>6100.0</v>
      </c>
    </row>
    <row r="66" ht="14.25" customHeight="1">
      <c r="A66" s="15">
        <v>43773.0</v>
      </c>
      <c r="B66" s="2" t="s">
        <v>20</v>
      </c>
      <c r="C66" s="2">
        <v>9400.0</v>
      </c>
    </row>
    <row r="67" ht="14.25" customHeight="1">
      <c r="A67" s="15">
        <v>43774.0</v>
      </c>
      <c r="B67" s="2" t="s">
        <v>23</v>
      </c>
      <c r="C67" s="2">
        <v>6500.0</v>
      </c>
    </row>
    <row r="68" ht="14.25" customHeight="1">
      <c r="A68" s="15">
        <v>43775.0</v>
      </c>
      <c r="B68" s="2" t="s">
        <v>20</v>
      </c>
      <c r="C68" s="2">
        <v>2900.0</v>
      </c>
    </row>
    <row r="69" ht="14.25" customHeight="1">
      <c r="A69" s="15">
        <v>43776.0</v>
      </c>
      <c r="B69" s="2" t="s">
        <v>24</v>
      </c>
      <c r="C69" s="2">
        <v>1700.0</v>
      </c>
    </row>
    <row r="70" ht="14.25" customHeight="1">
      <c r="A70" s="15">
        <v>43777.0</v>
      </c>
      <c r="B70" s="2" t="s">
        <v>22</v>
      </c>
      <c r="C70" s="2">
        <v>1300.0</v>
      </c>
    </row>
    <row r="71" ht="14.25" customHeight="1">
      <c r="A71" s="15">
        <v>43778.0</v>
      </c>
      <c r="B71" s="2" t="s">
        <v>26</v>
      </c>
      <c r="C71" s="2">
        <v>4400.0</v>
      </c>
    </row>
    <row r="72" ht="14.25" customHeight="1">
      <c r="A72" s="15">
        <v>43779.0</v>
      </c>
      <c r="B72" s="2" t="s">
        <v>18</v>
      </c>
      <c r="C72" s="2">
        <v>7300.0</v>
      </c>
    </row>
    <row r="73" ht="14.25" customHeight="1">
      <c r="A73" s="15">
        <v>43780.0</v>
      </c>
      <c r="B73" s="2" t="s">
        <v>19</v>
      </c>
      <c r="C73" s="2">
        <v>1200.0</v>
      </c>
    </row>
    <row r="74" ht="14.25" customHeight="1">
      <c r="A74" s="15">
        <v>43781.0</v>
      </c>
      <c r="B74" s="2" t="s">
        <v>24</v>
      </c>
      <c r="C74" s="2">
        <v>5200.0</v>
      </c>
    </row>
    <row r="75" ht="14.25" customHeight="1">
      <c r="A75" s="15">
        <v>43782.0</v>
      </c>
      <c r="B75" s="2" t="s">
        <v>19</v>
      </c>
      <c r="C75" s="2">
        <v>9500.0</v>
      </c>
    </row>
    <row r="76" ht="14.25" customHeight="1">
      <c r="A76" s="15">
        <v>43783.0</v>
      </c>
      <c r="B76" s="2" t="s">
        <v>25</v>
      </c>
      <c r="C76" s="2">
        <v>2700.0</v>
      </c>
    </row>
    <row r="77" ht="14.25" customHeight="1">
      <c r="A77" s="15">
        <v>43784.0</v>
      </c>
      <c r="B77" s="2" t="s">
        <v>23</v>
      </c>
      <c r="C77" s="2">
        <v>4800.0</v>
      </c>
    </row>
    <row r="78" ht="14.25" customHeight="1">
      <c r="A78" s="15">
        <v>43785.0</v>
      </c>
      <c r="B78" s="2" t="s">
        <v>21</v>
      </c>
      <c r="C78" s="2">
        <v>1000.0</v>
      </c>
    </row>
    <row r="79" ht="14.25" customHeight="1">
      <c r="A79" s="15">
        <v>43786.0</v>
      </c>
      <c r="B79" s="2" t="s">
        <v>20</v>
      </c>
      <c r="C79" s="2">
        <v>6200.0</v>
      </c>
    </row>
    <row r="80" ht="14.25" customHeight="1">
      <c r="A80" s="15">
        <v>43787.0</v>
      </c>
      <c r="B80" s="2" t="s">
        <v>23</v>
      </c>
      <c r="C80" s="2">
        <v>3000.0</v>
      </c>
    </row>
    <row r="81" ht="14.25" customHeight="1">
      <c r="A81" s="15">
        <v>43788.0</v>
      </c>
      <c r="B81" s="2" t="s">
        <v>18</v>
      </c>
      <c r="C81" s="2">
        <v>1000.0</v>
      </c>
    </row>
    <row r="82" ht="14.25" customHeight="1">
      <c r="A82" s="15">
        <v>43789.0</v>
      </c>
      <c r="B82" s="2" t="s">
        <v>26</v>
      </c>
      <c r="C82" s="2">
        <v>3200.0</v>
      </c>
    </row>
    <row r="83" ht="14.25" customHeight="1">
      <c r="A83" s="15">
        <v>43790.0</v>
      </c>
      <c r="B83" s="2" t="s">
        <v>23</v>
      </c>
      <c r="C83" s="2">
        <v>6600.0</v>
      </c>
    </row>
    <row r="84" ht="14.25" customHeight="1">
      <c r="A84" s="15">
        <v>43791.0</v>
      </c>
      <c r="B84" s="2" t="s">
        <v>23</v>
      </c>
      <c r="C84" s="2">
        <v>6800.0</v>
      </c>
    </row>
    <row r="85" ht="14.25" customHeight="1">
      <c r="A85" s="15">
        <v>43792.0</v>
      </c>
      <c r="B85" s="2" t="s">
        <v>22</v>
      </c>
      <c r="C85" s="2">
        <v>8300.0</v>
      </c>
    </row>
    <row r="86" ht="14.25" customHeight="1">
      <c r="A86" s="15">
        <v>43793.0</v>
      </c>
      <c r="B86" s="2" t="s">
        <v>21</v>
      </c>
      <c r="C86" s="2">
        <v>9300.0</v>
      </c>
    </row>
    <row r="87" ht="14.25" customHeight="1">
      <c r="A87" s="15">
        <v>43794.0</v>
      </c>
      <c r="B87" s="2" t="s">
        <v>23</v>
      </c>
      <c r="C87" s="2">
        <v>6300.0</v>
      </c>
    </row>
    <row r="88" ht="14.25" customHeight="1">
      <c r="A88" s="15">
        <v>43795.0</v>
      </c>
      <c r="B88" s="2" t="s">
        <v>24</v>
      </c>
      <c r="C88" s="2">
        <v>7700.0</v>
      </c>
    </row>
    <row r="89" ht="14.25" customHeight="1">
      <c r="A89" s="15">
        <v>43796.0</v>
      </c>
      <c r="B89" s="2" t="s">
        <v>18</v>
      </c>
      <c r="C89" s="2">
        <v>5300.0</v>
      </c>
    </row>
    <row r="90" ht="14.25" customHeight="1">
      <c r="A90" s="15">
        <v>43797.0</v>
      </c>
      <c r="B90" s="2" t="s">
        <v>24</v>
      </c>
      <c r="C90" s="2">
        <v>5500.0</v>
      </c>
    </row>
    <row r="91" ht="14.25" customHeight="1">
      <c r="A91" s="15">
        <v>43798.0</v>
      </c>
      <c r="B91" s="2" t="s">
        <v>18</v>
      </c>
      <c r="C91" s="2">
        <v>1800.0</v>
      </c>
    </row>
    <row r="92" ht="14.25" customHeight="1">
      <c r="A92" s="15">
        <v>43799.0</v>
      </c>
      <c r="B92" s="2" t="s">
        <v>22</v>
      </c>
      <c r="C92" s="2">
        <v>9300.0</v>
      </c>
    </row>
    <row r="93" ht="14.25" customHeight="1">
      <c r="A93" s="15">
        <v>43800.0</v>
      </c>
      <c r="B93" s="2" t="s">
        <v>25</v>
      </c>
      <c r="C93" s="2">
        <v>4200.0</v>
      </c>
    </row>
    <row r="94" ht="14.25" customHeight="1">
      <c r="A94" s="15">
        <v>43801.0</v>
      </c>
      <c r="B94" s="2" t="s">
        <v>26</v>
      </c>
      <c r="C94" s="2">
        <v>6800.0</v>
      </c>
    </row>
    <row r="95" ht="14.25" customHeight="1">
      <c r="A95" s="15">
        <v>43802.0</v>
      </c>
      <c r="B95" s="2" t="s">
        <v>22</v>
      </c>
      <c r="C95" s="2">
        <v>3600.0</v>
      </c>
    </row>
    <row r="96" ht="14.25" customHeight="1">
      <c r="A96" s="15">
        <v>43803.0</v>
      </c>
      <c r="B96" s="2" t="s">
        <v>26</v>
      </c>
      <c r="C96" s="2">
        <v>3600.0</v>
      </c>
    </row>
    <row r="97" ht="14.25" customHeight="1">
      <c r="A97" s="15">
        <v>43804.0</v>
      </c>
      <c r="B97" s="2" t="s">
        <v>24</v>
      </c>
      <c r="C97" s="2">
        <v>1800.0</v>
      </c>
    </row>
    <row r="98" ht="14.25" customHeight="1">
      <c r="A98" s="15">
        <v>43805.0</v>
      </c>
      <c r="B98" s="2" t="s">
        <v>21</v>
      </c>
      <c r="C98" s="2">
        <v>1000.0</v>
      </c>
    </row>
    <row r="99" ht="14.25" customHeight="1">
      <c r="A99" s="15">
        <v>43806.0</v>
      </c>
      <c r="B99" s="2" t="s">
        <v>25</v>
      </c>
      <c r="C99" s="2">
        <v>7700.0</v>
      </c>
    </row>
    <row r="100" ht="14.25" customHeight="1">
      <c r="A100" s="15">
        <v>43807.0</v>
      </c>
      <c r="B100" s="2" t="s">
        <v>21</v>
      </c>
      <c r="C100" s="2">
        <v>6500.0</v>
      </c>
    </row>
    <row r="101" ht="14.25" customHeight="1">
      <c r="A101" s="15">
        <v>43808.0</v>
      </c>
      <c r="B101" s="2" t="s">
        <v>25</v>
      </c>
      <c r="C101" s="2">
        <v>2800.0</v>
      </c>
    </row>
    <row r="102" ht="14.25" customHeight="1">
      <c r="A102" s="15">
        <v>43809.0</v>
      </c>
      <c r="B102" s="2" t="s">
        <v>25</v>
      </c>
      <c r="C102" s="2">
        <v>2200.0</v>
      </c>
    </row>
    <row r="103" ht="14.25" customHeight="1">
      <c r="A103" s="15">
        <v>43810.0</v>
      </c>
      <c r="B103" s="2" t="s">
        <v>22</v>
      </c>
      <c r="C103" s="2">
        <v>4400.0</v>
      </c>
    </row>
    <row r="104" ht="14.25" customHeight="1">
      <c r="A104" s="15">
        <v>43811.0</v>
      </c>
      <c r="B104" s="2" t="s">
        <v>22</v>
      </c>
      <c r="C104" s="2">
        <v>4200.0</v>
      </c>
    </row>
    <row r="105" ht="14.25" customHeight="1">
      <c r="A105" s="15">
        <v>43812.0</v>
      </c>
      <c r="B105" s="2" t="s">
        <v>24</v>
      </c>
      <c r="C105" s="2">
        <v>2000.0</v>
      </c>
    </row>
    <row r="106" ht="14.25" customHeight="1">
      <c r="A106" s="15">
        <v>43813.0</v>
      </c>
      <c r="B106" s="2" t="s">
        <v>22</v>
      </c>
      <c r="C106" s="2">
        <v>4600.0</v>
      </c>
    </row>
    <row r="107" ht="14.25" customHeight="1">
      <c r="A107" s="15">
        <v>43814.0</v>
      </c>
      <c r="B107" s="2" t="s">
        <v>22</v>
      </c>
      <c r="C107" s="2">
        <v>8400.0</v>
      </c>
    </row>
    <row r="108" ht="14.25" customHeight="1">
      <c r="A108" s="15">
        <v>43815.0</v>
      </c>
      <c r="B108" s="2" t="s">
        <v>20</v>
      </c>
      <c r="C108" s="2">
        <v>7100.0</v>
      </c>
    </row>
    <row r="109" ht="14.25" customHeight="1">
      <c r="A109" s="15">
        <v>43816.0</v>
      </c>
      <c r="B109" s="2" t="s">
        <v>18</v>
      </c>
      <c r="C109" s="2">
        <v>5900.0</v>
      </c>
    </row>
    <row r="110" ht="14.25" customHeight="1">
      <c r="A110" s="15">
        <v>43817.0</v>
      </c>
      <c r="B110" s="2" t="s">
        <v>19</v>
      </c>
      <c r="C110" s="2">
        <v>4200.0</v>
      </c>
    </row>
    <row r="111" ht="14.25" customHeight="1">
      <c r="A111" s="15">
        <v>43818.0</v>
      </c>
      <c r="B111" s="2" t="s">
        <v>21</v>
      </c>
      <c r="C111" s="2">
        <v>5700.0</v>
      </c>
    </row>
    <row r="112" ht="14.25" customHeight="1">
      <c r="A112" s="15">
        <v>43819.0</v>
      </c>
      <c r="B112" s="2" t="s">
        <v>22</v>
      </c>
      <c r="C112" s="2">
        <v>2900.0</v>
      </c>
    </row>
    <row r="113" ht="14.25" customHeight="1">
      <c r="A113" s="15">
        <v>43820.0</v>
      </c>
      <c r="B113" s="2" t="s">
        <v>21</v>
      </c>
      <c r="C113" s="2">
        <v>9500.0</v>
      </c>
    </row>
    <row r="114" ht="14.25" customHeight="1">
      <c r="A114" s="15">
        <v>43821.0</v>
      </c>
      <c r="B114" s="2" t="s">
        <v>26</v>
      </c>
      <c r="C114" s="2">
        <v>8000.0</v>
      </c>
    </row>
    <row r="115" ht="14.25" customHeight="1">
      <c r="A115" s="15">
        <v>43822.0</v>
      </c>
      <c r="B115" s="2" t="s">
        <v>23</v>
      </c>
      <c r="C115" s="2">
        <v>8000.0</v>
      </c>
    </row>
    <row r="116" ht="14.25" customHeight="1">
      <c r="A116" s="15">
        <v>43823.0</v>
      </c>
      <c r="B116" s="2" t="s">
        <v>23</v>
      </c>
      <c r="C116" s="2">
        <v>3700.0</v>
      </c>
    </row>
    <row r="117" ht="14.25" customHeight="1">
      <c r="A117" s="15">
        <v>43824.0</v>
      </c>
      <c r="B117" s="2" t="s">
        <v>20</v>
      </c>
      <c r="C117" s="2">
        <v>5100.0</v>
      </c>
    </row>
    <row r="118" ht="14.25" customHeight="1">
      <c r="A118" s="15">
        <v>43825.0</v>
      </c>
      <c r="B118" s="2" t="s">
        <v>25</v>
      </c>
      <c r="C118" s="2">
        <v>8400.0</v>
      </c>
    </row>
    <row r="119" ht="14.25" customHeight="1">
      <c r="A119" s="15">
        <v>43826.0</v>
      </c>
      <c r="B119" s="2" t="s">
        <v>25</v>
      </c>
      <c r="C119" s="2">
        <v>6600.0</v>
      </c>
    </row>
    <row r="120" ht="14.25" customHeight="1">
      <c r="A120" s="15">
        <v>43827.0</v>
      </c>
      <c r="B120" s="2" t="s">
        <v>26</v>
      </c>
      <c r="C120" s="2">
        <v>7300.0</v>
      </c>
    </row>
    <row r="121" ht="14.25" customHeight="1">
      <c r="A121" s="15">
        <v>43828.0</v>
      </c>
      <c r="B121" s="2" t="s">
        <v>23</v>
      </c>
      <c r="C121" s="2">
        <v>1700.0</v>
      </c>
    </row>
    <row r="122" ht="14.25" customHeight="1">
      <c r="A122" s="15">
        <v>43829.0</v>
      </c>
      <c r="B122" s="2" t="s">
        <v>20</v>
      </c>
      <c r="C122" s="2">
        <v>2000.0</v>
      </c>
    </row>
    <row r="123" ht="14.25" customHeight="1">
      <c r="A123" s="15">
        <v>43830.0</v>
      </c>
      <c r="B123" s="2" t="s">
        <v>24</v>
      </c>
      <c r="C123" s="2">
        <v>3300.0</v>
      </c>
    </row>
    <row r="124" ht="14.25" customHeight="1">
      <c r="A124" s="15">
        <v>43831.0</v>
      </c>
      <c r="B124" s="2" t="s">
        <v>24</v>
      </c>
      <c r="C124" s="2">
        <v>1600.0</v>
      </c>
    </row>
    <row r="125" ht="14.25" customHeight="1">
      <c r="A125" s="15">
        <v>43832.0</v>
      </c>
      <c r="B125" s="2" t="s">
        <v>25</v>
      </c>
      <c r="C125" s="2">
        <v>1100.0</v>
      </c>
    </row>
    <row r="126" ht="14.25" customHeight="1">
      <c r="A126" s="15">
        <v>43833.0</v>
      </c>
      <c r="B126" s="2" t="s">
        <v>21</v>
      </c>
      <c r="C126" s="2">
        <v>4300.0</v>
      </c>
    </row>
    <row r="127" ht="14.25" customHeight="1">
      <c r="A127" s="15">
        <v>43834.0</v>
      </c>
      <c r="B127" s="2" t="s">
        <v>19</v>
      </c>
      <c r="C127" s="2">
        <v>3700.0</v>
      </c>
    </row>
    <row r="128" ht="14.25" customHeight="1">
      <c r="A128" s="15">
        <v>43835.0</v>
      </c>
      <c r="B128" s="2" t="s">
        <v>20</v>
      </c>
      <c r="C128" s="2">
        <v>8700.0</v>
      </c>
    </row>
    <row r="129" ht="14.25" customHeight="1">
      <c r="A129" s="15">
        <v>43836.0</v>
      </c>
      <c r="B129" s="2" t="s">
        <v>19</v>
      </c>
      <c r="C129" s="2">
        <v>6900.0</v>
      </c>
    </row>
    <row r="130" ht="14.25" customHeight="1">
      <c r="A130" s="15">
        <v>43837.0</v>
      </c>
      <c r="B130" s="2" t="s">
        <v>22</v>
      </c>
      <c r="C130" s="2">
        <v>9000.0</v>
      </c>
    </row>
    <row r="131" ht="14.25" customHeight="1">
      <c r="A131" s="15">
        <v>43838.0</v>
      </c>
      <c r="B131" s="2" t="s">
        <v>19</v>
      </c>
      <c r="C131" s="2">
        <v>7500.0</v>
      </c>
    </row>
    <row r="132" ht="14.25" customHeight="1">
      <c r="A132" s="15">
        <v>43839.0</v>
      </c>
      <c r="B132" s="2" t="s">
        <v>21</v>
      </c>
      <c r="C132" s="2">
        <v>8400.0</v>
      </c>
    </row>
    <row r="133" ht="14.25" customHeight="1">
      <c r="A133" s="15">
        <v>43840.0</v>
      </c>
      <c r="B133" s="2" t="s">
        <v>21</v>
      </c>
      <c r="C133" s="2">
        <v>2400.0</v>
      </c>
    </row>
    <row r="134" ht="14.25" customHeight="1">
      <c r="A134" s="15">
        <v>43841.0</v>
      </c>
      <c r="B134" s="2" t="s">
        <v>18</v>
      </c>
      <c r="C134" s="2">
        <v>5300.0</v>
      </c>
    </row>
    <row r="135" ht="14.25" customHeight="1">
      <c r="A135" s="15">
        <v>43842.0</v>
      </c>
      <c r="B135" s="2" t="s">
        <v>26</v>
      </c>
      <c r="C135" s="2">
        <v>7100.0</v>
      </c>
    </row>
    <row r="136" ht="14.25" customHeight="1">
      <c r="A136" s="15">
        <v>43843.0</v>
      </c>
      <c r="B136" s="2" t="s">
        <v>18</v>
      </c>
      <c r="C136" s="2">
        <v>8000.0</v>
      </c>
    </row>
    <row r="137" ht="14.25" customHeight="1">
      <c r="A137" s="15">
        <v>43844.0</v>
      </c>
      <c r="B137" s="2" t="s">
        <v>20</v>
      </c>
      <c r="C137" s="2">
        <v>7100.0</v>
      </c>
    </row>
    <row r="138" ht="14.25" customHeight="1">
      <c r="A138" s="15">
        <v>43845.0</v>
      </c>
      <c r="B138" s="2" t="s">
        <v>19</v>
      </c>
      <c r="C138" s="2">
        <v>7400.0</v>
      </c>
    </row>
    <row r="139" ht="14.25" customHeight="1">
      <c r="A139" s="15">
        <v>43846.0</v>
      </c>
      <c r="B139" s="2" t="s">
        <v>23</v>
      </c>
      <c r="C139" s="2">
        <v>2500.0</v>
      </c>
    </row>
    <row r="140" ht="14.25" customHeight="1">
      <c r="A140" s="15">
        <v>43847.0</v>
      </c>
      <c r="B140" s="2" t="s">
        <v>25</v>
      </c>
      <c r="C140" s="2">
        <v>4300.0</v>
      </c>
    </row>
    <row r="141" ht="14.25" customHeight="1">
      <c r="A141" s="15">
        <v>43848.0</v>
      </c>
      <c r="B141" s="2" t="s">
        <v>22</v>
      </c>
      <c r="C141" s="2">
        <v>1300.0</v>
      </c>
    </row>
    <row r="142" ht="14.25" customHeight="1">
      <c r="A142" s="15">
        <v>43849.0</v>
      </c>
      <c r="B142" s="2" t="s">
        <v>18</v>
      </c>
      <c r="C142" s="2">
        <v>8000.0</v>
      </c>
    </row>
    <row r="143" ht="14.25" customHeight="1">
      <c r="A143" s="15">
        <v>43850.0</v>
      </c>
      <c r="B143" s="2" t="s">
        <v>23</v>
      </c>
      <c r="C143" s="2">
        <v>3500.0</v>
      </c>
    </row>
    <row r="144" ht="14.25" customHeight="1">
      <c r="A144" s="15">
        <v>43851.0</v>
      </c>
      <c r="B144" s="2" t="s">
        <v>18</v>
      </c>
      <c r="C144" s="2">
        <v>2300.0</v>
      </c>
    </row>
    <row r="145" ht="14.25" customHeight="1">
      <c r="A145" s="15">
        <v>43852.0</v>
      </c>
      <c r="B145" s="2" t="s">
        <v>20</v>
      </c>
      <c r="C145" s="2">
        <v>9500.0</v>
      </c>
    </row>
    <row r="146" ht="14.25" customHeight="1">
      <c r="A146" s="15">
        <v>43853.0</v>
      </c>
      <c r="B146" s="2" t="s">
        <v>21</v>
      </c>
      <c r="C146" s="2">
        <v>5200.0</v>
      </c>
    </row>
    <row r="147" ht="14.25" customHeight="1">
      <c r="A147" s="15">
        <v>43854.0</v>
      </c>
      <c r="B147" s="2" t="s">
        <v>25</v>
      </c>
      <c r="C147" s="2">
        <v>1800.0</v>
      </c>
    </row>
    <row r="148" ht="14.25" customHeight="1">
      <c r="A148" s="15">
        <v>43855.0</v>
      </c>
      <c r="B148" s="2" t="s">
        <v>26</v>
      </c>
      <c r="C148" s="2">
        <v>4300.0</v>
      </c>
    </row>
    <row r="149" ht="14.25" customHeight="1">
      <c r="A149" s="15">
        <v>43856.0</v>
      </c>
      <c r="B149" s="2" t="s">
        <v>19</v>
      </c>
      <c r="C149" s="2">
        <v>7500.0</v>
      </c>
    </row>
    <row r="150" ht="14.25" customHeight="1">
      <c r="A150" s="15">
        <v>43857.0</v>
      </c>
      <c r="B150" s="2" t="s">
        <v>18</v>
      </c>
      <c r="C150" s="2">
        <v>4400.0</v>
      </c>
    </row>
    <row r="151" ht="14.25" customHeight="1">
      <c r="A151" s="15">
        <v>43858.0</v>
      </c>
      <c r="B151" s="2" t="s">
        <v>26</v>
      </c>
      <c r="C151" s="2">
        <v>1600.0</v>
      </c>
    </row>
    <row r="152" ht="14.25" customHeight="1">
      <c r="A152" s="15">
        <v>43859.0</v>
      </c>
      <c r="B152" s="2" t="s">
        <v>24</v>
      </c>
      <c r="C152" s="2">
        <v>8800.0</v>
      </c>
    </row>
    <row r="153" ht="14.25" customHeight="1">
      <c r="A153" s="15">
        <v>43860.0</v>
      </c>
      <c r="B153" s="2" t="s">
        <v>25</v>
      </c>
      <c r="C153" s="2">
        <v>4800.0</v>
      </c>
    </row>
    <row r="154" ht="14.25" customHeight="1">
      <c r="A154" s="15">
        <v>43861.0</v>
      </c>
      <c r="B154" s="2" t="s">
        <v>20</v>
      </c>
      <c r="C154" s="2">
        <v>9000.0</v>
      </c>
    </row>
    <row r="155" ht="14.25" customHeight="1">
      <c r="A155" s="15">
        <v>43862.0</v>
      </c>
      <c r="B155" s="2" t="s">
        <v>19</v>
      </c>
      <c r="C155" s="2">
        <v>8600.0</v>
      </c>
    </row>
    <row r="156" ht="14.25" customHeight="1">
      <c r="A156" s="15">
        <v>43863.0</v>
      </c>
      <c r="B156" s="2" t="s">
        <v>22</v>
      </c>
      <c r="C156" s="2">
        <v>7300.0</v>
      </c>
    </row>
    <row r="157" ht="14.25" customHeight="1">
      <c r="A157" s="15">
        <v>43864.0</v>
      </c>
      <c r="B157" s="2" t="s">
        <v>26</v>
      </c>
      <c r="C157" s="2">
        <v>5200.0</v>
      </c>
    </row>
    <row r="158" ht="14.25" customHeight="1">
      <c r="A158" s="15">
        <v>43865.0</v>
      </c>
      <c r="B158" s="2" t="s">
        <v>23</v>
      </c>
      <c r="C158" s="2">
        <v>3400.0</v>
      </c>
    </row>
    <row r="159" ht="14.25" customHeight="1">
      <c r="A159" s="15">
        <v>43866.0</v>
      </c>
      <c r="B159" s="2" t="s">
        <v>26</v>
      </c>
      <c r="C159" s="2">
        <v>5100.0</v>
      </c>
    </row>
    <row r="160" ht="14.25" customHeight="1">
      <c r="A160" s="15">
        <v>43867.0</v>
      </c>
      <c r="B160" s="2" t="s">
        <v>22</v>
      </c>
      <c r="C160" s="2">
        <v>1000.0</v>
      </c>
    </row>
    <row r="161" ht="14.25" customHeight="1">
      <c r="A161" s="15">
        <v>43868.0</v>
      </c>
      <c r="B161" s="2" t="s">
        <v>26</v>
      </c>
      <c r="C161" s="2">
        <v>8200.0</v>
      </c>
    </row>
    <row r="162" ht="14.25" customHeight="1">
      <c r="A162" s="15">
        <v>43869.0</v>
      </c>
      <c r="B162" s="2" t="s">
        <v>21</v>
      </c>
      <c r="C162" s="2">
        <v>3600.0</v>
      </c>
    </row>
    <row r="163" ht="14.25" customHeight="1">
      <c r="A163" s="15">
        <v>43870.0</v>
      </c>
      <c r="B163" s="2" t="s">
        <v>19</v>
      </c>
      <c r="C163" s="2">
        <v>3900.0</v>
      </c>
    </row>
    <row r="164" ht="14.25" customHeight="1">
      <c r="A164" s="15">
        <v>43871.0</v>
      </c>
      <c r="B164" s="2" t="s">
        <v>24</v>
      </c>
      <c r="C164" s="2">
        <v>8400.0</v>
      </c>
    </row>
    <row r="165" ht="14.25" customHeight="1">
      <c r="A165" s="15">
        <v>43872.0</v>
      </c>
      <c r="B165" s="2" t="s">
        <v>22</v>
      </c>
      <c r="C165" s="2">
        <v>8000.0</v>
      </c>
    </row>
    <row r="166" ht="14.25" customHeight="1">
      <c r="A166" s="15">
        <v>43873.0</v>
      </c>
      <c r="B166" s="2" t="s">
        <v>23</v>
      </c>
      <c r="C166" s="2">
        <v>3500.0</v>
      </c>
    </row>
    <row r="167" ht="14.25" customHeight="1">
      <c r="A167" s="15">
        <v>43874.0</v>
      </c>
      <c r="B167" s="2" t="s">
        <v>20</v>
      </c>
      <c r="C167" s="2">
        <v>7700.0</v>
      </c>
    </row>
    <row r="168" ht="14.25" customHeight="1">
      <c r="A168" s="15">
        <v>43875.0</v>
      </c>
      <c r="B168" s="2" t="s">
        <v>21</v>
      </c>
      <c r="C168" s="2">
        <v>2000.0</v>
      </c>
    </row>
    <row r="169" ht="14.25" customHeight="1">
      <c r="A169" s="15">
        <v>43876.0</v>
      </c>
      <c r="B169" s="2" t="s">
        <v>18</v>
      </c>
      <c r="C169" s="2">
        <v>3000.0</v>
      </c>
    </row>
    <row r="170" ht="14.25" customHeight="1">
      <c r="A170" s="15">
        <v>43877.0</v>
      </c>
      <c r="B170" s="2" t="s">
        <v>23</v>
      </c>
      <c r="C170" s="2">
        <v>7700.0</v>
      </c>
    </row>
    <row r="171" ht="14.25" customHeight="1">
      <c r="A171" s="15">
        <v>43878.0</v>
      </c>
      <c r="B171" s="2" t="s">
        <v>23</v>
      </c>
      <c r="C171" s="2">
        <v>5800.0</v>
      </c>
    </row>
    <row r="172" ht="14.25" customHeight="1">
      <c r="A172" s="15">
        <v>43879.0</v>
      </c>
      <c r="B172" s="2" t="s">
        <v>25</v>
      </c>
      <c r="C172" s="2">
        <v>7100.0</v>
      </c>
    </row>
    <row r="173" ht="14.25" customHeight="1">
      <c r="A173" s="15">
        <v>43880.0</v>
      </c>
      <c r="B173" s="2" t="s">
        <v>19</v>
      </c>
      <c r="C173" s="2">
        <v>8400.0</v>
      </c>
    </row>
    <row r="174" ht="14.25" customHeight="1">
      <c r="A174" s="15">
        <v>43881.0</v>
      </c>
      <c r="B174" s="2" t="s">
        <v>18</v>
      </c>
      <c r="C174" s="2">
        <v>3800.0</v>
      </c>
    </row>
    <row r="175" ht="14.25" customHeight="1">
      <c r="A175" s="15">
        <v>43882.0</v>
      </c>
      <c r="B175" s="2" t="s">
        <v>22</v>
      </c>
      <c r="C175" s="2">
        <v>7800.0</v>
      </c>
    </row>
    <row r="176" ht="14.25" customHeight="1">
      <c r="A176" s="15">
        <v>43883.0</v>
      </c>
      <c r="B176" s="2" t="s">
        <v>25</v>
      </c>
      <c r="C176" s="2">
        <v>7000.0</v>
      </c>
    </row>
    <row r="177" ht="14.25" customHeight="1">
      <c r="A177" s="15">
        <v>43884.0</v>
      </c>
      <c r="B177" s="2" t="s">
        <v>25</v>
      </c>
      <c r="C177" s="2">
        <v>5800.0</v>
      </c>
    </row>
    <row r="178" ht="14.25" customHeight="1">
      <c r="A178" s="15">
        <v>43885.0</v>
      </c>
      <c r="B178" s="2" t="s">
        <v>25</v>
      </c>
      <c r="C178" s="2">
        <v>7800.0</v>
      </c>
    </row>
    <row r="179" ht="14.25" customHeight="1">
      <c r="A179" s="15">
        <v>43886.0</v>
      </c>
      <c r="B179" s="2" t="s">
        <v>23</v>
      </c>
      <c r="C179" s="2">
        <v>8600.0</v>
      </c>
    </row>
    <row r="180" ht="14.25" customHeight="1">
      <c r="A180" s="15">
        <v>43887.0</v>
      </c>
      <c r="B180" s="2" t="s">
        <v>25</v>
      </c>
      <c r="C180" s="2">
        <v>4900.0</v>
      </c>
    </row>
    <row r="181" ht="14.25" customHeight="1">
      <c r="A181" s="15">
        <v>43888.0</v>
      </c>
      <c r="B181" s="2" t="s">
        <v>23</v>
      </c>
      <c r="C181" s="2">
        <v>9200.0</v>
      </c>
    </row>
    <row r="182" ht="14.25" customHeight="1">
      <c r="A182" s="15">
        <v>43889.0</v>
      </c>
      <c r="B182" s="2" t="s">
        <v>22</v>
      </c>
      <c r="C182" s="2">
        <v>4200.0</v>
      </c>
    </row>
    <row r="183" ht="14.25" customHeight="1">
      <c r="A183" s="15">
        <v>43890.0</v>
      </c>
      <c r="B183" s="2" t="s">
        <v>18</v>
      </c>
      <c r="C183" s="2">
        <v>4100.0</v>
      </c>
    </row>
    <row r="184" ht="14.25" customHeight="1">
      <c r="A184" s="15">
        <v>43891.0</v>
      </c>
      <c r="B184" s="2" t="s">
        <v>25</v>
      </c>
      <c r="C184" s="2">
        <v>5100.0</v>
      </c>
    </row>
    <row r="185" ht="14.25" customHeight="1">
      <c r="A185" s="15">
        <v>43892.0</v>
      </c>
      <c r="B185" s="2" t="s">
        <v>18</v>
      </c>
      <c r="C185" s="2">
        <v>3200.0</v>
      </c>
    </row>
    <row r="186" ht="14.25" customHeight="1">
      <c r="A186" s="15">
        <v>43893.0</v>
      </c>
      <c r="B186" s="2" t="s">
        <v>24</v>
      </c>
      <c r="C186" s="2">
        <v>4000.0</v>
      </c>
    </row>
    <row r="187" ht="14.25" customHeight="1">
      <c r="A187" s="15">
        <v>43894.0</v>
      </c>
      <c r="B187" s="2" t="s">
        <v>19</v>
      </c>
      <c r="C187" s="2">
        <v>4800.0</v>
      </c>
    </row>
    <row r="188" ht="14.25" customHeight="1">
      <c r="A188" s="15">
        <v>43895.0</v>
      </c>
      <c r="B188" s="2" t="s">
        <v>18</v>
      </c>
      <c r="C188" s="2">
        <v>9300.0</v>
      </c>
    </row>
    <row r="189" ht="14.25" customHeight="1">
      <c r="A189" s="15">
        <v>43896.0</v>
      </c>
      <c r="B189" s="2" t="s">
        <v>25</v>
      </c>
      <c r="C189" s="2">
        <v>6800.0</v>
      </c>
    </row>
    <row r="190" ht="14.25" customHeight="1">
      <c r="A190" s="15">
        <v>43897.0</v>
      </c>
      <c r="B190" s="2" t="s">
        <v>26</v>
      </c>
      <c r="C190" s="2">
        <v>1300.0</v>
      </c>
    </row>
    <row r="191" ht="14.25" customHeight="1">
      <c r="A191" s="15">
        <v>43898.0</v>
      </c>
      <c r="B191" s="2" t="s">
        <v>26</v>
      </c>
      <c r="C191" s="2">
        <v>1900.0</v>
      </c>
    </row>
    <row r="192" ht="14.25" customHeight="1">
      <c r="A192" s="15">
        <v>43899.0</v>
      </c>
      <c r="B192" s="2" t="s">
        <v>24</v>
      </c>
      <c r="C192" s="2">
        <v>5400.0</v>
      </c>
    </row>
    <row r="193" ht="14.25" customHeight="1">
      <c r="A193" s="15">
        <v>43900.0</v>
      </c>
      <c r="B193" s="2" t="s">
        <v>18</v>
      </c>
      <c r="C193" s="2">
        <v>7600.0</v>
      </c>
    </row>
    <row r="194" ht="14.25" customHeight="1">
      <c r="A194" s="15">
        <v>43901.0</v>
      </c>
      <c r="B194" s="2" t="s">
        <v>26</v>
      </c>
      <c r="C194" s="2">
        <v>2500.0</v>
      </c>
    </row>
    <row r="195" ht="14.25" customHeight="1">
      <c r="A195" s="15">
        <v>43902.0</v>
      </c>
      <c r="B195" s="2" t="s">
        <v>24</v>
      </c>
      <c r="C195" s="2">
        <v>1500.0</v>
      </c>
    </row>
    <row r="196" ht="14.25" customHeight="1">
      <c r="A196" s="15">
        <v>43903.0</v>
      </c>
      <c r="B196" s="2" t="s">
        <v>26</v>
      </c>
      <c r="C196" s="2">
        <v>7000.0</v>
      </c>
    </row>
    <row r="197" ht="14.25" customHeight="1">
      <c r="A197" s="15">
        <v>43904.0</v>
      </c>
      <c r="B197" s="2" t="s">
        <v>21</v>
      </c>
      <c r="C197" s="2">
        <v>7200.0</v>
      </c>
    </row>
    <row r="198" ht="14.25" customHeight="1">
      <c r="A198" s="15">
        <v>43905.0</v>
      </c>
      <c r="B198" s="2" t="s">
        <v>23</v>
      </c>
      <c r="C198" s="2">
        <v>4400.0</v>
      </c>
    </row>
    <row r="199" ht="14.25" customHeight="1">
      <c r="A199" s="15">
        <v>43906.0</v>
      </c>
      <c r="B199" s="2" t="s">
        <v>23</v>
      </c>
      <c r="C199" s="2">
        <v>6200.0</v>
      </c>
    </row>
    <row r="200" ht="14.25" customHeight="1">
      <c r="A200" s="15">
        <v>43907.0</v>
      </c>
      <c r="B200" s="2" t="s">
        <v>21</v>
      </c>
      <c r="C200" s="2">
        <v>7200.0</v>
      </c>
    </row>
    <row r="201" ht="14.25" customHeight="1">
      <c r="A201" s="15">
        <v>43908.0</v>
      </c>
      <c r="B201" s="2" t="s">
        <v>22</v>
      </c>
      <c r="C201" s="2">
        <v>1500.0</v>
      </c>
    </row>
    <row r="202" ht="14.25" customHeight="1">
      <c r="A202" s="15">
        <v>43909.0</v>
      </c>
      <c r="B202" s="2" t="s">
        <v>25</v>
      </c>
      <c r="C202" s="2">
        <v>4500.0</v>
      </c>
    </row>
    <row r="203" ht="14.25" customHeight="1">
      <c r="A203" s="15">
        <v>43910.0</v>
      </c>
      <c r="B203" s="2" t="s">
        <v>18</v>
      </c>
      <c r="C203" s="2">
        <v>1400.0</v>
      </c>
    </row>
    <row r="204" ht="14.25" customHeight="1">
      <c r="A204" s="15">
        <v>43911.0</v>
      </c>
      <c r="B204" s="2" t="s">
        <v>26</v>
      </c>
      <c r="C204" s="2">
        <v>3500.0</v>
      </c>
    </row>
    <row r="205" ht="14.25" customHeight="1">
      <c r="A205" s="15">
        <v>43912.0</v>
      </c>
      <c r="B205" s="2" t="s">
        <v>26</v>
      </c>
      <c r="C205" s="2">
        <v>5800.0</v>
      </c>
    </row>
    <row r="206" ht="14.25" customHeight="1">
      <c r="A206" s="15">
        <v>43913.0</v>
      </c>
      <c r="B206" s="2" t="s">
        <v>26</v>
      </c>
      <c r="C206" s="2">
        <v>6600.0</v>
      </c>
    </row>
    <row r="207" ht="14.25" customHeight="1">
      <c r="A207" s="15">
        <v>43914.0</v>
      </c>
      <c r="B207" s="2" t="s">
        <v>26</v>
      </c>
      <c r="C207" s="2">
        <v>2800.0</v>
      </c>
    </row>
    <row r="208" ht="14.25" customHeight="1">
      <c r="A208" s="15">
        <v>43915.0</v>
      </c>
      <c r="B208" s="2" t="s">
        <v>20</v>
      </c>
      <c r="C208" s="2">
        <v>2900.0</v>
      </c>
    </row>
    <row r="209" ht="14.25" customHeight="1">
      <c r="A209" s="15">
        <v>43916.0</v>
      </c>
      <c r="B209" s="2" t="s">
        <v>25</v>
      </c>
      <c r="C209" s="2">
        <v>7600.0</v>
      </c>
    </row>
    <row r="210" ht="14.25" customHeight="1">
      <c r="A210" s="15">
        <v>43917.0</v>
      </c>
      <c r="B210" s="2" t="s">
        <v>26</v>
      </c>
      <c r="C210" s="2">
        <v>1800.0</v>
      </c>
    </row>
    <row r="211" ht="14.25" customHeight="1">
      <c r="A211" s="15">
        <v>43918.0</v>
      </c>
      <c r="B211" s="2" t="s">
        <v>25</v>
      </c>
      <c r="C211" s="2">
        <v>1800.0</v>
      </c>
    </row>
    <row r="212" ht="14.25" customHeight="1">
      <c r="A212" s="15">
        <v>43919.0</v>
      </c>
      <c r="B212" s="2" t="s">
        <v>18</v>
      </c>
      <c r="C212" s="2">
        <v>9500.0</v>
      </c>
    </row>
    <row r="213" ht="14.25" customHeight="1">
      <c r="A213" s="15">
        <v>43920.0</v>
      </c>
      <c r="B213" s="2" t="s">
        <v>20</v>
      </c>
      <c r="C213" s="2">
        <v>7700.0</v>
      </c>
    </row>
    <row r="214" ht="14.25" customHeight="1">
      <c r="A214" s="15">
        <v>43921.0</v>
      </c>
      <c r="B214" s="2" t="s">
        <v>26</v>
      </c>
      <c r="C214" s="2">
        <v>7200.0</v>
      </c>
    </row>
    <row r="215" ht="14.25" customHeight="1">
      <c r="A215" s="15">
        <v>43922.0</v>
      </c>
      <c r="B215" s="2" t="s">
        <v>26</v>
      </c>
      <c r="C215" s="2">
        <v>4400.0</v>
      </c>
    </row>
    <row r="216" ht="14.25" customHeight="1">
      <c r="A216" s="15">
        <v>43923.0</v>
      </c>
      <c r="B216" s="2" t="s">
        <v>19</v>
      </c>
      <c r="C216" s="2">
        <v>9500.0</v>
      </c>
    </row>
    <row r="217" ht="14.25" customHeight="1">
      <c r="A217" s="15">
        <v>43924.0</v>
      </c>
      <c r="B217" s="2" t="s">
        <v>20</v>
      </c>
      <c r="C217" s="2">
        <v>3600.0</v>
      </c>
    </row>
    <row r="218" ht="14.25" customHeight="1">
      <c r="A218" s="15">
        <v>43925.0</v>
      </c>
      <c r="B218" s="2" t="s">
        <v>24</v>
      </c>
      <c r="C218" s="2">
        <v>3100.0</v>
      </c>
    </row>
    <row r="219" ht="14.25" customHeight="1">
      <c r="A219" s="15">
        <v>43926.0</v>
      </c>
      <c r="B219" s="2" t="s">
        <v>26</v>
      </c>
      <c r="C219" s="2">
        <v>1400.0</v>
      </c>
    </row>
    <row r="220" ht="14.25" customHeight="1">
      <c r="A220" s="15">
        <v>43927.0</v>
      </c>
      <c r="B220" s="2" t="s">
        <v>19</v>
      </c>
      <c r="C220" s="2">
        <v>3400.0</v>
      </c>
    </row>
    <row r="221" ht="14.25" customHeight="1">
      <c r="A221" s="15">
        <v>43928.0</v>
      </c>
      <c r="B221" s="2" t="s">
        <v>21</v>
      </c>
      <c r="C221" s="2">
        <v>8100.0</v>
      </c>
    </row>
    <row r="222" ht="14.25" customHeight="1">
      <c r="A222" s="15">
        <v>43929.0</v>
      </c>
      <c r="B222" s="2" t="s">
        <v>18</v>
      </c>
      <c r="C222" s="2">
        <v>4300.0</v>
      </c>
    </row>
    <row r="223" ht="14.25" customHeight="1">
      <c r="A223" s="15">
        <v>43930.0</v>
      </c>
      <c r="B223" s="2" t="s">
        <v>24</v>
      </c>
      <c r="C223" s="2">
        <v>5400.0</v>
      </c>
    </row>
    <row r="224" ht="14.25" customHeight="1">
      <c r="A224" s="15">
        <v>43931.0</v>
      </c>
      <c r="B224" s="2" t="s">
        <v>26</v>
      </c>
      <c r="C224" s="2">
        <v>1500.0</v>
      </c>
    </row>
    <row r="225" ht="14.25" customHeight="1">
      <c r="A225" s="15">
        <v>43932.0</v>
      </c>
      <c r="B225" s="2" t="s">
        <v>24</v>
      </c>
      <c r="C225" s="2">
        <v>5700.0</v>
      </c>
    </row>
    <row r="226" ht="14.25" customHeight="1">
      <c r="A226" s="15">
        <v>43933.0</v>
      </c>
      <c r="B226" s="2" t="s">
        <v>23</v>
      </c>
      <c r="C226" s="2">
        <v>2300.0</v>
      </c>
    </row>
    <row r="227" ht="14.25" customHeight="1">
      <c r="A227" s="15">
        <v>43934.0</v>
      </c>
      <c r="B227" s="2" t="s">
        <v>19</v>
      </c>
      <c r="C227" s="2">
        <v>1700.0</v>
      </c>
    </row>
    <row r="228" ht="14.25" customHeight="1">
      <c r="A228" s="15">
        <v>43935.0</v>
      </c>
      <c r="B228" s="2" t="s">
        <v>24</v>
      </c>
      <c r="C228" s="2">
        <v>6500.0</v>
      </c>
    </row>
    <row r="229" ht="14.25" customHeight="1">
      <c r="A229" s="15">
        <v>43936.0</v>
      </c>
      <c r="B229" s="2" t="s">
        <v>26</v>
      </c>
      <c r="C229" s="2">
        <v>2100.0</v>
      </c>
    </row>
    <row r="230" ht="14.25" customHeight="1">
      <c r="A230" s="15">
        <v>43937.0</v>
      </c>
      <c r="B230" s="2" t="s">
        <v>24</v>
      </c>
      <c r="C230" s="2">
        <v>6200.0</v>
      </c>
    </row>
    <row r="231" ht="14.25" customHeight="1">
      <c r="A231" s="15">
        <v>43938.0</v>
      </c>
      <c r="B231" s="2" t="s">
        <v>18</v>
      </c>
      <c r="C231" s="2">
        <v>2900.0</v>
      </c>
    </row>
    <row r="232" ht="14.25" customHeight="1">
      <c r="A232" s="15">
        <v>43939.0</v>
      </c>
      <c r="B232" s="2" t="s">
        <v>18</v>
      </c>
      <c r="C232" s="2">
        <v>1400.0</v>
      </c>
    </row>
    <row r="233" ht="14.25" customHeight="1">
      <c r="A233" s="15">
        <v>43940.0</v>
      </c>
      <c r="B233" s="2" t="s">
        <v>19</v>
      </c>
      <c r="C233" s="2">
        <v>8700.0</v>
      </c>
    </row>
    <row r="234" ht="14.25" customHeight="1">
      <c r="A234" s="15">
        <v>43941.0</v>
      </c>
      <c r="B234" s="2" t="s">
        <v>22</v>
      </c>
      <c r="C234" s="2">
        <v>5100.0</v>
      </c>
    </row>
    <row r="235" ht="14.25" customHeight="1">
      <c r="A235" s="15">
        <v>43942.0</v>
      </c>
      <c r="B235" s="2" t="s">
        <v>18</v>
      </c>
      <c r="C235" s="2">
        <v>7200.0</v>
      </c>
    </row>
    <row r="236" ht="14.25" customHeight="1">
      <c r="A236" s="15">
        <v>43943.0</v>
      </c>
      <c r="B236" s="2" t="s">
        <v>18</v>
      </c>
      <c r="C236" s="2">
        <v>4200.0</v>
      </c>
    </row>
    <row r="237" ht="14.25" customHeight="1">
      <c r="A237" s="15">
        <v>43944.0</v>
      </c>
      <c r="B237" s="2" t="s">
        <v>26</v>
      </c>
      <c r="C237" s="2">
        <v>6200.0</v>
      </c>
    </row>
    <row r="238" ht="14.25" customHeight="1">
      <c r="A238" s="15">
        <v>43945.0</v>
      </c>
      <c r="B238" s="2" t="s">
        <v>22</v>
      </c>
      <c r="C238" s="2">
        <v>4900.0</v>
      </c>
    </row>
    <row r="239" ht="14.25" customHeight="1">
      <c r="A239" s="15">
        <v>43946.0</v>
      </c>
      <c r="B239" s="2" t="s">
        <v>25</v>
      </c>
      <c r="C239" s="2">
        <v>4000.0</v>
      </c>
    </row>
    <row r="240" ht="14.25" customHeight="1">
      <c r="A240" s="15">
        <v>43947.0</v>
      </c>
      <c r="B240" s="2" t="s">
        <v>25</v>
      </c>
      <c r="C240" s="2">
        <v>4000.0</v>
      </c>
    </row>
    <row r="241" ht="14.25" customHeight="1">
      <c r="A241" s="15">
        <v>43948.0</v>
      </c>
      <c r="B241" s="2" t="s">
        <v>20</v>
      </c>
      <c r="C241" s="2">
        <v>5900.0</v>
      </c>
    </row>
    <row r="242" ht="14.25" customHeight="1">
      <c r="A242" s="15">
        <v>43949.0</v>
      </c>
      <c r="B242" s="2" t="s">
        <v>25</v>
      </c>
      <c r="C242" s="2">
        <v>1200.0</v>
      </c>
    </row>
    <row r="243" ht="14.25" customHeight="1">
      <c r="A243" s="15">
        <v>43950.0</v>
      </c>
      <c r="B243" s="2" t="s">
        <v>18</v>
      </c>
      <c r="C243" s="2">
        <v>2400.0</v>
      </c>
    </row>
    <row r="244" ht="14.25" customHeight="1">
      <c r="A244" s="15">
        <v>43951.0</v>
      </c>
      <c r="B244" s="2" t="s">
        <v>25</v>
      </c>
      <c r="C244" s="2">
        <v>1900.0</v>
      </c>
    </row>
    <row r="245" ht="14.25" customHeight="1">
      <c r="A245" s="15">
        <v>43952.0</v>
      </c>
      <c r="B245" s="2" t="s">
        <v>18</v>
      </c>
      <c r="C245" s="2">
        <v>8000.0</v>
      </c>
    </row>
    <row r="246" ht="14.25" customHeight="1">
      <c r="A246" s="15">
        <v>43953.0</v>
      </c>
      <c r="B246" s="2" t="s">
        <v>25</v>
      </c>
      <c r="C246" s="2">
        <v>2400.0</v>
      </c>
    </row>
    <row r="247" ht="14.25" customHeight="1">
      <c r="A247" s="15">
        <v>43954.0</v>
      </c>
      <c r="B247" s="2" t="s">
        <v>23</v>
      </c>
      <c r="C247" s="2">
        <v>1500.0</v>
      </c>
    </row>
    <row r="248" ht="14.25" customHeight="1">
      <c r="A248" s="15">
        <v>43955.0</v>
      </c>
      <c r="B248" s="2" t="s">
        <v>21</v>
      </c>
      <c r="C248" s="2">
        <v>3800.0</v>
      </c>
    </row>
    <row r="249" ht="14.25" customHeight="1">
      <c r="A249" s="15">
        <v>43956.0</v>
      </c>
      <c r="B249" s="2" t="s">
        <v>19</v>
      </c>
      <c r="C249" s="2">
        <v>1200.0</v>
      </c>
    </row>
    <row r="250" ht="14.25" customHeight="1">
      <c r="A250" s="15">
        <v>43957.0</v>
      </c>
      <c r="B250" s="2" t="s">
        <v>22</v>
      </c>
      <c r="C250" s="2">
        <v>3500.0</v>
      </c>
    </row>
    <row r="251" ht="14.25" customHeight="1">
      <c r="A251" s="15">
        <v>43958.0</v>
      </c>
      <c r="B251" s="2" t="s">
        <v>21</v>
      </c>
      <c r="C251" s="2">
        <v>2000.0</v>
      </c>
    </row>
    <row r="252" ht="14.25" customHeight="1">
      <c r="A252" s="15">
        <v>43959.0</v>
      </c>
      <c r="B252" s="2" t="s">
        <v>25</v>
      </c>
      <c r="C252" s="2">
        <v>4200.0</v>
      </c>
    </row>
    <row r="253" ht="14.25" customHeight="1">
      <c r="A253" s="15">
        <v>43960.0</v>
      </c>
      <c r="B253" s="2" t="s">
        <v>24</v>
      </c>
      <c r="C253" s="2">
        <v>1900.0</v>
      </c>
    </row>
    <row r="254" ht="14.25" customHeight="1">
      <c r="A254" s="15">
        <v>43961.0</v>
      </c>
      <c r="B254" s="2" t="s">
        <v>21</v>
      </c>
      <c r="C254" s="2">
        <v>5000.0</v>
      </c>
    </row>
    <row r="255" ht="14.25" customHeight="1">
      <c r="A255" s="15">
        <v>43962.0</v>
      </c>
      <c r="B255" s="2" t="s">
        <v>25</v>
      </c>
      <c r="C255" s="2">
        <v>3300.0</v>
      </c>
    </row>
    <row r="256" ht="14.25" customHeight="1">
      <c r="A256" s="15">
        <v>43963.0</v>
      </c>
      <c r="B256" s="2" t="s">
        <v>23</v>
      </c>
      <c r="C256" s="2">
        <v>9000.0</v>
      </c>
    </row>
    <row r="257" ht="14.25" customHeight="1">
      <c r="A257" s="15">
        <v>43964.0</v>
      </c>
      <c r="B257" s="2" t="s">
        <v>19</v>
      </c>
      <c r="C257" s="2">
        <v>1100.0</v>
      </c>
    </row>
    <row r="258" ht="14.25" customHeight="1">
      <c r="A258" s="15">
        <v>43965.0</v>
      </c>
      <c r="B258" s="2" t="s">
        <v>20</v>
      </c>
      <c r="C258" s="2">
        <v>1800.0</v>
      </c>
    </row>
    <row r="259" ht="14.25" customHeight="1">
      <c r="A259" s="15">
        <v>43966.0</v>
      </c>
      <c r="B259" s="2" t="s">
        <v>20</v>
      </c>
      <c r="C259" s="2">
        <v>3100.0</v>
      </c>
    </row>
    <row r="260" ht="14.25" customHeight="1">
      <c r="A260" s="15">
        <v>43967.0</v>
      </c>
      <c r="B260" s="2" t="s">
        <v>24</v>
      </c>
      <c r="C260" s="2">
        <v>7600.0</v>
      </c>
    </row>
    <row r="261" ht="14.25" customHeight="1">
      <c r="A261" s="15">
        <v>43968.0</v>
      </c>
      <c r="B261" s="2" t="s">
        <v>20</v>
      </c>
      <c r="C261" s="2">
        <v>5700.0</v>
      </c>
    </row>
    <row r="262" ht="14.25" customHeight="1">
      <c r="A262" s="15">
        <v>43969.0</v>
      </c>
      <c r="B262" s="2" t="s">
        <v>26</v>
      </c>
      <c r="C262" s="2">
        <v>3300.0</v>
      </c>
    </row>
    <row r="263" ht="14.25" customHeight="1">
      <c r="A263" s="15">
        <v>43970.0</v>
      </c>
      <c r="B263" s="2" t="s">
        <v>21</v>
      </c>
      <c r="C263" s="2">
        <v>3800.0</v>
      </c>
    </row>
    <row r="264" ht="14.25" customHeight="1">
      <c r="A264" s="15">
        <v>43971.0</v>
      </c>
      <c r="B264" s="2" t="s">
        <v>26</v>
      </c>
      <c r="C264" s="2">
        <v>1600.0</v>
      </c>
    </row>
    <row r="265" ht="14.25" customHeight="1">
      <c r="A265" s="15">
        <v>43972.0</v>
      </c>
      <c r="B265" s="2" t="s">
        <v>18</v>
      </c>
      <c r="C265" s="2">
        <v>4300.0</v>
      </c>
    </row>
    <row r="266" ht="14.25" customHeight="1">
      <c r="A266" s="15">
        <v>43973.0</v>
      </c>
      <c r="B266" s="2" t="s">
        <v>24</v>
      </c>
      <c r="C266" s="2">
        <v>6600.0</v>
      </c>
    </row>
    <row r="267" ht="14.25" customHeight="1">
      <c r="A267" s="15">
        <v>43974.0</v>
      </c>
      <c r="B267" s="2" t="s">
        <v>22</v>
      </c>
      <c r="C267" s="2">
        <v>9100.0</v>
      </c>
    </row>
    <row r="268" ht="14.25" customHeight="1">
      <c r="A268" s="15">
        <v>43975.0</v>
      </c>
      <c r="B268" s="2" t="s">
        <v>19</v>
      </c>
      <c r="C268" s="2">
        <v>9100.0</v>
      </c>
    </row>
    <row r="269" ht="14.25" customHeight="1">
      <c r="A269" s="15">
        <v>43976.0</v>
      </c>
      <c r="B269" s="2" t="s">
        <v>18</v>
      </c>
      <c r="C269" s="2">
        <v>2800.0</v>
      </c>
    </row>
    <row r="270" ht="14.25" customHeight="1">
      <c r="A270" s="15">
        <v>43977.0</v>
      </c>
      <c r="B270" s="2" t="s">
        <v>26</v>
      </c>
      <c r="C270" s="2">
        <v>3900.0</v>
      </c>
    </row>
    <row r="271" ht="14.25" customHeight="1">
      <c r="A271" s="15">
        <v>43978.0</v>
      </c>
      <c r="B271" s="2" t="s">
        <v>19</v>
      </c>
      <c r="C271" s="2">
        <v>7500.0</v>
      </c>
    </row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4.71"/>
    <col customWidth="1" min="3" max="4" width="8.71"/>
    <col customWidth="1" min="5" max="5" width="18.14"/>
    <col customWidth="1" min="6" max="6" width="18.71"/>
  </cols>
  <sheetData>
    <row r="1" ht="14.25" customHeight="1">
      <c r="A1" s="1" t="s">
        <v>0</v>
      </c>
      <c r="B1" s="1" t="s">
        <v>41</v>
      </c>
      <c r="E1" s="1" t="s">
        <v>0</v>
      </c>
      <c r="F1" s="1" t="s">
        <v>41</v>
      </c>
    </row>
    <row r="2" ht="14.25" customHeight="1">
      <c r="A2" s="2" t="s">
        <v>6</v>
      </c>
      <c r="B2" s="2">
        <f t="shared" ref="B2:B8" si="1">VLOOKUP(A2,E:F,2,0)</f>
        <v>60</v>
      </c>
      <c r="E2" s="2" t="s">
        <v>42</v>
      </c>
      <c r="F2" s="2">
        <v>60.0</v>
      </c>
    </row>
    <row r="3" ht="14.25" customHeight="1">
      <c r="A3" s="2" t="s">
        <v>7</v>
      </c>
      <c r="B3" s="2">
        <f t="shared" si="1"/>
        <v>130</v>
      </c>
      <c r="E3" s="2" t="s">
        <v>9</v>
      </c>
      <c r="F3" s="2">
        <v>70.0</v>
      </c>
    </row>
    <row r="4" ht="14.25" customHeight="1">
      <c r="A4" s="2" t="s">
        <v>8</v>
      </c>
      <c r="B4" s="2">
        <f t="shared" si="1"/>
        <v>90</v>
      </c>
      <c r="E4" s="2" t="s">
        <v>6</v>
      </c>
      <c r="F4" s="2">
        <v>60.0</v>
      </c>
    </row>
    <row r="5" ht="14.25" customHeight="1">
      <c r="A5" s="2" t="s">
        <v>9</v>
      </c>
      <c r="B5" s="2">
        <f t="shared" si="1"/>
        <v>70</v>
      </c>
      <c r="E5" s="2" t="s">
        <v>43</v>
      </c>
      <c r="F5" s="2">
        <v>120.0</v>
      </c>
    </row>
    <row r="6" ht="14.25" customHeight="1">
      <c r="A6" s="2" t="s">
        <v>10</v>
      </c>
      <c r="B6" s="2">
        <f t="shared" si="1"/>
        <v>140</v>
      </c>
      <c r="E6" s="2" t="s">
        <v>10</v>
      </c>
      <c r="F6" s="2">
        <v>140.0</v>
      </c>
    </row>
    <row r="7" ht="14.25" customHeight="1">
      <c r="A7" s="2" t="s">
        <v>11</v>
      </c>
      <c r="B7" s="2">
        <f t="shared" si="1"/>
        <v>140</v>
      </c>
      <c r="E7" s="2" t="s">
        <v>44</v>
      </c>
      <c r="F7" s="2">
        <v>130.0</v>
      </c>
    </row>
    <row r="8" ht="14.25" customHeight="1">
      <c r="A8" s="2" t="s">
        <v>12</v>
      </c>
      <c r="B8" s="2">
        <f t="shared" si="1"/>
        <v>110</v>
      </c>
      <c r="E8" s="2" t="s">
        <v>7</v>
      </c>
      <c r="F8" s="2">
        <v>130.0</v>
      </c>
    </row>
    <row r="9" ht="14.25" customHeight="1">
      <c r="E9" s="2" t="s">
        <v>11</v>
      </c>
      <c r="F9" s="2">
        <v>140.0</v>
      </c>
    </row>
    <row r="10" ht="14.25" customHeight="1">
      <c r="E10" s="2" t="s">
        <v>12</v>
      </c>
      <c r="F10" s="2">
        <v>110.0</v>
      </c>
    </row>
    <row r="11" ht="14.25" customHeight="1">
      <c r="E11" s="2" t="s">
        <v>45</v>
      </c>
      <c r="F11" s="2">
        <v>150.0</v>
      </c>
    </row>
    <row r="12" ht="14.25" customHeight="1">
      <c r="E12" s="2" t="s">
        <v>8</v>
      </c>
      <c r="F12" s="2">
        <v>90.0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20.43"/>
    <col customWidth="1" min="3" max="3" width="19.0"/>
    <col customWidth="1" min="4" max="4" width="22.29"/>
    <col customWidth="1" min="5" max="5" width="26.86"/>
    <col customWidth="1" min="6" max="6" width="8.71"/>
  </cols>
  <sheetData>
    <row r="1" ht="14.25" customHeigh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ht="14.25" customHeight="1">
      <c r="A2" s="2" t="s">
        <v>51</v>
      </c>
      <c r="B2" s="17">
        <v>20000.0</v>
      </c>
      <c r="C2" s="18">
        <v>22000.0</v>
      </c>
      <c r="D2" s="19">
        <f>VLOOKUP(A2,'Сотрудники'!A:D,4,0)</f>
        <v>0.61</v>
      </c>
      <c r="E2" s="17">
        <f t="shared" ref="E2:E8" si="1">IF(D2&gt;50%,B2+(C2*D2),B2)</f>
        <v>33420</v>
      </c>
    </row>
    <row r="3" ht="14.25" customHeight="1">
      <c r="A3" s="2" t="s">
        <v>52</v>
      </c>
      <c r="B3" s="17">
        <v>45000.0</v>
      </c>
      <c r="C3" s="18">
        <v>22000.0</v>
      </c>
      <c r="D3" s="19">
        <f>VLOOKUP(A3,'Сотрудники'!A:D,4,0)</f>
        <v>1.09</v>
      </c>
      <c r="E3" s="17">
        <f t="shared" si="1"/>
        <v>68980</v>
      </c>
    </row>
    <row r="4" ht="14.25" customHeight="1">
      <c r="A4" s="2" t="s">
        <v>53</v>
      </c>
      <c r="B4" s="17">
        <v>37000.0</v>
      </c>
      <c r="C4" s="18">
        <v>45000.0</v>
      </c>
      <c r="D4" s="19">
        <f>VLOOKUP(A4,'Сотрудники'!A:D,4,0)</f>
        <v>1.24</v>
      </c>
      <c r="E4" s="17">
        <f t="shared" si="1"/>
        <v>92800</v>
      </c>
    </row>
    <row r="5" ht="14.25" customHeight="1">
      <c r="A5" s="2" t="s">
        <v>54</v>
      </c>
      <c r="B5" s="17">
        <v>39000.0</v>
      </c>
      <c r="C5" s="18">
        <v>49000.0</v>
      </c>
      <c r="D5" s="19">
        <f>VLOOKUP(A5,'Сотрудники'!A:D,4,0)</f>
        <v>0.3</v>
      </c>
      <c r="E5" s="17">
        <f t="shared" si="1"/>
        <v>39000</v>
      </c>
    </row>
    <row r="6" ht="14.25" customHeight="1">
      <c r="A6" s="2" t="s">
        <v>55</v>
      </c>
      <c r="B6" s="17">
        <v>49000.0</v>
      </c>
      <c r="C6" s="18">
        <v>45000.0</v>
      </c>
      <c r="D6" s="19">
        <f>VLOOKUP(A6,'Сотрудники'!A:D,4,0)</f>
        <v>0.81</v>
      </c>
      <c r="E6" s="17">
        <f t="shared" si="1"/>
        <v>85450</v>
      </c>
    </row>
    <row r="7" ht="14.25" customHeight="1">
      <c r="A7" s="2" t="s">
        <v>56</v>
      </c>
      <c r="B7" s="17">
        <v>22000.0</v>
      </c>
      <c r="C7" s="18">
        <v>22000.0</v>
      </c>
      <c r="D7" s="19">
        <f>VLOOKUP(A7,'Сотрудники'!A:D,4,0)</f>
        <v>1.21</v>
      </c>
      <c r="E7" s="17">
        <f t="shared" si="1"/>
        <v>48620</v>
      </c>
    </row>
    <row r="8" ht="14.25" customHeight="1">
      <c r="A8" s="2" t="s">
        <v>57</v>
      </c>
      <c r="B8" s="17">
        <v>45000.0</v>
      </c>
      <c r="C8" s="18">
        <v>37000.0</v>
      </c>
      <c r="D8" s="19">
        <f>VLOOKUP(A8,'Сотрудники'!A:D,4,0)</f>
        <v>0.14</v>
      </c>
      <c r="E8" s="17">
        <f t="shared" si="1"/>
        <v>45000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4" max="4" width="22.57"/>
  </cols>
  <sheetData>
    <row r="1">
      <c r="A1" s="20" t="s">
        <v>46</v>
      </c>
      <c r="B1" s="21" t="s">
        <v>58</v>
      </c>
      <c r="C1" s="21" t="s">
        <v>59</v>
      </c>
      <c r="D1" s="21" t="s">
        <v>60</v>
      </c>
    </row>
    <row r="2">
      <c r="A2" s="22" t="s">
        <v>51</v>
      </c>
      <c r="B2" s="23" t="s">
        <v>61</v>
      </c>
      <c r="C2" s="23" t="s">
        <v>62</v>
      </c>
      <c r="D2" s="24">
        <v>0.61</v>
      </c>
    </row>
    <row r="3">
      <c r="A3" s="22" t="s">
        <v>52</v>
      </c>
      <c r="B3" s="23" t="s">
        <v>63</v>
      </c>
      <c r="C3" s="23" t="s">
        <v>64</v>
      </c>
      <c r="D3" s="24">
        <v>1.09</v>
      </c>
    </row>
    <row r="4">
      <c r="A4" s="22" t="s">
        <v>53</v>
      </c>
      <c r="B4" s="23" t="s">
        <v>62</v>
      </c>
      <c r="C4" s="23" t="s">
        <v>65</v>
      </c>
      <c r="D4" s="24">
        <v>1.24</v>
      </c>
    </row>
    <row r="5">
      <c r="A5" s="22" t="s">
        <v>54</v>
      </c>
      <c r="B5" s="23" t="s">
        <v>66</v>
      </c>
      <c r="C5" s="23" t="s">
        <v>67</v>
      </c>
      <c r="D5" s="24">
        <v>0.3</v>
      </c>
    </row>
    <row r="6">
      <c r="A6" s="22" t="s">
        <v>55</v>
      </c>
      <c r="B6" s="23" t="s">
        <v>65</v>
      </c>
      <c r="C6" s="23" t="s">
        <v>62</v>
      </c>
      <c r="D6" s="24">
        <v>0.81</v>
      </c>
    </row>
    <row r="7">
      <c r="A7" s="22" t="s">
        <v>56</v>
      </c>
      <c r="B7" s="23" t="s">
        <v>68</v>
      </c>
      <c r="C7" s="23" t="s">
        <v>62</v>
      </c>
      <c r="D7" s="24">
        <v>1.21</v>
      </c>
    </row>
    <row r="8">
      <c r="A8" s="22" t="s">
        <v>57</v>
      </c>
      <c r="B8" s="23" t="s">
        <v>69</v>
      </c>
      <c r="C8" s="23" t="s">
        <v>70</v>
      </c>
      <c r="D8" s="24">
        <v>0.14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20.43"/>
    <col customWidth="1" min="3" max="3" width="19.0"/>
    <col customWidth="1" min="4" max="4" width="68.86"/>
    <col customWidth="1" min="5" max="5" width="72.0"/>
    <col customWidth="1" min="6" max="6" width="17.14"/>
    <col customWidth="1" min="7" max="7" width="31.29"/>
  </cols>
  <sheetData>
    <row r="1" ht="14.25" customHeigh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74</v>
      </c>
      <c r="F1" s="1" t="s">
        <v>72</v>
      </c>
      <c r="G1" s="1" t="s">
        <v>73</v>
      </c>
    </row>
    <row r="2" ht="14.25" customHeight="1">
      <c r="A2" s="25" t="s">
        <v>75</v>
      </c>
      <c r="B2" s="2" t="s">
        <v>76</v>
      </c>
      <c r="C2" s="2" t="s">
        <v>77</v>
      </c>
      <c r="D2" s="26" t="str">
        <f t="shared" ref="D2:D15" si="1">A2&amp;"/?utm_source="&amp;B2&amp;"&amp;utm_campaign="&amp;C2</f>
        <v>https://geekbrains.ru/?utm_source=email&amp;utm_campaign=01-09-2019_promo</v>
      </c>
      <c r="E2" s="27" t="s">
        <v>78</v>
      </c>
      <c r="F2" s="2" t="str">
        <f t="shared" ref="F2:F15" si="2">MID(E2,FIND("=",E2)+1,FIND("&amp;",E2)-FIND("=",E2)-1)</f>
        <v>email</v>
      </c>
      <c r="G2" s="2" t="str">
        <f t="shared" ref="G2:G15" si="3">RIGHT(E2,LEN(E2)- FIND("utm_campaign=",E2)-12)</f>
        <v>02-09-2019_promo</v>
      </c>
    </row>
    <row r="3" ht="14.25" customHeight="1">
      <c r="A3" s="28" t="s">
        <v>75</v>
      </c>
      <c r="B3" s="2" t="s">
        <v>79</v>
      </c>
      <c r="C3" s="2" t="s">
        <v>80</v>
      </c>
      <c r="D3" s="26" t="str">
        <f t="shared" si="1"/>
        <v>https://geekbrains.ru/?utm_source=facebook&amp;utm_campaign=02-09-2019_promo</v>
      </c>
      <c r="E3" s="19" t="s">
        <v>81</v>
      </c>
      <c r="F3" s="2" t="str">
        <f t="shared" si="2"/>
        <v>facebook</v>
      </c>
      <c r="G3" s="2" t="str">
        <f t="shared" si="3"/>
        <v>02-09-2019_promo</v>
      </c>
    </row>
    <row r="4" ht="14.25" customHeight="1">
      <c r="A4" s="28" t="s">
        <v>75</v>
      </c>
      <c r="B4" s="2" t="s">
        <v>82</v>
      </c>
      <c r="C4" s="2" t="s">
        <v>83</v>
      </c>
      <c r="D4" s="26" t="str">
        <f t="shared" si="1"/>
        <v>https://geekbrains.ru/?utm_source=vk&amp;utm_campaign=03-09-2019_promo</v>
      </c>
      <c r="E4" s="19" t="s">
        <v>84</v>
      </c>
      <c r="F4" s="2" t="str">
        <f t="shared" si="2"/>
        <v>vk</v>
      </c>
      <c r="G4" s="2" t="str">
        <f t="shared" si="3"/>
        <v>03-09-2019_promo</v>
      </c>
    </row>
    <row r="5" ht="14.25" customHeight="1">
      <c r="A5" s="28" t="s">
        <v>75</v>
      </c>
      <c r="B5" s="2" t="s">
        <v>82</v>
      </c>
      <c r="C5" s="2" t="s">
        <v>77</v>
      </c>
      <c r="D5" s="26" t="str">
        <f t="shared" si="1"/>
        <v>https://geekbrains.ru/?utm_source=vk&amp;utm_campaign=01-09-2019_promo</v>
      </c>
      <c r="E5" s="19" t="s">
        <v>85</v>
      </c>
      <c r="F5" s="2" t="str">
        <f t="shared" si="2"/>
        <v>vk</v>
      </c>
      <c r="G5" s="2" t="str">
        <f t="shared" si="3"/>
        <v>01-09-2019_promo</v>
      </c>
    </row>
    <row r="6" ht="14.25" customHeight="1">
      <c r="A6" s="28" t="s">
        <v>75</v>
      </c>
      <c r="B6" s="2" t="s">
        <v>82</v>
      </c>
      <c r="C6" s="2" t="s">
        <v>80</v>
      </c>
      <c r="D6" s="26" t="str">
        <f t="shared" si="1"/>
        <v>https://geekbrains.ru/?utm_source=vk&amp;utm_campaign=02-09-2019_promo</v>
      </c>
      <c r="E6" s="19" t="s">
        <v>86</v>
      </c>
      <c r="F6" s="2" t="str">
        <f t="shared" si="2"/>
        <v>vk</v>
      </c>
      <c r="G6" s="2" t="str">
        <f t="shared" si="3"/>
        <v>02-09-2019_promo</v>
      </c>
    </row>
    <row r="7" ht="14.25" customHeight="1">
      <c r="A7" s="28" t="s">
        <v>75</v>
      </c>
      <c r="B7" s="2" t="s">
        <v>76</v>
      </c>
      <c r="C7" s="2" t="s">
        <v>83</v>
      </c>
      <c r="D7" s="26" t="str">
        <f t="shared" si="1"/>
        <v>https://geekbrains.ru/?utm_source=email&amp;utm_campaign=03-09-2019_promo</v>
      </c>
      <c r="E7" s="19" t="s">
        <v>87</v>
      </c>
      <c r="F7" s="2" t="str">
        <f t="shared" si="2"/>
        <v>email</v>
      </c>
      <c r="G7" s="2" t="str">
        <f t="shared" si="3"/>
        <v>03-09-2019_promo</v>
      </c>
    </row>
    <row r="8" ht="14.25" customHeight="1">
      <c r="A8" s="28" t="s">
        <v>75</v>
      </c>
      <c r="B8" s="2" t="s">
        <v>79</v>
      </c>
      <c r="C8" s="2" t="s">
        <v>77</v>
      </c>
      <c r="D8" s="26" t="str">
        <f t="shared" si="1"/>
        <v>https://geekbrains.ru/?utm_source=facebook&amp;utm_campaign=01-09-2019_promo</v>
      </c>
      <c r="E8" s="19" t="s">
        <v>88</v>
      </c>
      <c r="F8" s="2" t="str">
        <f t="shared" si="2"/>
        <v>facebook</v>
      </c>
      <c r="G8" s="2" t="str">
        <f t="shared" si="3"/>
        <v>01-09-2019_promo</v>
      </c>
    </row>
    <row r="9" ht="14.25" customHeight="1">
      <c r="A9" s="28" t="s">
        <v>75</v>
      </c>
      <c r="B9" s="2" t="s">
        <v>82</v>
      </c>
      <c r="C9" s="2" t="s">
        <v>80</v>
      </c>
      <c r="D9" s="26" t="str">
        <f t="shared" si="1"/>
        <v>https://geekbrains.ru/?utm_source=vk&amp;utm_campaign=02-09-2019_promo</v>
      </c>
      <c r="E9" s="19" t="s">
        <v>86</v>
      </c>
      <c r="F9" s="2" t="str">
        <f t="shared" si="2"/>
        <v>vk</v>
      </c>
      <c r="G9" s="2" t="str">
        <f t="shared" si="3"/>
        <v>02-09-2019_promo</v>
      </c>
    </row>
    <row r="10" ht="14.25" customHeight="1">
      <c r="A10" s="28" t="s">
        <v>75</v>
      </c>
      <c r="B10" s="2" t="s">
        <v>82</v>
      </c>
      <c r="C10" s="2" t="s">
        <v>83</v>
      </c>
      <c r="D10" s="26" t="str">
        <f t="shared" si="1"/>
        <v>https://geekbrains.ru/?utm_source=vk&amp;utm_campaign=03-09-2019_promo</v>
      </c>
      <c r="E10" s="19" t="s">
        <v>84</v>
      </c>
      <c r="F10" s="2" t="str">
        <f t="shared" si="2"/>
        <v>vk</v>
      </c>
      <c r="G10" s="2" t="str">
        <f t="shared" si="3"/>
        <v>03-09-2019_promo</v>
      </c>
    </row>
    <row r="11" ht="14.25" customHeight="1">
      <c r="A11" s="28" t="s">
        <v>75</v>
      </c>
      <c r="B11" s="2" t="s">
        <v>82</v>
      </c>
      <c r="C11" s="2" t="s">
        <v>77</v>
      </c>
      <c r="D11" s="26" t="str">
        <f t="shared" si="1"/>
        <v>https://geekbrains.ru/?utm_source=vk&amp;utm_campaign=01-09-2019_promo</v>
      </c>
      <c r="E11" s="19" t="s">
        <v>85</v>
      </c>
      <c r="F11" s="2" t="str">
        <f t="shared" si="2"/>
        <v>vk</v>
      </c>
      <c r="G11" s="2" t="str">
        <f t="shared" si="3"/>
        <v>01-09-2019_promo</v>
      </c>
    </row>
    <row r="12" ht="14.25" customHeight="1">
      <c r="A12" s="28" t="s">
        <v>75</v>
      </c>
      <c r="B12" s="2" t="s">
        <v>76</v>
      </c>
      <c r="C12" s="2" t="s">
        <v>80</v>
      </c>
      <c r="D12" s="26" t="str">
        <f t="shared" si="1"/>
        <v>https://geekbrains.ru/?utm_source=email&amp;utm_campaign=02-09-2019_promo</v>
      </c>
      <c r="E12" s="19" t="s">
        <v>78</v>
      </c>
      <c r="F12" s="2" t="str">
        <f t="shared" si="2"/>
        <v>email</v>
      </c>
      <c r="G12" s="2" t="str">
        <f t="shared" si="3"/>
        <v>02-09-2019_promo</v>
      </c>
    </row>
    <row r="13" ht="14.25" customHeight="1">
      <c r="A13" s="28" t="s">
        <v>75</v>
      </c>
      <c r="B13" s="2" t="s">
        <v>79</v>
      </c>
      <c r="C13" s="2" t="s">
        <v>83</v>
      </c>
      <c r="D13" s="26" t="str">
        <f t="shared" si="1"/>
        <v>https://geekbrains.ru/?utm_source=facebook&amp;utm_campaign=03-09-2019_promo</v>
      </c>
      <c r="E13" s="19" t="s">
        <v>89</v>
      </c>
      <c r="F13" s="2" t="str">
        <f t="shared" si="2"/>
        <v>facebook</v>
      </c>
      <c r="G13" s="2" t="str">
        <f t="shared" si="3"/>
        <v>03-09-2019_promo</v>
      </c>
    </row>
    <row r="14" ht="14.25" customHeight="1">
      <c r="A14" s="28" t="s">
        <v>75</v>
      </c>
      <c r="B14" s="2" t="s">
        <v>82</v>
      </c>
      <c r="C14" s="2" t="s">
        <v>77</v>
      </c>
      <c r="D14" s="26" t="str">
        <f t="shared" si="1"/>
        <v>https://geekbrains.ru/?utm_source=vk&amp;utm_campaign=01-09-2019_promo</v>
      </c>
      <c r="E14" s="19" t="s">
        <v>85</v>
      </c>
      <c r="F14" s="2" t="str">
        <f t="shared" si="2"/>
        <v>vk</v>
      </c>
      <c r="G14" s="2" t="str">
        <f t="shared" si="3"/>
        <v>01-09-2019_promo</v>
      </c>
    </row>
    <row r="15" ht="14.25" customHeight="1">
      <c r="A15" s="28" t="s">
        <v>75</v>
      </c>
      <c r="B15" s="2" t="s">
        <v>82</v>
      </c>
      <c r="C15" s="2" t="s">
        <v>80</v>
      </c>
      <c r="D15" s="26" t="str">
        <f t="shared" si="1"/>
        <v>https://geekbrains.ru/?utm_source=vk&amp;utm_campaign=02-09-2019_promo</v>
      </c>
      <c r="E15" s="19" t="s">
        <v>86</v>
      </c>
      <c r="F15" s="2" t="str">
        <f t="shared" si="2"/>
        <v>vk</v>
      </c>
      <c r="G15" s="2" t="str">
        <f t="shared" si="3"/>
        <v>02-09-2019_promo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E2"/>
  </hyperlinks>
  <printOptions/>
  <pageMargins bottom="0.75" footer="0.0" header="0.0" left="0.7" right="0.7" top="0.75"/>
  <pageSetup paperSize="9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29.43"/>
    <col customWidth="1" min="3" max="3" width="28.57"/>
    <col customWidth="1" min="4" max="4" width="27.86"/>
    <col customWidth="1" min="5" max="6" width="8.71"/>
  </cols>
  <sheetData>
    <row r="1" ht="14.25" customHeight="1">
      <c r="A1" s="29" t="s">
        <v>90</v>
      </c>
    </row>
    <row r="2" ht="14.25" customHeight="1">
      <c r="A2" s="30"/>
    </row>
    <row r="3" ht="14.25" customHeight="1">
      <c r="A3" s="1" t="s">
        <v>91</v>
      </c>
      <c r="B3" s="1" t="s">
        <v>92</v>
      </c>
      <c r="C3" s="1" t="s">
        <v>93</v>
      </c>
      <c r="D3" s="1" t="s">
        <v>94</v>
      </c>
    </row>
    <row r="4" ht="14.25" customHeight="1">
      <c r="A4" s="2" t="s">
        <v>95</v>
      </c>
      <c r="B4" s="15">
        <f>TODAY()</f>
        <v>44795</v>
      </c>
      <c r="C4" s="2">
        <v>6.0</v>
      </c>
      <c r="D4" s="15">
        <f t="shared" ref="D4:D10" si="1">B4+C4</f>
        <v>44801</v>
      </c>
    </row>
    <row r="5" ht="14.25" customHeight="1">
      <c r="A5" s="2" t="s">
        <v>96</v>
      </c>
      <c r="B5" s="15">
        <f t="shared" ref="B5:B9" si="2">D4</f>
        <v>44801</v>
      </c>
      <c r="C5" s="2">
        <v>8.0</v>
      </c>
      <c r="D5" s="15">
        <f t="shared" si="1"/>
        <v>44809</v>
      </c>
    </row>
    <row r="6" ht="14.25" customHeight="1">
      <c r="A6" s="2" t="s">
        <v>97</v>
      </c>
      <c r="B6" s="15">
        <f t="shared" si="2"/>
        <v>44809</v>
      </c>
      <c r="C6" s="2">
        <v>8.0</v>
      </c>
      <c r="D6" s="15">
        <f t="shared" si="1"/>
        <v>44817</v>
      </c>
    </row>
    <row r="7" ht="14.25" customHeight="1">
      <c r="A7" s="2" t="s">
        <v>98</v>
      </c>
      <c r="B7" s="15">
        <f t="shared" si="2"/>
        <v>44817</v>
      </c>
      <c r="C7" s="2">
        <v>5.0</v>
      </c>
      <c r="D7" s="15">
        <f t="shared" si="1"/>
        <v>44822</v>
      </c>
    </row>
    <row r="8" ht="14.25" customHeight="1">
      <c r="A8" s="2" t="s">
        <v>99</v>
      </c>
      <c r="B8" s="15">
        <f t="shared" si="2"/>
        <v>44822</v>
      </c>
      <c r="C8" s="2">
        <v>8.0</v>
      </c>
      <c r="D8" s="15">
        <f t="shared" si="1"/>
        <v>44830</v>
      </c>
    </row>
    <row r="9" ht="14.25" customHeight="1">
      <c r="A9" s="2" t="s">
        <v>100</v>
      </c>
      <c r="B9" s="15">
        <f t="shared" si="2"/>
        <v>44830</v>
      </c>
      <c r="C9" s="2">
        <v>5.0</v>
      </c>
      <c r="D9" s="15">
        <f t="shared" si="1"/>
        <v>44835</v>
      </c>
    </row>
    <row r="10" ht="14.25" customHeight="1">
      <c r="A10" s="31" t="s">
        <v>101</v>
      </c>
      <c r="B10" s="32">
        <f>TODAY()</f>
        <v>44795</v>
      </c>
      <c r="C10" s="2">
        <f>SUM(C4:C9)</f>
        <v>40</v>
      </c>
      <c r="D10" s="33">
        <f t="shared" si="1"/>
        <v>44835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A17" s="29" t="s">
        <v>102</v>
      </c>
    </row>
    <row r="18" ht="14.25" customHeight="1">
      <c r="A18" s="30"/>
    </row>
    <row r="19" ht="14.25" customHeight="1">
      <c r="A19" s="1" t="s">
        <v>91</v>
      </c>
      <c r="B19" s="1" t="s">
        <v>92</v>
      </c>
      <c r="C19" s="1" t="s">
        <v>93</v>
      </c>
      <c r="D19" s="1" t="s">
        <v>94</v>
      </c>
    </row>
    <row r="20" ht="14.25" customHeight="1">
      <c r="A20" s="2" t="s">
        <v>95</v>
      </c>
      <c r="B20" s="34">
        <f>TODAY()</f>
        <v>44795</v>
      </c>
      <c r="C20" s="2">
        <v>6.0</v>
      </c>
      <c r="D20" s="34">
        <f t="shared" ref="D20:D26" si="3">WORKDAY(B20,C20)</f>
        <v>44803</v>
      </c>
    </row>
    <row r="21" ht="14.25" customHeight="1">
      <c r="A21" s="2" t="s">
        <v>96</v>
      </c>
      <c r="B21" s="34">
        <f t="shared" ref="B21:B25" si="4">D20</f>
        <v>44803</v>
      </c>
      <c r="C21" s="2">
        <v>8.0</v>
      </c>
      <c r="D21" s="34">
        <f t="shared" si="3"/>
        <v>44813</v>
      </c>
    </row>
    <row r="22" ht="14.25" customHeight="1">
      <c r="A22" s="2" t="s">
        <v>97</v>
      </c>
      <c r="B22" s="34">
        <f t="shared" si="4"/>
        <v>44813</v>
      </c>
      <c r="C22" s="2">
        <v>8.0</v>
      </c>
      <c r="D22" s="34">
        <f t="shared" si="3"/>
        <v>44825</v>
      </c>
    </row>
    <row r="23" ht="14.25" customHeight="1">
      <c r="A23" s="2" t="s">
        <v>98</v>
      </c>
      <c r="B23" s="34">
        <f t="shared" si="4"/>
        <v>44825</v>
      </c>
      <c r="C23" s="2">
        <v>5.0</v>
      </c>
      <c r="D23" s="34">
        <f t="shared" si="3"/>
        <v>44832</v>
      </c>
    </row>
    <row r="24" ht="14.25" customHeight="1">
      <c r="A24" s="2" t="s">
        <v>99</v>
      </c>
      <c r="B24" s="34">
        <f t="shared" si="4"/>
        <v>44832</v>
      </c>
      <c r="C24" s="2">
        <v>8.0</v>
      </c>
      <c r="D24" s="34">
        <f t="shared" si="3"/>
        <v>44844</v>
      </c>
    </row>
    <row r="25" ht="14.25" customHeight="1">
      <c r="A25" s="2" t="s">
        <v>100</v>
      </c>
      <c r="B25" s="34">
        <f t="shared" si="4"/>
        <v>44844</v>
      </c>
      <c r="C25" s="2">
        <v>5.0</v>
      </c>
      <c r="D25" s="34">
        <f t="shared" si="3"/>
        <v>44851</v>
      </c>
    </row>
    <row r="26" ht="14.25" customHeight="1">
      <c r="A26" s="31" t="s">
        <v>101</v>
      </c>
      <c r="B26" s="34">
        <f>TODAY()</f>
        <v>44795</v>
      </c>
      <c r="C26" s="2">
        <f>SUM(C20:C25)</f>
        <v>40</v>
      </c>
      <c r="D26" s="34">
        <f t="shared" si="3"/>
        <v>44851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