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napoorani\Desktop\ANNAM\Sem VI\Regression Analysis\"/>
    </mc:Choice>
  </mc:AlternateContent>
  <xr:revisionPtr revIDLastSave="0" documentId="13_ncr:1_{80D82E74-9229-4F9E-A0C1-67CB7940DA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O10" i="1"/>
  <c r="D3" i="1"/>
  <c r="O3" i="1"/>
  <c r="G33" i="1"/>
  <c r="F33" i="1"/>
  <c r="C33" i="1"/>
  <c r="I32" i="1"/>
  <c r="B33" i="1"/>
  <c r="J33" i="1"/>
  <c r="J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H33" i="1"/>
  <c r="D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33" i="1" s="1"/>
  <c r="O2" i="1" s="1"/>
  <c r="F32" i="1"/>
  <c r="G15" i="1" s="1"/>
  <c r="H15" i="1" s="1"/>
  <c r="B32" i="1"/>
  <c r="C28" i="1" s="1"/>
  <c r="D28" i="1" s="1"/>
  <c r="O4" i="1" l="1"/>
  <c r="O5" i="1" s="1"/>
  <c r="O7" i="1" s="1"/>
  <c r="G26" i="1"/>
  <c r="H26" i="1" s="1"/>
  <c r="G25" i="1"/>
  <c r="H25" i="1" s="1"/>
  <c r="G24" i="1"/>
  <c r="H24" i="1" s="1"/>
  <c r="G23" i="1"/>
  <c r="H23" i="1" s="1"/>
  <c r="G22" i="1"/>
  <c r="H22" i="1" s="1"/>
  <c r="G12" i="1"/>
  <c r="H12" i="1" s="1"/>
  <c r="G11" i="1"/>
  <c r="H11" i="1" s="1"/>
  <c r="G10" i="1"/>
  <c r="H10" i="1" s="1"/>
  <c r="G9" i="1"/>
  <c r="H9" i="1" s="1"/>
  <c r="G8" i="1"/>
  <c r="H8" i="1" s="1"/>
  <c r="G21" i="1"/>
  <c r="H21" i="1" s="1"/>
  <c r="G7" i="1"/>
  <c r="H7" i="1" s="1"/>
  <c r="G20" i="1"/>
  <c r="H20" i="1" s="1"/>
  <c r="G6" i="1"/>
  <c r="H6" i="1" s="1"/>
  <c r="G19" i="1"/>
  <c r="H19" i="1" s="1"/>
  <c r="G5" i="1"/>
  <c r="H5" i="1" s="1"/>
  <c r="G18" i="1"/>
  <c r="H18" i="1" s="1"/>
  <c r="G3" i="1"/>
  <c r="H3" i="1" s="1"/>
  <c r="G17" i="1"/>
  <c r="H17" i="1" s="1"/>
  <c r="G30" i="1"/>
  <c r="H30" i="1" s="1"/>
  <c r="G14" i="1"/>
  <c r="H14" i="1" s="1"/>
  <c r="G29" i="1"/>
  <c r="H29" i="1" s="1"/>
  <c r="G13" i="1"/>
  <c r="H13" i="1" s="1"/>
  <c r="G28" i="1"/>
  <c r="H28" i="1" s="1"/>
  <c r="G16" i="1"/>
  <c r="H16" i="1" s="1"/>
  <c r="G4" i="1"/>
  <c r="G27" i="1"/>
  <c r="H27" i="1" s="1"/>
  <c r="C19" i="1"/>
  <c r="D19" i="1" s="1"/>
  <c r="C7" i="1"/>
  <c r="D7" i="1" s="1"/>
  <c r="C25" i="1"/>
  <c r="D25" i="1" s="1"/>
  <c r="C13" i="1"/>
  <c r="D13" i="1" s="1"/>
  <c r="C24" i="1"/>
  <c r="D24" i="1" s="1"/>
  <c r="C12" i="1"/>
  <c r="D12" i="1" s="1"/>
  <c r="C23" i="1"/>
  <c r="D23" i="1" s="1"/>
  <c r="C11" i="1"/>
  <c r="D11" i="1" s="1"/>
  <c r="C22" i="1"/>
  <c r="D22" i="1" s="1"/>
  <c r="C10" i="1"/>
  <c r="D10" i="1" s="1"/>
  <c r="C21" i="1"/>
  <c r="D21" i="1" s="1"/>
  <c r="C9" i="1"/>
  <c r="D9" i="1" s="1"/>
  <c r="C20" i="1"/>
  <c r="D20" i="1" s="1"/>
  <c r="C8" i="1"/>
  <c r="D8" i="1" s="1"/>
  <c r="C18" i="1"/>
  <c r="D18" i="1" s="1"/>
  <c r="C6" i="1"/>
  <c r="D6" i="1" s="1"/>
  <c r="C17" i="1"/>
  <c r="D17" i="1" s="1"/>
  <c r="C5" i="1"/>
  <c r="D5" i="1" s="1"/>
  <c r="C29" i="1"/>
  <c r="D29" i="1" s="1"/>
  <c r="C16" i="1"/>
  <c r="D16" i="1" s="1"/>
  <c r="C4" i="1"/>
  <c r="C27" i="1"/>
  <c r="D27" i="1" s="1"/>
  <c r="C15" i="1"/>
  <c r="D15" i="1" s="1"/>
  <c r="C30" i="1"/>
  <c r="D30" i="1" s="1"/>
  <c r="C26" i="1"/>
  <c r="D26" i="1" s="1"/>
  <c r="C14" i="1"/>
  <c r="D14" i="1" s="1"/>
  <c r="G32" i="1" l="1"/>
  <c r="H4" i="1"/>
  <c r="H32" i="1" s="1"/>
  <c r="C32" i="1"/>
  <c r="D4" i="1"/>
  <c r="D32" i="1" s="1"/>
</calcChain>
</file>

<file path=xl/sharedStrings.xml><?xml version="1.0" encoding="utf-8"?>
<sst xmlns="http://schemas.openxmlformats.org/spreadsheetml/2006/main" count="25" uniqueCount="25">
  <si>
    <t>X</t>
  </si>
  <si>
    <t>Y</t>
  </si>
  <si>
    <r>
      <rPr>
        <b/>
        <sz val="11"/>
        <color theme="1"/>
        <rFont val="Aptos Narrow"/>
        <family val="2"/>
        <scheme val="minor"/>
      </rPr>
      <t>AVERAGE</t>
    </r>
    <r>
      <rPr>
        <sz val="11"/>
        <color theme="1"/>
        <rFont val="Aptos Narrow"/>
        <family val="2"/>
        <scheme val="minor"/>
      </rPr>
      <t>:</t>
    </r>
  </si>
  <si>
    <t>(Xi - X bar)</t>
  </si>
  <si>
    <t>(Xi - X bar) wsqr</t>
  </si>
  <si>
    <t>(Yi - Y bar)</t>
  </si>
  <si>
    <t>(Yi - Y bar) wsqr</t>
  </si>
  <si>
    <t>Sxy</t>
  </si>
  <si>
    <t>BETA 1:</t>
  </si>
  <si>
    <t>Y square</t>
  </si>
  <si>
    <t>SUM:</t>
  </si>
  <si>
    <t>SST:</t>
  </si>
  <si>
    <t>SSR:</t>
  </si>
  <si>
    <t>SSE:</t>
  </si>
  <si>
    <t>SIGMA square:</t>
  </si>
  <si>
    <t>Qn: 11.5-11.20</t>
  </si>
  <si>
    <t>To value:</t>
  </si>
  <si>
    <t>Test Statistic:</t>
  </si>
  <si>
    <t>t (dof = 26, a = 0.01)</t>
  </si>
  <si>
    <t>to be derived from table value</t>
  </si>
  <si>
    <t>t (dof = 26, a = 0.005)</t>
  </si>
  <si>
    <t>Since, t-value derived from table &gt; t-not value, null hypothesis to be rejected.</t>
  </si>
  <si>
    <t>Hence, we conclude BETA 1 not equal to ZERO</t>
  </si>
  <si>
    <t>which means, there exists a significant difference in y value depending upon the value of X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</si>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</sst>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zoomScale="116" zoomScaleNormal="85" workbookViewId="0">
      <selection activeCell="C3" sqref="C3"/>
    </sheetView>
  </sheetViews>
  <sheetFormatPr defaultRowHeight="14.4" x14ac:dyDescent="0.3"/>
  <cols>
    <col min="1" max="1" width="14" customWidth="1"/>
    <col min="2" max="2" width="12.21875" bestFit="1" customWidth="1"/>
    <col min="3" max="3" width="14.88671875" customWidth="1"/>
    <col min="4" max="4" width="15.44140625" customWidth="1"/>
    <col min="5" max="5" width="13.6640625" customWidth="1"/>
    <col min="6" max="6" width="6.6640625" customWidth="1"/>
    <col min="7" max="7" width="20.6640625" customWidth="1"/>
    <col min="8" max="8" width="16.109375" customWidth="1"/>
    <col min="14" max="14" width="17.6640625" customWidth="1"/>
    <col min="15" max="15" width="15.44140625" customWidth="1"/>
  </cols>
  <sheetData>
    <row r="1" spans="1:16" x14ac:dyDescent="0.3">
      <c r="A1" s="1" t="s">
        <v>15</v>
      </c>
      <c r="B1" s="1" t="s">
        <v>0</v>
      </c>
      <c r="C1" s="1" t="s">
        <v>3</v>
      </c>
      <c r="D1" s="1" t="s">
        <v>4</v>
      </c>
      <c r="E1" s="1"/>
      <c r="F1" s="1" t="s">
        <v>1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6" x14ac:dyDescent="0.3">
      <c r="N2" s="1" t="s">
        <v>8</v>
      </c>
      <c r="O2">
        <f>I33/D33</f>
        <v>-7.0251002760064411E-3</v>
      </c>
    </row>
    <row r="3" spans="1:16" x14ac:dyDescent="0.3">
      <c r="B3">
        <v>2205</v>
      </c>
      <c r="C3">
        <f>B3-$B$32</f>
        <v>94.857142857142662</v>
      </c>
      <c r="D3">
        <f>C3*C3</f>
        <v>8997.8775510203704</v>
      </c>
      <c r="F3">
        <v>10</v>
      </c>
      <c r="G3">
        <f t="shared" ref="G3:G30" si="0">$F3-$F$32</f>
        <v>3.0357142857142856</v>
      </c>
      <c r="H3">
        <f>G3*G3</f>
        <v>9.2155612244897949</v>
      </c>
      <c r="I3">
        <f>C3*G3</f>
        <v>287.95918367346877</v>
      </c>
      <c r="J3">
        <f>F3*F3</f>
        <v>100</v>
      </c>
      <c r="N3" s="1" t="s">
        <v>11</v>
      </c>
      <c r="O3">
        <f>J33-(28*F32*F32)</f>
        <v>326.96428571428578</v>
      </c>
    </row>
    <row r="4" spans="1:16" x14ac:dyDescent="0.3">
      <c r="B4">
        <v>2096</v>
      </c>
      <c r="C4">
        <f t="shared" ref="C4:C30" si="1">B4-$B$32</f>
        <v>-14.142857142857338</v>
      </c>
      <c r="D4">
        <f t="shared" ref="D4:D30" si="2">C4*C4</f>
        <v>200.02040816327082</v>
      </c>
      <c r="F4">
        <v>11</v>
      </c>
      <c r="G4">
        <f t="shared" si="0"/>
        <v>4.0357142857142856</v>
      </c>
      <c r="H4">
        <f t="shared" ref="H4:H30" si="3">G4*G4</f>
        <v>16.286989795918366</v>
      </c>
      <c r="I4">
        <f t="shared" ref="I4:I30" si="4">C4*G4</f>
        <v>-57.076530612245683</v>
      </c>
      <c r="J4">
        <f t="shared" ref="J4:J30" si="5">F4*F4</f>
        <v>121</v>
      </c>
      <c r="N4" s="1" t="s">
        <v>12</v>
      </c>
      <c r="O4">
        <f>O2*I33</f>
        <v>178.09231351128557</v>
      </c>
    </row>
    <row r="5" spans="1:16" x14ac:dyDescent="0.3">
      <c r="B5">
        <v>1847</v>
      </c>
      <c r="C5">
        <f t="shared" si="1"/>
        <v>-263.14285714285734</v>
      </c>
      <c r="D5">
        <f t="shared" si="2"/>
        <v>69244.163265306226</v>
      </c>
      <c r="F5">
        <v>11</v>
      </c>
      <c r="G5">
        <f t="shared" si="0"/>
        <v>4.0357142857142856</v>
      </c>
      <c r="H5">
        <f t="shared" si="3"/>
        <v>16.286989795918366</v>
      </c>
      <c r="I5">
        <f t="shared" si="4"/>
        <v>-1061.9693877551028</v>
      </c>
      <c r="J5">
        <f t="shared" si="5"/>
        <v>121</v>
      </c>
      <c r="N5" s="1" t="s">
        <v>13</v>
      </c>
      <c r="O5">
        <f>O3-O4</f>
        <v>148.87197220300021</v>
      </c>
    </row>
    <row r="6" spans="1:16" x14ac:dyDescent="0.3">
      <c r="B6">
        <v>1903</v>
      </c>
      <c r="C6">
        <f t="shared" si="1"/>
        <v>-207.14285714285734</v>
      </c>
      <c r="D6">
        <f t="shared" si="2"/>
        <v>42908.163265306204</v>
      </c>
      <c r="F6">
        <v>13</v>
      </c>
      <c r="G6">
        <f t="shared" si="0"/>
        <v>6.0357142857142856</v>
      </c>
      <c r="H6">
        <f t="shared" si="3"/>
        <v>36.429846938775512</v>
      </c>
      <c r="I6">
        <f t="shared" si="4"/>
        <v>-1250.2551020408175</v>
      </c>
      <c r="J6">
        <f t="shared" si="5"/>
        <v>169</v>
      </c>
    </row>
    <row r="7" spans="1:16" x14ac:dyDescent="0.3">
      <c r="B7">
        <v>1457</v>
      </c>
      <c r="C7">
        <f t="shared" si="1"/>
        <v>-653.14285714285734</v>
      </c>
      <c r="D7">
        <f t="shared" si="2"/>
        <v>426595.59183673497</v>
      </c>
      <c r="F7">
        <v>10</v>
      </c>
      <c r="G7">
        <f t="shared" si="0"/>
        <v>3.0357142857142856</v>
      </c>
      <c r="H7">
        <f t="shared" si="3"/>
        <v>9.2155612244897949</v>
      </c>
      <c r="I7">
        <f t="shared" si="4"/>
        <v>-1982.7551020408168</v>
      </c>
      <c r="J7">
        <f t="shared" si="5"/>
        <v>100</v>
      </c>
      <c r="N7" s="1" t="s">
        <v>14</v>
      </c>
      <c r="O7">
        <f>O5/26</f>
        <v>5.7258450847307776</v>
      </c>
    </row>
    <row r="8" spans="1:16" x14ac:dyDescent="0.3">
      <c r="B8">
        <v>1848</v>
      </c>
      <c r="C8">
        <f t="shared" si="1"/>
        <v>-262.14285714285734</v>
      </c>
      <c r="D8">
        <f t="shared" si="2"/>
        <v>68718.877551020516</v>
      </c>
      <c r="F8">
        <v>11</v>
      </c>
      <c r="G8">
        <f t="shared" si="0"/>
        <v>4.0357142857142856</v>
      </c>
      <c r="H8">
        <f t="shared" si="3"/>
        <v>16.286989795918366</v>
      </c>
      <c r="I8">
        <f t="shared" si="4"/>
        <v>-1057.9336734693884</v>
      </c>
      <c r="J8">
        <f t="shared" si="5"/>
        <v>121</v>
      </c>
    </row>
    <row r="9" spans="1:16" x14ac:dyDescent="0.3">
      <c r="B9">
        <v>1564</v>
      </c>
      <c r="C9">
        <f t="shared" si="1"/>
        <v>-546.14285714285734</v>
      </c>
      <c r="D9">
        <f t="shared" si="2"/>
        <v>298272.02040816349</v>
      </c>
      <c r="F9">
        <v>10</v>
      </c>
      <c r="G9">
        <f t="shared" si="0"/>
        <v>3.0357142857142856</v>
      </c>
      <c r="H9">
        <f t="shared" si="3"/>
        <v>9.2155612244897949</v>
      </c>
      <c r="I9">
        <f t="shared" si="4"/>
        <v>-1657.9336734693882</v>
      </c>
      <c r="J9">
        <f t="shared" si="5"/>
        <v>100</v>
      </c>
      <c r="L9" s="1" t="s">
        <v>17</v>
      </c>
    </row>
    <row r="10" spans="1:16" x14ac:dyDescent="0.3">
      <c r="B10">
        <v>1821</v>
      </c>
      <c r="C10">
        <f t="shared" si="1"/>
        <v>-289.14285714285734</v>
      </c>
      <c r="D10">
        <f t="shared" si="2"/>
        <v>83603.591836734806</v>
      </c>
      <c r="F10">
        <v>11</v>
      </c>
      <c r="G10">
        <f t="shared" si="0"/>
        <v>4.0357142857142856</v>
      </c>
      <c r="H10">
        <f t="shared" si="3"/>
        <v>16.286989795918366</v>
      </c>
      <c r="I10">
        <f t="shared" si="4"/>
        <v>-1166.8979591836742</v>
      </c>
      <c r="J10">
        <f t="shared" si="5"/>
        <v>121</v>
      </c>
      <c r="N10" s="1" t="s">
        <v>16</v>
      </c>
      <c r="O10">
        <f>O2/(SQRT(O7)/SQRT(D33))</f>
        <v>-5.5770275634838269</v>
      </c>
    </row>
    <row r="11" spans="1:16" x14ac:dyDescent="0.3">
      <c r="B11">
        <v>2577</v>
      </c>
      <c r="C11">
        <f t="shared" si="1"/>
        <v>466.85714285714266</v>
      </c>
      <c r="D11">
        <f t="shared" si="2"/>
        <v>217955.5918367345</v>
      </c>
      <c r="F11">
        <v>4</v>
      </c>
      <c r="G11">
        <f t="shared" si="0"/>
        <v>-2.9642857142857144</v>
      </c>
      <c r="H11">
        <f t="shared" si="3"/>
        <v>8.7869897959183678</v>
      </c>
      <c r="I11">
        <f t="shared" si="4"/>
        <v>-1383.897959183673</v>
      </c>
      <c r="J11">
        <f t="shared" si="5"/>
        <v>16</v>
      </c>
    </row>
    <row r="12" spans="1:16" x14ac:dyDescent="0.3">
      <c r="B12">
        <v>2476</v>
      </c>
      <c r="C12">
        <f t="shared" si="1"/>
        <v>365.85714285714266</v>
      </c>
      <c r="D12">
        <f t="shared" si="2"/>
        <v>133851.44897959169</v>
      </c>
      <c r="F12">
        <v>2</v>
      </c>
      <c r="G12">
        <f t="shared" si="0"/>
        <v>-4.9642857142857144</v>
      </c>
      <c r="H12">
        <f t="shared" si="3"/>
        <v>24.644132653061227</v>
      </c>
      <c r="I12">
        <f t="shared" si="4"/>
        <v>-1816.219387755101</v>
      </c>
      <c r="J12">
        <f t="shared" si="5"/>
        <v>4</v>
      </c>
      <c r="N12" s="1" t="s">
        <v>18</v>
      </c>
      <c r="O12">
        <v>2.4790000000000001</v>
      </c>
      <c r="P12" t="s">
        <v>19</v>
      </c>
    </row>
    <row r="13" spans="1:16" x14ac:dyDescent="0.3">
      <c r="B13">
        <v>1984</v>
      </c>
      <c r="C13">
        <f t="shared" si="1"/>
        <v>-126.14285714285734</v>
      </c>
      <c r="D13">
        <f t="shared" si="2"/>
        <v>15912.020408163315</v>
      </c>
      <c r="F13">
        <v>7</v>
      </c>
      <c r="G13">
        <f t="shared" si="0"/>
        <v>3.5714285714285587E-2</v>
      </c>
      <c r="H13">
        <f t="shared" si="3"/>
        <v>1.2755102040816237E-3</v>
      </c>
      <c r="I13">
        <f t="shared" si="4"/>
        <v>-4.5051020408163174</v>
      </c>
      <c r="J13">
        <f t="shared" si="5"/>
        <v>49</v>
      </c>
    </row>
    <row r="14" spans="1:16" x14ac:dyDescent="0.3">
      <c r="B14">
        <v>1917</v>
      </c>
      <c r="C14">
        <f t="shared" si="1"/>
        <v>-193.14285714285734</v>
      </c>
      <c r="D14">
        <f t="shared" si="2"/>
        <v>37304.163265306197</v>
      </c>
      <c r="F14">
        <v>10</v>
      </c>
      <c r="G14">
        <f t="shared" si="0"/>
        <v>3.0357142857142856</v>
      </c>
      <c r="H14">
        <f t="shared" si="3"/>
        <v>9.2155612244897949</v>
      </c>
      <c r="I14">
        <f t="shared" si="4"/>
        <v>-586.32653061224551</v>
      </c>
      <c r="J14">
        <f t="shared" si="5"/>
        <v>100</v>
      </c>
      <c r="N14" s="1" t="s">
        <v>20</v>
      </c>
      <c r="O14">
        <v>2.7789999999999999</v>
      </c>
    </row>
    <row r="15" spans="1:16" x14ac:dyDescent="0.3">
      <c r="B15">
        <v>1761</v>
      </c>
      <c r="C15">
        <f t="shared" si="1"/>
        <v>-349.14285714285734</v>
      </c>
      <c r="D15">
        <f t="shared" si="2"/>
        <v>121900.73469387769</v>
      </c>
      <c r="F15">
        <v>9</v>
      </c>
      <c r="G15">
        <f t="shared" si="0"/>
        <v>2.0357142857142856</v>
      </c>
      <c r="H15">
        <f t="shared" si="3"/>
        <v>4.1441326530612237</v>
      </c>
      <c r="I15">
        <f t="shared" si="4"/>
        <v>-710.75510204081672</v>
      </c>
      <c r="J15">
        <f t="shared" si="5"/>
        <v>81</v>
      </c>
    </row>
    <row r="16" spans="1:16" x14ac:dyDescent="0.3">
      <c r="B16">
        <v>1709</v>
      </c>
      <c r="C16">
        <f t="shared" si="1"/>
        <v>-401.14285714285734</v>
      </c>
      <c r="D16">
        <f t="shared" si="2"/>
        <v>160915.59183673485</v>
      </c>
      <c r="F16">
        <v>9</v>
      </c>
      <c r="G16">
        <f t="shared" si="0"/>
        <v>2.0357142857142856</v>
      </c>
      <c r="H16">
        <f t="shared" si="3"/>
        <v>4.1441326530612237</v>
      </c>
      <c r="I16">
        <f t="shared" si="4"/>
        <v>-816.6122448979595</v>
      </c>
      <c r="J16">
        <f t="shared" si="5"/>
        <v>81</v>
      </c>
    </row>
    <row r="17" spans="1:20" x14ac:dyDescent="0.3">
      <c r="B17">
        <v>1901</v>
      </c>
      <c r="C17">
        <f t="shared" si="1"/>
        <v>-209.14285714285734</v>
      </c>
      <c r="D17">
        <f t="shared" si="2"/>
        <v>43740.734693877632</v>
      </c>
      <c r="F17">
        <v>6</v>
      </c>
      <c r="G17">
        <f t="shared" si="0"/>
        <v>-0.96428571428571441</v>
      </c>
      <c r="H17">
        <f t="shared" si="3"/>
        <v>0.9298469387755105</v>
      </c>
      <c r="I17">
        <f t="shared" si="4"/>
        <v>201.67346938775532</v>
      </c>
      <c r="J17">
        <f t="shared" si="5"/>
        <v>36</v>
      </c>
    </row>
    <row r="18" spans="1:20" x14ac:dyDescent="0.3">
      <c r="B18">
        <v>2288</v>
      </c>
      <c r="C18">
        <f t="shared" si="1"/>
        <v>177.85714285714266</v>
      </c>
      <c r="D18">
        <f t="shared" si="2"/>
        <v>31633.163265306051</v>
      </c>
      <c r="F18">
        <v>5</v>
      </c>
      <c r="G18">
        <f t="shared" si="0"/>
        <v>-1.9642857142857144</v>
      </c>
      <c r="H18">
        <f t="shared" si="3"/>
        <v>3.8584183673469394</v>
      </c>
      <c r="I18">
        <f t="shared" si="4"/>
        <v>-349.36224489795882</v>
      </c>
      <c r="J18">
        <f t="shared" si="5"/>
        <v>25</v>
      </c>
    </row>
    <row r="19" spans="1:20" x14ac:dyDescent="0.3">
      <c r="B19">
        <v>2072</v>
      </c>
      <c r="C19">
        <f t="shared" si="1"/>
        <v>-38.142857142857338</v>
      </c>
      <c r="D19">
        <f t="shared" si="2"/>
        <v>1454.877551020423</v>
      </c>
      <c r="F19">
        <v>5</v>
      </c>
      <c r="G19">
        <f t="shared" si="0"/>
        <v>-1.9642857142857144</v>
      </c>
      <c r="H19">
        <f t="shared" si="3"/>
        <v>3.8584183673469394</v>
      </c>
      <c r="I19">
        <f t="shared" si="4"/>
        <v>74.923469387755489</v>
      </c>
      <c r="J19">
        <f t="shared" si="5"/>
        <v>25</v>
      </c>
    </row>
    <row r="20" spans="1:20" x14ac:dyDescent="0.3">
      <c r="B20">
        <v>2861</v>
      </c>
      <c r="C20">
        <f t="shared" si="1"/>
        <v>750.85714285714266</v>
      </c>
      <c r="D20">
        <f t="shared" si="2"/>
        <v>563786.4489795916</v>
      </c>
      <c r="F20">
        <v>5</v>
      </c>
      <c r="G20">
        <f t="shared" si="0"/>
        <v>-1.9642857142857144</v>
      </c>
      <c r="H20">
        <f t="shared" si="3"/>
        <v>3.8584183673469394</v>
      </c>
      <c r="I20">
        <f t="shared" si="4"/>
        <v>-1474.8979591836733</v>
      </c>
      <c r="J20">
        <f t="shared" si="5"/>
        <v>25</v>
      </c>
    </row>
    <row r="21" spans="1:20" x14ac:dyDescent="0.3">
      <c r="B21">
        <v>2411</v>
      </c>
      <c r="C21">
        <f t="shared" si="1"/>
        <v>300.85714285714266</v>
      </c>
      <c r="D21">
        <f t="shared" si="2"/>
        <v>90515.020408163153</v>
      </c>
      <c r="F21">
        <v>6</v>
      </c>
      <c r="G21">
        <f t="shared" si="0"/>
        <v>-0.96428571428571441</v>
      </c>
      <c r="H21">
        <f t="shared" si="3"/>
        <v>0.9298469387755105</v>
      </c>
      <c r="I21">
        <f t="shared" si="4"/>
        <v>-290.11224489795904</v>
      </c>
      <c r="J21">
        <f t="shared" si="5"/>
        <v>36</v>
      </c>
      <c r="M21" s="1" t="s">
        <v>24</v>
      </c>
    </row>
    <row r="22" spans="1:20" x14ac:dyDescent="0.3">
      <c r="B22">
        <v>2289</v>
      </c>
      <c r="C22">
        <f t="shared" si="1"/>
        <v>178.85714285714266</v>
      </c>
      <c r="D22">
        <f t="shared" si="2"/>
        <v>31989.877551020338</v>
      </c>
      <c r="F22">
        <v>4</v>
      </c>
      <c r="G22">
        <f t="shared" si="0"/>
        <v>-2.9642857142857144</v>
      </c>
      <c r="H22">
        <f t="shared" si="3"/>
        <v>8.7869897959183678</v>
      </c>
      <c r="I22">
        <f t="shared" si="4"/>
        <v>-530.18367346938714</v>
      </c>
      <c r="J22">
        <f t="shared" si="5"/>
        <v>16</v>
      </c>
      <c r="M22" s="1"/>
      <c r="N22" s="1"/>
      <c r="O22" s="1"/>
      <c r="P22" s="1"/>
      <c r="Q22" s="1"/>
      <c r="R22" s="1"/>
      <c r="S22" s="1"/>
      <c r="T22" s="1"/>
    </row>
    <row r="23" spans="1:20" x14ac:dyDescent="0.3">
      <c r="B23">
        <v>2203</v>
      </c>
      <c r="C23">
        <f t="shared" si="1"/>
        <v>92.857142857142662</v>
      </c>
      <c r="D23">
        <f t="shared" si="2"/>
        <v>8622.4489795917998</v>
      </c>
      <c r="F23">
        <v>3</v>
      </c>
      <c r="G23">
        <f t="shared" si="0"/>
        <v>-3.9642857142857144</v>
      </c>
      <c r="H23">
        <f t="shared" si="3"/>
        <v>15.715561224489797</v>
      </c>
      <c r="I23">
        <f t="shared" si="4"/>
        <v>-368.11224489795842</v>
      </c>
      <c r="J23">
        <f t="shared" si="5"/>
        <v>9</v>
      </c>
      <c r="M23" s="1"/>
      <c r="N23" s="1" t="s">
        <v>21</v>
      </c>
      <c r="O23" s="1"/>
      <c r="P23" s="1"/>
      <c r="Q23" s="1"/>
      <c r="R23" s="1"/>
      <c r="S23" s="1"/>
      <c r="T23" s="1"/>
    </row>
    <row r="24" spans="1:20" x14ac:dyDescent="0.3">
      <c r="B24">
        <v>2592</v>
      </c>
      <c r="C24">
        <f t="shared" si="1"/>
        <v>481.85714285714266</v>
      </c>
      <c r="D24">
        <f t="shared" si="2"/>
        <v>232186.30612244879</v>
      </c>
      <c r="F24">
        <v>3</v>
      </c>
      <c r="G24">
        <f t="shared" si="0"/>
        <v>-3.9642857142857144</v>
      </c>
      <c r="H24">
        <f t="shared" si="3"/>
        <v>15.715561224489797</v>
      </c>
      <c r="I24">
        <f t="shared" si="4"/>
        <v>-1910.2193877551013</v>
      </c>
      <c r="J24">
        <f t="shared" si="5"/>
        <v>9</v>
      </c>
      <c r="M24" s="1"/>
      <c r="N24" s="1" t="s">
        <v>22</v>
      </c>
      <c r="O24" s="1"/>
      <c r="P24" s="1"/>
      <c r="Q24" s="1"/>
      <c r="R24" s="1"/>
      <c r="S24" s="1"/>
      <c r="T24" s="1"/>
    </row>
    <row r="25" spans="1:20" x14ac:dyDescent="0.3">
      <c r="B25">
        <v>2053</v>
      </c>
      <c r="C25">
        <f t="shared" si="1"/>
        <v>-57.142857142857338</v>
      </c>
      <c r="D25">
        <f t="shared" si="2"/>
        <v>3265.306122449002</v>
      </c>
      <c r="F25">
        <v>4</v>
      </c>
      <c r="G25">
        <f t="shared" si="0"/>
        <v>-2.9642857142857144</v>
      </c>
      <c r="H25">
        <f t="shared" si="3"/>
        <v>8.7869897959183678</v>
      </c>
      <c r="I25">
        <f t="shared" si="4"/>
        <v>169.38775510204141</v>
      </c>
      <c r="J25">
        <f t="shared" si="5"/>
        <v>16</v>
      </c>
      <c r="M25" s="1"/>
      <c r="N25" s="1" t="s">
        <v>23</v>
      </c>
      <c r="O25" s="1"/>
      <c r="P25" s="1"/>
      <c r="Q25" s="1"/>
      <c r="R25" s="1"/>
      <c r="S25" s="1"/>
      <c r="T25" s="1"/>
    </row>
    <row r="26" spans="1:20" x14ac:dyDescent="0.3">
      <c r="B26">
        <v>1979</v>
      </c>
      <c r="C26">
        <f t="shared" si="1"/>
        <v>-131.14285714285734</v>
      </c>
      <c r="D26">
        <f t="shared" si="2"/>
        <v>17198.448979591889</v>
      </c>
      <c r="F26">
        <v>10</v>
      </c>
      <c r="G26">
        <f t="shared" si="0"/>
        <v>3.0357142857142856</v>
      </c>
      <c r="H26">
        <f t="shared" si="3"/>
        <v>9.2155612244897949</v>
      </c>
      <c r="I26">
        <f t="shared" si="4"/>
        <v>-398.11224489795978</v>
      </c>
      <c r="J26">
        <f t="shared" si="5"/>
        <v>100</v>
      </c>
      <c r="M26" s="1"/>
      <c r="N26" s="1"/>
      <c r="O26" s="1"/>
      <c r="P26" s="1"/>
      <c r="Q26" s="1"/>
      <c r="R26" s="1"/>
      <c r="S26" s="1"/>
      <c r="T26" s="1"/>
    </row>
    <row r="27" spans="1:20" x14ac:dyDescent="0.3">
      <c r="B27">
        <v>2048</v>
      </c>
      <c r="C27">
        <f t="shared" si="1"/>
        <v>-62.142857142857338</v>
      </c>
      <c r="D27">
        <f t="shared" si="2"/>
        <v>3861.7346938775754</v>
      </c>
      <c r="F27">
        <v>6</v>
      </c>
      <c r="G27">
        <f t="shared" si="0"/>
        <v>-0.96428571428571441</v>
      </c>
      <c r="H27">
        <f t="shared" si="3"/>
        <v>0.9298469387755105</v>
      </c>
      <c r="I27">
        <f t="shared" si="4"/>
        <v>59.923469387755297</v>
      </c>
      <c r="J27">
        <f t="shared" si="5"/>
        <v>36</v>
      </c>
      <c r="M27" s="1"/>
      <c r="N27" s="1"/>
      <c r="O27" s="1"/>
      <c r="P27" s="1"/>
      <c r="Q27" s="1"/>
      <c r="R27" s="1"/>
      <c r="S27" s="1"/>
      <c r="T27" s="1"/>
    </row>
    <row r="28" spans="1:20" x14ac:dyDescent="0.3">
      <c r="B28">
        <v>1786</v>
      </c>
      <c r="C28">
        <f t="shared" si="1"/>
        <v>-324.14285714285734</v>
      </c>
      <c r="D28">
        <f t="shared" si="2"/>
        <v>105068.59183673482</v>
      </c>
      <c r="F28">
        <v>8</v>
      </c>
      <c r="G28">
        <f t="shared" si="0"/>
        <v>1.0357142857142856</v>
      </c>
      <c r="H28">
        <f t="shared" si="3"/>
        <v>1.0727040816326527</v>
      </c>
      <c r="I28">
        <f t="shared" si="4"/>
        <v>-335.71938775510222</v>
      </c>
      <c r="J28">
        <f t="shared" si="5"/>
        <v>64</v>
      </c>
      <c r="M28" s="1"/>
      <c r="N28" s="1"/>
      <c r="O28" s="1"/>
      <c r="P28" s="1"/>
      <c r="Q28" s="1"/>
      <c r="R28" s="1"/>
      <c r="S28" s="1"/>
      <c r="T28" s="1"/>
    </row>
    <row r="29" spans="1:20" x14ac:dyDescent="0.3">
      <c r="B29">
        <v>2876</v>
      </c>
      <c r="C29">
        <f t="shared" si="1"/>
        <v>765.85714285714266</v>
      </c>
      <c r="D29">
        <f t="shared" si="2"/>
        <v>586537.1632653058</v>
      </c>
      <c r="F29">
        <v>2</v>
      </c>
      <c r="G29">
        <f t="shared" si="0"/>
        <v>-4.9642857142857144</v>
      </c>
      <c r="H29">
        <f t="shared" si="3"/>
        <v>24.644132653061227</v>
      </c>
      <c r="I29">
        <f t="shared" si="4"/>
        <v>-3801.933673469387</v>
      </c>
      <c r="J29">
        <f t="shared" si="5"/>
        <v>4</v>
      </c>
    </row>
    <row r="30" spans="1:20" x14ac:dyDescent="0.3">
      <c r="B30">
        <v>2560</v>
      </c>
      <c r="C30">
        <f t="shared" si="1"/>
        <v>449.85714285714266</v>
      </c>
      <c r="D30">
        <f t="shared" si="2"/>
        <v>202371.44897959166</v>
      </c>
      <c r="F30">
        <v>0</v>
      </c>
      <c r="G30">
        <f t="shared" si="0"/>
        <v>-6.9642857142857144</v>
      </c>
      <c r="H30">
        <f t="shared" si="3"/>
        <v>48.501275510204081</v>
      </c>
      <c r="I30">
        <f t="shared" si="4"/>
        <v>-3132.9336734693866</v>
      </c>
      <c r="J30">
        <f t="shared" si="5"/>
        <v>0</v>
      </c>
    </row>
    <row r="32" spans="1:20" x14ac:dyDescent="0.3">
      <c r="A32" t="s">
        <v>2</v>
      </c>
      <c r="B32">
        <f>AVERAGE(B3:B30)</f>
        <v>2110.1428571428573</v>
      </c>
      <c r="C32">
        <f>AVERAGE(C3:C30)</f>
        <v>-1.9489172180848461E-13</v>
      </c>
      <c r="D32">
        <f>AVERAGE(D1:D30)</f>
        <v>128878.97959183673</v>
      </c>
      <c r="F32">
        <f>AVERAGE(F3:F30)</f>
        <v>6.9642857142857144</v>
      </c>
      <c r="G32">
        <f>AVERAGE(G3:G30)</f>
        <v>-8.2473710400725917E-16</v>
      </c>
      <c r="H32">
        <f>AVERAGE(H3:H30)</f>
        <v>11.677295918367347</v>
      </c>
      <c r="I32">
        <f>AVERAGE(I3:I30)</f>
        <v>-905.38775510204073</v>
      </c>
      <c r="J32">
        <f>AVERAGE(J3:J30)</f>
        <v>60.178571428571431</v>
      </c>
    </row>
    <row r="33" spans="1:10" x14ac:dyDescent="0.3">
      <c r="A33" s="1" t="s">
        <v>10</v>
      </c>
      <c r="B33">
        <f>SUM(B3:B30)</f>
        <v>59084</v>
      </c>
      <c r="C33">
        <f>SUM(C3:C30)</f>
        <v>-5.4569682106375694E-12</v>
      </c>
      <c r="D33">
        <f>SUM(D3:D30)</f>
        <v>3608611.4285714286</v>
      </c>
      <c r="F33">
        <f>SUM(F3:F30)</f>
        <v>195</v>
      </c>
      <c r="G33">
        <f>SUM(G3:G30)</f>
        <v>-2.3092638912203256E-14</v>
      </c>
      <c r="H33">
        <f>SUM(H3:H30)</f>
        <v>326.96428571428572</v>
      </c>
      <c r="I33">
        <f>SUM(I3:I30)</f>
        <v>-25350.857142857141</v>
      </c>
      <c r="J33">
        <f>SUM(J3:J30)</f>
        <v>1685</v>
      </c>
    </row>
  </sheetData>
  <conditionalFormatting sqref="A1:H1 J1">
    <cfRule type="cellIs" dxfId="1" priority="3" operator="equal">
      <formula>$O$11</formula>
    </cfRule>
  </conditionalFormatting>
  <conditionalFormatting sqref="B2:H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H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T29">
    <cfRule type="containsText" dxfId="0" priority="1" operator="containsText" text="RESULT:">
      <formula>NOT(ISERROR(SEARCH("RESULT:",L20)))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Annapoorani Periakaruppan</dc:creator>
  <cp:lastModifiedBy>Annapoorani Periakaruppan</cp:lastModifiedBy>
  <dcterms:created xsi:type="dcterms:W3CDTF">2024-03-14T07:57:35Z</dcterms:created>
  <dcterms:modified xsi:type="dcterms:W3CDTF">2024-04-15T04:11:46Z</dcterms:modified>
</cp:coreProperties>
</file>