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_01 - 02012023" sheetId="1" r:id="rId4"/>
    <sheet state="visible" name="Sprint_02 - 16012023" sheetId="2" r:id="rId5"/>
  </sheets>
  <definedNames/>
  <calcPr/>
</workbook>
</file>

<file path=xl/sharedStrings.xml><?xml version="1.0" encoding="utf-8"?>
<sst xmlns="http://schemas.openxmlformats.org/spreadsheetml/2006/main" count="226" uniqueCount="128">
  <si>
    <t>ID</t>
  </si>
  <si>
    <t>Nome</t>
  </si>
  <si>
    <t>Descrizione</t>
  </si>
  <si>
    <t>Stima</t>
  </si>
  <si>
    <t>Priorità</t>
  </si>
  <si>
    <t>Status</t>
  </si>
  <si>
    <t>RF01</t>
  </si>
  <si>
    <t>Login</t>
  </si>
  <si>
    <t>Il sistema deve poter permettere il login a un utente.</t>
  </si>
  <si>
    <t>Alta</t>
  </si>
  <si>
    <t>completato</t>
  </si>
  <si>
    <t>Focus factor</t>
  </si>
  <si>
    <t>RF02</t>
  </si>
  <si>
    <t>Registrazione</t>
  </si>
  <si>
    <t>Il sistema deve poter permettere all’utente la registrazione.</t>
  </si>
  <si>
    <t>Ore di lavoro giornaliere</t>
  </si>
  <si>
    <t>RF03</t>
  </si>
  <si>
    <t>Logout</t>
  </si>
  <si>
    <t>Il sistema deve poter permettere il logout a un utente autenticato.</t>
  </si>
  <si>
    <t>Giorni di lavoro</t>
  </si>
  <si>
    <t>RF04</t>
  </si>
  <si>
    <t>Visualizzazione home paziente</t>
  </si>
  <si>
    <t>Il sistema deve poter permettere al paziente di visualizzare la schermata principale.</t>
  </si>
  <si>
    <t>Team capacity</t>
  </si>
  <si>
    <t>RF05</t>
  </si>
  <si>
    <t>Registrazione Dispositivo</t>
  </si>
  <si>
    <t>Il sistema deve poter permettere la registrazione di un dispositivo medico.</t>
  </si>
  <si>
    <t>RF06</t>
  </si>
  <si>
    <t>Rimozione Dispositivo</t>
  </si>
  <si>
    <t>Il sistema deve poter permettere di rimuovere un dispositivo medico.</t>
  </si>
  <si>
    <t>Media</t>
  </si>
  <si>
    <t>Ideale</t>
  </si>
  <si>
    <t>Effettivo</t>
  </si>
  <si>
    <t>RF07</t>
  </si>
  <si>
    <t>Assegnamento caregiver</t>
  </si>
  <si>
    <t>Il sistema deve poter permettere al paziente di scegliere il proprio caregiver.</t>
  </si>
  <si>
    <t>RF08</t>
  </si>
  <si>
    <t>Visualizzazione Fascicolo Sanitario Elettronico</t>
  </si>
  <si>
    <t>Il sistema deve poter far visualizzare il Fascicolo Sanitario Elettronico.</t>
  </si>
  <si>
    <t>RF09</t>
  </si>
  <si>
    <t>Avvio monitoraggio</t>
  </si>
  <si>
    <t>Il sistema deve poter permettere il monitoraggio dei dati del paziente.</t>
  </si>
  <si>
    <t>RF10</t>
  </si>
  <si>
    <t>Avviso di superamento soglia</t>
  </si>
  <si>
    <t>Il sistema deve inviare una notifica al paziente in caso di valori troppo alti.</t>
  </si>
  <si>
    <t>RF12</t>
  </si>
  <si>
    <t>Visualizzazione home medico</t>
  </si>
  <si>
    <t>Il sistema deve poter permettere la visualizzazione della home del medico.</t>
  </si>
  <si>
    <t>RF13</t>
  </si>
  <si>
    <t>Aggiunta medico</t>
  </si>
  <si>
    <t>Il sistema deve poter permettere all’admin di aggiungere un medico.</t>
  </si>
  <si>
    <t>RF14</t>
  </si>
  <si>
    <t>Assegnamento paziente</t>
  </si>
  <si>
    <t>Il sistema deve poter permettere l’assegnamento di un paziente ad un medico.</t>
  </si>
  <si>
    <t>RF16</t>
  </si>
  <si>
    <t>Rimozione utente</t>
  </si>
  <si>
    <t>Il sistema deve poter permettere la rimozione di un utente qualsiasi dal sistema.</t>
  </si>
  <si>
    <t>RF17</t>
  </si>
  <si>
    <t>Visualizzazione profilo personale</t>
  </si>
  <si>
    <t>Il sistema deve permettere la visualizzazione del profilo personale.</t>
  </si>
  <si>
    <t>RF19</t>
  </si>
  <si>
    <t>Modifica dati personali</t>
  </si>
  <si>
    <t>Il sistema deve permettere la modifica del proprio profilo.</t>
  </si>
  <si>
    <t>RF21</t>
  </si>
  <si>
    <t>Aggiunta data della visita</t>
  </si>
  <si>
    <t>Il sistema deve poter far aggiungere la data della visita medica.</t>
  </si>
  <si>
    <t>RF23</t>
  </si>
  <si>
    <t>Visualizzazione lista pazienti</t>
  </si>
  <si>
    <t>Il sistema deve poter permettere la visualizzazione della lista dei pazienti assegnati</t>
  </si>
  <si>
    <t>RF24</t>
  </si>
  <si>
    <t>Ricerca utenti</t>
  </si>
  <si>
    <t>Il sistema deve permettere all’admin di ricercare un utente registrato</t>
  </si>
  <si>
    <t>V01</t>
  </si>
  <si>
    <t>Pagina Login</t>
  </si>
  <si>
    <t>Il sistema deve mostrare la pagina di login</t>
  </si>
  <si>
    <t>V02</t>
  </si>
  <si>
    <t>Pagina Registrazione</t>
  </si>
  <si>
    <t>Il sistema deve mostrare la pagina di registrazione</t>
  </si>
  <si>
    <t>V03</t>
  </si>
  <si>
    <t>Pagina Home paziente</t>
  </si>
  <si>
    <t>Il sistema deve mostrare la home per un paziente</t>
  </si>
  <si>
    <t>V04</t>
  </si>
  <si>
    <t>Pagina Home medico</t>
  </si>
  <si>
    <t>Il sistema deve mostrare la home per un medico</t>
  </si>
  <si>
    <t>V05</t>
  </si>
  <si>
    <t>Pagina Home admin</t>
  </si>
  <si>
    <t>Il sistema deve mostrare la home per un admin</t>
  </si>
  <si>
    <t>V08</t>
  </si>
  <si>
    <t>Pagina Profilo personale</t>
  </si>
  <si>
    <t>Il sistema deve mostrare la pagina del profilo personale di un utente</t>
  </si>
  <si>
    <t>V10</t>
  </si>
  <si>
    <t>Pagina Utenti</t>
  </si>
  <si>
    <t>Il sistema deve mostrare una pagina con una lista di utenti</t>
  </si>
  <si>
    <t>V12</t>
  </si>
  <si>
    <t>Card Utente</t>
  </si>
  <si>
    <t>Il sistema deve mostrare la card di un utente con le azioni eseguibili</t>
  </si>
  <si>
    <r>
      <rPr>
        <rFont val="Montserrat, sans-serif"/>
        <b/>
        <color rgb="FF000000"/>
        <sz val="18.0"/>
      </rPr>
      <t>Sprint Retrospective</t>
    </r>
    <r>
      <rPr>
        <rFont val="Montserrat, sans-serif"/>
        <color rgb="FF000000"/>
        <sz val="18.0"/>
      </rPr>
      <t xml:space="preserve">:
</t>
    </r>
    <r>
      <rPr>
        <rFont val="Montserrat, sans-serif"/>
        <color rgb="FF000000"/>
        <sz val="14.0"/>
      </rPr>
      <t xml:space="preserve">Lo sprint si è concluso con 5 backlog item non completati per un totale di 10 story points. Questo è dovuto a una sovrastima del carico di story points, poichè non sono stati opportunamente considerati i problemi tecnici e organizzativi di un team alla prima esperienza con Scrum. Tale risultato porterà a intraprendere azioni correttive sulla carico di lavoro del prossimo sprint, basandosi sulla team velocity riscontrata.
Analizzando il burndown chart si può notare come dopo un primo periodo molto produttivo fino all'8/01, ci siano stati dei rallentamenti che hanno portato il progetto a progredire molto lentamente in concomitanza con l'esame di programmazione distribuita.
</t>
    </r>
    <r>
      <rPr>
        <rFont val="Montserrat, sans-serif"/>
        <color rgb="FF000000"/>
        <sz val="18.0"/>
      </rPr>
      <t xml:space="preserve">
</t>
    </r>
    <r>
      <rPr>
        <rFont val="Montserrat, sans-serif"/>
        <b/>
        <color rgb="FF000000"/>
        <sz val="18.0"/>
      </rPr>
      <t>Cosa continuare a fare</t>
    </r>
    <r>
      <rPr>
        <rFont val="Montserrat, sans-serif"/>
        <color rgb="FF000000"/>
        <sz val="18.0"/>
      </rPr>
      <t xml:space="preserve">:
</t>
    </r>
    <r>
      <rPr>
        <rFont val="Montserrat, sans-serif"/>
        <b/>
        <color rgb="FF000000"/>
        <sz val="14.0"/>
      </rPr>
      <t>-</t>
    </r>
    <r>
      <rPr>
        <rFont val="Montserrat, sans-serif"/>
        <color rgb="FF000000"/>
        <sz val="14.0"/>
      </rPr>
      <t xml:space="preserve"> Lavorare in pair programming.
</t>
    </r>
    <r>
      <rPr>
        <rFont val="Montserrat, sans-serif"/>
        <b/>
        <color rgb="FF000000"/>
        <sz val="14.0"/>
      </rPr>
      <t>-</t>
    </r>
    <r>
      <rPr>
        <rFont val="Montserrat, sans-serif"/>
        <color rgb="FF000000"/>
        <sz val="14.0"/>
      </rPr>
      <t xml:space="preserve"> Comunicare quotidianamente sull'andamento del progetto.
</t>
    </r>
    <r>
      <rPr>
        <rFont val="Montserrat, sans-serif"/>
        <b/>
        <color rgb="FF000000"/>
        <sz val="14.0"/>
      </rPr>
      <t>-</t>
    </r>
    <r>
      <rPr>
        <rFont val="Montserrat, sans-serif"/>
        <color rgb="FF000000"/>
        <sz val="14.0"/>
      </rPr>
      <t xml:space="preserve"> Lavorare seguendo il pull-based development.
</t>
    </r>
    <r>
      <rPr>
        <rFont val="Montserrat, sans-serif"/>
        <b/>
        <color rgb="FF000000"/>
        <sz val="14.0"/>
      </rPr>
      <t>-</t>
    </r>
    <r>
      <rPr>
        <rFont val="Montserrat, sans-serif"/>
        <color rgb="FF000000"/>
        <sz val="14.0"/>
      </rPr>
      <t xml:space="preserve"> Continuare la documentazione costante del codice (javadoc).
</t>
    </r>
    <r>
      <rPr>
        <rFont val="Montserrat, sans-serif"/>
        <b/>
        <color rgb="FF000000"/>
        <sz val="14.0"/>
      </rPr>
      <t>-</t>
    </r>
    <r>
      <rPr>
        <rFont val="Montserrat, sans-serif"/>
        <color rgb="FF000000"/>
        <sz val="14.0"/>
      </rPr>
      <t xml:space="preserve"> Mantenere il codice coerente agli standard di qualità (checkstyle).
</t>
    </r>
    <r>
      <rPr>
        <rFont val="Montserrat, sans-serif"/>
        <color rgb="FF000000"/>
        <sz val="18.0"/>
      </rPr>
      <t xml:space="preserve">
</t>
    </r>
    <r>
      <rPr>
        <rFont val="Montserrat, sans-serif"/>
        <b/>
        <color rgb="FF000000"/>
        <sz val="18.0"/>
      </rPr>
      <t>Cosa smettere di fare</t>
    </r>
    <r>
      <rPr>
        <rFont val="Montserrat, sans-serif"/>
        <color rgb="FF000000"/>
        <sz val="18.0"/>
      </rPr>
      <t xml:space="preserve">:
</t>
    </r>
    <r>
      <rPr>
        <rFont val="Montserrat, sans-serif"/>
        <b/>
        <color rgb="FF000000"/>
        <sz val="14.0"/>
      </rPr>
      <t xml:space="preserve">- </t>
    </r>
    <r>
      <rPr>
        <rFont val="Montserrat, sans-serif"/>
        <color rgb="FF000000"/>
        <sz val="14.0"/>
      </rPr>
      <t xml:space="preserve">Sottovalutare l'importanza del tracciamento quotidiano delle ore di lavoro.
</t>
    </r>
    <r>
      <rPr>
        <rFont val="Montserrat, sans-serif"/>
        <color rgb="FF000000"/>
        <sz val="18.0"/>
      </rPr>
      <t xml:space="preserve">
</t>
    </r>
    <r>
      <rPr>
        <rFont val="Montserrat, sans-serif"/>
        <b/>
        <color rgb="FF000000"/>
        <sz val="18.0"/>
      </rPr>
      <t>Cosa cominciare a fare</t>
    </r>
    <r>
      <rPr>
        <rFont val="Montserrat, sans-serif"/>
        <color rgb="FF000000"/>
        <sz val="18.0"/>
      </rPr>
      <t xml:space="preserve">:
</t>
    </r>
    <r>
      <rPr>
        <rFont val="Montserrat, sans-serif"/>
        <b/>
        <color rgb="FF000000"/>
        <sz val="14.0"/>
      </rPr>
      <t>-</t>
    </r>
    <r>
      <rPr>
        <rFont val="Montserrat, sans-serif"/>
        <color rgb="FF000000"/>
        <sz val="14.0"/>
      </rPr>
      <t xml:space="preserve"> Eseguire lo sprint planning tenendo in considerazione la team velocity.
</t>
    </r>
    <r>
      <rPr>
        <rFont val="Montserrat, sans-serif"/>
        <b/>
        <color rgb="FF000000"/>
        <sz val="14.0"/>
      </rPr>
      <t xml:space="preserve">- </t>
    </r>
    <r>
      <rPr>
        <rFont val="Montserrat, sans-serif"/>
        <color rgb="FF000000"/>
        <sz val="14.0"/>
      </rPr>
      <t xml:space="preserve">Aumentare il numero di meeting settimanali da 3 a 5.
</t>
    </r>
    <r>
      <rPr>
        <rFont val="Montserrat, sans-serif"/>
        <b/>
        <color rgb="FF000000"/>
        <sz val="14.0"/>
      </rPr>
      <t xml:space="preserve">- </t>
    </r>
    <r>
      <rPr>
        <rFont val="Montserrat, sans-serif"/>
        <color rgb="FF000000"/>
        <sz val="14.0"/>
      </rPr>
      <t xml:space="preserve">Integrare meglio il sistema di issue tracking di Github.
</t>
    </r>
  </si>
  <si>
    <t>Completato</t>
  </si>
  <si>
    <t>RF11</t>
  </si>
  <si>
    <t>Visualizzazione della previsione pressione</t>
  </si>
  <si>
    <t>Il sistema deve poter permettere una previsione dell’andamento dei valori della pressione media.</t>
  </si>
  <si>
    <t>Bassa</t>
  </si>
  <si>
    <t>RF15</t>
  </si>
  <si>
    <t>Aggiunta note</t>
  </si>
  <si>
    <t>Il sistema deve poter permettere l’aggiunta di note da parte del medico e del paziente.</t>
  </si>
  <si>
    <t>Senza RF11, RF17, RF18</t>
  </si>
  <si>
    <t>RF18</t>
  </si>
  <si>
    <t>Notifica giornaliera di misurazione</t>
  </si>
  <si>
    <t>Il sistema deve inviare una notifica al paziente, come promemoria, per la misurazione giornaliera.</t>
  </si>
  <si>
    <t>RF20</t>
  </si>
  <si>
    <t>Notifica giorno della visita</t>
  </si>
  <si>
    <t>Il sistema deve inviare una notifica al paziente il giorno stesso della visita, come promemoria.</t>
  </si>
  <si>
    <t>RF22</t>
  </si>
  <si>
    <t>Visualizzazione previsione infarto</t>
  </si>
  <si>
    <t>Il sistema deve mostrare una previsione sulla probabilità di attacco cardiaco</t>
  </si>
  <si>
    <t>V06</t>
  </si>
  <si>
    <t>Pagina FSE</t>
  </si>
  <si>
    <t>il sistema deve mostrare il fascicolo sanitario elettronico di un utente</t>
  </si>
  <si>
    <t>V07</t>
  </si>
  <si>
    <t>Pagina Dispositivi</t>
  </si>
  <si>
    <t>Il sistema deve mostrare la pagina per la gestione dei dispositivi</t>
  </si>
  <si>
    <t>V09</t>
  </si>
  <si>
    <t>Pagina Info</t>
  </si>
  <si>
    <t>Il sistema deve mostrare una pagina di info di HeartCare</t>
  </si>
  <si>
    <t>V11</t>
  </si>
  <si>
    <t>Pagina Schedule</t>
  </si>
  <si>
    <t>Il sistema deve mostrare la pagina con lo schedule delle visite di un medico</t>
  </si>
  <si>
    <r>
      <rPr>
        <rFont val="Montserrat, sans-serif"/>
        <b/>
        <color rgb="FF000000"/>
        <sz val="18.0"/>
      </rPr>
      <t>Sprint Retrospective</t>
    </r>
    <r>
      <rPr>
        <rFont val="Montserrat, sans-serif"/>
        <color rgb="FF000000"/>
        <sz val="18.0"/>
      </rPr>
      <t xml:space="preserve">:
</t>
    </r>
    <r>
      <rPr>
        <rFont val="Montserrat, sans-serif"/>
        <color rgb="FF000000"/>
        <sz val="14.0"/>
      </rPr>
      <t xml:space="preserve">Lo sprint si è concluso con 3 backlog item non completati per un totale di 6 story points. Questo è dovuto alle seguenti scelte:
</t>
    </r>
    <r>
      <rPr>
        <rFont val="Montserrat, sans-serif"/>
        <b/>
        <color rgb="FF000000"/>
        <sz val="14.0"/>
      </rPr>
      <t>-</t>
    </r>
    <r>
      <rPr>
        <rFont val="Montserrat, sans-serif"/>
        <color rgb="FF000000"/>
        <sz val="14.0"/>
      </rPr>
      <t xml:space="preserve"> </t>
    </r>
    <r>
      <rPr>
        <rFont val="Montserrat, sans-serif"/>
        <b/>
        <color rgb="FF000000"/>
        <sz val="14.0"/>
      </rPr>
      <t>RF11</t>
    </r>
    <r>
      <rPr>
        <rFont val="Montserrat, sans-serif"/>
        <color rgb="FF000000"/>
        <sz val="14.0"/>
      </rPr>
      <t xml:space="preserve">: la seguente funzionalità non è stata implementata per questioni inerenti l'esame di FIA.
</t>
    </r>
    <r>
      <rPr>
        <rFont val="Montserrat, sans-serif"/>
        <b/>
        <color rgb="FF000000"/>
        <sz val="14.0"/>
      </rPr>
      <t>-</t>
    </r>
    <r>
      <rPr>
        <rFont val="Montserrat, sans-serif"/>
        <color rgb="FF000000"/>
        <sz val="14.0"/>
      </rPr>
      <t xml:space="preserve"> </t>
    </r>
    <r>
      <rPr>
        <rFont val="Montserrat, sans-serif"/>
        <b/>
        <color rgb="FF000000"/>
        <sz val="14.0"/>
      </rPr>
      <t>RF17/RF18</t>
    </r>
    <r>
      <rPr>
        <rFont val="Montserrat, sans-serif"/>
        <color rgb="FF000000"/>
        <sz val="14.0"/>
      </rPr>
      <t xml:space="preserve">: le due seguenti funzionalità non sono state implementate a causa del fatto che il server non è stato caricato online. 
Analizzando il burndown chart si può notare che gli story points non completati alla fine (RF11, RF17, RF18) sono rimasti costanti per l'intera sprint che in generale ha visto una produttività costante,leggermente in ritardo con quella ideale, con un miglioramento nella parte finale.
</t>
    </r>
    <r>
      <rPr>
        <rFont val="Montserrat, sans-serif"/>
        <color rgb="FF000000"/>
        <sz val="18.0"/>
      </rPr>
      <t xml:space="preserve">
</t>
    </r>
    <r>
      <rPr>
        <rFont val="Montserrat, sans-serif"/>
        <b/>
        <color rgb="FF000000"/>
        <sz val="18.0"/>
      </rPr>
      <t>Cosa continuare a fare</t>
    </r>
    <r>
      <rPr>
        <rFont val="Montserrat, sans-serif"/>
        <color rgb="FF000000"/>
        <sz val="18.0"/>
      </rPr>
      <t xml:space="preserve">:
</t>
    </r>
    <r>
      <rPr>
        <rFont val="Montserrat, sans-serif"/>
        <b/>
        <color rgb="FF000000"/>
        <sz val="14.0"/>
      </rPr>
      <t>-</t>
    </r>
    <r>
      <rPr>
        <rFont val="Montserrat, sans-serif"/>
        <color rgb="FF000000"/>
        <sz val="14.0"/>
      </rPr>
      <t xml:space="preserve"> Mantenere il codice completamente integrato adottando una pipeline di CI.
</t>
    </r>
    <r>
      <rPr>
        <rFont val="Montserrat, sans-serif"/>
        <b/>
        <color rgb="FF000000"/>
        <sz val="14.0"/>
      </rPr>
      <t>-</t>
    </r>
    <r>
      <rPr>
        <rFont val="Montserrat, sans-serif"/>
        <color rgb="FF000000"/>
        <sz val="14.0"/>
      </rPr>
      <t xml:space="preserve"> Evitare di interferire nel lavoro degli altri.
</t>
    </r>
    <r>
      <rPr>
        <rFont val="Montserrat, sans-serif"/>
        <b/>
        <color rgb="FF000000"/>
        <sz val="14.0"/>
      </rPr>
      <t>-</t>
    </r>
    <r>
      <rPr>
        <rFont val="Montserrat, sans-serif"/>
        <color rgb="FF000000"/>
        <sz val="14.0"/>
      </rPr>
      <t xml:space="preserve"> Applicare in maniera corretta le metodologie di testing.
</t>
    </r>
    <r>
      <rPr>
        <rFont val="Montserrat, sans-serif"/>
        <b/>
        <color rgb="FF000000"/>
        <sz val="14.0"/>
      </rPr>
      <t xml:space="preserve">- </t>
    </r>
    <r>
      <rPr>
        <rFont val="Montserrat, sans-serif"/>
        <color rgb="FF000000"/>
        <sz val="14.0"/>
      </rPr>
      <t xml:space="preserve">Utilizzare il debugger integrato nell'IDE per debuggare.
</t>
    </r>
    <r>
      <rPr>
        <rFont val="Montserrat, sans-serif"/>
        <b/>
        <color rgb="FF000000"/>
        <sz val="18.0"/>
      </rPr>
      <t>Cosa smettere di fare</t>
    </r>
    <r>
      <rPr>
        <rFont val="Montserrat, sans-serif"/>
        <color rgb="FF000000"/>
        <sz val="18.0"/>
      </rPr>
      <t xml:space="preserve">:
</t>
    </r>
    <r>
      <rPr>
        <rFont val="Montserrat, sans-serif"/>
        <b/>
        <color rgb="FF000000"/>
        <sz val="14.0"/>
      </rPr>
      <t>-</t>
    </r>
    <r>
      <rPr>
        <rFont val="Montserrat, sans-serif"/>
        <color rgb="FF000000"/>
        <sz val="14.0"/>
      </rPr>
      <t xml:space="preserve"> Evitare di interferire nel lavoro degli altri.
</t>
    </r>
    <r>
      <rPr>
        <rFont val="Montserrat, sans-serif"/>
        <color rgb="FF000000"/>
        <sz val="18.0"/>
      </rPr>
      <t xml:space="preserve">
</t>
    </r>
    <r>
      <rPr>
        <rFont val="Montserrat, sans-serif"/>
        <b/>
        <color rgb="FF000000"/>
        <sz val="18.0"/>
      </rPr>
      <t>Cosa cominciare a fare</t>
    </r>
    <r>
      <rPr>
        <rFont val="Montserrat, sans-serif"/>
        <color rgb="FF000000"/>
        <sz val="18.0"/>
      </rPr>
      <t xml:space="preserve">:
</t>
    </r>
    <r>
      <rPr>
        <rFont val="Montserrat, sans-serif"/>
        <b/>
        <color rgb="FF000000"/>
        <sz val="14.0"/>
      </rPr>
      <t>-</t>
    </r>
    <r>
      <rPr>
        <rFont val="Montserrat, sans-serif"/>
        <color rgb="FF000000"/>
        <sz val="14.0"/>
      </rPr>
      <t xml:space="preserve"> Rivedere in maniera corretta la fattibilità dei task inseriti nello Sprint Backlog.
</t>
    </r>
    <r>
      <rPr>
        <rFont val="Montserrat, sans-serif"/>
        <b/>
        <color rgb="FF000000"/>
        <sz val="14.0"/>
      </rPr>
      <t>-</t>
    </r>
    <r>
      <rPr>
        <rFont val="Montserrat, sans-serif"/>
        <color rgb="FF000000"/>
        <sz val="14.0"/>
      </rPr>
      <t xml:space="preserve"> Credere maggiormente nelle proprie capacità superando la paura di sbagliare.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</si>
</sst>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2">
    <font>
      <sz val="10.0"/>
      <color rgb="FF000000"/>
      <name val="Arial"/>
      <scheme val="minor"/>
    </font>
    <font>
      <b/>
      <sz val="12.0"/>
      <color rgb="FFFFFFFF"/>
      <name val="Montserrat"/>
    </font>
    <font>
      <sz val="11.0"/>
      <color rgb="FF000000"/>
      <name val="Montserrat"/>
    </font>
    <font>
      <color rgb="FF000000"/>
      <name val="Montserrat"/>
    </font>
    <font>
      <color theme="1"/>
      <name val="Montserrat"/>
    </font>
    <font>
      <b/>
      <sz val="11.0"/>
      <color rgb="FFFFFFFF"/>
      <name val="Montserrat"/>
    </font>
    <font>
      <color theme="1"/>
      <name val="Arial"/>
      <scheme val="minor"/>
    </font>
    <font>
      <sz val="14.0"/>
      <color theme="1"/>
      <name val="Arial"/>
      <scheme val="minor"/>
    </font>
    <font>
      <sz val="18.0"/>
      <color rgb="FF000000"/>
      <name val="Montserrat"/>
    </font>
    <font/>
    <font>
      <b/>
      <sz val="11.0"/>
      <color rgb="FFFFFFFF"/>
      <name val="&quot;Century Gothic&quot;"/>
    </font>
    <font>
      <sz val="11.0"/>
      <color rgb="FF000000"/>
      <name val="&quot;Century Gothic&quot;"/>
    </font>
  </fonts>
  <fills count="4">
    <fill>
      <patternFill patternType="none"/>
    </fill>
    <fill>
      <patternFill patternType="lightGray"/>
    </fill>
    <fill>
      <patternFill patternType="solid">
        <fgColor rgb="FF697F8C"/>
        <bgColor rgb="FF697F8C"/>
      </patternFill>
    </fill>
    <fill>
      <patternFill patternType="solid">
        <fgColor rgb="FFF3F3F3"/>
        <bgColor rgb="FFF3F3F3"/>
      </patternFill>
    </fill>
  </fills>
  <borders count="1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FFFFFF"/>
      </left>
      <right style="thin">
        <color rgb="FFFFFFFF"/>
      </right>
      <bottom style="thin">
        <color rgb="FFFFFFFF"/>
      </bottom>
    </border>
    <border>
      <right style="thin">
        <color rgb="FFFFFFFF"/>
      </right>
      <bottom style="thin">
        <color rgb="FFFFFFFF"/>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000000"/>
      </bottom>
    </border>
    <border>
      <left style="thin">
        <color rgb="FFFFFFFF"/>
      </left>
      <top style="thin">
        <color rgb="FF000000"/>
      </top>
      <bottom style="thin">
        <color rgb="FF000000"/>
      </bottom>
    </border>
    <border>
      <left style="thin">
        <color rgb="FFFFFFFF"/>
      </left>
      <top style="thin">
        <color rgb="FF000000"/>
      </top>
      <bottom style="thin">
        <color rgb="FFFFFFFF"/>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2" fontId="1" numFmtId="0" xfId="0" applyAlignment="1" applyFont="1">
      <alignment horizontal="center" readingOrder="0"/>
    </xf>
    <xf borderId="0" fillId="0" fontId="2" numFmtId="0" xfId="0" applyAlignment="1" applyFont="1">
      <alignment shrinkToFit="0" vertical="bottom" wrapText="0"/>
    </xf>
    <xf borderId="1" fillId="3" fontId="3" numFmtId="0" xfId="0" applyAlignment="1" applyBorder="1" applyFill="1" applyFont="1">
      <alignment horizontal="center" readingOrder="0" shrinkToFit="0" wrapText="1"/>
    </xf>
    <xf borderId="1" fillId="3" fontId="3" numFmtId="0" xfId="0" applyAlignment="1" applyBorder="1" applyFont="1">
      <alignment horizontal="left" readingOrder="0" shrinkToFit="0" wrapText="1"/>
    </xf>
    <xf borderId="1" fillId="3" fontId="4" numFmtId="0" xfId="0" applyAlignment="1" applyBorder="1" applyFont="1">
      <alignment horizontal="center" readingOrder="0"/>
    </xf>
    <xf borderId="1" fillId="2" fontId="5" numFmtId="0" xfId="0" applyAlignment="1" applyBorder="1" applyFont="1">
      <alignment readingOrder="0" shrinkToFit="0" vertical="bottom" wrapText="0"/>
    </xf>
    <xf borderId="1" fillId="3" fontId="2" numFmtId="0" xfId="0" applyAlignment="1" applyBorder="1" applyFont="1">
      <alignment horizontal="right" readingOrder="0" shrinkToFit="0" vertical="bottom" wrapText="0"/>
    </xf>
    <xf borderId="0" fillId="0" fontId="2" numFmtId="0" xfId="0" applyAlignment="1" applyFont="1">
      <alignment readingOrder="0" shrinkToFit="0" vertical="bottom" wrapText="0"/>
    </xf>
    <xf borderId="0" fillId="0" fontId="6" numFmtId="0" xfId="0" applyAlignment="1" applyFont="1">
      <alignment horizontal="center" readingOrder="0"/>
    </xf>
    <xf borderId="0" fillId="0" fontId="6" numFmtId="164" xfId="0" applyAlignment="1" applyFont="1" applyNumberFormat="1">
      <alignment readingOrder="0"/>
    </xf>
    <xf borderId="0" fillId="0" fontId="6" numFmtId="0" xfId="0" applyAlignment="1" applyFont="1">
      <alignment horizontal="center"/>
    </xf>
    <xf borderId="1" fillId="2" fontId="5" numFmtId="0" xfId="0" applyAlignment="1" applyBorder="1" applyFont="1">
      <alignment horizontal="center" readingOrder="0" shrinkToFit="0" vertical="bottom" wrapText="0"/>
    </xf>
    <xf borderId="1" fillId="2" fontId="5" numFmtId="164" xfId="0" applyAlignment="1" applyBorder="1" applyFont="1" applyNumberFormat="1">
      <alignment horizontal="left" readingOrder="0" shrinkToFit="0" vertical="bottom" wrapText="0"/>
    </xf>
    <xf borderId="1" fillId="3" fontId="4" numFmtId="0" xfId="0" applyAlignment="1" applyBorder="1" applyFont="1">
      <alignment horizontal="center"/>
    </xf>
    <xf borderId="0" fillId="0" fontId="4" numFmtId="0" xfId="0" applyFont="1"/>
    <xf borderId="0" fillId="0" fontId="4" numFmtId="0" xfId="0" applyAlignment="1" applyFont="1">
      <alignment horizontal="center"/>
    </xf>
    <xf borderId="0" fillId="0" fontId="7" numFmtId="0" xfId="0" applyFont="1"/>
    <xf borderId="2" fillId="3" fontId="8" numFmtId="0" xfId="0" applyAlignment="1" applyBorder="1" applyFont="1">
      <alignment horizontal="left" readingOrder="0" shrinkToFit="0" vertical="top" wrapText="1"/>
    </xf>
    <xf borderId="3" fillId="0" fontId="9" numFmtId="0" xfId="0" applyBorder="1" applyFont="1"/>
    <xf borderId="4" fillId="0" fontId="9" numFmtId="0" xfId="0" applyBorder="1" applyFont="1"/>
    <xf borderId="5" fillId="0" fontId="9" numFmtId="0" xfId="0" applyBorder="1" applyFont="1"/>
    <xf borderId="6" fillId="0" fontId="9" numFmtId="0" xfId="0" applyBorder="1" applyFont="1"/>
    <xf borderId="7" fillId="0" fontId="10" numFmtId="164" xfId="0" applyAlignment="1" applyBorder="1" applyFont="1" applyNumberFormat="1">
      <alignment horizontal="right" readingOrder="0" shrinkToFit="0" vertical="bottom" wrapText="0"/>
    </xf>
    <xf borderId="8" fillId="0" fontId="11" numFmtId="0" xfId="0" applyAlignment="1" applyBorder="1" applyFont="1">
      <alignment horizontal="right" readingOrder="0" shrinkToFit="0" vertical="bottom" wrapText="0"/>
    </xf>
    <xf borderId="9" fillId="0" fontId="9" numFmtId="0" xfId="0" applyBorder="1" applyFont="1"/>
    <xf borderId="10" fillId="0" fontId="9" numFmtId="0" xfId="0" applyBorder="1" applyFont="1"/>
    <xf borderId="11" fillId="0" fontId="9" numFmtId="0" xfId="0" applyBorder="1" applyFont="1"/>
    <xf borderId="12" fillId="2" fontId="5" numFmtId="0" xfId="0" applyAlignment="1" applyBorder="1" applyFont="1">
      <alignment horizontal="left" readingOrder="0" shrinkToFit="0" vertical="bottom" wrapText="0"/>
    </xf>
    <xf borderId="13" fillId="0" fontId="9" numFmtId="0" xfId="0" applyBorder="1" applyFont="1"/>
    <xf borderId="14" fillId="0" fontId="9" numFmtId="0" xfId="0" applyBorder="1" applyFont="1"/>
    <xf borderId="15" fillId="2" fontId="5" numFmtId="164" xfId="0" applyAlignment="1" applyBorder="1" applyFont="1" applyNumberFormat="1">
      <alignment horizontal="left" readingOrder="0" shrinkToFit="0" vertical="bottom" wrapText="0"/>
    </xf>
    <xf borderId="16" fillId="2" fontId="5" numFmtId="164" xfId="0" applyAlignment="1" applyBorder="1" applyFont="1" applyNumberFormat="1">
      <alignment horizontal="left" readingOrder="0" shrinkToFit="0" vertical="bottom" wrapText="0"/>
    </xf>
    <xf borderId="17" fillId="2" fontId="5" numFmtId="164" xfId="0" applyAlignment="1" applyBorder="1" applyFont="1" applyNumberFormat="1">
      <alignment horizontal="left" readingOrder="0" shrinkToFit="0" vertical="bottom" wrapText="0"/>
    </xf>
    <xf borderId="0" fillId="0" fontId="3" numFmtId="0" xfId="0" applyAlignment="1" applyFont="1">
      <alignment horizontal="center" readingOrder="0" shrinkToFit="0" wrapText="1"/>
    </xf>
    <xf borderId="0" fillId="0" fontId="3" numFmtId="0" xfId="0" applyAlignment="1" applyFont="1">
      <alignment horizontal="left" readingOrder="0" shrinkToFit="0" wrapText="1"/>
    </xf>
    <xf borderId="0" fillId="0" fontId="4" numFmtId="0" xfId="0" applyAlignment="1" applyFont="1">
      <alignment horizontal="center" readingOrder="0"/>
    </xf>
    <xf borderId="0" fillId="0" fontId="8" numFmtId="0" xfId="0" applyAlignment="1" applyFont="1">
      <alignment horizontal="left" readingOrder="0" shrinkToFit="0" wrapText="1"/>
    </xf>
    <xf borderId="0" fillId="0" fontId="10" numFmtId="164"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'Sprint_01 - 02012023'!$I$7</c:f>
            </c:strRef>
          </c:tx>
          <c:spPr>
            <a:ln cmpd="sng">
              <a:solidFill>
                <a:srgbClr val="4285F4"/>
              </a:solidFill>
            </a:ln>
          </c:spPr>
          <c:marker>
            <c:symbol val="circle"/>
            <c:size val="7"/>
            <c:spPr>
              <a:solidFill>
                <a:srgbClr val="4285F4"/>
              </a:solidFill>
              <a:ln cmpd="sng">
                <a:solidFill>
                  <a:srgbClr val="4285F4"/>
                </a:solidFill>
              </a:ln>
            </c:spPr>
          </c:marker>
          <c:cat>
            <c:strRef>
              <c:f>'Sprint_01 - 02012023'!$H$8:$H$13</c:f>
            </c:strRef>
          </c:cat>
          <c:val>
            <c:numRef>
              <c:f>'Sprint_01 - 02012023'!$I$8:$I$13</c:f>
              <c:numCache/>
            </c:numRef>
          </c:val>
          <c:smooth val="0"/>
        </c:ser>
        <c:ser>
          <c:idx val="1"/>
          <c:order val="1"/>
          <c:tx>
            <c:strRef>
              <c:f>'Sprint_01 - 02012023'!$J$7</c:f>
            </c:strRef>
          </c:tx>
          <c:spPr>
            <a:ln cmpd="sng">
              <a:solidFill>
                <a:srgbClr val="EA4335"/>
              </a:solidFill>
            </a:ln>
          </c:spPr>
          <c:marker>
            <c:symbol val="circle"/>
            <c:size val="7"/>
            <c:spPr>
              <a:solidFill>
                <a:srgbClr val="EA4335"/>
              </a:solidFill>
              <a:ln cmpd="sng">
                <a:solidFill>
                  <a:srgbClr val="EA4335"/>
                </a:solidFill>
              </a:ln>
            </c:spPr>
          </c:marker>
          <c:cat>
            <c:strRef>
              <c:f>'Sprint_01 - 02012023'!$H$8:$H$13</c:f>
            </c:strRef>
          </c:cat>
          <c:val>
            <c:numRef>
              <c:f>'Sprint_01 - 02012023'!$J$8:$J$13</c:f>
              <c:numCache/>
            </c:numRef>
          </c:val>
          <c:smooth val="0"/>
        </c:ser>
        <c:axId val="1936440091"/>
        <c:axId val="233700675"/>
      </c:lineChart>
      <c:catAx>
        <c:axId val="19364400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3700675"/>
      </c:catAx>
      <c:valAx>
        <c:axId val="2337006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644009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'Sprint_02 - 16012023'!$I$7</c:f>
            </c:strRef>
          </c:tx>
          <c:spPr>
            <a:ln cmpd="sng">
              <a:solidFill>
                <a:srgbClr val="4285F4"/>
              </a:solidFill>
            </a:ln>
          </c:spPr>
          <c:marker>
            <c:symbol val="circle"/>
            <c:size val="7"/>
            <c:spPr>
              <a:solidFill>
                <a:srgbClr val="4285F4"/>
              </a:solidFill>
              <a:ln cmpd="sng">
                <a:solidFill>
                  <a:srgbClr val="4285F4"/>
                </a:solidFill>
              </a:ln>
            </c:spPr>
          </c:marker>
          <c:cat>
            <c:strRef>
              <c:f>'Sprint_02 - 16012023'!$H$8:$H$14</c:f>
            </c:strRef>
          </c:cat>
          <c:val>
            <c:numRef>
              <c:f>'Sprint_02 - 16012023'!$I$8:$I$14</c:f>
              <c:numCache/>
            </c:numRef>
          </c:val>
          <c:smooth val="0"/>
        </c:ser>
        <c:ser>
          <c:idx val="1"/>
          <c:order val="1"/>
          <c:tx>
            <c:strRef>
              <c:f>'Sprint_02 - 16012023'!$J$7</c:f>
            </c:strRef>
          </c:tx>
          <c:spPr>
            <a:ln cmpd="sng">
              <a:solidFill>
                <a:srgbClr val="EA4335"/>
              </a:solidFill>
            </a:ln>
          </c:spPr>
          <c:marker>
            <c:symbol val="circle"/>
            <c:size val="7"/>
            <c:spPr>
              <a:solidFill>
                <a:srgbClr val="EA4335"/>
              </a:solidFill>
              <a:ln cmpd="sng">
                <a:solidFill>
                  <a:srgbClr val="EA4335"/>
                </a:solidFill>
              </a:ln>
            </c:spPr>
          </c:marker>
          <c:cat>
            <c:strRef>
              <c:f>'Sprint_02 - 16012023'!$H$8:$H$14</c:f>
            </c:strRef>
          </c:cat>
          <c:val>
            <c:numRef>
              <c:f>'Sprint_02 - 16012023'!$J$8:$J$14</c:f>
              <c:numCache/>
            </c:numRef>
          </c:val>
          <c:smooth val="0"/>
        </c:ser>
        <c:axId val="1911653051"/>
        <c:axId val="1304297503"/>
      </c:lineChart>
      <c:catAx>
        <c:axId val="19116530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04297503"/>
      </c:catAx>
      <c:valAx>
        <c:axId val="13042975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165305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strRef>
              <c:f>'Sprint_02 - 16012023'!$O$7</c:f>
            </c:strRef>
          </c:tx>
          <c:spPr>
            <a:ln cmpd="sng">
              <a:solidFill>
                <a:srgbClr val="4285F4"/>
              </a:solidFill>
            </a:ln>
          </c:spPr>
          <c:marker>
            <c:symbol val="circle"/>
            <c:size val="7"/>
            <c:spPr>
              <a:solidFill>
                <a:srgbClr val="4285F4"/>
              </a:solidFill>
              <a:ln cmpd="sng">
                <a:solidFill>
                  <a:srgbClr val="4285F4"/>
                </a:solidFill>
              </a:ln>
            </c:spPr>
          </c:marker>
          <c:cat>
            <c:strRef>
              <c:f>'Sprint_02 - 16012023'!$H$8:$H$14</c:f>
            </c:strRef>
          </c:cat>
          <c:val>
            <c:numRef>
              <c:f>'Sprint_02 - 16012023'!$O$8:$O$14</c:f>
              <c:numCache/>
            </c:numRef>
          </c:val>
          <c:smooth val="0"/>
        </c:ser>
        <c:ser>
          <c:idx val="1"/>
          <c:order val="1"/>
          <c:tx>
            <c:strRef>
              <c:f>'Sprint_02 - 16012023'!$P$7</c:f>
            </c:strRef>
          </c:tx>
          <c:spPr>
            <a:ln cmpd="sng">
              <a:solidFill>
                <a:srgbClr val="EA4335"/>
              </a:solidFill>
            </a:ln>
          </c:spPr>
          <c:marker>
            <c:symbol val="circle"/>
            <c:size val="7"/>
            <c:spPr>
              <a:solidFill>
                <a:srgbClr val="EA4335"/>
              </a:solidFill>
              <a:ln cmpd="sng">
                <a:solidFill>
                  <a:srgbClr val="EA4335"/>
                </a:solidFill>
              </a:ln>
            </c:spPr>
          </c:marker>
          <c:cat>
            <c:strRef>
              <c:f>'Sprint_02 - 16012023'!$H$8:$H$14</c:f>
            </c:strRef>
          </c:cat>
          <c:val>
            <c:numRef>
              <c:f>'Sprint_02 - 16012023'!$P$8:$P$14</c:f>
              <c:numCache/>
            </c:numRef>
          </c:val>
          <c:smooth val="0"/>
        </c:ser>
        <c:axId val="1420115113"/>
        <c:axId val="232022773"/>
      </c:lineChart>
      <c:catAx>
        <c:axId val="14201151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2022773"/>
      </c:catAx>
      <c:valAx>
        <c:axId val="2320227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2011511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952500</xdr:colOff>
      <xdr:row>21</xdr:row>
      <xdr:rowOff>9525</xdr:rowOff>
    </xdr:from>
    <xdr:ext cx="7791450" cy="4810125"/>
    <xdr:graphicFrame>
      <xdr:nvGraphicFramePr>
        <xdr:cNvPr id="1" name="Chart 1" title="Gra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952500</xdr:colOff>
      <xdr:row>15</xdr:row>
      <xdr:rowOff>190500</xdr:rowOff>
    </xdr:from>
    <xdr:ext cx="5800725" cy="3600450"/>
    <xdr:graphicFrame>
      <xdr:nvGraphicFramePr>
        <xdr:cNvPr id="2" name="Chart 2" title="Gra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942975</xdr:colOff>
      <xdr:row>15</xdr:row>
      <xdr:rowOff>190500</xdr:rowOff>
    </xdr:from>
    <xdr:ext cx="5800725" cy="3600450"/>
    <xdr:graphicFrame>
      <xdr:nvGraphicFramePr>
        <xdr:cNvPr id="3" name="Chart 3" title="Grafico"/>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36.88"/>
    <col customWidth="1" min="3" max="3" width="82.0"/>
    <col customWidth="1" min="4" max="5" width="12.63"/>
    <col customWidth="1" min="8" max="8" width="26.88"/>
  </cols>
  <sheetData>
    <row r="1" ht="15.75" customHeight="1">
      <c r="A1" s="1" t="s">
        <v>0</v>
      </c>
      <c r="B1" s="1" t="s">
        <v>1</v>
      </c>
      <c r="C1" s="1" t="s">
        <v>2</v>
      </c>
      <c r="D1" s="1" t="s">
        <v>3</v>
      </c>
      <c r="E1" s="1" t="s">
        <v>4</v>
      </c>
      <c r="F1" s="2" t="s">
        <v>5</v>
      </c>
      <c r="J1" s="3"/>
    </row>
    <row r="2" ht="15.75" customHeight="1">
      <c r="A2" s="4" t="s">
        <v>6</v>
      </c>
      <c r="B2" s="5" t="s">
        <v>7</v>
      </c>
      <c r="C2" s="5" t="s">
        <v>8</v>
      </c>
      <c r="D2" s="4">
        <v>3.0</v>
      </c>
      <c r="E2" s="4" t="s">
        <v>9</v>
      </c>
      <c r="F2" s="6" t="s">
        <v>10</v>
      </c>
      <c r="H2" s="7" t="s">
        <v>11</v>
      </c>
      <c r="I2" s="8">
        <v>0.7</v>
      </c>
      <c r="J2" s="9"/>
      <c r="O2" s="10"/>
    </row>
    <row r="3" ht="15.75" customHeight="1">
      <c r="A3" s="4" t="s">
        <v>12</v>
      </c>
      <c r="B3" s="5" t="s">
        <v>13</v>
      </c>
      <c r="C3" s="5" t="s">
        <v>14</v>
      </c>
      <c r="D3" s="4">
        <v>1.0</v>
      </c>
      <c r="E3" s="4" t="s">
        <v>9</v>
      </c>
      <c r="F3" s="6" t="s">
        <v>10</v>
      </c>
      <c r="H3" s="7" t="s">
        <v>15</v>
      </c>
      <c r="I3" s="8">
        <v>2.8</v>
      </c>
      <c r="J3" s="3"/>
      <c r="N3" s="11"/>
      <c r="O3" s="12"/>
    </row>
    <row r="4" ht="15.75" customHeight="1">
      <c r="A4" s="4" t="s">
        <v>16</v>
      </c>
      <c r="B4" s="5" t="s">
        <v>17</v>
      </c>
      <c r="C4" s="5" t="s">
        <v>18</v>
      </c>
      <c r="D4" s="4">
        <v>1.0</v>
      </c>
      <c r="E4" s="4" t="s">
        <v>9</v>
      </c>
      <c r="F4" s="6" t="s">
        <v>10</v>
      </c>
      <c r="H4" s="7" t="s">
        <v>19</v>
      </c>
      <c r="I4" s="8">
        <v>14.0</v>
      </c>
      <c r="J4" s="3"/>
      <c r="N4" s="11"/>
      <c r="O4" s="12"/>
    </row>
    <row r="5" ht="15.75" customHeight="1">
      <c r="A5" s="4" t="s">
        <v>20</v>
      </c>
      <c r="B5" s="5" t="s">
        <v>21</v>
      </c>
      <c r="C5" s="5" t="s">
        <v>22</v>
      </c>
      <c r="D5" s="4">
        <v>1.0</v>
      </c>
      <c r="E5" s="4" t="s">
        <v>9</v>
      </c>
      <c r="F5" s="6" t="s">
        <v>10</v>
      </c>
      <c r="H5" s="7" t="s">
        <v>23</v>
      </c>
      <c r="I5" s="8">
        <f>I2*I3*I4</f>
        <v>27.44</v>
      </c>
      <c r="J5" s="3"/>
      <c r="N5" s="11"/>
      <c r="O5" s="10"/>
    </row>
    <row r="6" ht="15.75" customHeight="1">
      <c r="A6" s="4" t="s">
        <v>24</v>
      </c>
      <c r="B6" s="5" t="s">
        <v>25</v>
      </c>
      <c r="C6" s="5" t="s">
        <v>26</v>
      </c>
      <c r="D6" s="4">
        <v>1.0</v>
      </c>
      <c r="E6" s="4" t="s">
        <v>9</v>
      </c>
      <c r="F6" s="6" t="s">
        <v>10</v>
      </c>
      <c r="H6" s="3"/>
      <c r="I6" s="3"/>
      <c r="J6" s="3"/>
      <c r="N6" s="11"/>
      <c r="O6" s="10"/>
    </row>
    <row r="7" ht="15.75" customHeight="1">
      <c r="A7" s="4" t="s">
        <v>27</v>
      </c>
      <c r="B7" s="5" t="s">
        <v>28</v>
      </c>
      <c r="C7" s="5" t="s">
        <v>29</v>
      </c>
      <c r="D7" s="4">
        <v>1.0</v>
      </c>
      <c r="E7" s="4" t="s">
        <v>30</v>
      </c>
      <c r="F7" s="6" t="s">
        <v>10</v>
      </c>
      <c r="H7" s="3"/>
      <c r="I7" s="13" t="s">
        <v>31</v>
      </c>
      <c r="J7" s="13" t="s">
        <v>32</v>
      </c>
      <c r="N7" s="11"/>
      <c r="O7" s="10"/>
    </row>
    <row r="8" ht="15.75" customHeight="1">
      <c r="A8" s="4" t="s">
        <v>33</v>
      </c>
      <c r="B8" s="5" t="s">
        <v>34</v>
      </c>
      <c r="C8" s="5" t="s">
        <v>35</v>
      </c>
      <c r="D8" s="4">
        <v>1.0</v>
      </c>
      <c r="E8" s="4" t="s">
        <v>30</v>
      </c>
      <c r="F8" s="6" t="s">
        <v>10</v>
      </c>
      <c r="H8" s="14">
        <v>44928.0</v>
      </c>
      <c r="I8" s="8">
        <v>41.0</v>
      </c>
      <c r="J8" s="8">
        <v>41.0</v>
      </c>
      <c r="N8" s="11"/>
      <c r="O8" s="12"/>
    </row>
    <row r="9" ht="15.75" customHeight="1">
      <c r="A9" s="4" t="s">
        <v>36</v>
      </c>
      <c r="B9" s="5" t="s">
        <v>37</v>
      </c>
      <c r="C9" s="5" t="s">
        <v>38</v>
      </c>
      <c r="D9" s="4">
        <v>1.0</v>
      </c>
      <c r="E9" s="4" t="s">
        <v>9</v>
      </c>
      <c r="F9" s="6" t="s">
        <v>10</v>
      </c>
      <c r="H9" s="14">
        <v>44931.0</v>
      </c>
      <c r="I9" s="8">
        <f t="shared" ref="I9:I12" si="1">I8-9</f>
        <v>32</v>
      </c>
      <c r="J9" s="8">
        <f>J8-7</f>
        <v>34</v>
      </c>
      <c r="N9" s="11"/>
      <c r="O9" s="12"/>
    </row>
    <row r="10" ht="15.75" customHeight="1">
      <c r="A10" s="4" t="s">
        <v>39</v>
      </c>
      <c r="B10" s="5" t="s">
        <v>40</v>
      </c>
      <c r="C10" s="5" t="s">
        <v>41</v>
      </c>
      <c r="D10" s="4">
        <v>3.0</v>
      </c>
      <c r="E10" s="4" t="s">
        <v>9</v>
      </c>
      <c r="F10" s="6" t="s">
        <v>10</v>
      </c>
      <c r="H10" s="14">
        <v>44934.0</v>
      </c>
      <c r="I10" s="8">
        <f t="shared" si="1"/>
        <v>23</v>
      </c>
      <c r="J10" s="8">
        <f>J9-15</f>
        <v>19</v>
      </c>
      <c r="N10" s="11"/>
      <c r="O10" s="12"/>
    </row>
    <row r="11" ht="15.75" customHeight="1">
      <c r="A11" s="4" t="s">
        <v>42</v>
      </c>
      <c r="B11" s="5" t="s">
        <v>43</v>
      </c>
      <c r="C11" s="5" t="s">
        <v>44</v>
      </c>
      <c r="D11" s="4">
        <v>2.0</v>
      </c>
      <c r="E11" s="4" t="s">
        <v>9</v>
      </c>
      <c r="F11" s="15"/>
      <c r="H11" s="14">
        <v>44937.0</v>
      </c>
      <c r="I11" s="8">
        <f t="shared" si="1"/>
        <v>14</v>
      </c>
      <c r="J11" s="8">
        <f>J10-2</f>
        <v>17</v>
      </c>
      <c r="N11" s="11"/>
      <c r="O11" s="12"/>
    </row>
    <row r="12" ht="15.75" customHeight="1">
      <c r="A12" s="4" t="s">
        <v>45</v>
      </c>
      <c r="B12" s="5" t="s">
        <v>46</v>
      </c>
      <c r="C12" s="5" t="s">
        <v>47</v>
      </c>
      <c r="D12" s="4">
        <v>1.0</v>
      </c>
      <c r="E12" s="4" t="s">
        <v>9</v>
      </c>
      <c r="F12" s="6" t="s">
        <v>10</v>
      </c>
      <c r="H12" s="14">
        <v>44940.0</v>
      </c>
      <c r="I12" s="8">
        <f t="shared" si="1"/>
        <v>5</v>
      </c>
      <c r="J12" s="8">
        <f>J11-3</f>
        <v>14</v>
      </c>
      <c r="N12" s="11"/>
      <c r="O12" s="12"/>
    </row>
    <row r="13" ht="15.75" customHeight="1">
      <c r="A13" s="4" t="s">
        <v>48</v>
      </c>
      <c r="B13" s="5" t="s">
        <v>49</v>
      </c>
      <c r="C13" s="5" t="s">
        <v>50</v>
      </c>
      <c r="D13" s="4">
        <v>1.0</v>
      </c>
      <c r="E13" s="4" t="s">
        <v>30</v>
      </c>
      <c r="F13" s="6" t="s">
        <v>10</v>
      </c>
      <c r="H13" s="14">
        <v>44942.0</v>
      </c>
      <c r="I13" s="8">
        <v>0.0</v>
      </c>
      <c r="J13" s="8">
        <v>10.0</v>
      </c>
      <c r="N13" s="11"/>
      <c r="O13" s="10"/>
    </row>
    <row r="14" ht="15.75" customHeight="1">
      <c r="A14" s="4" t="s">
        <v>51</v>
      </c>
      <c r="B14" s="5" t="s">
        <v>52</v>
      </c>
      <c r="C14" s="5" t="s">
        <v>53</v>
      </c>
      <c r="D14" s="4">
        <v>2.0</v>
      </c>
      <c r="E14" s="4" t="s">
        <v>30</v>
      </c>
      <c r="F14" s="6" t="s">
        <v>10</v>
      </c>
      <c r="N14" s="11"/>
      <c r="O14" s="12"/>
    </row>
    <row r="15" ht="15.75" customHeight="1">
      <c r="A15" s="4" t="s">
        <v>54</v>
      </c>
      <c r="B15" s="5" t="s">
        <v>55</v>
      </c>
      <c r="C15" s="5" t="s">
        <v>56</v>
      </c>
      <c r="D15" s="4">
        <v>1.0</v>
      </c>
      <c r="E15" s="4" t="s">
        <v>30</v>
      </c>
      <c r="F15" s="6" t="s">
        <v>10</v>
      </c>
      <c r="N15" s="11"/>
      <c r="O15" s="12"/>
    </row>
    <row r="16" ht="15.75" customHeight="1">
      <c r="A16" s="4" t="s">
        <v>57</v>
      </c>
      <c r="B16" s="5" t="s">
        <v>58</v>
      </c>
      <c r="C16" s="5" t="s">
        <v>59</v>
      </c>
      <c r="D16" s="4">
        <v>1.0</v>
      </c>
      <c r="E16" s="4" t="s">
        <v>9</v>
      </c>
      <c r="F16" s="15"/>
      <c r="N16" s="11"/>
      <c r="O16" s="12"/>
    </row>
    <row r="17" ht="15.75" customHeight="1">
      <c r="A17" s="4" t="s">
        <v>60</v>
      </c>
      <c r="B17" s="5" t="s">
        <v>61</v>
      </c>
      <c r="C17" s="5" t="s">
        <v>62</v>
      </c>
      <c r="D17" s="4">
        <v>1.0</v>
      </c>
      <c r="E17" s="4" t="s">
        <v>9</v>
      </c>
      <c r="F17" s="6" t="s">
        <v>10</v>
      </c>
      <c r="N17" s="11"/>
      <c r="O17" s="12"/>
    </row>
    <row r="18" ht="15.75" customHeight="1">
      <c r="A18" s="4" t="s">
        <v>63</v>
      </c>
      <c r="B18" s="5" t="s">
        <v>64</v>
      </c>
      <c r="C18" s="5" t="s">
        <v>65</v>
      </c>
      <c r="D18" s="4">
        <v>2.0</v>
      </c>
      <c r="E18" s="4" t="s">
        <v>9</v>
      </c>
      <c r="F18" s="6" t="s">
        <v>10</v>
      </c>
    </row>
    <row r="19" ht="15.75" customHeight="1">
      <c r="A19" s="4" t="s">
        <v>66</v>
      </c>
      <c r="B19" s="5" t="s">
        <v>67</v>
      </c>
      <c r="C19" s="5" t="s">
        <v>68</v>
      </c>
      <c r="D19" s="4">
        <v>1.0</v>
      </c>
      <c r="E19" s="4" t="s">
        <v>9</v>
      </c>
      <c r="F19" s="6" t="s">
        <v>10</v>
      </c>
    </row>
    <row r="20" ht="15.75" customHeight="1">
      <c r="A20" s="4" t="s">
        <v>69</v>
      </c>
      <c r="B20" s="5" t="s">
        <v>70</v>
      </c>
      <c r="C20" s="5" t="s">
        <v>71</v>
      </c>
      <c r="D20" s="4">
        <v>2.0</v>
      </c>
      <c r="E20" s="4" t="s">
        <v>9</v>
      </c>
      <c r="F20" s="15"/>
    </row>
    <row r="21" ht="15.75" customHeight="1">
      <c r="A21" s="4" t="s">
        <v>72</v>
      </c>
      <c r="B21" s="5" t="s">
        <v>73</v>
      </c>
      <c r="C21" s="5" t="s">
        <v>74</v>
      </c>
      <c r="D21" s="4">
        <v>1.0</v>
      </c>
      <c r="E21" s="4" t="s">
        <v>9</v>
      </c>
      <c r="F21" s="6" t="s">
        <v>10</v>
      </c>
    </row>
    <row r="22">
      <c r="A22" s="4" t="s">
        <v>75</v>
      </c>
      <c r="B22" s="5" t="s">
        <v>76</v>
      </c>
      <c r="C22" s="5" t="s">
        <v>77</v>
      </c>
      <c r="D22" s="4">
        <v>1.0</v>
      </c>
      <c r="E22" s="4" t="s">
        <v>9</v>
      </c>
      <c r="F22" s="6" t="s">
        <v>10</v>
      </c>
    </row>
    <row r="23">
      <c r="A23" s="4" t="s">
        <v>78</v>
      </c>
      <c r="B23" s="5" t="s">
        <v>79</v>
      </c>
      <c r="C23" s="5" t="s">
        <v>80</v>
      </c>
      <c r="D23" s="4">
        <v>3.0</v>
      </c>
      <c r="E23" s="4" t="s">
        <v>9</v>
      </c>
      <c r="F23" s="15"/>
    </row>
    <row r="24">
      <c r="A24" s="4" t="s">
        <v>81</v>
      </c>
      <c r="B24" s="5" t="s">
        <v>82</v>
      </c>
      <c r="C24" s="5" t="s">
        <v>83</v>
      </c>
      <c r="D24" s="4">
        <v>3.0</v>
      </c>
      <c r="E24" s="4" t="s">
        <v>9</v>
      </c>
      <c r="F24" s="6" t="s">
        <v>10</v>
      </c>
    </row>
    <row r="25">
      <c r="A25" s="4" t="s">
        <v>84</v>
      </c>
      <c r="B25" s="5" t="s">
        <v>85</v>
      </c>
      <c r="C25" s="5" t="s">
        <v>86</v>
      </c>
      <c r="D25" s="4">
        <v>2.0</v>
      </c>
      <c r="E25" s="4" t="s">
        <v>30</v>
      </c>
      <c r="F25" s="15"/>
    </row>
    <row r="26">
      <c r="A26" s="4" t="s">
        <v>87</v>
      </c>
      <c r="B26" s="5" t="s">
        <v>88</v>
      </c>
      <c r="C26" s="5" t="s">
        <v>89</v>
      </c>
      <c r="D26" s="4">
        <v>1.0</v>
      </c>
      <c r="E26" s="4" t="s">
        <v>9</v>
      </c>
      <c r="F26" s="6" t="s">
        <v>10</v>
      </c>
    </row>
    <row r="27">
      <c r="A27" s="4" t="s">
        <v>90</v>
      </c>
      <c r="B27" s="5" t="s">
        <v>91</v>
      </c>
      <c r="C27" s="5" t="s">
        <v>92</v>
      </c>
      <c r="D27" s="4">
        <v>1.0</v>
      </c>
      <c r="E27" s="4" t="s">
        <v>9</v>
      </c>
      <c r="F27" s="6" t="s">
        <v>10</v>
      </c>
    </row>
    <row r="28">
      <c r="A28" s="4" t="s">
        <v>93</v>
      </c>
      <c r="B28" s="5" t="s">
        <v>94</v>
      </c>
      <c r="C28" s="5" t="s">
        <v>95</v>
      </c>
      <c r="D28" s="4">
        <v>2.0</v>
      </c>
      <c r="E28" s="4" t="s">
        <v>9</v>
      </c>
      <c r="F28" s="6" t="s">
        <v>10</v>
      </c>
    </row>
    <row r="29">
      <c r="A29" s="16"/>
      <c r="B29" s="16"/>
      <c r="C29" s="16"/>
      <c r="D29" s="1">
        <f>SUM(D2:D28)</f>
        <v>41</v>
      </c>
      <c r="E29" s="16"/>
      <c r="F29" s="17"/>
    </row>
    <row r="30">
      <c r="C30" s="18"/>
    </row>
    <row r="34">
      <c r="A34" s="19" t="s">
        <v>96</v>
      </c>
      <c r="B34" s="20"/>
      <c r="C34" s="20"/>
      <c r="D34" s="20"/>
      <c r="E34" s="20"/>
      <c r="F34" s="21"/>
    </row>
    <row r="35">
      <c r="A35" s="22"/>
      <c r="F35" s="23"/>
    </row>
    <row r="36" ht="15.75" customHeight="1">
      <c r="A36" s="22"/>
      <c r="F36" s="23"/>
      <c r="H36" s="24"/>
      <c r="I36" s="25"/>
      <c r="J36" s="25"/>
    </row>
    <row r="37" ht="15.75" customHeight="1">
      <c r="A37" s="22"/>
      <c r="F37" s="23"/>
      <c r="H37" s="24"/>
      <c r="I37" s="25"/>
      <c r="J37" s="25"/>
    </row>
    <row r="38" ht="15.75" customHeight="1">
      <c r="A38" s="22"/>
      <c r="F38" s="23"/>
      <c r="H38" s="24"/>
      <c r="I38" s="25"/>
      <c r="J38" s="25"/>
    </row>
    <row r="39" ht="15.75" customHeight="1">
      <c r="A39" s="22"/>
      <c r="F39" s="23"/>
    </row>
    <row r="40" ht="15.75" customHeight="1">
      <c r="A40" s="22"/>
      <c r="F40" s="23"/>
    </row>
    <row r="41">
      <c r="A41" s="22"/>
      <c r="F41" s="23"/>
    </row>
    <row r="42">
      <c r="A42" s="22"/>
      <c r="F42" s="23"/>
    </row>
    <row r="43">
      <c r="A43" s="22"/>
      <c r="F43" s="23"/>
    </row>
    <row r="44">
      <c r="A44" s="22"/>
      <c r="F44" s="23"/>
    </row>
    <row r="45">
      <c r="A45" s="22"/>
      <c r="F45" s="23"/>
    </row>
    <row r="46">
      <c r="A46" s="22"/>
      <c r="F46" s="23"/>
    </row>
    <row r="47">
      <c r="A47" s="22"/>
      <c r="F47" s="23"/>
    </row>
    <row r="48">
      <c r="A48" s="22"/>
      <c r="F48" s="23"/>
    </row>
    <row r="49">
      <c r="A49" s="22"/>
      <c r="F49" s="23"/>
    </row>
    <row r="50">
      <c r="A50" s="22"/>
      <c r="F50" s="23"/>
    </row>
    <row r="51">
      <c r="A51" s="22"/>
      <c r="F51" s="23"/>
    </row>
    <row r="52">
      <c r="A52" s="22"/>
      <c r="F52" s="23"/>
    </row>
    <row r="53">
      <c r="A53" s="22"/>
      <c r="F53" s="23"/>
    </row>
    <row r="54">
      <c r="A54" s="22"/>
      <c r="F54" s="23"/>
    </row>
    <row r="55">
      <c r="A55" s="22"/>
      <c r="F55" s="23"/>
    </row>
    <row r="56">
      <c r="A56" s="22"/>
      <c r="F56" s="23"/>
    </row>
    <row r="57">
      <c r="A57" s="22"/>
      <c r="F57" s="23"/>
    </row>
    <row r="58">
      <c r="A58" s="22"/>
      <c r="F58" s="23"/>
    </row>
    <row r="59">
      <c r="A59" s="22"/>
      <c r="F59" s="23"/>
    </row>
    <row r="60">
      <c r="A60" s="26"/>
      <c r="B60" s="27"/>
      <c r="C60" s="27"/>
      <c r="D60" s="27"/>
      <c r="E60" s="27"/>
      <c r="F60" s="28"/>
    </row>
  </sheetData>
  <mergeCells count="1">
    <mergeCell ref="A34:F6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36.88"/>
    <col customWidth="1" min="3" max="3" width="82.0"/>
    <col customWidth="1" min="4" max="5" width="12.63"/>
    <col customWidth="1" min="8" max="8" width="25.88"/>
    <col customWidth="1" min="14" max="14" width="21.5"/>
  </cols>
  <sheetData>
    <row r="1" ht="15.75" customHeight="1">
      <c r="A1" s="1" t="s">
        <v>0</v>
      </c>
      <c r="B1" s="1" t="s">
        <v>1</v>
      </c>
      <c r="C1" s="1" t="s">
        <v>2</v>
      </c>
      <c r="D1" s="1" t="s">
        <v>3</v>
      </c>
      <c r="E1" s="1" t="s">
        <v>4</v>
      </c>
      <c r="F1" s="2" t="s">
        <v>5</v>
      </c>
      <c r="G1" s="16"/>
      <c r="J1" s="3"/>
      <c r="K1" s="16"/>
    </row>
    <row r="2" ht="15.75" customHeight="1">
      <c r="A2" s="4" t="s">
        <v>42</v>
      </c>
      <c r="B2" s="5" t="s">
        <v>43</v>
      </c>
      <c r="C2" s="5" t="s">
        <v>44</v>
      </c>
      <c r="D2" s="4">
        <v>2.0</v>
      </c>
      <c r="E2" s="4" t="s">
        <v>9</v>
      </c>
      <c r="F2" s="6" t="s">
        <v>97</v>
      </c>
      <c r="G2" s="16"/>
      <c r="H2" s="7" t="s">
        <v>11</v>
      </c>
      <c r="I2" s="8">
        <v>0.6</v>
      </c>
      <c r="J2" s="9"/>
      <c r="K2" s="16"/>
      <c r="O2" s="10"/>
      <c r="P2" s="10"/>
      <c r="Q2" s="10"/>
      <c r="R2" s="10"/>
      <c r="S2" s="10"/>
      <c r="T2" s="10"/>
    </row>
    <row r="3" ht="15.75" customHeight="1">
      <c r="A3" s="4" t="s">
        <v>98</v>
      </c>
      <c r="B3" s="5" t="s">
        <v>99</v>
      </c>
      <c r="C3" s="5" t="s">
        <v>100</v>
      </c>
      <c r="D3" s="4">
        <v>2.0</v>
      </c>
      <c r="E3" s="4" t="s">
        <v>101</v>
      </c>
      <c r="F3" s="6"/>
      <c r="G3" s="16"/>
      <c r="H3" s="7" t="s">
        <v>15</v>
      </c>
      <c r="I3" s="8">
        <v>3.0</v>
      </c>
      <c r="J3" s="3"/>
      <c r="K3" s="16"/>
      <c r="N3" s="11"/>
      <c r="O3" s="12"/>
      <c r="P3" s="12"/>
      <c r="Q3" s="12"/>
      <c r="R3" s="12"/>
      <c r="S3" s="12"/>
      <c r="T3" s="12"/>
    </row>
    <row r="4" ht="15.75" customHeight="1">
      <c r="A4" s="4" t="s">
        <v>102</v>
      </c>
      <c r="B4" s="5" t="s">
        <v>103</v>
      </c>
      <c r="C4" s="5" t="s">
        <v>104</v>
      </c>
      <c r="D4" s="4">
        <v>2.0</v>
      </c>
      <c r="E4" s="4" t="s">
        <v>9</v>
      </c>
      <c r="F4" s="6" t="s">
        <v>97</v>
      </c>
      <c r="G4" s="16"/>
      <c r="H4" s="7" t="s">
        <v>19</v>
      </c>
      <c r="I4" s="8">
        <v>16.0</v>
      </c>
      <c r="J4" s="3"/>
      <c r="K4" s="16"/>
      <c r="N4" s="29" t="s">
        <v>105</v>
      </c>
      <c r="O4" s="30"/>
      <c r="P4" s="31"/>
      <c r="Q4" s="12"/>
      <c r="R4" s="12"/>
      <c r="S4" s="12"/>
      <c r="T4" s="12"/>
    </row>
    <row r="5" ht="15.75" customHeight="1">
      <c r="A5" s="4" t="s">
        <v>57</v>
      </c>
      <c r="B5" s="5" t="s">
        <v>58</v>
      </c>
      <c r="C5" s="5" t="s">
        <v>59</v>
      </c>
      <c r="D5" s="4">
        <v>1.0</v>
      </c>
      <c r="E5" s="4" t="s">
        <v>9</v>
      </c>
      <c r="F5" s="6" t="s">
        <v>97</v>
      </c>
      <c r="G5" s="16"/>
      <c r="H5" s="7" t="s">
        <v>23</v>
      </c>
      <c r="I5" s="8">
        <f>I2*I3*I4</f>
        <v>28.8</v>
      </c>
      <c r="J5" s="3"/>
      <c r="K5" s="16"/>
      <c r="N5" s="11"/>
      <c r="O5" s="10"/>
      <c r="P5" s="10"/>
      <c r="Q5" s="10"/>
      <c r="R5" s="10"/>
      <c r="S5" s="10"/>
      <c r="T5" s="10"/>
    </row>
    <row r="6" ht="15.75" customHeight="1">
      <c r="A6" s="4" t="s">
        <v>106</v>
      </c>
      <c r="B6" s="5" t="s">
        <v>107</v>
      </c>
      <c r="C6" s="5" t="s">
        <v>108</v>
      </c>
      <c r="D6" s="4">
        <v>2.0</v>
      </c>
      <c r="E6" s="4" t="s">
        <v>101</v>
      </c>
      <c r="F6" s="6"/>
      <c r="G6" s="16"/>
      <c r="H6" s="3"/>
      <c r="I6" s="3"/>
      <c r="J6" s="3"/>
      <c r="K6" s="16"/>
      <c r="N6" s="11"/>
      <c r="O6" s="10"/>
      <c r="P6" s="10"/>
      <c r="Q6" s="10"/>
      <c r="R6" s="10"/>
      <c r="S6" s="10"/>
      <c r="T6" s="10"/>
    </row>
    <row r="7" ht="15.75" customHeight="1">
      <c r="A7" s="4" t="s">
        <v>109</v>
      </c>
      <c r="B7" s="5" t="s">
        <v>110</v>
      </c>
      <c r="C7" s="5" t="s">
        <v>111</v>
      </c>
      <c r="D7" s="4">
        <v>2.0</v>
      </c>
      <c r="E7" s="4" t="s">
        <v>101</v>
      </c>
      <c r="F7" s="6"/>
      <c r="G7" s="16"/>
      <c r="H7" s="3"/>
      <c r="I7" s="13" t="s">
        <v>31</v>
      </c>
      <c r="J7" s="13" t="s">
        <v>32</v>
      </c>
      <c r="K7" s="16"/>
      <c r="N7" s="11"/>
      <c r="O7" s="13" t="s">
        <v>31</v>
      </c>
      <c r="P7" s="13" t="s">
        <v>32</v>
      </c>
      <c r="Q7" s="10"/>
      <c r="R7" s="10"/>
      <c r="S7" s="10"/>
      <c r="T7" s="10"/>
    </row>
    <row r="8" ht="15.75" customHeight="1">
      <c r="A8" s="4" t="s">
        <v>112</v>
      </c>
      <c r="B8" s="5" t="s">
        <v>113</v>
      </c>
      <c r="C8" s="5" t="s">
        <v>114</v>
      </c>
      <c r="D8" s="4">
        <v>2.0</v>
      </c>
      <c r="E8" s="4" t="s">
        <v>9</v>
      </c>
      <c r="F8" s="6" t="s">
        <v>97</v>
      </c>
      <c r="G8" s="16"/>
      <c r="H8" s="32">
        <v>44942.0</v>
      </c>
      <c r="I8" s="8">
        <v>29.0</v>
      </c>
      <c r="J8" s="8">
        <v>29.0</v>
      </c>
      <c r="K8" s="16"/>
      <c r="N8" s="32">
        <v>44942.0</v>
      </c>
      <c r="O8" s="8">
        <v>23.0</v>
      </c>
      <c r="P8" s="8">
        <v>23.0</v>
      </c>
      <c r="Q8" s="12"/>
      <c r="R8" s="12"/>
      <c r="S8" s="12"/>
      <c r="T8" s="12"/>
    </row>
    <row r="9" ht="15.75" customHeight="1">
      <c r="A9" s="4" t="s">
        <v>69</v>
      </c>
      <c r="B9" s="5" t="s">
        <v>70</v>
      </c>
      <c r="C9" s="5" t="s">
        <v>71</v>
      </c>
      <c r="D9" s="4">
        <v>2.0</v>
      </c>
      <c r="E9" s="4" t="s">
        <v>9</v>
      </c>
      <c r="F9" s="6" t="s">
        <v>97</v>
      </c>
      <c r="G9" s="16"/>
      <c r="H9" s="33">
        <v>44945.0</v>
      </c>
      <c r="I9" s="8">
        <f t="shared" ref="I9:I13" si="1">I8-5.4</f>
        <v>23.6</v>
      </c>
      <c r="J9" s="8">
        <f>J8-1.65</f>
        <v>27.35</v>
      </c>
      <c r="K9" s="16"/>
      <c r="N9" s="33">
        <v>44945.0</v>
      </c>
      <c r="O9" s="8">
        <f t="shared" ref="O9:O13" si="2">O8-4.3</f>
        <v>18.7</v>
      </c>
      <c r="P9" s="8">
        <f>P8-1.65</f>
        <v>21.35</v>
      </c>
      <c r="Q9" s="12"/>
      <c r="R9" s="12"/>
      <c r="S9" s="12"/>
      <c r="T9" s="12"/>
    </row>
    <row r="10" ht="15.75" customHeight="1">
      <c r="A10" s="4" t="s">
        <v>78</v>
      </c>
      <c r="B10" s="5" t="s">
        <v>79</v>
      </c>
      <c r="C10" s="5" t="s">
        <v>80</v>
      </c>
      <c r="D10" s="4">
        <v>3.0</v>
      </c>
      <c r="E10" s="4" t="s">
        <v>9</v>
      </c>
      <c r="F10" s="6" t="s">
        <v>97</v>
      </c>
      <c r="G10" s="16"/>
      <c r="H10" s="33">
        <v>44948.0</v>
      </c>
      <c r="I10" s="8">
        <f t="shared" si="1"/>
        <v>18.2</v>
      </c>
      <c r="J10" s="8">
        <f>J9-2.2</f>
        <v>25.15</v>
      </c>
      <c r="K10" s="16"/>
      <c r="N10" s="33">
        <v>44948.0</v>
      </c>
      <c r="O10" s="8">
        <f t="shared" si="2"/>
        <v>14.4</v>
      </c>
      <c r="P10" s="8">
        <f>P9-2.2</f>
        <v>19.15</v>
      </c>
      <c r="Q10" s="12"/>
      <c r="R10" s="12"/>
      <c r="S10" s="12"/>
      <c r="T10" s="12"/>
    </row>
    <row r="11" ht="15.75" customHeight="1">
      <c r="A11" s="4" t="s">
        <v>84</v>
      </c>
      <c r="B11" s="5" t="s">
        <v>85</v>
      </c>
      <c r="C11" s="5" t="s">
        <v>86</v>
      </c>
      <c r="D11" s="4">
        <v>2.0</v>
      </c>
      <c r="E11" s="4" t="s">
        <v>30</v>
      </c>
      <c r="F11" s="6" t="s">
        <v>97</v>
      </c>
      <c r="G11" s="16"/>
      <c r="H11" s="33">
        <v>44951.0</v>
      </c>
      <c r="I11" s="8">
        <f t="shared" si="1"/>
        <v>12.8</v>
      </c>
      <c r="J11" s="8">
        <f>J10-5.4</f>
        <v>19.75</v>
      </c>
      <c r="K11" s="16"/>
      <c r="N11" s="33">
        <v>44951.0</v>
      </c>
      <c r="O11" s="8">
        <f t="shared" si="2"/>
        <v>10.1</v>
      </c>
      <c r="P11" s="8">
        <f>P10-5.4</f>
        <v>13.75</v>
      </c>
      <c r="Q11" s="12"/>
      <c r="R11" s="12"/>
      <c r="S11" s="12"/>
      <c r="T11" s="12"/>
    </row>
    <row r="12" ht="15.75" customHeight="1">
      <c r="A12" s="4" t="s">
        <v>115</v>
      </c>
      <c r="B12" s="5" t="s">
        <v>116</v>
      </c>
      <c r="C12" s="5" t="s">
        <v>117</v>
      </c>
      <c r="D12" s="4">
        <v>5.0</v>
      </c>
      <c r="E12" s="4" t="s">
        <v>9</v>
      </c>
      <c r="F12" s="6" t="s">
        <v>97</v>
      </c>
      <c r="G12" s="16"/>
      <c r="H12" s="33">
        <v>44954.0</v>
      </c>
      <c r="I12" s="8">
        <f t="shared" si="1"/>
        <v>7.4</v>
      </c>
      <c r="J12" s="8">
        <f>J11-3.2</f>
        <v>16.55</v>
      </c>
      <c r="K12" s="16"/>
      <c r="N12" s="33">
        <v>44954.0</v>
      </c>
      <c r="O12" s="8">
        <f t="shared" si="2"/>
        <v>5.8</v>
      </c>
      <c r="P12" s="8">
        <f>P11-3.2</f>
        <v>10.55</v>
      </c>
      <c r="Q12" s="12"/>
      <c r="R12" s="12"/>
      <c r="S12" s="12"/>
      <c r="T12" s="12"/>
    </row>
    <row r="13" ht="15.75" customHeight="1">
      <c r="A13" s="4" t="s">
        <v>118</v>
      </c>
      <c r="B13" s="5" t="s">
        <v>119</v>
      </c>
      <c r="C13" s="5" t="s">
        <v>120</v>
      </c>
      <c r="D13" s="4">
        <v>1.0</v>
      </c>
      <c r="E13" s="4" t="s">
        <v>9</v>
      </c>
      <c r="F13" s="6" t="s">
        <v>97</v>
      </c>
      <c r="G13" s="16"/>
      <c r="H13" s="33">
        <v>44957.0</v>
      </c>
      <c r="I13" s="8">
        <f t="shared" si="1"/>
        <v>2</v>
      </c>
      <c r="J13" s="8">
        <f>J12-6.46</f>
        <v>10.09</v>
      </c>
      <c r="K13" s="16"/>
      <c r="N13" s="33">
        <v>44957.0</v>
      </c>
      <c r="O13" s="8">
        <f t="shared" si="2"/>
        <v>1.5</v>
      </c>
      <c r="P13" s="8">
        <f>P12-6.46</f>
        <v>4.09</v>
      </c>
      <c r="Q13" s="10"/>
      <c r="R13" s="10"/>
      <c r="S13" s="10"/>
      <c r="T13" s="10"/>
    </row>
    <row r="14" ht="15.75" customHeight="1">
      <c r="A14" s="4" t="s">
        <v>121</v>
      </c>
      <c r="B14" s="5" t="s">
        <v>122</v>
      </c>
      <c r="C14" s="5" t="s">
        <v>123</v>
      </c>
      <c r="D14" s="4">
        <v>1.0</v>
      </c>
      <c r="E14" s="4" t="s">
        <v>101</v>
      </c>
      <c r="F14" s="6" t="s">
        <v>97</v>
      </c>
      <c r="G14" s="16"/>
      <c r="H14" s="34">
        <v>44959.0</v>
      </c>
      <c r="I14" s="8">
        <v>0.0</v>
      </c>
      <c r="J14" s="8">
        <v>6.0</v>
      </c>
      <c r="K14" s="16"/>
      <c r="N14" s="34">
        <v>44959.0</v>
      </c>
      <c r="O14" s="8">
        <v>0.0</v>
      </c>
      <c r="P14" s="8">
        <v>0.0</v>
      </c>
      <c r="Q14" s="12"/>
      <c r="R14" s="12"/>
      <c r="S14" s="12"/>
      <c r="T14" s="12"/>
    </row>
    <row r="15" ht="15.75" customHeight="1">
      <c r="A15" s="4" t="s">
        <v>124</v>
      </c>
      <c r="B15" s="5" t="s">
        <v>125</v>
      </c>
      <c r="C15" s="5" t="s">
        <v>126</v>
      </c>
      <c r="D15" s="4">
        <v>2.0</v>
      </c>
      <c r="E15" s="4" t="s">
        <v>9</v>
      </c>
      <c r="F15" s="6" t="s">
        <v>97</v>
      </c>
      <c r="G15" s="16"/>
      <c r="K15" s="16"/>
      <c r="N15" s="11"/>
      <c r="O15" s="12"/>
      <c r="P15" s="12"/>
      <c r="Q15" s="12"/>
      <c r="R15" s="12"/>
      <c r="S15" s="12"/>
      <c r="T15" s="12"/>
    </row>
    <row r="16" ht="15.75" customHeight="1">
      <c r="A16" s="35"/>
      <c r="B16" s="36"/>
      <c r="C16" s="36"/>
      <c r="D16" s="1">
        <f>SUM(D2:D15)</f>
        <v>29</v>
      </c>
      <c r="E16" s="35"/>
      <c r="F16" s="37"/>
      <c r="G16" s="16"/>
      <c r="K16" s="16"/>
      <c r="N16" s="11"/>
      <c r="O16" s="12"/>
      <c r="P16" s="12"/>
      <c r="Q16" s="12"/>
      <c r="R16" s="12"/>
      <c r="S16" s="12"/>
      <c r="T16" s="12"/>
    </row>
    <row r="17" ht="15.75" customHeight="1">
      <c r="A17" s="35"/>
      <c r="B17" s="36"/>
      <c r="C17" s="36"/>
      <c r="D17" s="35"/>
      <c r="E17" s="35"/>
      <c r="F17" s="37"/>
      <c r="G17" s="16"/>
      <c r="K17" s="16"/>
      <c r="N17" s="11"/>
      <c r="O17" s="12"/>
      <c r="P17" s="12"/>
      <c r="Q17" s="12"/>
      <c r="R17" s="12"/>
      <c r="S17" s="12"/>
      <c r="T17" s="12"/>
    </row>
    <row r="18" ht="15.75" customHeight="1">
      <c r="A18" s="35"/>
      <c r="B18" s="36"/>
      <c r="C18" s="36"/>
      <c r="D18" s="35"/>
      <c r="E18" s="35"/>
      <c r="F18" s="37"/>
      <c r="G18" s="16"/>
      <c r="K18" s="16"/>
    </row>
    <row r="19" ht="15.75" customHeight="1">
      <c r="A19" s="35"/>
      <c r="B19" s="36"/>
      <c r="C19" s="36"/>
      <c r="D19" s="35"/>
      <c r="E19" s="35"/>
      <c r="F19" s="37"/>
      <c r="G19" s="16"/>
      <c r="H19" s="16"/>
      <c r="I19" s="16"/>
      <c r="J19" s="16"/>
      <c r="K19" s="16"/>
    </row>
    <row r="20" ht="15.75" customHeight="1">
      <c r="A20" s="38"/>
      <c r="B20" s="38"/>
      <c r="C20" s="38"/>
      <c r="D20" s="38"/>
      <c r="E20" s="38"/>
      <c r="F20" s="38"/>
    </row>
    <row r="21" ht="15.75" customHeight="1">
      <c r="A21" s="19" t="s">
        <v>127</v>
      </c>
      <c r="B21" s="20"/>
      <c r="C21" s="20"/>
      <c r="D21" s="20"/>
      <c r="E21" s="20"/>
      <c r="F21" s="21"/>
    </row>
    <row r="22">
      <c r="A22" s="22"/>
      <c r="F22" s="23"/>
    </row>
    <row r="23">
      <c r="A23" s="22"/>
      <c r="F23" s="23"/>
    </row>
    <row r="24">
      <c r="A24" s="22"/>
      <c r="F24" s="23"/>
    </row>
    <row r="25">
      <c r="A25" s="22"/>
      <c r="F25" s="23"/>
    </row>
    <row r="26">
      <c r="A26" s="22"/>
      <c r="F26" s="23"/>
    </row>
    <row r="27">
      <c r="A27" s="22"/>
      <c r="F27" s="23"/>
    </row>
    <row r="28">
      <c r="A28" s="22"/>
      <c r="F28" s="23"/>
    </row>
    <row r="29">
      <c r="A29" s="22"/>
      <c r="F29" s="23"/>
    </row>
    <row r="30">
      <c r="A30" s="22"/>
      <c r="F30" s="23"/>
    </row>
    <row r="31">
      <c r="A31" s="22"/>
      <c r="F31" s="23"/>
    </row>
    <row r="32">
      <c r="A32" s="22"/>
      <c r="F32" s="23"/>
    </row>
    <row r="33">
      <c r="A33" s="22"/>
      <c r="F33" s="23"/>
    </row>
    <row r="34">
      <c r="A34" s="22"/>
      <c r="F34" s="23"/>
    </row>
    <row r="35">
      <c r="A35" s="22"/>
      <c r="F35" s="23"/>
    </row>
    <row r="36" ht="15.75" customHeight="1">
      <c r="A36" s="22"/>
      <c r="F36" s="23"/>
      <c r="H36" s="39"/>
      <c r="I36" s="40"/>
      <c r="J36" s="40"/>
    </row>
    <row r="37" ht="15.75" customHeight="1">
      <c r="A37" s="22"/>
      <c r="F37" s="23"/>
      <c r="H37" s="39"/>
      <c r="I37" s="40"/>
      <c r="J37" s="40"/>
    </row>
    <row r="38" ht="15.75" customHeight="1">
      <c r="A38" s="22"/>
      <c r="F38" s="23"/>
      <c r="H38" s="39"/>
      <c r="I38" s="40"/>
      <c r="J38" s="40"/>
    </row>
    <row r="39" ht="15.75" customHeight="1">
      <c r="A39" s="22"/>
      <c r="F39" s="23"/>
    </row>
    <row r="40" ht="15.75" customHeight="1">
      <c r="A40" s="22"/>
      <c r="F40" s="23"/>
    </row>
    <row r="41">
      <c r="A41" s="22"/>
      <c r="F41" s="23"/>
    </row>
    <row r="42">
      <c r="A42" s="22"/>
      <c r="F42" s="23"/>
    </row>
    <row r="43">
      <c r="A43" s="22"/>
      <c r="F43" s="23"/>
    </row>
    <row r="44">
      <c r="A44" s="22"/>
      <c r="F44" s="23"/>
    </row>
    <row r="45">
      <c r="A45" s="22"/>
      <c r="F45" s="23"/>
    </row>
    <row r="46">
      <c r="A46" s="22"/>
      <c r="F46" s="23"/>
    </row>
    <row r="47">
      <c r="A47" s="26"/>
      <c r="B47" s="27"/>
      <c r="C47" s="27"/>
      <c r="D47" s="27"/>
      <c r="E47" s="27"/>
      <c r="F47" s="28"/>
    </row>
  </sheetData>
  <mergeCells count="2">
    <mergeCell ref="N4:P4"/>
    <mergeCell ref="A21:F47"/>
  </mergeCells>
  <drawing r:id="rId1"/>
</worksheet>
</file>