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FREQUENCY DISTRIBUTION" sheetId="5" r:id="rId2"/>
    <sheet name="COLUMN CHART REPRESENTATION" sheetId="4" r:id="rId3"/>
  </sheets>
  <calcPr calcId="144525"/>
</workbook>
</file>

<file path=xl/calcChain.xml><?xml version="1.0" encoding="utf-8"?>
<calcChain xmlns="http://schemas.openxmlformats.org/spreadsheetml/2006/main">
  <c r="E275" i="1" l="1"/>
  <c r="T274" i="1"/>
  <c r="T267" i="1"/>
  <c r="T268" i="1"/>
  <c r="T269" i="1"/>
  <c r="T270" i="1"/>
  <c r="T271" i="1"/>
  <c r="T272" i="1"/>
  <c r="T273" i="1"/>
  <c r="T266" i="1"/>
  <c r="Q267" i="1"/>
  <c r="Q268" i="1"/>
  <c r="Q269" i="1"/>
  <c r="Q270" i="1"/>
  <c r="Q271" i="1"/>
  <c r="Q272" i="1"/>
  <c r="Q273" i="1"/>
  <c r="Q266" i="1"/>
  <c r="N274" i="1"/>
  <c r="K273" i="1"/>
  <c r="K272" i="1"/>
  <c r="K271" i="1"/>
  <c r="K270" i="1"/>
  <c r="K269" i="1"/>
  <c r="K268" i="1"/>
  <c r="K267" i="1"/>
  <c r="K266" i="1"/>
  <c r="E257" i="1"/>
  <c r="T256" i="1"/>
  <c r="T249" i="1"/>
  <c r="T250" i="1"/>
  <c r="T251" i="1"/>
  <c r="T252" i="1"/>
  <c r="T253" i="1"/>
  <c r="T254" i="1"/>
  <c r="T255" i="1"/>
  <c r="T248" i="1"/>
  <c r="Q249" i="1"/>
  <c r="Q250" i="1"/>
  <c r="Q251" i="1"/>
  <c r="Q252" i="1"/>
  <c r="Q253" i="1"/>
  <c r="Q254" i="1"/>
  <c r="Q255" i="1"/>
  <c r="Q248" i="1"/>
  <c r="N256" i="1"/>
  <c r="K255" i="1"/>
  <c r="K254" i="1"/>
  <c r="K253" i="1"/>
  <c r="K252" i="1"/>
  <c r="K251" i="1"/>
  <c r="K250" i="1"/>
  <c r="K249" i="1"/>
  <c r="K248" i="1"/>
  <c r="N239" i="1"/>
  <c r="K238" i="1"/>
  <c r="V238" i="1" s="1"/>
  <c r="V237" i="1"/>
  <c r="K237" i="1"/>
  <c r="K236" i="1"/>
  <c r="V236" i="1" s="1"/>
  <c r="V235" i="1"/>
  <c r="K235" i="1"/>
  <c r="K234" i="1"/>
  <c r="V234" i="1" s="1"/>
  <c r="V233" i="1"/>
  <c r="K233" i="1"/>
  <c r="K232" i="1"/>
  <c r="V232" i="1" s="1"/>
  <c r="V231" i="1"/>
  <c r="K231" i="1"/>
  <c r="E218" i="1"/>
  <c r="E192" i="1"/>
  <c r="V239" i="1" l="1"/>
  <c r="E240" i="1" s="1"/>
  <c r="E168" i="1"/>
  <c r="V138" i="1"/>
  <c r="Z138" i="1" s="1"/>
  <c r="AD138" i="1" s="1"/>
  <c r="V139" i="1"/>
  <c r="Z139" i="1" s="1"/>
  <c r="AD139" i="1" s="1"/>
  <c r="V142" i="1"/>
  <c r="Z142" i="1" s="1"/>
  <c r="AD142" i="1" s="1"/>
  <c r="V143" i="1"/>
  <c r="Z143" i="1" s="1"/>
  <c r="AD143" i="1" s="1"/>
  <c r="N145" i="1"/>
  <c r="K144" i="1"/>
  <c r="V144" i="1" s="1"/>
  <c r="Z144" i="1" s="1"/>
  <c r="AD144" i="1" s="1"/>
  <c r="K143" i="1"/>
  <c r="K142" i="1"/>
  <c r="K141" i="1"/>
  <c r="V141" i="1" s="1"/>
  <c r="Z141" i="1" s="1"/>
  <c r="AD141" i="1" s="1"/>
  <c r="K140" i="1"/>
  <c r="V140" i="1" s="1"/>
  <c r="Z140" i="1" s="1"/>
  <c r="AD140" i="1" s="1"/>
  <c r="K139" i="1"/>
  <c r="K138" i="1"/>
  <c r="K137" i="1"/>
  <c r="V137" i="1" s="1"/>
  <c r="Z137" i="1" s="1"/>
  <c r="AD137" i="1" s="1"/>
  <c r="N124" i="1"/>
  <c r="V123" i="1"/>
  <c r="K123" i="1"/>
  <c r="K122" i="1"/>
  <c r="K121" i="1"/>
  <c r="K120" i="1"/>
  <c r="V120" i="1" s="1"/>
  <c r="K119" i="1"/>
  <c r="K118" i="1"/>
  <c r="K117" i="1"/>
  <c r="V117" i="1" s="1"/>
  <c r="K116" i="1"/>
  <c r="V116" i="1" s="1"/>
  <c r="AD145" i="1" l="1"/>
  <c r="E147" i="1" s="1"/>
  <c r="AA116" i="1"/>
  <c r="AD116" i="1" s="1"/>
  <c r="AG116" i="1" s="1"/>
  <c r="AA117" i="1"/>
  <c r="AD117" i="1" s="1"/>
  <c r="AG117" i="1" s="1"/>
  <c r="V119" i="1"/>
  <c r="V118" i="1"/>
  <c r="V122" i="1"/>
  <c r="V121" i="1"/>
  <c r="V92" i="1"/>
  <c r="V96" i="1"/>
  <c r="N98" i="1"/>
  <c r="K97" i="1"/>
  <c r="K96" i="1"/>
  <c r="K95" i="1"/>
  <c r="K94" i="1"/>
  <c r="K93" i="1"/>
  <c r="K92" i="1"/>
  <c r="K91" i="1"/>
  <c r="K90" i="1"/>
  <c r="V95" i="1" l="1"/>
  <c r="V91" i="1"/>
  <c r="V90" i="1"/>
  <c r="V94" i="1"/>
  <c r="V97" i="1"/>
  <c r="V93" i="1"/>
  <c r="V124" i="1"/>
  <c r="E125" i="1" s="1"/>
  <c r="E77" i="1"/>
  <c r="V98" i="1" l="1"/>
  <c r="E99" i="1" s="1"/>
  <c r="K46" i="1"/>
  <c r="K47" i="1"/>
  <c r="K48" i="1"/>
  <c r="K49" i="1"/>
  <c r="K50" i="1"/>
  <c r="K51" i="1"/>
  <c r="K52" i="1"/>
  <c r="K45" i="1"/>
  <c r="K53" i="1" s="1"/>
  <c r="E55" i="1" s="1"/>
  <c r="AA120" i="1" l="1"/>
  <c r="AD120" i="1" s="1"/>
  <c r="AG120" i="1" s="1"/>
  <c r="AA122" i="1"/>
  <c r="AD122" i="1" s="1"/>
  <c r="AG122" i="1" s="1"/>
  <c r="AA96" i="1"/>
  <c r="AD96" i="1" s="1"/>
  <c r="AG96" i="1" s="1"/>
  <c r="AA118" i="1"/>
  <c r="AD118" i="1" s="1"/>
  <c r="AG118" i="1" s="1"/>
  <c r="AA119" i="1"/>
  <c r="AD119" i="1" s="1"/>
  <c r="AG119" i="1" s="1"/>
  <c r="AA121" i="1"/>
  <c r="AD121" i="1" s="1"/>
  <c r="AG121" i="1" s="1"/>
  <c r="AA123" i="1"/>
  <c r="AD123" i="1" s="1"/>
  <c r="AG123" i="1" s="1"/>
  <c r="AA92" i="1"/>
  <c r="AD92" i="1" s="1"/>
  <c r="AG92" i="1" s="1"/>
  <c r="AA95" i="1"/>
  <c r="AD95" i="1" s="1"/>
  <c r="AG95" i="1" s="1"/>
  <c r="AA94" i="1"/>
  <c r="AD94" i="1" s="1"/>
  <c r="AG94" i="1" s="1"/>
  <c r="AA93" i="1"/>
  <c r="AD93" i="1" s="1"/>
  <c r="AG93" i="1" s="1"/>
  <c r="AA97" i="1"/>
  <c r="AD97" i="1" s="1"/>
  <c r="AG97" i="1" s="1"/>
  <c r="AA91" i="1"/>
  <c r="AD91" i="1" s="1"/>
  <c r="AG91" i="1" s="1"/>
  <c r="AA90" i="1"/>
  <c r="AD90" i="1" s="1"/>
  <c r="AG90" i="1" s="1"/>
  <c r="K29" i="1"/>
  <c r="K30" i="1"/>
  <c r="K31" i="1"/>
  <c r="K32" i="1"/>
  <c r="K33" i="1"/>
  <c r="K34" i="1"/>
  <c r="K35" i="1"/>
  <c r="K28" i="1"/>
  <c r="N36" i="1"/>
  <c r="AG124" i="1" l="1"/>
  <c r="E126" i="1" s="1"/>
  <c r="AG98" i="1"/>
  <c r="E100" i="1" s="1"/>
  <c r="E101" i="1" s="1"/>
  <c r="E102" i="1" s="1"/>
  <c r="E103" i="1" s="1"/>
</calcChain>
</file>

<file path=xl/sharedStrings.xml><?xml version="1.0" encoding="utf-8"?>
<sst xmlns="http://schemas.openxmlformats.org/spreadsheetml/2006/main" count="243" uniqueCount="90">
  <si>
    <t>A table with marks of class 5 students who have scored out of 100 is given as an ungrouped data. Group them and perform the required operation:</t>
  </si>
  <si>
    <t>CLASS INTERVAL</t>
  </si>
  <si>
    <t>LOWER LIMIT</t>
  </si>
  <si>
    <t>MIDVALUE</t>
  </si>
  <si>
    <t>FREQUENCY</t>
  </si>
  <si>
    <t>CUMMULATIVE FREQUENCY</t>
  </si>
  <si>
    <t>UPPER LIMIT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</si>
  <si>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</si>
  <si>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</si>
  <si>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</si>
  <si>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</si>
  <si>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</si>
  <si>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</si>
  <si>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</si>
  <si>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</si>
  <si>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TO FIND MEAN:</t>
  </si>
  <si>
    <t>Take the midvalue and multiply it with the frequency. Assign that data to a new column and find the summation for frequency and the column with multiplied values. Later divide both the summation. The answer you get is the mean for the given data.</t>
  </si>
  <si>
    <t>MIDVALUE * FREQUENCY</t>
  </si>
  <si>
    <t>SUMMATION:</t>
  </si>
  <si>
    <r>
      <rPr>
        <sz val="11"/>
        <color theme="1"/>
        <rFont val="Arial Black"/>
        <family val="2"/>
      </rPr>
      <t>MEAN=</t>
    </r>
    <r>
      <rPr>
        <sz val="11"/>
        <color theme="1"/>
        <rFont val="Calibri"/>
        <family val="2"/>
        <scheme val="minor"/>
      </rPr>
      <t xml:space="preserve"> </t>
    </r>
  </si>
  <si>
    <t>TO FIND MEDIAN:</t>
  </si>
  <si>
    <t>N/2=103/2=&gt;51.5</t>
  </si>
  <si>
    <t>MEDIAN</t>
  </si>
  <si>
    <t>N=103</t>
  </si>
  <si>
    <t>W=10</t>
  </si>
  <si>
    <t>MEDIAN= L+ [(N/2 -CF)/ F] * W</t>
  </si>
  <si>
    <t>SUM=</t>
  </si>
  <si>
    <t>SUBSTITUTING IN THE FORMULA:</t>
  </si>
  <si>
    <t>MIDVALUE (x)</t>
  </si>
  <si>
    <t>FREQUENCY(f)</t>
  </si>
  <si>
    <t>x * f</t>
  </si>
  <si>
    <t>MEAN=</t>
  </si>
  <si>
    <t>X- MEAN (Y)</t>
  </si>
  <si>
    <t>Y^2(Z)</t>
  </si>
  <si>
    <t>Z*f</t>
  </si>
  <si>
    <t>VARIANCE=</t>
  </si>
  <si>
    <t>STANDARD DEVIATION=</t>
  </si>
  <si>
    <t>SD/MEAN (A) =</t>
  </si>
  <si>
    <t>COEFFICIENT OF VARIANCE [A*100]=</t>
  </si>
  <si>
    <t>F=17</t>
  </si>
  <si>
    <t>CF=41</t>
  </si>
  <si>
    <t>L=61</t>
  </si>
  <si>
    <t>MEDIAN= 61 + [(103/2-41)/17] * 10 =&gt;67.1764</t>
  </si>
  <si>
    <t>A = ABSOLUTE VALUE OF (Y)</t>
  </si>
  <si>
    <t>A * f</t>
  </si>
  <si>
    <t>MD OF MEAN=</t>
  </si>
  <si>
    <t>MIDVALUE (X)</t>
  </si>
  <si>
    <t>FREQUENCY (F)</t>
  </si>
  <si>
    <t>MEDIAN =</t>
  </si>
  <si>
    <t>SUMMATION =</t>
  </si>
  <si>
    <t>X - MEDIAN (Y)</t>
  </si>
  <si>
    <t>A= ABSOLUTE VALUE OF Y</t>
  </si>
  <si>
    <t>A * F</t>
  </si>
  <si>
    <t>MD ABOUT MEDIAN =</t>
  </si>
  <si>
    <t xml:space="preserve"> </t>
  </si>
  <si>
    <t>MODE= L+ [F-F1/2F-F1-F2] * W</t>
  </si>
  <si>
    <t>F2=70</t>
  </si>
  <si>
    <t>F1=41</t>
  </si>
  <si>
    <t>F=58</t>
  </si>
  <si>
    <t>MODE</t>
  </si>
  <si>
    <t>MEAN DEVIATION ABOUT MEAN:</t>
  </si>
  <si>
    <t>FINDING VARIANCE, STANDARD DEVIATION AND COEFFICIENT OF VARIANCE:</t>
  </si>
  <si>
    <t>MEAN DEVIATION ABOUT THE MEDIAN:</t>
  </si>
  <si>
    <t>MODE=  61+[58-41/2(58)-41-70]*10 ==&gt;95</t>
  </si>
  <si>
    <t>TO FIND LOWER QUARTILE:</t>
  </si>
  <si>
    <t>N/4=103/4=&gt;25.75</t>
  </si>
  <si>
    <t>Q1= L+ [(N/4 -CF)/ F] * W</t>
  </si>
  <si>
    <t>L=41</t>
  </si>
  <si>
    <t>F=13</t>
  </si>
  <si>
    <t>CF=20</t>
  </si>
  <si>
    <t>Q1= 41+[(103/4)-20/13] *10 =&gt; 45.4230</t>
  </si>
  <si>
    <t>TO FIND UPPER QUARTILE:</t>
  </si>
  <si>
    <t>Q3= L+ [(3*N/4 -CF)/ F] * W</t>
  </si>
  <si>
    <t>3*N/4=3*103/4=&gt;77.25</t>
  </si>
  <si>
    <t>L=81</t>
  </si>
  <si>
    <t>F=22</t>
  </si>
  <si>
    <t>CF=70</t>
  </si>
  <si>
    <t>Q3= 81+[(3*103/4)-70/22] *10 =&gt; 84.2954</t>
  </si>
  <si>
    <t>TO FIND THE ARITHMETIC MEAN:</t>
  </si>
  <si>
    <t>ARITHMEIC MEAN=</t>
  </si>
  <si>
    <t>LOG OF MIDVALUE(Y)</t>
  </si>
  <si>
    <t>F * Y (Z)</t>
  </si>
  <si>
    <t>Z/F=</t>
  </si>
  <si>
    <t>GEOMETRIC MEAN=</t>
  </si>
  <si>
    <t>TO FIND THE GEOMETRIC MEAN:</t>
  </si>
  <si>
    <t>TO FIND THE HARMONIC MEAN:</t>
  </si>
  <si>
    <t>1/X</t>
  </si>
  <si>
    <t>F* (1/X)</t>
  </si>
  <si>
    <t>HARMONIC MEAN=</t>
  </si>
  <si>
    <t>TO FIND 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</si>
</sst>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b/>
      <sz val="12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u/>
      <sz val="14"/>
      <color theme="1"/>
      <name val="Arial Black"/>
      <family val="2"/>
    </font>
    <font>
      <u/>
      <sz val="14"/>
      <color theme="1"/>
      <name val="Calibri"/>
      <family val="2"/>
      <scheme val="minor"/>
    </font>
    <font>
      <sz val="8"/>
      <color theme="1"/>
      <name val="Arial Black"/>
      <family val="2"/>
    </font>
    <font>
      <u/>
      <sz val="12"/>
      <color theme="1"/>
      <name val="Arial Black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4"/>
      <color theme="1"/>
      <name val="Arial Black"/>
      <family val="2"/>
    </font>
    <font>
      <u/>
      <sz val="11"/>
      <color theme="1"/>
      <name val="Arial Black"/>
      <family val="2"/>
    </font>
    <font>
      <u/>
      <sz val="16"/>
      <color theme="1"/>
      <name val="Arial Black"/>
      <family val="2"/>
    </font>
    <font>
      <sz val="10"/>
      <color theme="1"/>
      <name val="Arial Black"/>
      <family val="2"/>
    </font>
    <font>
      <sz val="16"/>
      <color theme="1"/>
      <name val="Arial Black"/>
      <family val="2"/>
    </font>
    <font>
      <sz val="9"/>
      <color theme="1"/>
      <name val="Arial Black"/>
      <family val="2"/>
    </font>
    <font>
      <b/>
      <sz val="10"/>
      <color theme="1"/>
      <name val="Arial Black"/>
      <family val="2"/>
    </font>
    <font>
      <sz val="10"/>
      <color theme="1"/>
      <name val="Calibri"/>
      <family val="2"/>
      <scheme val="minor"/>
    </font>
    <font>
      <u/>
      <sz val="18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/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8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7" fillId="7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  <xf numFmtId="0" fontId="20" fillId="0" borderId="0" xfId="0" applyFont="1"/>
    <xf numFmtId="0" fontId="16" fillId="0" borderId="0" xfId="0" applyFont="1"/>
    <xf numFmtId="0" fontId="12" fillId="0" borderId="0" xfId="0" applyFont="1"/>
    <xf numFmtId="0" fontId="2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FREQUENCY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Sheet1!$B$28:$B$35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1"/>
          <c:order val="1"/>
          <c:tx>
            <c:strRef>
              <c:f>Sheet1!$C$27</c:f>
              <c:strCache>
                <c:ptCount val="1"/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Sheet1!$C$28:$C$35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2"/>
          <c:order val="2"/>
          <c:tx>
            <c:strRef>
              <c:f>Sheet1!$D$27</c:f>
              <c:strCache>
                <c:ptCount val="1"/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Sheet1!$D$28:$D$35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3"/>
          <c:order val="3"/>
          <c:tx>
            <c:strRef>
              <c:f>Sheet1!$N$27</c:f>
              <c:strCache>
                <c:ptCount val="1"/>
                <c:pt idx="0">
                  <c:v>FREQUENCY</c:v>
                </c:pt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Sheet1!$N$28:$N$35</c:f>
              <c:numCache>
                <c:formatCode>General</c:formatCode>
                <c:ptCount val="8"/>
                <c:pt idx="0">
                  <c:v>4</c:v>
                </c:pt>
                <c:pt idx="1">
                  <c:v>16</c:v>
                </c:pt>
                <c:pt idx="2">
                  <c:v>13</c:v>
                </c:pt>
                <c:pt idx="3">
                  <c:v>8</c:v>
                </c:pt>
                <c:pt idx="4">
                  <c:v>17</c:v>
                </c:pt>
                <c:pt idx="5">
                  <c:v>12</c:v>
                </c:pt>
                <c:pt idx="6">
                  <c:v>22</c:v>
                </c:pt>
                <c:pt idx="7">
                  <c:v>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Sheet1!$O$27</c:f>
              <c:strCache>
                <c:ptCount val="1"/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Sheet1!$O$28:$O$35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5"/>
          <c:order val="5"/>
          <c:tx>
            <c:strRef>
              <c:f>Sheet1!$P$27</c:f>
              <c:strCache>
                <c:ptCount val="1"/>
              </c:strCache>
            </c:strRef>
          </c:tx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Sheet1!$P$28:$P$35</c:f>
              <c:numCache>
                <c:formatCode>General</c:formatCode>
                <c:ptCount val="8"/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hiLowLines/>
        <c:marker val="1"/>
        <c:smooth val="0"/>
        <c:axId val="112778240"/>
        <c:axId val="112657536"/>
      </c:lineChart>
      <c:catAx>
        <c:axId val="11277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MARKS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12657536"/>
        <c:crosses val="autoZero"/>
        <c:auto val="1"/>
        <c:lblAlgn val="ctr"/>
        <c:lblOffset val="100"/>
        <c:noMultiLvlLbl val="0"/>
      </c:catAx>
      <c:valAx>
        <c:axId val="112657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778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COLUMN</a:t>
            </a:r>
            <a:r>
              <a:rPr lang="en-IN" baseline="0"/>
              <a:t> CHART REPRESENTATION</a:t>
            </a:r>
            <a:endParaRPr lang="en-IN"/>
          </a:p>
        </c:rich>
      </c:tx>
      <c:layout/>
      <c:overlay val="1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808381754617056"/>
          <c:y val="0.10999790684184658"/>
          <c:w val="0.85239054105781531"/>
          <c:h val="0.7895074767030267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Sheet1!$B$28:$B$35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Sheet1!$C$27</c:f>
              <c:strCache>
                <c:ptCount val="1"/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Sheet1!$C$28:$C$35</c:f>
              <c:numCache>
                <c:formatCode>General</c:formatCode>
                <c:ptCount val="8"/>
              </c:numCache>
            </c:numRef>
          </c:val>
        </c:ser>
        <c:ser>
          <c:idx val="2"/>
          <c:order val="2"/>
          <c:tx>
            <c:strRef>
              <c:f>Sheet1!$D$27</c:f>
              <c:strCache>
                <c:ptCount val="1"/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Sheet1!$D$28:$D$35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tx>
            <c:strRef>
              <c:f>Sheet1!$N$27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Sheet1!$N$28:$N$35</c:f>
              <c:numCache>
                <c:formatCode>General</c:formatCode>
                <c:ptCount val="8"/>
                <c:pt idx="0">
                  <c:v>4</c:v>
                </c:pt>
                <c:pt idx="1">
                  <c:v>16</c:v>
                </c:pt>
                <c:pt idx="2">
                  <c:v>13</c:v>
                </c:pt>
                <c:pt idx="3">
                  <c:v>8</c:v>
                </c:pt>
                <c:pt idx="4">
                  <c:v>17</c:v>
                </c:pt>
                <c:pt idx="5">
                  <c:v>12</c:v>
                </c:pt>
                <c:pt idx="6">
                  <c:v>22</c:v>
                </c:pt>
                <c:pt idx="7">
                  <c:v>11</c:v>
                </c:pt>
              </c:numCache>
            </c:numRef>
          </c:val>
        </c:ser>
        <c:ser>
          <c:idx val="4"/>
          <c:order val="4"/>
          <c:tx>
            <c:strRef>
              <c:f>Sheet1!$O$27</c:f>
              <c:strCache>
                <c:ptCount val="1"/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Sheet1!$O$28:$O$35</c:f>
              <c:numCache>
                <c:formatCode>General</c:formatCode>
                <c:ptCount val="8"/>
              </c:numCache>
            </c:numRef>
          </c:val>
        </c:ser>
        <c:ser>
          <c:idx val="5"/>
          <c:order val="5"/>
          <c:tx>
            <c:strRef>
              <c:f>Sheet1!$P$27</c:f>
              <c:strCache>
                <c:ptCount val="1"/>
              </c:strCache>
            </c:strRef>
          </c:tx>
          <c:invertIfNegative val="0"/>
          <c:cat>
            <c:strRef>
              <c:f>Sheet1!$A$28:$A$35</c:f>
              <c:strCache>
                <c:ptCount val="8"/>
                <c:pt idx="0">
                  <c:v>21-30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81-90</c:v>
                </c:pt>
                <c:pt idx="7">
                  <c:v>91-100</c:v>
                </c:pt>
              </c:strCache>
            </c:strRef>
          </c:cat>
          <c:val>
            <c:numRef>
              <c:f>Sheet1!$P$28:$P$35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113058944"/>
        <c:axId val="113060864"/>
        <c:axId val="0"/>
      </c:bar3DChart>
      <c:catAx>
        <c:axId val="11305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MARKS</a:t>
                </a:r>
              </a:p>
            </c:rich>
          </c:tx>
          <c:layout>
            <c:manualLayout>
              <c:xMode val="edge"/>
              <c:yMode val="edge"/>
              <c:x val="0.49072696944664551"/>
              <c:y val="0.94725215707285348"/>
            </c:manualLayout>
          </c:layout>
          <c:overlay val="0"/>
        </c:title>
        <c:majorTickMark val="out"/>
        <c:minorTickMark val="none"/>
        <c:tickLblPos val="nextTo"/>
        <c:crossAx val="113060864"/>
        <c:crosses val="autoZero"/>
        <c:auto val="1"/>
        <c:lblAlgn val="ctr"/>
        <c:lblOffset val="100"/>
        <c:noMultiLvlLbl val="0"/>
      </c:catAx>
      <c:valAx>
        <c:axId val="1130608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05894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600074</xdr:colOff>
      <xdr:row>3</xdr:row>
      <xdr:rowOff>180975</xdr:rowOff>
    </xdr:from>
    <xdr:to>
      <xdr:col>16</xdr:col>
      <xdr:colOff>180974</xdr:colOff>
      <xdr:row>24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4" y="752475"/>
          <a:ext cx="757237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6"/>
  <sheetViews>
    <sheetView tabSelected="1" topLeftCell="A254" zoomScaleNormal="100" workbookViewId="0">
      <selection activeCell="N39" sqref="N39"/>
    </sheetView>
  </sheetViews>
  <sheetFormatPr defaultRowHeight="15" x14ac:dyDescent="0.25"/>
  <cols>
    <col min="2" max="2" width="12.28515625" customWidth="1"/>
    <col min="5" max="5" width="10.140625" customWidth="1"/>
  </cols>
  <sheetData>
    <row r="1" spans="1:27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27" spans="1:21" ht="19.5" x14ac:dyDescent="0.4">
      <c r="A27" s="10" t="s">
        <v>1</v>
      </c>
      <c r="B27" s="10"/>
      <c r="C27" s="10"/>
      <c r="D27" s="10"/>
      <c r="E27" s="10" t="s">
        <v>2</v>
      </c>
      <c r="F27" s="10"/>
      <c r="G27" s="10"/>
      <c r="H27" s="10" t="s">
        <v>6</v>
      </c>
      <c r="I27" s="10"/>
      <c r="J27" s="10"/>
      <c r="K27" s="10" t="s">
        <v>3</v>
      </c>
      <c r="L27" s="10"/>
      <c r="M27" s="10"/>
      <c r="N27" s="13" t="s">
        <v>4</v>
      </c>
      <c r="O27" s="13"/>
      <c r="P27" s="13"/>
      <c r="Q27" s="14" t="s">
        <v>5</v>
      </c>
      <c r="R27" s="14"/>
      <c r="S27" s="14"/>
      <c r="T27" s="14"/>
      <c r="U27" s="14"/>
    </row>
    <row r="28" spans="1:21" x14ac:dyDescent="0.25">
      <c r="A28" s="3" t="s">
        <v>7</v>
      </c>
      <c r="B28" s="3"/>
      <c r="C28" s="3"/>
      <c r="D28" s="3"/>
      <c r="E28" s="3">
        <v>21</v>
      </c>
      <c r="F28" s="3"/>
      <c r="G28" s="3"/>
      <c r="H28" s="3">
        <v>30</v>
      </c>
      <c r="I28" s="3"/>
      <c r="J28" s="3"/>
      <c r="K28" s="3">
        <f t="shared" ref="K28:K35" si="0">SUM(E28,H28)/2</f>
        <v>25.5</v>
      </c>
      <c r="L28" s="3"/>
      <c r="M28" s="3"/>
      <c r="N28" s="3">
        <v>4</v>
      </c>
      <c r="O28" s="3"/>
      <c r="P28" s="3"/>
      <c r="Q28" s="3">
        <v>4</v>
      </c>
      <c r="R28" s="3"/>
      <c r="S28" s="3"/>
      <c r="T28" s="3"/>
      <c r="U28" s="3"/>
    </row>
    <row r="29" spans="1:21" x14ac:dyDescent="0.25">
      <c r="A29" s="3" t="s">
        <v>8</v>
      </c>
      <c r="B29" s="3"/>
      <c r="C29" s="3"/>
      <c r="D29" s="3"/>
      <c r="E29" s="3">
        <v>31</v>
      </c>
      <c r="F29" s="3"/>
      <c r="G29" s="3"/>
      <c r="H29" s="3">
        <v>40</v>
      </c>
      <c r="I29" s="3"/>
      <c r="J29" s="3"/>
      <c r="K29" s="3">
        <f t="shared" si="0"/>
        <v>35.5</v>
      </c>
      <c r="L29" s="3"/>
      <c r="M29" s="3"/>
      <c r="N29" s="3">
        <v>16</v>
      </c>
      <c r="O29" s="3"/>
      <c r="P29" s="3"/>
      <c r="Q29" s="3">
        <v>20</v>
      </c>
      <c r="R29" s="3"/>
      <c r="S29" s="3"/>
      <c r="T29" s="3"/>
      <c r="U29" s="3"/>
    </row>
    <row r="30" spans="1:21" x14ac:dyDescent="0.25">
      <c r="A30" s="3" t="s">
        <v>9</v>
      </c>
      <c r="B30" s="3"/>
      <c r="C30" s="3"/>
      <c r="D30" s="3"/>
      <c r="E30" s="3">
        <v>41</v>
      </c>
      <c r="F30" s="3"/>
      <c r="G30" s="3"/>
      <c r="H30" s="3">
        <v>50</v>
      </c>
      <c r="I30" s="3"/>
      <c r="J30" s="3"/>
      <c r="K30" s="3">
        <f t="shared" si="0"/>
        <v>45.5</v>
      </c>
      <c r="L30" s="3"/>
      <c r="M30" s="3"/>
      <c r="N30" s="3">
        <v>13</v>
      </c>
      <c r="O30" s="3"/>
      <c r="P30" s="3"/>
      <c r="Q30" s="3">
        <v>33</v>
      </c>
      <c r="R30" s="3"/>
      <c r="S30" s="3"/>
      <c r="T30" s="3"/>
      <c r="U30" s="3"/>
    </row>
    <row r="31" spans="1:21" x14ac:dyDescent="0.25">
      <c r="A31" s="8" t="s">
        <v>10</v>
      </c>
      <c r="B31" s="8"/>
      <c r="C31" s="8"/>
      <c r="D31" s="8"/>
      <c r="E31" s="8">
        <v>51</v>
      </c>
      <c r="F31" s="8"/>
      <c r="G31" s="8"/>
      <c r="H31" s="3">
        <v>60</v>
      </c>
      <c r="I31" s="3"/>
      <c r="J31" s="3"/>
      <c r="K31" s="3">
        <f t="shared" si="0"/>
        <v>55.5</v>
      </c>
      <c r="L31" s="3"/>
      <c r="M31" s="3"/>
      <c r="N31" s="3">
        <v>8</v>
      </c>
      <c r="O31" s="3"/>
      <c r="P31" s="3"/>
      <c r="Q31" s="3">
        <v>41</v>
      </c>
      <c r="R31" s="3"/>
      <c r="S31" s="3"/>
      <c r="T31" s="3"/>
      <c r="U31" s="3"/>
    </row>
    <row r="32" spans="1:21" x14ac:dyDescent="0.25">
      <c r="A32" s="8" t="s">
        <v>11</v>
      </c>
      <c r="B32" s="8"/>
      <c r="C32" s="8"/>
      <c r="D32" s="8"/>
      <c r="E32" s="8">
        <v>61</v>
      </c>
      <c r="F32" s="8"/>
      <c r="G32" s="8"/>
      <c r="H32" s="3">
        <v>70</v>
      </c>
      <c r="I32" s="3"/>
      <c r="J32" s="3"/>
      <c r="K32" s="3">
        <f t="shared" si="0"/>
        <v>65.5</v>
      </c>
      <c r="L32" s="3"/>
      <c r="M32" s="3"/>
      <c r="N32" s="3">
        <v>17</v>
      </c>
      <c r="O32" s="3"/>
      <c r="P32" s="3"/>
      <c r="Q32" s="3">
        <v>58</v>
      </c>
      <c r="R32" s="3"/>
      <c r="S32" s="3"/>
      <c r="T32" s="3"/>
      <c r="U32" s="3"/>
    </row>
    <row r="33" spans="1:21" x14ac:dyDescent="0.25">
      <c r="A33" s="8" t="s">
        <v>12</v>
      </c>
      <c r="B33" s="8"/>
      <c r="C33" s="8"/>
      <c r="D33" s="8"/>
      <c r="E33" s="8">
        <v>71</v>
      </c>
      <c r="F33" s="8"/>
      <c r="G33" s="8"/>
      <c r="H33" s="3">
        <v>80</v>
      </c>
      <c r="I33" s="3"/>
      <c r="J33" s="3"/>
      <c r="K33" s="3">
        <f t="shared" si="0"/>
        <v>75.5</v>
      </c>
      <c r="L33" s="3"/>
      <c r="M33" s="3"/>
      <c r="N33" s="3">
        <v>12</v>
      </c>
      <c r="O33" s="3"/>
      <c r="P33" s="3"/>
      <c r="Q33" s="3">
        <v>70</v>
      </c>
      <c r="R33" s="3"/>
      <c r="S33" s="3"/>
      <c r="T33" s="3"/>
      <c r="U33" s="3"/>
    </row>
    <row r="34" spans="1:21" x14ac:dyDescent="0.25">
      <c r="A34" s="8" t="s">
        <v>13</v>
      </c>
      <c r="B34" s="8"/>
      <c r="C34" s="8"/>
      <c r="D34" s="8"/>
      <c r="E34" s="8">
        <v>81</v>
      </c>
      <c r="F34" s="8"/>
      <c r="G34" s="8"/>
      <c r="H34" s="3">
        <v>90</v>
      </c>
      <c r="I34" s="3"/>
      <c r="J34" s="3"/>
      <c r="K34" s="3">
        <f t="shared" si="0"/>
        <v>85.5</v>
      </c>
      <c r="L34" s="3"/>
      <c r="M34" s="3"/>
      <c r="N34" s="3">
        <v>22</v>
      </c>
      <c r="O34" s="3"/>
      <c r="P34" s="3"/>
      <c r="Q34" s="3">
        <v>92</v>
      </c>
      <c r="R34" s="3"/>
      <c r="S34" s="3"/>
      <c r="T34" s="3"/>
      <c r="U34" s="3"/>
    </row>
    <row r="35" spans="1:21" x14ac:dyDescent="0.25">
      <c r="A35" s="8" t="s">
        <v>14</v>
      </c>
      <c r="B35" s="8"/>
      <c r="C35" s="8"/>
      <c r="D35" s="8"/>
      <c r="E35" s="8">
        <v>91</v>
      </c>
      <c r="F35" s="8"/>
      <c r="G35" s="8"/>
      <c r="H35" s="3">
        <v>100</v>
      </c>
      <c r="I35" s="3"/>
      <c r="J35" s="3"/>
      <c r="K35" s="3">
        <f t="shared" si="0"/>
        <v>95.5</v>
      </c>
      <c r="L35" s="3"/>
      <c r="M35" s="3"/>
      <c r="N35" s="3">
        <v>11</v>
      </c>
      <c r="O35" s="3"/>
      <c r="P35" s="3"/>
      <c r="Q35" s="3">
        <v>103</v>
      </c>
      <c r="R35" s="3"/>
      <c r="S35" s="3"/>
      <c r="T35" s="3"/>
      <c r="U35" s="3"/>
    </row>
    <row r="36" spans="1:21" s="61" customFormat="1" ht="15.75" thickBot="1" x14ac:dyDescent="0.3">
      <c r="A36" s="59"/>
      <c r="B36" s="59"/>
      <c r="C36" s="59"/>
      <c r="D36" s="59"/>
      <c r="E36" s="59"/>
      <c r="F36" s="59"/>
      <c r="G36" s="59"/>
      <c r="H36" s="60"/>
      <c r="I36" s="60"/>
      <c r="J36" s="60"/>
      <c r="K36" s="60"/>
      <c r="L36" s="60"/>
      <c r="M36" s="60"/>
      <c r="N36" s="63">
        <f>SUM(N28:N35)</f>
        <v>103</v>
      </c>
      <c r="O36" s="63"/>
      <c r="P36" s="63"/>
      <c r="Q36" s="60"/>
      <c r="R36" s="60"/>
      <c r="S36" s="60"/>
      <c r="T36" s="60"/>
      <c r="U36" s="60"/>
    </row>
    <row r="38" spans="1:21" x14ac:dyDescent="0.25">
      <c r="A38" s="28" t="s">
        <v>15</v>
      </c>
      <c r="B38" s="7"/>
      <c r="C38" s="7"/>
      <c r="D38" s="7"/>
    </row>
    <row r="39" spans="1:21" x14ac:dyDescent="0.25">
      <c r="A39" s="7"/>
      <c r="B39" s="7"/>
      <c r="C39" s="7"/>
      <c r="D39" s="7"/>
    </row>
    <row r="41" spans="1:21" s="27" customFormat="1" ht="15" customHeight="1" x14ac:dyDescent="0.25">
      <c r="A41" s="27" t="s">
        <v>16</v>
      </c>
    </row>
    <row r="42" spans="1:21" s="27" customFormat="1" x14ac:dyDescent="0.25"/>
    <row r="44" spans="1:21" ht="19.5" x14ac:dyDescent="0.4">
      <c r="A44" s="10" t="s">
        <v>1</v>
      </c>
      <c r="B44" s="10"/>
      <c r="C44" s="10"/>
      <c r="D44" s="10"/>
      <c r="E44" s="10" t="s">
        <v>3</v>
      </c>
      <c r="F44" s="10"/>
      <c r="G44" s="10"/>
      <c r="H44" s="13" t="s">
        <v>4</v>
      </c>
      <c r="I44" s="13"/>
      <c r="J44" s="13"/>
      <c r="K44" s="31" t="s">
        <v>17</v>
      </c>
      <c r="L44" s="15"/>
      <c r="M44" s="15"/>
      <c r="N44" s="15"/>
    </row>
    <row r="45" spans="1:21" ht="15" customHeight="1" x14ac:dyDescent="0.25">
      <c r="A45" s="3" t="s">
        <v>7</v>
      </c>
      <c r="B45" s="3"/>
      <c r="C45" s="3"/>
      <c r="D45" s="3"/>
      <c r="E45" s="3">
        <v>25.5</v>
      </c>
      <c r="F45" s="3"/>
      <c r="G45" s="3"/>
      <c r="H45" s="3">
        <v>4</v>
      </c>
      <c r="I45" s="3"/>
      <c r="J45" s="3"/>
      <c r="K45" s="3">
        <f t="shared" ref="K45:K52" si="1">(E45*H45)</f>
        <v>102</v>
      </c>
      <c r="L45" s="3"/>
      <c r="M45" s="3"/>
      <c r="N45" s="3"/>
    </row>
    <row r="46" spans="1:21" ht="15" customHeight="1" x14ac:dyDescent="0.25">
      <c r="A46" s="3" t="s">
        <v>8</v>
      </c>
      <c r="B46" s="3"/>
      <c r="C46" s="3"/>
      <c r="D46" s="3"/>
      <c r="E46" s="3">
        <v>35.5</v>
      </c>
      <c r="F46" s="3"/>
      <c r="G46" s="3"/>
      <c r="H46" s="3">
        <v>16</v>
      </c>
      <c r="I46" s="3"/>
      <c r="J46" s="3"/>
      <c r="K46" s="3">
        <f t="shared" si="1"/>
        <v>568</v>
      </c>
      <c r="L46" s="3"/>
      <c r="M46" s="3"/>
      <c r="N46" s="3"/>
    </row>
    <row r="47" spans="1:21" x14ac:dyDescent="0.25">
      <c r="A47" s="3" t="s">
        <v>9</v>
      </c>
      <c r="B47" s="3"/>
      <c r="C47" s="3"/>
      <c r="D47" s="3"/>
      <c r="E47" s="3">
        <v>45.5</v>
      </c>
      <c r="F47" s="3"/>
      <c r="G47" s="3"/>
      <c r="H47" s="3">
        <v>13</v>
      </c>
      <c r="I47" s="3"/>
      <c r="J47" s="3"/>
      <c r="K47" s="3">
        <f t="shared" si="1"/>
        <v>591.5</v>
      </c>
      <c r="L47" s="3"/>
      <c r="M47" s="3"/>
      <c r="N47" s="3"/>
    </row>
    <row r="48" spans="1:21" x14ac:dyDescent="0.25">
      <c r="A48" s="8" t="s">
        <v>10</v>
      </c>
      <c r="B48" s="8"/>
      <c r="C48" s="8"/>
      <c r="D48" s="8"/>
      <c r="E48" s="3">
        <v>55.5</v>
      </c>
      <c r="F48" s="3"/>
      <c r="G48" s="3"/>
      <c r="H48" s="3">
        <v>8</v>
      </c>
      <c r="I48" s="3"/>
      <c r="J48" s="3"/>
      <c r="K48" s="3">
        <f t="shared" si="1"/>
        <v>444</v>
      </c>
      <c r="L48" s="3"/>
      <c r="M48" s="3"/>
      <c r="N48" s="3"/>
    </row>
    <row r="49" spans="1:18" x14ac:dyDescent="0.25">
      <c r="A49" s="8" t="s">
        <v>11</v>
      </c>
      <c r="B49" s="8"/>
      <c r="C49" s="8"/>
      <c r="D49" s="8"/>
      <c r="E49" s="3">
        <v>65.5</v>
      </c>
      <c r="F49" s="3"/>
      <c r="G49" s="3"/>
      <c r="H49" s="3">
        <v>17</v>
      </c>
      <c r="I49" s="3"/>
      <c r="J49" s="3"/>
      <c r="K49" s="3">
        <f t="shared" si="1"/>
        <v>1113.5</v>
      </c>
      <c r="L49" s="3"/>
      <c r="M49" s="3"/>
      <c r="N49" s="3"/>
    </row>
    <row r="50" spans="1:18" x14ac:dyDescent="0.25">
      <c r="A50" s="8" t="s">
        <v>12</v>
      </c>
      <c r="B50" s="8"/>
      <c r="C50" s="8"/>
      <c r="D50" s="8"/>
      <c r="E50" s="3">
        <v>75.5</v>
      </c>
      <c r="F50" s="3"/>
      <c r="G50" s="3"/>
      <c r="H50" s="3">
        <v>12</v>
      </c>
      <c r="I50" s="3"/>
      <c r="J50" s="3"/>
      <c r="K50" s="3">
        <f t="shared" si="1"/>
        <v>906</v>
      </c>
      <c r="L50" s="3"/>
      <c r="M50" s="3"/>
      <c r="N50" s="3"/>
    </row>
    <row r="51" spans="1:18" x14ac:dyDescent="0.25">
      <c r="A51" s="8" t="s">
        <v>13</v>
      </c>
      <c r="B51" s="8"/>
      <c r="C51" s="8"/>
      <c r="D51" s="8"/>
      <c r="E51" s="3">
        <v>85.5</v>
      </c>
      <c r="F51" s="3"/>
      <c r="G51" s="3"/>
      <c r="H51" s="3">
        <v>22</v>
      </c>
      <c r="I51" s="3"/>
      <c r="J51" s="3"/>
      <c r="K51" s="3">
        <f t="shared" si="1"/>
        <v>1881</v>
      </c>
      <c r="L51" s="3"/>
      <c r="M51" s="3"/>
      <c r="N51" s="3"/>
    </row>
    <row r="52" spans="1:18" x14ac:dyDescent="0.25">
      <c r="A52" s="8" t="s">
        <v>14</v>
      </c>
      <c r="B52" s="8"/>
      <c r="C52" s="8"/>
      <c r="D52" s="8"/>
      <c r="E52" s="3">
        <v>95.5</v>
      </c>
      <c r="F52" s="3"/>
      <c r="G52" s="3"/>
      <c r="H52" s="3">
        <v>11</v>
      </c>
      <c r="I52" s="3"/>
      <c r="J52" s="3"/>
      <c r="K52" s="3">
        <f t="shared" si="1"/>
        <v>1050.5</v>
      </c>
      <c r="L52" s="3"/>
      <c r="M52" s="3"/>
      <c r="N52" s="3"/>
    </row>
    <row r="53" spans="1:18" ht="18.75" x14ac:dyDescent="0.4">
      <c r="E53" s="29" t="s">
        <v>18</v>
      </c>
      <c r="F53" s="29"/>
      <c r="G53" s="29"/>
      <c r="H53" s="3">
        <v>103</v>
      </c>
      <c r="I53" s="3"/>
      <c r="J53" s="3"/>
      <c r="K53" s="8">
        <f>SUM(K45:K52)</f>
        <v>6656.5</v>
      </c>
      <c r="L53" s="8"/>
      <c r="M53" s="8"/>
      <c r="N53" s="8"/>
    </row>
    <row r="55" spans="1:18" ht="18.75" x14ac:dyDescent="0.4">
      <c r="C55" s="3" t="s">
        <v>19</v>
      </c>
      <c r="D55" s="3"/>
      <c r="E55" s="57">
        <f>(K53/H53)</f>
        <v>64.626213592233015</v>
      </c>
    </row>
    <row r="56" spans="1:18" s="61" customFormat="1" ht="15.75" thickBot="1" x14ac:dyDescent="0.3"/>
    <row r="57" spans="1:18" x14ac:dyDescent="0.25">
      <c r="A57" s="28" t="s">
        <v>20</v>
      </c>
      <c r="B57" s="30"/>
      <c r="C57" s="30"/>
      <c r="D57" s="30"/>
    </row>
    <row r="58" spans="1:18" x14ac:dyDescent="0.25">
      <c r="A58" s="30"/>
      <c r="B58" s="30"/>
      <c r="C58" s="30"/>
      <c r="D58" s="30"/>
    </row>
    <row r="63" spans="1:18" x14ac:dyDescent="0.25">
      <c r="A63" s="5" t="s">
        <v>21</v>
      </c>
      <c r="B63" s="5"/>
      <c r="C63" s="4" t="s">
        <v>25</v>
      </c>
      <c r="D63" s="4"/>
      <c r="E63" s="4"/>
      <c r="F63" s="4"/>
      <c r="G63" s="4"/>
      <c r="H63" s="4"/>
      <c r="I63" s="5" t="s">
        <v>41</v>
      </c>
      <c r="J63" s="5"/>
      <c r="K63" s="5" t="s">
        <v>23</v>
      </c>
      <c r="L63" s="5"/>
      <c r="M63" s="5" t="s">
        <v>39</v>
      </c>
      <c r="N63" s="5"/>
      <c r="O63" s="6" t="s">
        <v>40</v>
      </c>
      <c r="P63" s="6"/>
      <c r="Q63" s="6" t="s">
        <v>24</v>
      </c>
      <c r="R63" s="6"/>
    </row>
    <row r="64" spans="1:18" x14ac:dyDescent="0.25">
      <c r="A64" s="5"/>
      <c r="B64" s="5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6"/>
      <c r="P64" s="6"/>
      <c r="Q64" s="6"/>
      <c r="R64" s="6"/>
    </row>
    <row r="68" spans="1:14" ht="19.5" customHeight="1" x14ac:dyDescent="0.4">
      <c r="A68" s="10" t="s">
        <v>1</v>
      </c>
      <c r="B68" s="10"/>
      <c r="C68" s="10"/>
      <c r="D68" s="10"/>
      <c r="E68" s="13" t="s">
        <v>4</v>
      </c>
      <c r="F68" s="13"/>
      <c r="G68" s="13"/>
      <c r="H68" s="14" t="s">
        <v>5</v>
      </c>
      <c r="I68" s="14"/>
      <c r="J68" s="14"/>
      <c r="K68" s="14"/>
      <c r="L68" s="14"/>
    </row>
    <row r="69" spans="1:14" x14ac:dyDescent="0.25">
      <c r="A69" s="3" t="s">
        <v>7</v>
      </c>
      <c r="B69" s="3"/>
      <c r="C69" s="3"/>
      <c r="D69" s="3"/>
      <c r="E69" s="3">
        <v>4</v>
      </c>
      <c r="F69" s="3"/>
      <c r="G69" s="3"/>
      <c r="H69" s="3">
        <v>4</v>
      </c>
      <c r="I69" s="3"/>
      <c r="J69" s="3"/>
      <c r="K69" s="3"/>
      <c r="L69" s="3"/>
    </row>
    <row r="70" spans="1:14" x14ac:dyDescent="0.25">
      <c r="A70" s="3" t="s">
        <v>8</v>
      </c>
      <c r="B70" s="3"/>
      <c r="C70" s="3"/>
      <c r="D70" s="3"/>
      <c r="E70" s="3">
        <v>16</v>
      </c>
      <c r="F70" s="3"/>
      <c r="G70" s="3"/>
      <c r="H70" s="3">
        <v>20</v>
      </c>
      <c r="I70" s="3"/>
      <c r="J70" s="3"/>
      <c r="K70" s="3"/>
      <c r="L70" s="3"/>
    </row>
    <row r="71" spans="1:14" x14ac:dyDescent="0.25">
      <c r="A71" s="3" t="s">
        <v>9</v>
      </c>
      <c r="B71" s="3"/>
      <c r="C71" s="3"/>
      <c r="D71" s="3"/>
      <c r="E71" s="3">
        <v>13</v>
      </c>
      <c r="F71" s="3"/>
      <c r="G71" s="3"/>
      <c r="H71" s="3">
        <v>33</v>
      </c>
      <c r="I71" s="3"/>
      <c r="J71" s="3"/>
      <c r="K71" s="3"/>
      <c r="L71" s="3"/>
    </row>
    <row r="72" spans="1:14" x14ac:dyDescent="0.25">
      <c r="A72" s="8" t="s">
        <v>10</v>
      </c>
      <c r="B72" s="8"/>
      <c r="C72" s="8"/>
      <c r="D72" s="8"/>
      <c r="E72" s="3">
        <v>8</v>
      </c>
      <c r="F72" s="3"/>
      <c r="G72" s="3"/>
      <c r="H72" s="3">
        <v>41</v>
      </c>
      <c r="I72" s="3"/>
      <c r="J72" s="3"/>
      <c r="K72" s="3"/>
      <c r="L72" s="3"/>
    </row>
    <row r="73" spans="1:14" x14ac:dyDescent="0.25">
      <c r="A73" s="16" t="s">
        <v>11</v>
      </c>
      <c r="B73" s="16"/>
      <c r="C73" s="16"/>
      <c r="D73" s="16"/>
      <c r="E73" s="17">
        <v>17</v>
      </c>
      <c r="F73" s="17"/>
      <c r="G73" s="17"/>
      <c r="H73" s="17">
        <v>58</v>
      </c>
      <c r="I73" s="17"/>
      <c r="J73" s="17"/>
      <c r="K73" s="17"/>
      <c r="L73" s="17"/>
      <c r="M73" s="25" t="s">
        <v>22</v>
      </c>
      <c r="N73" s="25"/>
    </row>
    <row r="74" spans="1:14" x14ac:dyDescent="0.25">
      <c r="A74" s="8" t="s">
        <v>12</v>
      </c>
      <c r="B74" s="8"/>
      <c r="C74" s="8"/>
      <c r="D74" s="8"/>
      <c r="E74" s="3">
        <v>12</v>
      </c>
      <c r="F74" s="3"/>
      <c r="G74" s="3"/>
      <c r="H74" s="3">
        <v>70</v>
      </c>
      <c r="I74" s="3"/>
      <c r="J74" s="3"/>
      <c r="K74" s="3"/>
      <c r="L74" s="3"/>
    </row>
    <row r="75" spans="1:14" x14ac:dyDescent="0.25">
      <c r="A75" s="8" t="s">
        <v>13</v>
      </c>
      <c r="B75" s="8"/>
      <c r="C75" s="8"/>
      <c r="D75" s="8"/>
      <c r="E75" s="3">
        <v>22</v>
      </c>
      <c r="F75" s="3"/>
      <c r="G75" s="3"/>
      <c r="H75" s="3">
        <v>92</v>
      </c>
      <c r="I75" s="3"/>
      <c r="J75" s="3"/>
      <c r="K75" s="3"/>
      <c r="L75" s="3"/>
    </row>
    <row r="76" spans="1:14" x14ac:dyDescent="0.25">
      <c r="A76" s="8" t="s">
        <v>14</v>
      </c>
      <c r="B76" s="8"/>
      <c r="C76" s="8"/>
      <c r="D76" s="8"/>
      <c r="E76" s="3">
        <v>11</v>
      </c>
      <c r="F76" s="3"/>
      <c r="G76" s="3"/>
      <c r="H76" s="3">
        <v>103</v>
      </c>
      <c r="I76" s="3"/>
      <c r="J76" s="3"/>
      <c r="K76" s="3"/>
      <c r="L76" s="3"/>
    </row>
    <row r="77" spans="1:14" x14ac:dyDescent="0.25">
      <c r="A77" s="8" t="s">
        <v>26</v>
      </c>
      <c r="B77" s="8"/>
      <c r="C77" s="8"/>
      <c r="D77" s="8"/>
      <c r="E77" s="3">
        <f>SUM(E69:E76)</f>
        <v>103</v>
      </c>
      <c r="F77" s="3"/>
      <c r="G77" s="3"/>
      <c r="H77" s="3"/>
      <c r="I77" s="3"/>
      <c r="J77" s="3"/>
      <c r="K77" s="3"/>
      <c r="L77" s="3"/>
    </row>
    <row r="79" spans="1:14" x14ac:dyDescent="0.25">
      <c r="A79" s="21" t="s">
        <v>27</v>
      </c>
      <c r="B79" s="22"/>
      <c r="C79" s="22"/>
      <c r="D79" s="22"/>
      <c r="E79" s="22"/>
      <c r="F79" s="22"/>
      <c r="G79" s="22"/>
    </row>
    <row r="80" spans="1:14" x14ac:dyDescent="0.25">
      <c r="A80" s="22"/>
      <c r="B80" s="22"/>
      <c r="C80" s="22"/>
      <c r="D80" s="22"/>
      <c r="E80" s="22"/>
      <c r="F80" s="22"/>
      <c r="G80" s="22"/>
    </row>
    <row r="81" spans="1:35" x14ac:dyDescent="0.25">
      <c r="E81" s="23" t="s">
        <v>42</v>
      </c>
      <c r="F81" s="24"/>
      <c r="G81" s="24"/>
      <c r="H81" s="24"/>
      <c r="I81" s="24"/>
      <c r="J81" s="24"/>
      <c r="K81" s="24"/>
    </row>
    <row r="82" spans="1:35" x14ac:dyDescent="0.25">
      <c r="E82" s="24"/>
      <c r="F82" s="24"/>
      <c r="G82" s="24"/>
      <c r="H82" s="24"/>
      <c r="I82" s="24"/>
      <c r="J82" s="24"/>
      <c r="K82" s="24"/>
    </row>
    <row r="83" spans="1:35" s="61" customFormat="1" ht="15" customHeight="1" thickBot="1" x14ac:dyDescent="0.3">
      <c r="E83" s="62"/>
      <c r="F83" s="62"/>
      <c r="G83" s="62"/>
      <c r="H83" s="62"/>
      <c r="I83" s="62"/>
      <c r="J83" s="62"/>
      <c r="K83" s="62"/>
    </row>
    <row r="84" spans="1:35" ht="15" customHeight="1" x14ac:dyDescent="0.25">
      <c r="E84" s="1"/>
      <c r="F84" s="1"/>
      <c r="G84" s="1"/>
      <c r="H84" s="1"/>
      <c r="I84" s="1"/>
      <c r="J84" s="1"/>
      <c r="K84" s="1"/>
    </row>
    <row r="85" spans="1:35" x14ac:dyDescent="0.25">
      <c r="A85" s="38" t="s">
        <v>61</v>
      </c>
      <c r="B85" s="38"/>
      <c r="C85" s="38"/>
      <c r="D85" s="38"/>
      <c r="E85" s="38"/>
      <c r="F85" s="38"/>
      <c r="G85" s="38"/>
    </row>
    <row r="86" spans="1:35" x14ac:dyDescent="0.25">
      <c r="A86" s="38"/>
      <c r="B86" s="38"/>
      <c r="C86" s="38"/>
      <c r="D86" s="38"/>
      <c r="E86" s="38"/>
      <c r="F86" s="38"/>
      <c r="G86" s="38"/>
    </row>
    <row r="89" spans="1:35" ht="19.5" x14ac:dyDescent="0.4">
      <c r="A89" s="10" t="s">
        <v>1</v>
      </c>
      <c r="B89" s="10"/>
      <c r="C89" s="10"/>
      <c r="D89" s="10"/>
      <c r="E89" s="10" t="s">
        <v>2</v>
      </c>
      <c r="F89" s="10"/>
      <c r="G89" s="10"/>
      <c r="H89" s="10" t="s">
        <v>6</v>
      </c>
      <c r="I89" s="10"/>
      <c r="J89" s="10"/>
      <c r="K89" s="10" t="s">
        <v>28</v>
      </c>
      <c r="L89" s="10"/>
      <c r="M89" s="10"/>
      <c r="N89" s="13" t="s">
        <v>29</v>
      </c>
      <c r="O89" s="13"/>
      <c r="P89" s="13"/>
      <c r="Q89" s="14" t="s">
        <v>5</v>
      </c>
      <c r="R89" s="14"/>
      <c r="S89" s="14"/>
      <c r="T89" s="14"/>
      <c r="U89" s="14"/>
      <c r="V89" s="10" t="s">
        <v>30</v>
      </c>
      <c r="W89" s="10"/>
      <c r="X89" s="10"/>
      <c r="Y89" s="10"/>
      <c r="Z89" s="10"/>
      <c r="AA89" s="12" t="s">
        <v>32</v>
      </c>
      <c r="AB89" s="12"/>
      <c r="AC89" s="12"/>
      <c r="AD89" s="12" t="s">
        <v>33</v>
      </c>
      <c r="AE89" s="12"/>
      <c r="AF89" s="12"/>
      <c r="AG89" s="12" t="s">
        <v>34</v>
      </c>
      <c r="AH89" s="12"/>
      <c r="AI89" s="12"/>
    </row>
    <row r="90" spans="1:35" x14ac:dyDescent="0.25">
      <c r="A90" s="3" t="s">
        <v>7</v>
      </c>
      <c r="B90" s="3"/>
      <c r="C90" s="3"/>
      <c r="D90" s="3"/>
      <c r="E90" s="3">
        <v>21</v>
      </c>
      <c r="F90" s="3"/>
      <c r="G90" s="3"/>
      <c r="H90" s="3">
        <v>30</v>
      </c>
      <c r="I90" s="3"/>
      <c r="J90" s="3"/>
      <c r="K90" s="3">
        <f t="shared" ref="K90:K97" si="2">SUM(E90,H90)/2</f>
        <v>25.5</v>
      </c>
      <c r="L90" s="3"/>
      <c r="M90" s="3"/>
      <c r="N90" s="3">
        <v>4</v>
      </c>
      <c r="O90" s="3"/>
      <c r="P90" s="3"/>
      <c r="Q90" s="3">
        <v>4</v>
      </c>
      <c r="R90" s="3"/>
      <c r="S90" s="3"/>
      <c r="T90" s="3"/>
      <c r="U90" s="3"/>
      <c r="V90" s="3">
        <f>(K90*N90)</f>
        <v>102</v>
      </c>
      <c r="W90" s="3"/>
      <c r="X90" s="3"/>
      <c r="Y90" s="3"/>
      <c r="Z90" s="3"/>
      <c r="AA90" s="3">
        <f>(K90-E99)</f>
        <v>-39.126213592233015</v>
      </c>
      <c r="AB90" s="3"/>
      <c r="AC90" s="3"/>
      <c r="AD90" s="3">
        <f>(AA90*AA90)</f>
        <v>1530.8605900650396</v>
      </c>
      <c r="AE90" s="3"/>
      <c r="AF90" s="3"/>
      <c r="AG90" s="3">
        <f>(AD90*N90)</f>
        <v>6123.4423602601582</v>
      </c>
      <c r="AH90" s="3"/>
      <c r="AI90" s="3"/>
    </row>
    <row r="91" spans="1:35" x14ac:dyDescent="0.25">
      <c r="A91" s="3" t="s">
        <v>8</v>
      </c>
      <c r="B91" s="3"/>
      <c r="C91" s="3"/>
      <c r="D91" s="3"/>
      <c r="E91" s="3">
        <v>31</v>
      </c>
      <c r="F91" s="3"/>
      <c r="G91" s="3"/>
      <c r="H91" s="3">
        <v>40</v>
      </c>
      <c r="I91" s="3"/>
      <c r="J91" s="3"/>
      <c r="K91" s="3">
        <f t="shared" si="2"/>
        <v>35.5</v>
      </c>
      <c r="L91" s="3"/>
      <c r="M91" s="3"/>
      <c r="N91" s="3">
        <v>16</v>
      </c>
      <c r="O91" s="3"/>
      <c r="P91" s="3"/>
      <c r="Q91" s="3">
        <v>20</v>
      </c>
      <c r="R91" s="3"/>
      <c r="S91" s="3"/>
      <c r="T91" s="3"/>
      <c r="U91" s="3"/>
      <c r="V91" s="3">
        <f t="shared" ref="V91:V97" si="3">(K91*N91)</f>
        <v>568</v>
      </c>
      <c r="W91" s="3"/>
      <c r="X91" s="3"/>
      <c r="Y91" s="3"/>
      <c r="Z91" s="3"/>
      <c r="AA91" s="3">
        <f>(K91-E99)</f>
        <v>-29.126213592233015</v>
      </c>
      <c r="AB91" s="3"/>
      <c r="AC91" s="3"/>
      <c r="AD91" s="3">
        <f t="shared" ref="AD91:AD97" si="4">(AA91*AA91)</f>
        <v>848.33631822037921</v>
      </c>
      <c r="AE91" s="3"/>
      <c r="AF91" s="3"/>
      <c r="AG91" s="3">
        <f t="shared" ref="AG91:AG97" si="5">(AD91*N91)</f>
        <v>13573.381091526067</v>
      </c>
      <c r="AH91" s="3"/>
      <c r="AI91" s="3"/>
    </row>
    <row r="92" spans="1:35" x14ac:dyDescent="0.25">
      <c r="A92" s="3" t="s">
        <v>9</v>
      </c>
      <c r="B92" s="3"/>
      <c r="C92" s="3"/>
      <c r="D92" s="3"/>
      <c r="E92" s="3">
        <v>41</v>
      </c>
      <c r="F92" s="3"/>
      <c r="G92" s="3"/>
      <c r="H92" s="3">
        <v>50</v>
      </c>
      <c r="I92" s="3"/>
      <c r="J92" s="3"/>
      <c r="K92" s="3">
        <f t="shared" si="2"/>
        <v>45.5</v>
      </c>
      <c r="L92" s="3"/>
      <c r="M92" s="3"/>
      <c r="N92" s="3">
        <v>13</v>
      </c>
      <c r="O92" s="3"/>
      <c r="P92" s="3"/>
      <c r="Q92" s="3">
        <v>33</v>
      </c>
      <c r="R92" s="3"/>
      <c r="S92" s="3"/>
      <c r="T92" s="3"/>
      <c r="U92" s="3"/>
      <c r="V92" s="3">
        <f t="shared" si="3"/>
        <v>591.5</v>
      </c>
      <c r="W92" s="3"/>
      <c r="X92" s="3"/>
      <c r="Y92" s="3"/>
      <c r="Z92" s="3"/>
      <c r="AA92" s="3">
        <f>(K92-$E$99)</f>
        <v>-19.126213592233015</v>
      </c>
      <c r="AB92" s="3"/>
      <c r="AC92" s="3"/>
      <c r="AD92" s="3">
        <f t="shared" si="4"/>
        <v>365.81204637571892</v>
      </c>
      <c r="AE92" s="3"/>
      <c r="AF92" s="3"/>
      <c r="AG92" s="3">
        <f t="shared" si="5"/>
        <v>4755.5566028843459</v>
      </c>
      <c r="AH92" s="3"/>
      <c r="AI92" s="3"/>
    </row>
    <row r="93" spans="1:35" x14ac:dyDescent="0.25">
      <c r="A93" s="8" t="s">
        <v>10</v>
      </c>
      <c r="B93" s="8"/>
      <c r="C93" s="8"/>
      <c r="D93" s="8"/>
      <c r="E93" s="8">
        <v>51</v>
      </c>
      <c r="F93" s="8"/>
      <c r="G93" s="8"/>
      <c r="H93" s="3">
        <v>60</v>
      </c>
      <c r="I93" s="3"/>
      <c r="J93" s="3"/>
      <c r="K93" s="3">
        <f t="shared" si="2"/>
        <v>55.5</v>
      </c>
      <c r="L93" s="3"/>
      <c r="M93" s="3"/>
      <c r="N93" s="3">
        <v>8</v>
      </c>
      <c r="O93" s="3"/>
      <c r="P93" s="3"/>
      <c r="Q93" s="3">
        <v>41</v>
      </c>
      <c r="R93" s="3"/>
      <c r="S93" s="3"/>
      <c r="T93" s="3"/>
      <c r="U93" s="3"/>
      <c r="V93" s="3">
        <f t="shared" si="3"/>
        <v>444</v>
      </c>
      <c r="W93" s="3"/>
      <c r="X93" s="3"/>
      <c r="Y93" s="3"/>
      <c r="Z93" s="3"/>
      <c r="AA93" s="3">
        <f t="shared" ref="AA93:AA97" si="6">(K93-$E$99)</f>
        <v>-9.1262135922330145</v>
      </c>
      <c r="AB93" s="3"/>
      <c r="AC93" s="3"/>
      <c r="AD93" s="3">
        <f t="shared" si="4"/>
        <v>83.287774531058616</v>
      </c>
      <c r="AE93" s="3"/>
      <c r="AF93" s="3"/>
      <c r="AG93" s="3">
        <f t="shared" si="5"/>
        <v>666.30219624846893</v>
      </c>
      <c r="AH93" s="3"/>
      <c r="AI93" s="3"/>
    </row>
    <row r="94" spans="1:35" x14ac:dyDescent="0.25">
      <c r="A94" s="8" t="s">
        <v>11</v>
      </c>
      <c r="B94" s="8"/>
      <c r="C94" s="8"/>
      <c r="D94" s="8"/>
      <c r="E94" s="8">
        <v>61</v>
      </c>
      <c r="F94" s="8"/>
      <c r="G94" s="8"/>
      <c r="H94" s="3">
        <v>70</v>
      </c>
      <c r="I94" s="3"/>
      <c r="J94" s="3"/>
      <c r="K94" s="3">
        <f t="shared" si="2"/>
        <v>65.5</v>
      </c>
      <c r="L94" s="3"/>
      <c r="M94" s="3"/>
      <c r="N94" s="3">
        <v>17</v>
      </c>
      <c r="O94" s="3"/>
      <c r="P94" s="3"/>
      <c r="Q94" s="3">
        <v>58</v>
      </c>
      <c r="R94" s="3"/>
      <c r="S94" s="3"/>
      <c r="T94" s="3"/>
      <c r="U94" s="3"/>
      <c r="V94" s="3">
        <f t="shared" si="3"/>
        <v>1113.5</v>
      </c>
      <c r="W94" s="3"/>
      <c r="X94" s="3"/>
      <c r="Y94" s="3"/>
      <c r="Z94" s="3"/>
      <c r="AA94" s="3">
        <f t="shared" si="6"/>
        <v>0.87378640776698546</v>
      </c>
      <c r="AB94" s="3"/>
      <c r="AC94" s="3"/>
      <c r="AD94" s="3">
        <f t="shared" si="4"/>
        <v>0.76350268639833263</v>
      </c>
      <c r="AE94" s="3"/>
      <c r="AF94" s="3"/>
      <c r="AG94" s="3">
        <f t="shared" si="5"/>
        <v>12.979545668771655</v>
      </c>
      <c r="AH94" s="3"/>
      <c r="AI94" s="3"/>
    </row>
    <row r="95" spans="1:35" x14ac:dyDescent="0.25">
      <c r="A95" s="8" t="s">
        <v>12</v>
      </c>
      <c r="B95" s="8"/>
      <c r="C95" s="8"/>
      <c r="D95" s="8"/>
      <c r="E95" s="8">
        <v>71</v>
      </c>
      <c r="F95" s="8"/>
      <c r="G95" s="8"/>
      <c r="H95" s="3">
        <v>80</v>
      </c>
      <c r="I95" s="3"/>
      <c r="J95" s="3"/>
      <c r="K95" s="3">
        <f t="shared" si="2"/>
        <v>75.5</v>
      </c>
      <c r="L95" s="3"/>
      <c r="M95" s="3"/>
      <c r="N95" s="3">
        <v>12</v>
      </c>
      <c r="O95" s="3"/>
      <c r="P95" s="3"/>
      <c r="Q95" s="3">
        <v>70</v>
      </c>
      <c r="R95" s="3"/>
      <c r="S95" s="3"/>
      <c r="T95" s="3"/>
      <c r="U95" s="3"/>
      <c r="V95" s="3">
        <f t="shared" si="3"/>
        <v>906</v>
      </c>
      <c r="W95" s="3"/>
      <c r="X95" s="3"/>
      <c r="Y95" s="3"/>
      <c r="Z95" s="3"/>
      <c r="AA95" s="3">
        <f t="shared" si="6"/>
        <v>10.873786407766985</v>
      </c>
      <c r="AB95" s="3"/>
      <c r="AC95" s="3"/>
      <c r="AD95" s="3">
        <f t="shared" si="4"/>
        <v>118.23923084173803</v>
      </c>
      <c r="AE95" s="3"/>
      <c r="AF95" s="3"/>
      <c r="AG95" s="3">
        <f t="shared" si="5"/>
        <v>1418.8707701008564</v>
      </c>
      <c r="AH95" s="3"/>
      <c r="AI95" s="3"/>
    </row>
    <row r="96" spans="1:35" x14ac:dyDescent="0.25">
      <c r="A96" s="8" t="s">
        <v>13</v>
      </c>
      <c r="B96" s="8"/>
      <c r="C96" s="8"/>
      <c r="D96" s="8"/>
      <c r="E96" s="8">
        <v>81</v>
      </c>
      <c r="F96" s="8"/>
      <c r="G96" s="8"/>
      <c r="H96" s="3">
        <v>90</v>
      </c>
      <c r="I96" s="3"/>
      <c r="J96" s="3"/>
      <c r="K96" s="3">
        <f t="shared" si="2"/>
        <v>85.5</v>
      </c>
      <c r="L96" s="3"/>
      <c r="M96" s="3"/>
      <c r="N96" s="3">
        <v>22</v>
      </c>
      <c r="O96" s="3"/>
      <c r="P96" s="3"/>
      <c r="Q96" s="3">
        <v>92</v>
      </c>
      <c r="R96" s="3"/>
      <c r="S96" s="3"/>
      <c r="T96" s="3"/>
      <c r="U96" s="3"/>
      <c r="V96" s="3">
        <f t="shared" si="3"/>
        <v>1881</v>
      </c>
      <c r="W96" s="3"/>
      <c r="X96" s="3"/>
      <c r="Y96" s="3"/>
      <c r="Z96" s="3"/>
      <c r="AA96" s="3">
        <f t="shared" si="6"/>
        <v>20.873786407766985</v>
      </c>
      <c r="AB96" s="3"/>
      <c r="AC96" s="3"/>
      <c r="AD96" s="3">
        <f t="shared" si="4"/>
        <v>435.71495899707776</v>
      </c>
      <c r="AE96" s="3"/>
      <c r="AF96" s="3"/>
      <c r="AG96" s="3">
        <f t="shared" si="5"/>
        <v>9585.7290979357113</v>
      </c>
      <c r="AH96" s="3"/>
      <c r="AI96" s="3"/>
    </row>
    <row r="97" spans="1:35" x14ac:dyDescent="0.25">
      <c r="A97" s="8" t="s">
        <v>14</v>
      </c>
      <c r="B97" s="8"/>
      <c r="C97" s="8"/>
      <c r="D97" s="8"/>
      <c r="E97" s="8">
        <v>91</v>
      </c>
      <c r="F97" s="8"/>
      <c r="G97" s="8"/>
      <c r="H97" s="3">
        <v>100</v>
      </c>
      <c r="I97" s="3"/>
      <c r="J97" s="3"/>
      <c r="K97" s="3">
        <f t="shared" si="2"/>
        <v>95.5</v>
      </c>
      <c r="L97" s="3"/>
      <c r="M97" s="3"/>
      <c r="N97" s="3">
        <v>11</v>
      </c>
      <c r="O97" s="3"/>
      <c r="P97" s="3"/>
      <c r="Q97" s="3">
        <v>103</v>
      </c>
      <c r="R97" s="3"/>
      <c r="S97" s="3"/>
      <c r="T97" s="3"/>
      <c r="U97" s="3"/>
      <c r="V97" s="3">
        <f t="shared" si="3"/>
        <v>1050.5</v>
      </c>
      <c r="W97" s="3"/>
      <c r="X97" s="3"/>
      <c r="Y97" s="3"/>
      <c r="Z97" s="3"/>
      <c r="AA97" s="3">
        <f t="shared" si="6"/>
        <v>30.873786407766985</v>
      </c>
      <c r="AB97" s="3"/>
      <c r="AC97" s="3"/>
      <c r="AD97" s="3">
        <f t="shared" si="4"/>
        <v>953.19068715241747</v>
      </c>
      <c r="AE97" s="3"/>
      <c r="AF97" s="3"/>
      <c r="AG97" s="3">
        <f t="shared" si="5"/>
        <v>10485.097558676593</v>
      </c>
      <c r="AH97" s="3"/>
      <c r="AI97" s="3"/>
    </row>
    <row r="98" spans="1:35" ht="19.5" customHeight="1" x14ac:dyDescent="0.3">
      <c r="A98" s="50" t="s">
        <v>26</v>
      </c>
      <c r="B98" s="50"/>
      <c r="C98" s="50"/>
      <c r="D98" s="50"/>
      <c r="E98" s="51"/>
      <c r="F98" s="51"/>
      <c r="G98" s="51"/>
      <c r="H98" s="52"/>
      <c r="I98" s="52"/>
      <c r="J98" s="52"/>
      <c r="K98" s="52"/>
      <c r="L98" s="52"/>
      <c r="M98" s="52"/>
      <c r="N98" s="53">
        <f>SUM(N90:N97)</f>
        <v>103</v>
      </c>
      <c r="O98" s="53"/>
      <c r="P98" s="53"/>
      <c r="Q98" s="52"/>
      <c r="R98" s="52"/>
      <c r="S98" s="52"/>
      <c r="T98" s="52"/>
      <c r="U98" s="52"/>
      <c r="V98" s="53">
        <f>SUM(V90:V97)</f>
        <v>6656.5</v>
      </c>
      <c r="W98" s="53"/>
      <c r="X98" s="53"/>
      <c r="Y98" s="53"/>
      <c r="Z98" s="53"/>
      <c r="AA98" s="52"/>
      <c r="AB98" s="52"/>
      <c r="AC98" s="52"/>
      <c r="AD98" s="52"/>
      <c r="AE98" s="52"/>
      <c r="AF98" s="52"/>
      <c r="AG98" s="53">
        <f>SUM(AG90:AG97)</f>
        <v>46621.359223300969</v>
      </c>
      <c r="AH98" s="53"/>
      <c r="AI98" s="53"/>
    </row>
    <row r="99" spans="1:35" ht="15.75" x14ac:dyDescent="0.3">
      <c r="A99" s="53" t="s">
        <v>31</v>
      </c>
      <c r="B99" s="53"/>
      <c r="C99" s="53"/>
      <c r="D99" s="53"/>
      <c r="E99" s="53">
        <f>(V98/N98)</f>
        <v>64.626213592233015</v>
      </c>
      <c r="F99" s="53"/>
      <c r="G99" s="53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</row>
    <row r="100" spans="1:35" ht="15.75" x14ac:dyDescent="0.3">
      <c r="A100" s="53" t="s">
        <v>35</v>
      </c>
      <c r="B100" s="53"/>
      <c r="C100" s="53"/>
      <c r="D100" s="53"/>
      <c r="E100" s="53">
        <f>(AG98/N98)</f>
        <v>452.63455556602884</v>
      </c>
      <c r="F100" s="53"/>
      <c r="G100" s="53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</row>
    <row r="101" spans="1:35" ht="15.75" x14ac:dyDescent="0.3">
      <c r="A101" s="53" t="s">
        <v>36</v>
      </c>
      <c r="B101" s="53"/>
      <c r="C101" s="53"/>
      <c r="D101" s="53"/>
      <c r="E101" s="53">
        <f>SQRT(E100)</f>
        <v>21.275209883007708</v>
      </c>
      <c r="F101" s="53"/>
      <c r="G101" s="53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</row>
    <row r="102" spans="1:35" ht="15.75" x14ac:dyDescent="0.3">
      <c r="A102" s="53" t="s">
        <v>37</v>
      </c>
      <c r="B102" s="53"/>
      <c r="C102" s="53"/>
      <c r="D102" s="53"/>
      <c r="E102" s="53">
        <f>(E101/E99)</f>
        <v>0.32920402883644462</v>
      </c>
      <c r="F102" s="53"/>
      <c r="G102" s="53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</row>
    <row r="103" spans="1:35" ht="15.75" x14ac:dyDescent="0.3">
      <c r="A103" s="53" t="s">
        <v>38</v>
      </c>
      <c r="B103" s="53"/>
      <c r="C103" s="53"/>
      <c r="D103" s="53"/>
      <c r="E103" s="53">
        <f>(E102*100)</f>
        <v>32.920402883644464</v>
      </c>
      <c r="F103" s="53"/>
      <c r="G103" s="53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</row>
    <row r="104" spans="1:35" s="61" customFormat="1" ht="15.75" thickBot="1" x14ac:dyDescent="0.3"/>
    <row r="105" spans="1:35" hidden="1" x14ac:dyDescent="0.25"/>
    <row r="106" spans="1:35" hidden="1" x14ac:dyDescent="0.25"/>
    <row r="107" spans="1:35" hidden="1" x14ac:dyDescent="0.25"/>
    <row r="109" spans="1:35" x14ac:dyDescent="0.25">
      <c r="A109" s="36" t="s">
        <v>60</v>
      </c>
      <c r="B109" s="36"/>
      <c r="C109" s="36"/>
      <c r="D109" s="36"/>
      <c r="E109" s="36"/>
      <c r="F109" s="36"/>
      <c r="G109" s="36"/>
    </row>
    <row r="110" spans="1:35" x14ac:dyDescent="0.25">
      <c r="A110" s="36"/>
      <c r="B110" s="36"/>
      <c r="C110" s="36"/>
      <c r="D110" s="36"/>
      <c r="E110" s="36"/>
      <c r="F110" s="36"/>
      <c r="G110" s="36"/>
    </row>
    <row r="111" spans="1:35" ht="15" customHeight="1" x14ac:dyDescent="0.25">
      <c r="A111" s="36"/>
      <c r="B111" s="36"/>
      <c r="C111" s="36"/>
      <c r="D111" s="36"/>
      <c r="E111" s="36"/>
      <c r="F111" s="36"/>
      <c r="G111" s="36"/>
    </row>
    <row r="112" spans="1:35" ht="15" customHeight="1" x14ac:dyDescent="0.25"/>
    <row r="115" spans="1:35" ht="19.5" x14ac:dyDescent="0.4">
      <c r="A115" s="10" t="s">
        <v>1</v>
      </c>
      <c r="B115" s="10"/>
      <c r="C115" s="10"/>
      <c r="D115" s="10"/>
      <c r="E115" s="10" t="s">
        <v>2</v>
      </c>
      <c r="F115" s="10"/>
      <c r="G115" s="10"/>
      <c r="H115" s="10" t="s">
        <v>6</v>
      </c>
      <c r="I115" s="10"/>
      <c r="J115" s="10"/>
      <c r="K115" s="10" t="s">
        <v>28</v>
      </c>
      <c r="L115" s="10"/>
      <c r="M115" s="10"/>
      <c r="N115" s="13" t="s">
        <v>29</v>
      </c>
      <c r="O115" s="13"/>
      <c r="P115" s="13"/>
      <c r="Q115" s="14" t="s">
        <v>5</v>
      </c>
      <c r="R115" s="14"/>
      <c r="S115" s="14"/>
      <c r="T115" s="14"/>
      <c r="U115" s="14"/>
      <c r="V115" s="10" t="s">
        <v>30</v>
      </c>
      <c r="W115" s="10"/>
      <c r="X115" s="10"/>
      <c r="Y115" s="10"/>
      <c r="Z115" s="10"/>
      <c r="AA115" s="12" t="s">
        <v>32</v>
      </c>
      <c r="AB115" s="12"/>
      <c r="AC115" s="12"/>
      <c r="AD115" s="19" t="s">
        <v>43</v>
      </c>
      <c r="AE115" s="19"/>
      <c r="AF115" s="19"/>
      <c r="AG115" s="12" t="s">
        <v>44</v>
      </c>
      <c r="AH115" s="12"/>
      <c r="AI115" s="12"/>
    </row>
    <row r="116" spans="1:35" x14ac:dyDescent="0.25">
      <c r="A116" s="3" t="s">
        <v>7</v>
      </c>
      <c r="B116" s="3"/>
      <c r="C116" s="3"/>
      <c r="D116" s="3"/>
      <c r="E116" s="3">
        <v>21</v>
      </c>
      <c r="F116" s="3"/>
      <c r="G116" s="3"/>
      <c r="H116" s="3">
        <v>30</v>
      </c>
      <c r="I116" s="3"/>
      <c r="J116" s="3"/>
      <c r="K116" s="3">
        <f t="shared" ref="K116:K123" si="7">SUM(E116,H116)/2</f>
        <v>25.5</v>
      </c>
      <c r="L116" s="3"/>
      <c r="M116" s="3"/>
      <c r="N116" s="3">
        <v>4</v>
      </c>
      <c r="O116" s="3"/>
      <c r="P116" s="3"/>
      <c r="Q116" s="3">
        <v>4</v>
      </c>
      <c r="R116" s="3"/>
      <c r="S116" s="3"/>
      <c r="T116" s="3"/>
      <c r="U116" s="3"/>
      <c r="V116" s="3">
        <f t="shared" ref="V116:V123" si="8">(K116*N116)</f>
        <v>102</v>
      </c>
      <c r="W116" s="3"/>
      <c r="X116" s="3"/>
      <c r="Y116" s="3"/>
      <c r="Z116" s="3"/>
      <c r="AA116" s="3">
        <f>(K116-L114)</f>
        <v>25.5</v>
      </c>
      <c r="AB116" s="3"/>
      <c r="AC116" s="3"/>
      <c r="AD116" s="3">
        <f>ABS(AA116)</f>
        <v>25.5</v>
      </c>
      <c r="AE116" s="3"/>
      <c r="AF116" s="3"/>
      <c r="AG116" s="3">
        <f>(AD116*N116)</f>
        <v>102</v>
      </c>
      <c r="AH116" s="3"/>
      <c r="AI116" s="3"/>
    </row>
    <row r="117" spans="1:35" x14ac:dyDescent="0.25">
      <c r="A117" s="3" t="s">
        <v>8</v>
      </c>
      <c r="B117" s="3"/>
      <c r="C117" s="3"/>
      <c r="D117" s="3"/>
      <c r="E117" s="3">
        <v>31</v>
      </c>
      <c r="F117" s="3"/>
      <c r="G117" s="3"/>
      <c r="H117" s="3">
        <v>40</v>
      </c>
      <c r="I117" s="3"/>
      <c r="J117" s="3"/>
      <c r="K117" s="3">
        <f t="shared" si="7"/>
        <v>35.5</v>
      </c>
      <c r="L117" s="3"/>
      <c r="M117" s="3"/>
      <c r="N117" s="3">
        <v>16</v>
      </c>
      <c r="O117" s="3"/>
      <c r="P117" s="3"/>
      <c r="Q117" s="3">
        <v>20</v>
      </c>
      <c r="R117" s="3"/>
      <c r="S117" s="3"/>
      <c r="T117" s="3"/>
      <c r="U117" s="3"/>
      <c r="V117" s="3">
        <f t="shared" si="8"/>
        <v>568</v>
      </c>
      <c r="W117" s="3"/>
      <c r="X117" s="3"/>
      <c r="Y117" s="3"/>
      <c r="Z117" s="3"/>
      <c r="AA117" s="3">
        <f>(K117-L114)</f>
        <v>35.5</v>
      </c>
      <c r="AB117" s="3"/>
      <c r="AC117" s="3"/>
      <c r="AD117" s="3">
        <f t="shared" ref="AD117:AD123" si="9">ABS(AA117)</f>
        <v>35.5</v>
      </c>
      <c r="AE117" s="3"/>
      <c r="AF117" s="3"/>
      <c r="AG117" s="3">
        <f t="shared" ref="AG117:AG123" si="10">(AD117*N117)</f>
        <v>568</v>
      </c>
      <c r="AH117" s="3"/>
      <c r="AI117" s="3"/>
    </row>
    <row r="118" spans="1:35" x14ac:dyDescent="0.25">
      <c r="A118" s="3" t="s">
        <v>9</v>
      </c>
      <c r="B118" s="3"/>
      <c r="C118" s="3"/>
      <c r="D118" s="3"/>
      <c r="E118" s="3">
        <v>41</v>
      </c>
      <c r="F118" s="3"/>
      <c r="G118" s="3"/>
      <c r="H118" s="3">
        <v>50</v>
      </c>
      <c r="I118" s="3"/>
      <c r="J118" s="3"/>
      <c r="K118" s="3">
        <f t="shared" si="7"/>
        <v>45.5</v>
      </c>
      <c r="L118" s="3"/>
      <c r="M118" s="3"/>
      <c r="N118" s="3">
        <v>13</v>
      </c>
      <c r="O118" s="3"/>
      <c r="P118" s="3"/>
      <c r="Q118" s="3">
        <v>33</v>
      </c>
      <c r="R118" s="3"/>
      <c r="S118" s="3"/>
      <c r="T118" s="3"/>
      <c r="U118" s="3"/>
      <c r="V118" s="3">
        <f t="shared" si="8"/>
        <v>591.5</v>
      </c>
      <c r="W118" s="3"/>
      <c r="X118" s="3"/>
      <c r="Y118" s="3"/>
      <c r="Z118" s="3"/>
      <c r="AA118" s="3">
        <f>(K118-$E$99)</f>
        <v>-19.126213592233015</v>
      </c>
      <c r="AB118" s="3"/>
      <c r="AC118" s="3"/>
      <c r="AD118" s="3">
        <f t="shared" si="9"/>
        <v>19.126213592233015</v>
      </c>
      <c r="AE118" s="3"/>
      <c r="AF118" s="3"/>
      <c r="AG118" s="3">
        <f t="shared" si="10"/>
        <v>248.64077669902917</v>
      </c>
      <c r="AH118" s="3"/>
      <c r="AI118" s="3"/>
    </row>
    <row r="119" spans="1:35" x14ac:dyDescent="0.25">
      <c r="A119" s="8" t="s">
        <v>10</v>
      </c>
      <c r="B119" s="8"/>
      <c r="C119" s="8"/>
      <c r="D119" s="8"/>
      <c r="E119" s="8">
        <v>51</v>
      </c>
      <c r="F119" s="8"/>
      <c r="G119" s="8"/>
      <c r="H119" s="3">
        <v>60</v>
      </c>
      <c r="I119" s="3"/>
      <c r="J119" s="3"/>
      <c r="K119" s="3">
        <f t="shared" si="7"/>
        <v>55.5</v>
      </c>
      <c r="L119" s="3"/>
      <c r="M119" s="3"/>
      <c r="N119" s="3">
        <v>8</v>
      </c>
      <c r="O119" s="3"/>
      <c r="P119" s="3"/>
      <c r="Q119" s="3">
        <v>41</v>
      </c>
      <c r="R119" s="3"/>
      <c r="S119" s="3"/>
      <c r="T119" s="3"/>
      <c r="U119" s="3"/>
      <c r="V119" s="3">
        <f t="shared" si="8"/>
        <v>444</v>
      </c>
      <c r="W119" s="3"/>
      <c r="X119" s="3"/>
      <c r="Y119" s="3"/>
      <c r="Z119" s="3"/>
      <c r="AA119" s="3">
        <f t="shared" ref="AA119:AA123" si="11">(K119-$E$99)</f>
        <v>-9.1262135922330145</v>
      </c>
      <c r="AB119" s="3"/>
      <c r="AC119" s="3"/>
      <c r="AD119" s="3">
        <f t="shared" si="9"/>
        <v>9.1262135922330145</v>
      </c>
      <c r="AE119" s="3"/>
      <c r="AF119" s="3"/>
      <c r="AG119" s="3">
        <f t="shared" si="10"/>
        <v>73.009708737864116</v>
      </c>
      <c r="AH119" s="3"/>
      <c r="AI119" s="3"/>
    </row>
    <row r="120" spans="1:35" x14ac:dyDescent="0.25">
      <c r="A120" s="8" t="s">
        <v>11</v>
      </c>
      <c r="B120" s="8"/>
      <c r="C120" s="8"/>
      <c r="D120" s="8"/>
      <c r="E120" s="8">
        <v>61</v>
      </c>
      <c r="F120" s="8"/>
      <c r="G120" s="8"/>
      <c r="H120" s="3">
        <v>70</v>
      </c>
      <c r="I120" s="3"/>
      <c r="J120" s="3"/>
      <c r="K120" s="3">
        <f t="shared" si="7"/>
        <v>65.5</v>
      </c>
      <c r="L120" s="3"/>
      <c r="M120" s="3"/>
      <c r="N120" s="3">
        <v>17</v>
      </c>
      <c r="O120" s="3"/>
      <c r="P120" s="3"/>
      <c r="Q120" s="3">
        <v>58</v>
      </c>
      <c r="R120" s="3"/>
      <c r="S120" s="3"/>
      <c r="T120" s="3"/>
      <c r="U120" s="3"/>
      <c r="V120" s="3">
        <f t="shared" si="8"/>
        <v>1113.5</v>
      </c>
      <c r="W120" s="3"/>
      <c r="X120" s="3"/>
      <c r="Y120" s="3"/>
      <c r="Z120" s="3"/>
      <c r="AA120" s="3">
        <f t="shared" si="11"/>
        <v>0.87378640776698546</v>
      </c>
      <c r="AB120" s="3"/>
      <c r="AC120" s="3"/>
      <c r="AD120" s="3">
        <f t="shared" si="9"/>
        <v>0.87378640776698546</v>
      </c>
      <c r="AE120" s="3"/>
      <c r="AF120" s="3"/>
      <c r="AG120" s="3">
        <f t="shared" si="10"/>
        <v>14.854368932038753</v>
      </c>
      <c r="AH120" s="3"/>
      <c r="AI120" s="3"/>
    </row>
    <row r="121" spans="1:35" x14ac:dyDescent="0.25">
      <c r="A121" s="8" t="s">
        <v>12</v>
      </c>
      <c r="B121" s="8"/>
      <c r="C121" s="8"/>
      <c r="D121" s="8"/>
      <c r="E121" s="8">
        <v>71</v>
      </c>
      <c r="F121" s="8"/>
      <c r="G121" s="8"/>
      <c r="H121" s="3">
        <v>80</v>
      </c>
      <c r="I121" s="3"/>
      <c r="J121" s="3"/>
      <c r="K121" s="3">
        <f t="shared" si="7"/>
        <v>75.5</v>
      </c>
      <c r="L121" s="3"/>
      <c r="M121" s="3"/>
      <c r="N121" s="3">
        <v>12</v>
      </c>
      <c r="O121" s="3"/>
      <c r="P121" s="3"/>
      <c r="Q121" s="3">
        <v>70</v>
      </c>
      <c r="R121" s="3"/>
      <c r="S121" s="3"/>
      <c r="T121" s="3"/>
      <c r="U121" s="3"/>
      <c r="V121" s="3">
        <f t="shared" si="8"/>
        <v>906</v>
      </c>
      <c r="W121" s="3"/>
      <c r="X121" s="3"/>
      <c r="Y121" s="3"/>
      <c r="Z121" s="3"/>
      <c r="AA121" s="3">
        <f t="shared" si="11"/>
        <v>10.873786407766985</v>
      </c>
      <c r="AB121" s="3"/>
      <c r="AC121" s="3"/>
      <c r="AD121" s="3">
        <f t="shared" si="9"/>
        <v>10.873786407766985</v>
      </c>
      <c r="AE121" s="3"/>
      <c r="AF121" s="3"/>
      <c r="AG121" s="3">
        <f t="shared" si="10"/>
        <v>130.48543689320383</v>
      </c>
      <c r="AH121" s="3"/>
      <c r="AI121" s="3"/>
    </row>
    <row r="122" spans="1:35" x14ac:dyDescent="0.25">
      <c r="A122" s="8" t="s">
        <v>13</v>
      </c>
      <c r="B122" s="8"/>
      <c r="C122" s="8"/>
      <c r="D122" s="8"/>
      <c r="E122" s="8">
        <v>81</v>
      </c>
      <c r="F122" s="8"/>
      <c r="G122" s="8"/>
      <c r="H122" s="3">
        <v>90</v>
      </c>
      <c r="I122" s="3"/>
      <c r="J122" s="3"/>
      <c r="K122" s="3">
        <f t="shared" si="7"/>
        <v>85.5</v>
      </c>
      <c r="L122" s="3"/>
      <c r="M122" s="3"/>
      <c r="N122" s="3">
        <v>22</v>
      </c>
      <c r="O122" s="3"/>
      <c r="P122" s="3"/>
      <c r="Q122" s="3">
        <v>92</v>
      </c>
      <c r="R122" s="3"/>
      <c r="S122" s="3"/>
      <c r="T122" s="3"/>
      <c r="U122" s="3"/>
      <c r="V122" s="3">
        <f t="shared" si="8"/>
        <v>1881</v>
      </c>
      <c r="W122" s="3"/>
      <c r="X122" s="3"/>
      <c r="Y122" s="3"/>
      <c r="Z122" s="3"/>
      <c r="AA122" s="3">
        <f t="shared" si="11"/>
        <v>20.873786407766985</v>
      </c>
      <c r="AB122" s="3"/>
      <c r="AC122" s="3"/>
      <c r="AD122" s="3">
        <f t="shared" si="9"/>
        <v>20.873786407766985</v>
      </c>
      <c r="AE122" s="3"/>
      <c r="AF122" s="3"/>
      <c r="AG122" s="3">
        <f t="shared" si="10"/>
        <v>459.22330097087365</v>
      </c>
      <c r="AH122" s="3"/>
      <c r="AI122" s="3"/>
    </row>
    <row r="123" spans="1:35" x14ac:dyDescent="0.25">
      <c r="A123" s="8" t="s">
        <v>14</v>
      </c>
      <c r="B123" s="8"/>
      <c r="C123" s="8"/>
      <c r="D123" s="8"/>
      <c r="E123" s="8">
        <v>91</v>
      </c>
      <c r="F123" s="8"/>
      <c r="G123" s="8"/>
      <c r="H123" s="3">
        <v>100</v>
      </c>
      <c r="I123" s="3"/>
      <c r="J123" s="3"/>
      <c r="K123" s="3">
        <f t="shared" si="7"/>
        <v>95.5</v>
      </c>
      <c r="L123" s="3"/>
      <c r="M123" s="3"/>
      <c r="N123" s="3">
        <v>11</v>
      </c>
      <c r="O123" s="3"/>
      <c r="P123" s="3"/>
      <c r="Q123" s="3">
        <v>103</v>
      </c>
      <c r="R123" s="3"/>
      <c r="S123" s="3"/>
      <c r="T123" s="3"/>
      <c r="U123" s="3"/>
      <c r="V123" s="3">
        <f t="shared" si="8"/>
        <v>1050.5</v>
      </c>
      <c r="W123" s="3"/>
      <c r="X123" s="3"/>
      <c r="Y123" s="3"/>
      <c r="Z123" s="3"/>
      <c r="AA123" s="3">
        <f t="shared" si="11"/>
        <v>30.873786407766985</v>
      </c>
      <c r="AB123" s="3"/>
      <c r="AC123" s="3"/>
      <c r="AD123" s="3">
        <f t="shared" si="9"/>
        <v>30.873786407766985</v>
      </c>
      <c r="AE123" s="3"/>
      <c r="AF123" s="3"/>
      <c r="AG123" s="3">
        <f t="shared" si="10"/>
        <v>339.61165048543683</v>
      </c>
      <c r="AH123" s="3"/>
      <c r="AI123" s="3"/>
    </row>
    <row r="124" spans="1:35" ht="15.75" x14ac:dyDescent="0.3">
      <c r="A124" s="50" t="s">
        <v>26</v>
      </c>
      <c r="B124" s="50"/>
      <c r="C124" s="50"/>
      <c r="D124" s="50"/>
      <c r="E124" s="51"/>
      <c r="F124" s="51"/>
      <c r="G124" s="51"/>
      <c r="H124" s="52"/>
      <c r="I124" s="52"/>
      <c r="J124" s="52"/>
      <c r="K124" s="52"/>
      <c r="L124" s="52"/>
      <c r="M124" s="52"/>
      <c r="N124" s="53">
        <f>SUM(N116:N123)</f>
        <v>103</v>
      </c>
      <c r="O124" s="53"/>
      <c r="P124" s="53"/>
      <c r="Q124" s="52"/>
      <c r="R124" s="52"/>
      <c r="S124" s="52"/>
      <c r="T124" s="52"/>
      <c r="U124" s="52"/>
      <c r="V124" s="53">
        <f>SUM(V116:V123)</f>
        <v>6656.5</v>
      </c>
      <c r="W124" s="53"/>
      <c r="X124" s="53"/>
      <c r="Y124" s="53"/>
      <c r="Z124" s="53"/>
      <c r="AA124" s="52"/>
      <c r="AB124" s="52"/>
      <c r="AC124" s="52"/>
      <c r="AD124" s="52"/>
      <c r="AE124" s="52"/>
      <c r="AF124" s="52"/>
      <c r="AG124" s="53">
        <f>SUM(AG116:AG123)</f>
        <v>1935.8252427184461</v>
      </c>
      <c r="AH124" s="53"/>
      <c r="AI124" s="53"/>
    </row>
    <row r="125" spans="1:35" ht="15.75" x14ac:dyDescent="0.3">
      <c r="A125" s="53" t="s">
        <v>31</v>
      </c>
      <c r="B125" s="53"/>
      <c r="C125" s="53"/>
      <c r="D125" s="53"/>
      <c r="E125" s="53">
        <f>(V124/N124)</f>
        <v>64.626213592233015</v>
      </c>
      <c r="F125" s="53"/>
      <c r="G125" s="53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</row>
    <row r="126" spans="1:35" ht="15.75" x14ac:dyDescent="0.3">
      <c r="A126" s="53" t="s">
        <v>45</v>
      </c>
      <c r="B126" s="53"/>
      <c r="C126" s="53"/>
      <c r="D126" s="53"/>
      <c r="E126" s="53">
        <f>(AG124/N124)</f>
        <v>18.794419832217923</v>
      </c>
      <c r="F126" s="53"/>
      <c r="G126" s="53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</row>
    <row r="127" spans="1:35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</row>
    <row r="128" spans="1:35" s="61" customFormat="1" ht="15.75" thickBot="1" x14ac:dyDescent="0.3"/>
    <row r="130" spans="1:32" x14ac:dyDescent="0.25">
      <c r="A130" s="21" t="s">
        <v>62</v>
      </c>
      <c r="B130" s="21"/>
      <c r="C130" s="21"/>
      <c r="D130" s="21"/>
      <c r="E130" s="21"/>
      <c r="F130" s="21"/>
    </row>
    <row r="131" spans="1:32" x14ac:dyDescent="0.25">
      <c r="A131" s="21"/>
      <c r="B131" s="21"/>
      <c r="C131" s="21"/>
      <c r="D131" s="21"/>
      <c r="E131" s="21"/>
      <c r="F131" s="21"/>
    </row>
    <row r="132" spans="1:32" x14ac:dyDescent="0.25">
      <c r="A132" s="21"/>
      <c r="B132" s="21"/>
      <c r="C132" s="21"/>
      <c r="D132" s="21"/>
      <c r="E132" s="21"/>
      <c r="F132" s="21"/>
    </row>
    <row r="136" spans="1:32" ht="19.5" x14ac:dyDescent="0.4">
      <c r="A136" s="10" t="s">
        <v>1</v>
      </c>
      <c r="B136" s="10"/>
      <c r="C136" s="10"/>
      <c r="D136" s="10"/>
      <c r="E136" s="10" t="s">
        <v>2</v>
      </c>
      <c r="F136" s="10"/>
      <c r="G136" s="10"/>
      <c r="H136" s="10" t="s">
        <v>6</v>
      </c>
      <c r="I136" s="10"/>
      <c r="J136" s="10"/>
      <c r="K136" s="10" t="s">
        <v>46</v>
      </c>
      <c r="L136" s="10"/>
      <c r="M136" s="10"/>
      <c r="N136" s="13" t="s">
        <v>47</v>
      </c>
      <c r="O136" s="13"/>
      <c r="P136" s="13"/>
      <c r="Q136" s="14" t="s">
        <v>5</v>
      </c>
      <c r="R136" s="14"/>
      <c r="S136" s="14"/>
      <c r="T136" s="14"/>
      <c r="U136" s="14"/>
      <c r="V136" s="12" t="s">
        <v>50</v>
      </c>
      <c r="W136" s="12"/>
      <c r="X136" s="12"/>
      <c r="Y136" s="12"/>
      <c r="Z136" s="11" t="s">
        <v>51</v>
      </c>
      <c r="AA136" s="11"/>
      <c r="AB136" s="11"/>
      <c r="AC136" s="11"/>
      <c r="AD136" s="12" t="s">
        <v>52</v>
      </c>
      <c r="AE136" s="12"/>
      <c r="AF136" s="12"/>
    </row>
    <row r="137" spans="1:32" x14ac:dyDescent="0.25">
      <c r="A137" s="3" t="s">
        <v>7</v>
      </c>
      <c r="B137" s="3"/>
      <c r="C137" s="3"/>
      <c r="D137" s="3"/>
      <c r="E137" s="3">
        <v>21</v>
      </c>
      <c r="F137" s="3"/>
      <c r="G137" s="3"/>
      <c r="H137" s="3">
        <v>30</v>
      </c>
      <c r="I137" s="3"/>
      <c r="J137" s="3"/>
      <c r="K137" s="3">
        <f t="shared" ref="K137:K144" si="12">SUM(E137,H137)/2</f>
        <v>25.5</v>
      </c>
      <c r="L137" s="3"/>
      <c r="M137" s="3"/>
      <c r="N137" s="3">
        <v>4</v>
      </c>
      <c r="O137" s="3"/>
      <c r="P137" s="3"/>
      <c r="Q137" s="3">
        <v>4</v>
      </c>
      <c r="R137" s="3"/>
      <c r="S137" s="3"/>
      <c r="T137" s="3"/>
      <c r="U137" s="3"/>
      <c r="V137" s="3">
        <f>(K137-$E$146)</f>
        <v>-41.676400000000001</v>
      </c>
      <c r="W137" s="3"/>
      <c r="X137" s="3"/>
      <c r="Y137" s="3"/>
      <c r="Z137" s="3">
        <f>ABS(V137)</f>
        <v>41.676400000000001</v>
      </c>
      <c r="AA137" s="3"/>
      <c r="AB137" s="3"/>
      <c r="AC137" s="3"/>
      <c r="AD137" s="3">
        <f>(Z137*N137)</f>
        <v>166.7056</v>
      </c>
      <c r="AE137" s="3"/>
      <c r="AF137" s="3"/>
    </row>
    <row r="138" spans="1:32" x14ac:dyDescent="0.25">
      <c r="A138" s="3" t="s">
        <v>8</v>
      </c>
      <c r="B138" s="3"/>
      <c r="C138" s="3"/>
      <c r="D138" s="3"/>
      <c r="E138" s="3">
        <v>31</v>
      </c>
      <c r="F138" s="3"/>
      <c r="G138" s="3"/>
      <c r="H138" s="3">
        <v>40</v>
      </c>
      <c r="I138" s="3"/>
      <c r="J138" s="3"/>
      <c r="K138" s="3">
        <f t="shared" si="12"/>
        <v>35.5</v>
      </c>
      <c r="L138" s="3"/>
      <c r="M138" s="3"/>
      <c r="N138" s="3">
        <v>16</v>
      </c>
      <c r="O138" s="3"/>
      <c r="P138" s="3"/>
      <c r="Q138" s="3">
        <v>20</v>
      </c>
      <c r="R138" s="3"/>
      <c r="S138" s="3"/>
      <c r="T138" s="3"/>
      <c r="U138" s="3"/>
      <c r="V138" s="3">
        <f t="shared" ref="V138:V144" si="13">(K138-$E$146)</f>
        <v>-31.676400000000001</v>
      </c>
      <c r="W138" s="3"/>
      <c r="X138" s="3"/>
      <c r="Y138" s="3"/>
      <c r="Z138" s="3">
        <f t="shared" ref="Z138:Z144" si="14">ABS(V138)</f>
        <v>31.676400000000001</v>
      </c>
      <c r="AA138" s="3"/>
      <c r="AB138" s="3"/>
      <c r="AC138" s="3"/>
      <c r="AD138" s="3">
        <f t="shared" ref="AD138:AD144" si="15">(Z138*N138)</f>
        <v>506.82240000000002</v>
      </c>
      <c r="AE138" s="3"/>
      <c r="AF138" s="3"/>
    </row>
    <row r="139" spans="1:32" x14ac:dyDescent="0.25">
      <c r="A139" s="3" t="s">
        <v>9</v>
      </c>
      <c r="B139" s="3"/>
      <c r="C139" s="3"/>
      <c r="D139" s="3"/>
      <c r="E139" s="3">
        <v>41</v>
      </c>
      <c r="F139" s="3"/>
      <c r="G139" s="3"/>
      <c r="H139" s="3">
        <v>50</v>
      </c>
      <c r="I139" s="3"/>
      <c r="J139" s="3"/>
      <c r="K139" s="3">
        <f t="shared" si="12"/>
        <v>45.5</v>
      </c>
      <c r="L139" s="3"/>
      <c r="M139" s="3"/>
      <c r="N139" s="3">
        <v>13</v>
      </c>
      <c r="O139" s="3"/>
      <c r="P139" s="3"/>
      <c r="Q139" s="3">
        <v>33</v>
      </c>
      <c r="R139" s="3"/>
      <c r="S139" s="3"/>
      <c r="T139" s="3"/>
      <c r="U139" s="3"/>
      <c r="V139" s="3">
        <f t="shared" si="13"/>
        <v>-21.676400000000001</v>
      </c>
      <c r="W139" s="3"/>
      <c r="X139" s="3"/>
      <c r="Y139" s="3"/>
      <c r="Z139" s="3">
        <f t="shared" si="14"/>
        <v>21.676400000000001</v>
      </c>
      <c r="AA139" s="3"/>
      <c r="AB139" s="3"/>
      <c r="AC139" s="3"/>
      <c r="AD139" s="3">
        <f t="shared" si="15"/>
        <v>281.79320000000001</v>
      </c>
      <c r="AE139" s="3"/>
      <c r="AF139" s="3"/>
    </row>
    <row r="140" spans="1:32" x14ac:dyDescent="0.25">
      <c r="A140" s="8" t="s">
        <v>10</v>
      </c>
      <c r="B140" s="8"/>
      <c r="C140" s="8"/>
      <c r="D140" s="8"/>
      <c r="E140" s="8">
        <v>51</v>
      </c>
      <c r="F140" s="8"/>
      <c r="G140" s="8"/>
      <c r="H140" s="3">
        <v>60</v>
      </c>
      <c r="I140" s="3"/>
      <c r="J140" s="3"/>
      <c r="K140" s="3">
        <f t="shared" si="12"/>
        <v>55.5</v>
      </c>
      <c r="L140" s="3"/>
      <c r="M140" s="3"/>
      <c r="N140" s="18">
        <v>8</v>
      </c>
      <c r="O140" s="18"/>
      <c r="P140" s="18"/>
      <c r="Q140" s="3">
        <v>41</v>
      </c>
      <c r="R140" s="3"/>
      <c r="S140" s="3"/>
      <c r="T140" s="3"/>
      <c r="U140" s="3"/>
      <c r="V140" s="3">
        <f t="shared" si="13"/>
        <v>-11.676400000000001</v>
      </c>
      <c r="W140" s="3"/>
      <c r="X140" s="3"/>
      <c r="Y140" s="3"/>
      <c r="Z140" s="3">
        <f t="shared" si="14"/>
        <v>11.676400000000001</v>
      </c>
      <c r="AA140" s="3"/>
      <c r="AB140" s="3"/>
      <c r="AC140" s="3"/>
      <c r="AD140" s="3">
        <f t="shared" si="15"/>
        <v>93.411200000000008</v>
      </c>
      <c r="AE140" s="3"/>
      <c r="AF140" s="3"/>
    </row>
    <row r="141" spans="1:32" x14ac:dyDescent="0.25">
      <c r="A141" s="16" t="s">
        <v>11</v>
      </c>
      <c r="B141" s="16"/>
      <c r="C141" s="16"/>
      <c r="D141" s="16"/>
      <c r="E141" s="16">
        <v>61</v>
      </c>
      <c r="F141" s="16"/>
      <c r="G141" s="16"/>
      <c r="H141" s="17">
        <v>70</v>
      </c>
      <c r="I141" s="17"/>
      <c r="J141" s="17"/>
      <c r="K141" s="17">
        <f t="shared" si="12"/>
        <v>65.5</v>
      </c>
      <c r="L141" s="17"/>
      <c r="M141" s="17"/>
      <c r="N141" s="17">
        <v>17</v>
      </c>
      <c r="O141" s="17"/>
      <c r="P141" s="17"/>
      <c r="Q141" s="17">
        <v>58</v>
      </c>
      <c r="R141" s="17"/>
      <c r="S141" s="17"/>
      <c r="T141" s="17"/>
      <c r="U141" s="17"/>
      <c r="V141" s="3">
        <f t="shared" si="13"/>
        <v>-1.676400000000001</v>
      </c>
      <c r="W141" s="3"/>
      <c r="X141" s="3"/>
      <c r="Y141" s="3"/>
      <c r="Z141" s="3">
        <f t="shared" si="14"/>
        <v>1.676400000000001</v>
      </c>
      <c r="AA141" s="3"/>
      <c r="AB141" s="3"/>
      <c r="AC141" s="3"/>
      <c r="AD141" s="3">
        <f t="shared" si="15"/>
        <v>28.498800000000017</v>
      </c>
      <c r="AE141" s="3"/>
      <c r="AF141" s="3"/>
    </row>
    <row r="142" spans="1:32" x14ac:dyDescent="0.25">
      <c r="A142" s="8" t="s">
        <v>12</v>
      </c>
      <c r="B142" s="8"/>
      <c r="C142" s="8"/>
      <c r="D142" s="8"/>
      <c r="E142" s="8">
        <v>71</v>
      </c>
      <c r="F142" s="8"/>
      <c r="G142" s="8"/>
      <c r="H142" s="3">
        <v>80</v>
      </c>
      <c r="I142" s="3"/>
      <c r="J142" s="3"/>
      <c r="K142" s="3">
        <f t="shared" si="12"/>
        <v>75.5</v>
      </c>
      <c r="L142" s="3"/>
      <c r="M142" s="3"/>
      <c r="N142" s="18">
        <v>12</v>
      </c>
      <c r="O142" s="18"/>
      <c r="P142" s="18"/>
      <c r="Q142" s="3">
        <v>70</v>
      </c>
      <c r="R142" s="3"/>
      <c r="S142" s="3"/>
      <c r="T142" s="3"/>
      <c r="U142" s="3"/>
      <c r="V142" s="3">
        <f t="shared" si="13"/>
        <v>8.323599999999999</v>
      </c>
      <c r="W142" s="3"/>
      <c r="X142" s="3"/>
      <c r="Y142" s="3"/>
      <c r="Z142" s="3">
        <f t="shared" si="14"/>
        <v>8.323599999999999</v>
      </c>
      <c r="AA142" s="3"/>
      <c r="AB142" s="3"/>
      <c r="AC142" s="3"/>
      <c r="AD142" s="3">
        <f t="shared" si="15"/>
        <v>99.883199999999988</v>
      </c>
      <c r="AE142" s="3"/>
      <c r="AF142" s="3"/>
    </row>
    <row r="143" spans="1:32" x14ac:dyDescent="0.25">
      <c r="A143" s="8" t="s">
        <v>13</v>
      </c>
      <c r="B143" s="8"/>
      <c r="C143" s="8"/>
      <c r="D143" s="8"/>
      <c r="E143" s="8">
        <v>81</v>
      </c>
      <c r="F143" s="8"/>
      <c r="G143" s="8"/>
      <c r="H143" s="3">
        <v>90</v>
      </c>
      <c r="I143" s="3"/>
      <c r="J143" s="3"/>
      <c r="K143" s="3">
        <f t="shared" si="12"/>
        <v>85.5</v>
      </c>
      <c r="L143" s="3"/>
      <c r="M143" s="3"/>
      <c r="N143" s="3">
        <v>22</v>
      </c>
      <c r="O143" s="3"/>
      <c r="P143" s="3"/>
      <c r="Q143" s="3">
        <v>92</v>
      </c>
      <c r="R143" s="3"/>
      <c r="S143" s="3"/>
      <c r="T143" s="3"/>
      <c r="U143" s="3"/>
      <c r="V143" s="3">
        <f t="shared" si="13"/>
        <v>18.323599999999999</v>
      </c>
      <c r="W143" s="3"/>
      <c r="X143" s="3"/>
      <c r="Y143" s="3"/>
      <c r="Z143" s="3">
        <f t="shared" si="14"/>
        <v>18.323599999999999</v>
      </c>
      <c r="AA143" s="3"/>
      <c r="AB143" s="3"/>
      <c r="AC143" s="3"/>
      <c r="AD143" s="3">
        <f t="shared" si="15"/>
        <v>403.11919999999998</v>
      </c>
      <c r="AE143" s="3"/>
      <c r="AF143" s="3"/>
    </row>
    <row r="144" spans="1:32" x14ac:dyDescent="0.25">
      <c r="A144" s="8" t="s">
        <v>14</v>
      </c>
      <c r="B144" s="8"/>
      <c r="C144" s="8"/>
      <c r="D144" s="8"/>
      <c r="E144" s="8">
        <v>91</v>
      </c>
      <c r="F144" s="8"/>
      <c r="G144" s="8"/>
      <c r="H144" s="3">
        <v>100</v>
      </c>
      <c r="I144" s="3"/>
      <c r="J144" s="3"/>
      <c r="K144" s="3">
        <f t="shared" si="12"/>
        <v>95.5</v>
      </c>
      <c r="L144" s="3"/>
      <c r="M144" s="3"/>
      <c r="N144" s="3">
        <v>11</v>
      </c>
      <c r="O144" s="3"/>
      <c r="P144" s="3"/>
      <c r="Q144" s="3">
        <v>103</v>
      </c>
      <c r="R144" s="3"/>
      <c r="S144" s="3"/>
      <c r="T144" s="3"/>
      <c r="U144" s="3"/>
      <c r="V144" s="3">
        <f t="shared" si="13"/>
        <v>28.323599999999999</v>
      </c>
      <c r="W144" s="3"/>
      <c r="X144" s="3"/>
      <c r="Y144" s="3"/>
      <c r="Z144" s="3">
        <f t="shared" si="14"/>
        <v>28.323599999999999</v>
      </c>
      <c r="AA144" s="3"/>
      <c r="AB144" s="3"/>
      <c r="AC144" s="3"/>
      <c r="AD144" s="3">
        <f t="shared" si="15"/>
        <v>311.55959999999999</v>
      </c>
      <c r="AE144" s="3"/>
      <c r="AF144" s="3"/>
    </row>
    <row r="145" spans="1:33" ht="15.75" x14ac:dyDescent="0.3">
      <c r="A145" s="50" t="s">
        <v>49</v>
      </c>
      <c r="B145" s="50"/>
      <c r="C145" s="50"/>
      <c r="D145" s="50"/>
      <c r="E145" s="56"/>
      <c r="F145" s="56"/>
      <c r="G145" s="56"/>
      <c r="H145" s="52"/>
      <c r="I145" s="52"/>
      <c r="J145" s="52"/>
      <c r="K145" s="52"/>
      <c r="L145" s="52"/>
      <c r="M145" s="52"/>
      <c r="N145" s="53">
        <f>SUM(N137:N144)</f>
        <v>103</v>
      </c>
      <c r="O145" s="53"/>
      <c r="P145" s="53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3">
        <f>SUM(AD137:AD144)</f>
        <v>1891.7932000000001</v>
      </c>
      <c r="AE145" s="53"/>
      <c r="AF145" s="53"/>
      <c r="AG145" s="55"/>
    </row>
    <row r="146" spans="1:33" ht="15.75" x14ac:dyDescent="0.3">
      <c r="A146" s="53" t="s">
        <v>48</v>
      </c>
      <c r="B146" s="53"/>
      <c r="C146" s="53"/>
      <c r="D146" s="53"/>
      <c r="E146" s="53">
        <v>67.176400000000001</v>
      </c>
      <c r="F146" s="53"/>
      <c r="G146" s="53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5"/>
    </row>
    <row r="147" spans="1:33" ht="15.75" x14ac:dyDescent="0.3">
      <c r="A147" s="53" t="s">
        <v>53</v>
      </c>
      <c r="B147" s="53"/>
      <c r="C147" s="53"/>
      <c r="D147" s="53"/>
      <c r="E147" s="53">
        <f>(AD145/N145)</f>
        <v>18.36692427184466</v>
      </c>
      <c r="F147" s="53"/>
      <c r="G147" s="53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5"/>
    </row>
    <row r="148" spans="1:33" x14ac:dyDescent="0.25">
      <c r="A148" s="3"/>
      <c r="B148" s="3"/>
      <c r="C148" s="3"/>
      <c r="D148" s="3"/>
      <c r="H148" t="s">
        <v>54</v>
      </c>
    </row>
    <row r="149" spans="1:33" s="61" customFormat="1" ht="15.75" thickBot="1" x14ac:dyDescent="0.3"/>
    <row r="151" spans="1:33" x14ac:dyDescent="0.25">
      <c r="A151" s="58" t="s">
        <v>89</v>
      </c>
      <c r="B151" s="58"/>
      <c r="C151" s="58"/>
      <c r="D151" s="58"/>
      <c r="E151" s="58"/>
      <c r="F151" s="58"/>
      <c r="G151" s="58"/>
      <c r="H151" s="58"/>
    </row>
    <row r="152" spans="1:33" x14ac:dyDescent="0.25">
      <c r="A152" s="58"/>
      <c r="B152" s="58"/>
      <c r="C152" s="58"/>
      <c r="D152" s="58"/>
      <c r="E152" s="58"/>
      <c r="F152" s="58"/>
      <c r="G152" s="58"/>
      <c r="H152" s="58"/>
    </row>
    <row r="153" spans="1:33" x14ac:dyDescent="0.25">
      <c r="A153" s="58"/>
      <c r="B153" s="58"/>
      <c r="C153" s="58"/>
      <c r="D153" s="58"/>
      <c r="E153" s="58"/>
      <c r="F153" s="58"/>
      <c r="G153" s="58"/>
      <c r="H153" s="58"/>
    </row>
    <row r="155" spans="1:33" x14ac:dyDescent="0.25">
      <c r="C155" s="4" t="s">
        <v>55</v>
      </c>
      <c r="D155" s="4"/>
      <c r="E155" s="4"/>
      <c r="F155" s="4"/>
      <c r="G155" s="4"/>
      <c r="H155" s="4"/>
      <c r="I155" s="5" t="s">
        <v>41</v>
      </c>
      <c r="J155" s="5"/>
      <c r="K155" s="5" t="s">
        <v>57</v>
      </c>
      <c r="L155" s="5"/>
      <c r="M155" s="5" t="s">
        <v>58</v>
      </c>
      <c r="N155" s="5"/>
      <c r="O155" s="6" t="s">
        <v>56</v>
      </c>
      <c r="P155" s="6"/>
      <c r="Q155" s="6" t="s">
        <v>24</v>
      </c>
      <c r="R155" s="6"/>
    </row>
    <row r="156" spans="1:33" x14ac:dyDescent="0.25"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6"/>
      <c r="P156" s="6"/>
      <c r="Q156" s="6"/>
      <c r="R156" s="6"/>
    </row>
    <row r="159" spans="1:33" ht="19.5" x14ac:dyDescent="0.4">
      <c r="A159" s="10" t="s">
        <v>1</v>
      </c>
      <c r="B159" s="10"/>
      <c r="C159" s="10"/>
      <c r="D159" s="10"/>
      <c r="E159" s="13" t="s">
        <v>4</v>
      </c>
      <c r="F159" s="13"/>
      <c r="G159" s="13"/>
      <c r="H159" s="14" t="s">
        <v>5</v>
      </c>
      <c r="I159" s="14"/>
      <c r="J159" s="14"/>
      <c r="K159" s="14"/>
      <c r="L159" s="14"/>
    </row>
    <row r="160" spans="1:33" x14ac:dyDescent="0.25">
      <c r="A160" s="3" t="s">
        <v>7</v>
      </c>
      <c r="B160" s="3"/>
      <c r="C160" s="3"/>
      <c r="D160" s="3"/>
      <c r="E160" s="3">
        <v>4</v>
      </c>
      <c r="F160" s="3"/>
      <c r="G160" s="3"/>
      <c r="H160" s="3">
        <v>4</v>
      </c>
      <c r="I160" s="3"/>
      <c r="J160" s="3"/>
      <c r="K160" s="3"/>
      <c r="L160" s="3"/>
    </row>
    <row r="161" spans="1:15" x14ac:dyDescent="0.25">
      <c r="A161" s="3" t="s">
        <v>8</v>
      </c>
      <c r="B161" s="3"/>
      <c r="C161" s="3"/>
      <c r="D161" s="3"/>
      <c r="E161" s="3">
        <v>16</v>
      </c>
      <c r="F161" s="3"/>
      <c r="G161" s="3"/>
      <c r="H161" s="3">
        <v>20</v>
      </c>
      <c r="I161" s="3"/>
      <c r="J161" s="3"/>
      <c r="K161" s="3"/>
      <c r="L161" s="3"/>
    </row>
    <row r="162" spans="1:15" x14ac:dyDescent="0.25">
      <c r="A162" s="3" t="s">
        <v>9</v>
      </c>
      <c r="B162" s="3"/>
      <c r="C162" s="3"/>
      <c r="D162" s="3"/>
      <c r="E162" s="3">
        <v>13</v>
      </c>
      <c r="F162" s="3"/>
      <c r="G162" s="3"/>
      <c r="H162" s="3">
        <v>33</v>
      </c>
      <c r="I162" s="3"/>
      <c r="J162" s="3"/>
      <c r="K162" s="3"/>
      <c r="L162" s="3"/>
    </row>
    <row r="163" spans="1:15" x14ac:dyDescent="0.25">
      <c r="A163" s="8" t="s">
        <v>10</v>
      </c>
      <c r="B163" s="8"/>
      <c r="C163" s="8"/>
      <c r="D163" s="8"/>
      <c r="E163" s="3">
        <v>8</v>
      </c>
      <c r="F163" s="3"/>
      <c r="G163" s="3"/>
      <c r="H163" s="9">
        <v>41</v>
      </c>
      <c r="I163" s="9"/>
      <c r="J163" s="9"/>
      <c r="K163" s="9"/>
      <c r="L163" s="9"/>
    </row>
    <row r="164" spans="1:15" x14ac:dyDescent="0.25">
      <c r="A164" s="35" t="s">
        <v>11</v>
      </c>
      <c r="B164" s="35"/>
      <c r="C164" s="35"/>
      <c r="D164" s="35"/>
      <c r="E164" s="9">
        <v>17</v>
      </c>
      <c r="F164" s="9"/>
      <c r="G164" s="9"/>
      <c r="H164" s="9">
        <v>58</v>
      </c>
      <c r="I164" s="9"/>
      <c r="J164" s="9"/>
      <c r="K164" s="9"/>
      <c r="L164" s="9"/>
    </row>
    <row r="165" spans="1:15" x14ac:dyDescent="0.25">
      <c r="A165" s="8" t="s">
        <v>12</v>
      </c>
      <c r="B165" s="8"/>
      <c r="C165" s="8"/>
      <c r="D165" s="8"/>
      <c r="E165" s="3">
        <v>12</v>
      </c>
      <c r="F165" s="3"/>
      <c r="G165" s="3"/>
      <c r="H165" s="9">
        <v>70</v>
      </c>
      <c r="I165" s="9"/>
      <c r="J165" s="9"/>
      <c r="K165" s="9"/>
      <c r="L165" s="9"/>
    </row>
    <row r="166" spans="1:15" x14ac:dyDescent="0.25">
      <c r="A166" s="8" t="s">
        <v>13</v>
      </c>
      <c r="B166" s="8"/>
      <c r="C166" s="8"/>
      <c r="D166" s="8"/>
      <c r="E166" s="3">
        <v>22</v>
      </c>
      <c r="F166" s="3"/>
      <c r="G166" s="3"/>
      <c r="H166" s="3">
        <v>92</v>
      </c>
      <c r="I166" s="3"/>
      <c r="J166" s="3"/>
      <c r="K166" s="3"/>
      <c r="L166" s="3"/>
    </row>
    <row r="167" spans="1:15" ht="18.75" x14ac:dyDescent="0.4">
      <c r="A167" s="32" t="s">
        <v>14</v>
      </c>
      <c r="B167" s="32"/>
      <c r="C167" s="32"/>
      <c r="D167" s="32"/>
      <c r="E167" s="33">
        <v>11</v>
      </c>
      <c r="F167" s="33"/>
      <c r="G167" s="33"/>
      <c r="H167" s="3">
        <v>103</v>
      </c>
      <c r="I167" s="3"/>
      <c r="J167" s="3"/>
      <c r="K167" s="3"/>
      <c r="L167" s="3"/>
      <c r="M167" s="34" t="s">
        <v>59</v>
      </c>
      <c r="N167" s="34"/>
    </row>
    <row r="168" spans="1:15" ht="18.75" x14ac:dyDescent="0.4">
      <c r="A168" s="49" t="s">
        <v>26</v>
      </c>
      <c r="B168" s="49"/>
      <c r="C168" s="49"/>
      <c r="D168" s="49"/>
      <c r="E168" s="34">
        <f>SUM(E160:E167)</f>
        <v>103</v>
      </c>
      <c r="F168" s="34"/>
      <c r="G168" s="34"/>
      <c r="H168" s="3"/>
      <c r="I168" s="3"/>
      <c r="J168" s="3"/>
      <c r="K168" s="3"/>
      <c r="L168" s="3"/>
    </row>
    <row r="169" spans="1:15" x14ac:dyDescent="0.25">
      <c r="A169" s="3"/>
      <c r="B169" s="3"/>
      <c r="C169" s="3"/>
      <c r="D169" s="3"/>
      <c r="E169" s="3"/>
      <c r="F169" s="3"/>
      <c r="G169" s="3"/>
    </row>
    <row r="170" spans="1:15" x14ac:dyDescent="0.25">
      <c r="E170" s="39" t="s">
        <v>63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</row>
    <row r="171" spans="1:15" x14ac:dyDescent="0.25"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</row>
    <row r="172" spans="1:15" x14ac:dyDescent="0.25"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</row>
    <row r="174" spans="1:15" s="61" customFormat="1" ht="15.75" thickBot="1" x14ac:dyDescent="0.3"/>
    <row r="175" spans="1:15" x14ac:dyDescent="0.25">
      <c r="A175" s="37" t="s">
        <v>64</v>
      </c>
      <c r="B175" s="37"/>
      <c r="C175" s="37"/>
      <c r="D175" s="37"/>
      <c r="E175" s="37"/>
      <c r="F175" s="37"/>
      <c r="G175" s="37"/>
      <c r="H175" s="37"/>
    </row>
    <row r="176" spans="1:15" x14ac:dyDescent="0.25">
      <c r="A176" s="37"/>
      <c r="B176" s="37"/>
      <c r="C176" s="37"/>
      <c r="D176" s="37"/>
      <c r="E176" s="37"/>
      <c r="F176" s="37"/>
      <c r="G176" s="37"/>
      <c r="H176" s="37"/>
    </row>
    <row r="177" spans="1:18" x14ac:dyDescent="0.25">
      <c r="A177" s="37"/>
      <c r="B177" s="37"/>
      <c r="C177" s="37"/>
      <c r="D177" s="37"/>
      <c r="E177" s="37"/>
      <c r="F177" s="37"/>
      <c r="G177" s="37"/>
      <c r="H177" s="37"/>
    </row>
    <row r="179" spans="1:18" ht="15" customHeight="1" x14ac:dyDescent="0.25">
      <c r="A179" s="5" t="s">
        <v>65</v>
      </c>
      <c r="B179" s="5"/>
      <c r="C179" s="41" t="s">
        <v>66</v>
      </c>
      <c r="D179" s="41"/>
      <c r="E179" s="41"/>
      <c r="F179" s="41"/>
      <c r="G179" s="41"/>
      <c r="H179" s="41"/>
      <c r="I179" s="5" t="s">
        <v>67</v>
      </c>
      <c r="J179" s="5"/>
      <c r="K179" s="5" t="s">
        <v>23</v>
      </c>
      <c r="L179" s="5"/>
      <c r="M179" s="5" t="s">
        <v>68</v>
      </c>
      <c r="N179" s="5"/>
      <c r="O179" s="6" t="s">
        <v>69</v>
      </c>
      <c r="P179" s="6"/>
      <c r="Q179" s="6" t="s">
        <v>24</v>
      </c>
      <c r="R179" s="6"/>
    </row>
    <row r="180" spans="1:18" ht="15" customHeight="1" x14ac:dyDescent="0.25">
      <c r="A180" s="5"/>
      <c r="B180" s="5"/>
      <c r="C180" s="41"/>
      <c r="D180" s="41"/>
      <c r="E180" s="41"/>
      <c r="F180" s="41"/>
      <c r="G180" s="41"/>
      <c r="H180" s="41"/>
      <c r="I180" s="5"/>
      <c r="J180" s="5"/>
      <c r="K180" s="5"/>
      <c r="L180" s="5"/>
      <c r="M180" s="5"/>
      <c r="N180" s="5"/>
      <c r="O180" s="6"/>
      <c r="P180" s="6"/>
      <c r="Q180" s="6"/>
      <c r="R180" s="6"/>
    </row>
    <row r="183" spans="1:18" ht="19.5" x14ac:dyDescent="0.4">
      <c r="A183" s="10" t="s">
        <v>1</v>
      </c>
      <c r="B183" s="10"/>
      <c r="C183" s="10"/>
      <c r="D183" s="10"/>
      <c r="E183" s="13" t="s">
        <v>4</v>
      </c>
      <c r="F183" s="13"/>
      <c r="G183" s="13"/>
      <c r="H183" s="14" t="s">
        <v>5</v>
      </c>
      <c r="I183" s="14"/>
      <c r="J183" s="14"/>
      <c r="K183" s="14"/>
      <c r="L183" s="14"/>
    </row>
    <row r="184" spans="1:18" x14ac:dyDescent="0.25">
      <c r="A184" s="3" t="s">
        <v>7</v>
      </c>
      <c r="B184" s="3"/>
      <c r="C184" s="3"/>
      <c r="D184" s="3"/>
      <c r="E184" s="3">
        <v>4</v>
      </c>
      <c r="F184" s="3"/>
      <c r="G184" s="3"/>
      <c r="H184" s="3">
        <v>4</v>
      </c>
      <c r="I184" s="3"/>
      <c r="J184" s="3"/>
      <c r="K184" s="3"/>
      <c r="L184" s="3"/>
    </row>
    <row r="185" spans="1:18" x14ac:dyDescent="0.25">
      <c r="A185" s="3" t="s">
        <v>8</v>
      </c>
      <c r="B185" s="3"/>
      <c r="C185" s="3"/>
      <c r="D185" s="3"/>
      <c r="E185" s="3">
        <v>16</v>
      </c>
      <c r="F185" s="3"/>
      <c r="G185" s="3"/>
      <c r="H185" s="42">
        <v>20</v>
      </c>
      <c r="I185" s="42"/>
      <c r="J185" s="42"/>
      <c r="K185" s="42"/>
      <c r="L185" s="42"/>
    </row>
    <row r="186" spans="1:18" x14ac:dyDescent="0.25">
      <c r="A186" s="42" t="s">
        <v>9</v>
      </c>
      <c r="B186" s="42"/>
      <c r="C186" s="42"/>
      <c r="D186" s="42"/>
      <c r="E186" s="42">
        <v>13</v>
      </c>
      <c r="F186" s="42"/>
      <c r="G186" s="42"/>
      <c r="H186" s="18">
        <v>33</v>
      </c>
      <c r="I186" s="18"/>
      <c r="J186" s="18"/>
      <c r="K186" s="18"/>
      <c r="L186" s="18"/>
    </row>
    <row r="187" spans="1:18" x14ac:dyDescent="0.25">
      <c r="A187" s="8" t="s">
        <v>10</v>
      </c>
      <c r="B187" s="8"/>
      <c r="C187" s="8"/>
      <c r="D187" s="8"/>
      <c r="E187" s="3">
        <v>8</v>
      </c>
      <c r="F187" s="3"/>
      <c r="G187" s="3"/>
      <c r="H187" s="3">
        <v>41</v>
      </c>
      <c r="I187" s="3"/>
      <c r="J187" s="3"/>
      <c r="K187" s="3"/>
      <c r="L187" s="3"/>
    </row>
    <row r="188" spans="1:18" x14ac:dyDescent="0.25">
      <c r="A188" s="8" t="s">
        <v>11</v>
      </c>
      <c r="B188" s="8"/>
      <c r="C188" s="8"/>
      <c r="D188" s="8"/>
      <c r="E188" s="18">
        <v>17</v>
      </c>
      <c r="F188" s="18"/>
      <c r="G188" s="18"/>
      <c r="H188" s="18">
        <v>58</v>
      </c>
      <c r="I188" s="18"/>
      <c r="J188" s="18"/>
      <c r="K188" s="18"/>
      <c r="L188" s="18"/>
    </row>
    <row r="189" spans="1:18" x14ac:dyDescent="0.25">
      <c r="A189" s="8" t="s">
        <v>12</v>
      </c>
      <c r="B189" s="8"/>
      <c r="C189" s="8"/>
      <c r="D189" s="8"/>
      <c r="E189" s="3">
        <v>12</v>
      </c>
      <c r="F189" s="3"/>
      <c r="G189" s="3"/>
      <c r="H189" s="3">
        <v>70</v>
      </c>
      <c r="I189" s="3"/>
      <c r="J189" s="3"/>
      <c r="K189" s="3"/>
      <c r="L189" s="3"/>
    </row>
    <row r="190" spans="1:18" x14ac:dyDescent="0.25">
      <c r="A190" s="8" t="s">
        <v>13</v>
      </c>
      <c r="B190" s="8"/>
      <c r="C190" s="8"/>
      <c r="D190" s="8"/>
      <c r="E190" s="3">
        <v>22</v>
      </c>
      <c r="F190" s="3"/>
      <c r="G190" s="3"/>
      <c r="H190" s="3">
        <v>92</v>
      </c>
      <c r="I190" s="3"/>
      <c r="J190" s="3"/>
      <c r="K190" s="3"/>
      <c r="L190" s="3"/>
    </row>
    <row r="191" spans="1:18" x14ac:dyDescent="0.25">
      <c r="A191" s="8" t="s">
        <v>14</v>
      </c>
      <c r="B191" s="8"/>
      <c r="C191" s="8"/>
      <c r="D191" s="8"/>
      <c r="E191" s="3">
        <v>11</v>
      </c>
      <c r="F191" s="3"/>
      <c r="G191" s="3"/>
      <c r="H191" s="3">
        <v>103</v>
      </c>
      <c r="I191" s="3"/>
      <c r="J191" s="3"/>
      <c r="K191" s="3"/>
      <c r="L191" s="3"/>
    </row>
    <row r="192" spans="1:18" ht="18.75" x14ac:dyDescent="0.4">
      <c r="A192" s="49" t="s">
        <v>26</v>
      </c>
      <c r="B192" s="49"/>
      <c r="C192" s="49"/>
      <c r="D192" s="49"/>
      <c r="E192" s="34">
        <f>SUM(E184:E191)</f>
        <v>103</v>
      </c>
      <c r="F192" s="34"/>
      <c r="G192" s="34"/>
      <c r="H192" s="3"/>
      <c r="I192" s="3"/>
      <c r="J192" s="3"/>
      <c r="K192" s="3"/>
      <c r="L192" s="3"/>
    </row>
    <row r="194" spans="1:18" x14ac:dyDescent="0.25">
      <c r="A194" s="21" t="s">
        <v>27</v>
      </c>
      <c r="B194" s="21"/>
      <c r="C194" s="21"/>
      <c r="D194" s="21"/>
      <c r="E194" s="21"/>
      <c r="F194" s="21"/>
      <c r="G194" s="21"/>
    </row>
    <row r="195" spans="1:18" x14ac:dyDescent="0.25">
      <c r="A195" s="21"/>
      <c r="B195" s="21"/>
      <c r="C195" s="21"/>
      <c r="D195" s="21"/>
      <c r="E195" s="21"/>
      <c r="F195" s="21"/>
      <c r="G195" s="21"/>
    </row>
    <row r="196" spans="1:18" x14ac:dyDescent="0.25">
      <c r="E196" s="40" t="s">
        <v>70</v>
      </c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1:18" x14ac:dyDescent="0.25"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</row>
    <row r="198" spans="1:18" x14ac:dyDescent="0.25"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</row>
    <row r="199" spans="1:18" s="61" customFormat="1" ht="15.75" thickBot="1" x14ac:dyDescent="0.3"/>
    <row r="201" spans="1:18" x14ac:dyDescent="0.25">
      <c r="A201" s="37" t="s">
        <v>71</v>
      </c>
      <c r="B201" s="37"/>
      <c r="C201" s="37"/>
      <c r="D201" s="37"/>
      <c r="E201" s="37"/>
      <c r="F201" s="37"/>
      <c r="G201" s="37"/>
      <c r="H201" s="37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37"/>
      <c r="B202" s="37"/>
      <c r="C202" s="37"/>
      <c r="D202" s="37"/>
      <c r="E202" s="37"/>
      <c r="F202" s="37"/>
      <c r="G202" s="37"/>
      <c r="H202" s="37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37"/>
      <c r="B203" s="37"/>
      <c r="C203" s="37"/>
      <c r="D203" s="37"/>
      <c r="E203" s="37"/>
      <c r="F203" s="37"/>
      <c r="G203" s="37"/>
      <c r="H203" s="37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43" t="s">
        <v>73</v>
      </c>
      <c r="B205" s="43"/>
      <c r="C205" s="44" t="s">
        <v>72</v>
      </c>
      <c r="D205" s="44"/>
      <c r="E205" s="44"/>
      <c r="F205" s="44"/>
      <c r="G205" s="44"/>
      <c r="H205" s="44"/>
      <c r="I205" s="5" t="s">
        <v>74</v>
      </c>
      <c r="J205" s="5"/>
      <c r="K205" s="5" t="s">
        <v>23</v>
      </c>
      <c r="L205" s="5"/>
      <c r="M205" s="5" t="s">
        <v>75</v>
      </c>
      <c r="N205" s="5"/>
      <c r="O205" s="6" t="s">
        <v>76</v>
      </c>
      <c r="P205" s="6"/>
      <c r="Q205" s="6" t="s">
        <v>24</v>
      </c>
      <c r="R205" s="6"/>
    </row>
    <row r="206" spans="1:18" x14ac:dyDescent="0.25">
      <c r="A206" s="43"/>
      <c r="B206" s="43"/>
      <c r="C206" s="44"/>
      <c r="D206" s="44"/>
      <c r="E206" s="44"/>
      <c r="F206" s="44"/>
      <c r="G206" s="44"/>
      <c r="H206" s="44"/>
      <c r="I206" s="5"/>
      <c r="J206" s="5"/>
      <c r="K206" s="5"/>
      <c r="L206" s="5"/>
      <c r="M206" s="5"/>
      <c r="N206" s="5"/>
      <c r="O206" s="6"/>
      <c r="P206" s="6"/>
      <c r="Q206" s="6"/>
      <c r="R206" s="6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9.5" x14ac:dyDescent="0.4">
      <c r="A209" s="10" t="s">
        <v>1</v>
      </c>
      <c r="B209" s="10"/>
      <c r="C209" s="10"/>
      <c r="D209" s="10"/>
      <c r="E209" s="13" t="s">
        <v>4</v>
      </c>
      <c r="F209" s="13"/>
      <c r="G209" s="13"/>
      <c r="H209" s="14" t="s">
        <v>5</v>
      </c>
      <c r="I209" s="14"/>
      <c r="J209" s="14"/>
      <c r="K209" s="14"/>
      <c r="L209" s="14"/>
      <c r="M209" s="2"/>
      <c r="N209" s="2"/>
      <c r="O209" s="2"/>
      <c r="P209" s="2"/>
      <c r="Q209" s="2"/>
      <c r="R209" s="2"/>
    </row>
    <row r="210" spans="1:18" x14ac:dyDescent="0.25">
      <c r="A210" s="3" t="s">
        <v>7</v>
      </c>
      <c r="B210" s="3"/>
      <c r="C210" s="3"/>
      <c r="D210" s="3"/>
      <c r="E210" s="3">
        <v>4</v>
      </c>
      <c r="F210" s="3"/>
      <c r="G210" s="3"/>
      <c r="H210" s="3">
        <v>4</v>
      </c>
      <c r="I210" s="3"/>
      <c r="J210" s="3"/>
      <c r="K210" s="3"/>
      <c r="L210" s="3"/>
      <c r="M210" s="2"/>
      <c r="N210" s="2"/>
      <c r="O210" s="2"/>
      <c r="P210" s="2"/>
      <c r="Q210" s="2"/>
      <c r="R210" s="2"/>
    </row>
    <row r="211" spans="1:18" x14ac:dyDescent="0.25">
      <c r="A211" s="3" t="s">
        <v>8</v>
      </c>
      <c r="B211" s="3"/>
      <c r="C211" s="3"/>
      <c r="D211" s="3"/>
      <c r="E211" s="3">
        <v>16</v>
      </c>
      <c r="F211" s="3"/>
      <c r="G211" s="3"/>
      <c r="H211" s="18">
        <v>20</v>
      </c>
      <c r="I211" s="18"/>
      <c r="J211" s="18"/>
      <c r="K211" s="18"/>
      <c r="L211" s="18"/>
      <c r="M211" s="2"/>
      <c r="N211" s="2"/>
      <c r="O211" s="2"/>
      <c r="P211" s="2"/>
      <c r="Q211" s="2"/>
      <c r="R211" s="2"/>
    </row>
    <row r="212" spans="1:18" x14ac:dyDescent="0.25">
      <c r="A212" s="18" t="s">
        <v>9</v>
      </c>
      <c r="B212" s="18"/>
      <c r="C212" s="18"/>
      <c r="D212" s="18"/>
      <c r="E212" s="18">
        <v>13</v>
      </c>
      <c r="F212" s="18"/>
      <c r="G212" s="18"/>
      <c r="H212" s="18">
        <v>33</v>
      </c>
      <c r="I212" s="18"/>
      <c r="J212" s="18"/>
      <c r="K212" s="18"/>
      <c r="L212" s="18"/>
      <c r="M212" s="2"/>
      <c r="N212" s="2"/>
      <c r="O212" s="2"/>
      <c r="P212" s="2"/>
      <c r="Q212" s="2"/>
      <c r="R212" s="2"/>
    </row>
    <row r="213" spans="1:18" x14ac:dyDescent="0.25">
      <c r="A213" s="8" t="s">
        <v>10</v>
      </c>
      <c r="B213" s="8"/>
      <c r="C213" s="8"/>
      <c r="D213" s="8"/>
      <c r="E213" s="3">
        <v>8</v>
      </c>
      <c r="F213" s="3"/>
      <c r="G213" s="3"/>
      <c r="H213" s="3">
        <v>41</v>
      </c>
      <c r="I213" s="3"/>
      <c r="J213" s="3"/>
      <c r="K213" s="3"/>
      <c r="L213" s="3"/>
      <c r="M213" s="2"/>
      <c r="N213" s="2"/>
      <c r="O213" s="2"/>
      <c r="P213" s="2"/>
      <c r="Q213" s="2"/>
      <c r="R213" s="2"/>
    </row>
    <row r="214" spans="1:18" x14ac:dyDescent="0.25">
      <c r="A214" s="8" t="s">
        <v>11</v>
      </c>
      <c r="B214" s="8"/>
      <c r="C214" s="8"/>
      <c r="D214" s="8"/>
      <c r="E214" s="18">
        <v>17</v>
      </c>
      <c r="F214" s="18"/>
      <c r="G214" s="18"/>
      <c r="H214" s="18">
        <v>58</v>
      </c>
      <c r="I214" s="18"/>
      <c r="J214" s="18"/>
      <c r="K214" s="18"/>
      <c r="L214" s="18"/>
      <c r="M214" s="2"/>
      <c r="N214" s="2"/>
      <c r="O214" s="2"/>
      <c r="P214" s="2"/>
      <c r="Q214" s="2"/>
      <c r="R214" s="2"/>
    </row>
    <row r="215" spans="1:18" x14ac:dyDescent="0.25">
      <c r="A215" s="8" t="s">
        <v>12</v>
      </c>
      <c r="B215" s="8"/>
      <c r="C215" s="8"/>
      <c r="D215" s="8"/>
      <c r="E215" s="3">
        <v>12</v>
      </c>
      <c r="F215" s="3"/>
      <c r="G215" s="3"/>
      <c r="H215" s="46">
        <v>70</v>
      </c>
      <c r="I215" s="46"/>
      <c r="J215" s="46"/>
      <c r="K215" s="46"/>
      <c r="L215" s="46"/>
      <c r="M215" s="2"/>
      <c r="N215" s="2"/>
      <c r="O215" s="2"/>
      <c r="P215" s="2"/>
      <c r="Q215" s="2"/>
      <c r="R215" s="2"/>
    </row>
    <row r="216" spans="1:18" x14ac:dyDescent="0.25">
      <c r="A216" s="45" t="s">
        <v>13</v>
      </c>
      <c r="B216" s="45"/>
      <c r="C216" s="45"/>
      <c r="D216" s="45"/>
      <c r="E216" s="46">
        <v>22</v>
      </c>
      <c r="F216" s="46"/>
      <c r="G216" s="46"/>
      <c r="H216" s="3">
        <v>92</v>
      </c>
      <c r="I216" s="3"/>
      <c r="J216" s="3"/>
      <c r="K216" s="3"/>
      <c r="L216" s="3"/>
      <c r="M216" s="2"/>
      <c r="N216" s="2"/>
      <c r="O216" s="2"/>
      <c r="P216" s="2"/>
      <c r="Q216" s="2"/>
      <c r="R216" s="2"/>
    </row>
    <row r="217" spans="1:18" x14ac:dyDescent="0.25">
      <c r="A217" s="8" t="s">
        <v>14</v>
      </c>
      <c r="B217" s="8"/>
      <c r="C217" s="8"/>
      <c r="D217" s="8"/>
      <c r="E217" s="3">
        <v>11</v>
      </c>
      <c r="F217" s="3"/>
      <c r="G217" s="3"/>
      <c r="H217" s="3">
        <v>103</v>
      </c>
      <c r="I217" s="3"/>
      <c r="J217" s="3"/>
      <c r="K217" s="3"/>
      <c r="L217" s="3"/>
      <c r="M217" s="2"/>
      <c r="N217" s="2"/>
      <c r="O217" s="2"/>
      <c r="P217" s="2"/>
      <c r="Q217" s="2"/>
      <c r="R217" s="2"/>
    </row>
    <row r="218" spans="1:18" ht="18.75" x14ac:dyDescent="0.4">
      <c r="A218" s="49" t="s">
        <v>26</v>
      </c>
      <c r="B218" s="49"/>
      <c r="C218" s="49"/>
      <c r="D218" s="49"/>
      <c r="E218" s="34">
        <f>SUM(E210:E217)</f>
        <v>103</v>
      </c>
      <c r="F218" s="34"/>
      <c r="G218" s="34"/>
      <c r="H218" s="3"/>
      <c r="I218" s="3"/>
      <c r="J218" s="3"/>
      <c r="K218" s="3"/>
      <c r="L218" s="3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1" t="s">
        <v>27</v>
      </c>
      <c r="B220" s="21"/>
      <c r="C220" s="21"/>
      <c r="D220" s="21"/>
      <c r="E220" s="21"/>
      <c r="F220" s="21"/>
      <c r="G220" s="2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1"/>
      <c r="B221" s="21"/>
      <c r="C221" s="21"/>
      <c r="D221" s="21"/>
      <c r="E221" s="21"/>
      <c r="F221" s="21"/>
      <c r="G221" s="2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47" t="s">
        <v>77</v>
      </c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2"/>
      <c r="Q222" s="2"/>
      <c r="R222" s="2"/>
    </row>
    <row r="223" spans="1:18" x14ac:dyDescent="0.25">
      <c r="A223" s="2"/>
      <c r="B223" s="2"/>
      <c r="C223" s="2"/>
      <c r="D223" s="2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2"/>
      <c r="Q223" s="2"/>
      <c r="R223" s="2"/>
    </row>
    <row r="224" spans="1:18" x14ac:dyDescent="0.25">
      <c r="A224" s="2"/>
      <c r="B224" s="2"/>
      <c r="C224" s="2"/>
      <c r="D224" s="2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2"/>
      <c r="Q224" s="2"/>
      <c r="R224" s="2"/>
    </row>
    <row r="225" spans="1:26" s="61" customFormat="1" ht="19.5" customHeight="1" thickBot="1" x14ac:dyDescent="0.3"/>
    <row r="226" spans="1:26" x14ac:dyDescent="0.25">
      <c r="A226" s="36" t="s">
        <v>78</v>
      </c>
      <c r="B226" s="36"/>
      <c r="C226" s="36"/>
      <c r="D226" s="36"/>
      <c r="E226" s="36"/>
      <c r="F226" s="36"/>
      <c r="G226" s="36"/>
    </row>
    <row r="227" spans="1:26" x14ac:dyDescent="0.25">
      <c r="A227" s="36"/>
      <c r="B227" s="36"/>
      <c r="C227" s="36"/>
      <c r="D227" s="36"/>
      <c r="E227" s="36"/>
      <c r="F227" s="36"/>
      <c r="G227" s="36"/>
    </row>
    <row r="228" spans="1:26" x14ac:dyDescent="0.25">
      <c r="A228" s="36"/>
      <c r="B228" s="36"/>
      <c r="C228" s="36"/>
      <c r="D228" s="36"/>
      <c r="E228" s="36"/>
      <c r="F228" s="36"/>
      <c r="G228" s="36"/>
    </row>
    <row r="230" spans="1:26" ht="19.5" x14ac:dyDescent="0.4">
      <c r="A230" s="10" t="s">
        <v>1</v>
      </c>
      <c r="B230" s="10"/>
      <c r="C230" s="10"/>
      <c r="D230" s="10"/>
      <c r="E230" s="10" t="s">
        <v>2</v>
      </c>
      <c r="F230" s="10"/>
      <c r="G230" s="10"/>
      <c r="H230" s="10" t="s">
        <v>6</v>
      </c>
      <c r="I230" s="10"/>
      <c r="J230" s="10"/>
      <c r="K230" s="10" t="s">
        <v>28</v>
      </c>
      <c r="L230" s="10"/>
      <c r="M230" s="10"/>
      <c r="N230" s="13" t="s">
        <v>29</v>
      </c>
      <c r="O230" s="13"/>
      <c r="P230" s="13"/>
      <c r="Q230" s="14" t="s">
        <v>5</v>
      </c>
      <c r="R230" s="14"/>
      <c r="S230" s="14"/>
      <c r="T230" s="14"/>
      <c r="U230" s="14"/>
      <c r="V230" s="10" t="s">
        <v>30</v>
      </c>
      <c r="W230" s="10"/>
      <c r="X230" s="10"/>
      <c r="Y230" s="10"/>
      <c r="Z230" s="10"/>
    </row>
    <row r="231" spans="1:26" x14ac:dyDescent="0.25">
      <c r="A231" s="3" t="s">
        <v>7</v>
      </c>
      <c r="B231" s="3"/>
      <c r="C231" s="3"/>
      <c r="D231" s="3"/>
      <c r="E231" s="3">
        <v>21</v>
      </c>
      <c r="F231" s="3"/>
      <c r="G231" s="3"/>
      <c r="H231" s="3">
        <v>30</v>
      </c>
      <c r="I231" s="3"/>
      <c r="J231" s="3"/>
      <c r="K231" s="3">
        <f t="shared" ref="K231:K238" si="16">SUM(E231,H231)/2</f>
        <v>25.5</v>
      </c>
      <c r="L231" s="3"/>
      <c r="M231" s="3"/>
      <c r="N231" s="3">
        <v>4</v>
      </c>
      <c r="O231" s="3"/>
      <c r="P231" s="3"/>
      <c r="Q231" s="3">
        <v>4</v>
      </c>
      <c r="R231" s="3"/>
      <c r="S231" s="3"/>
      <c r="T231" s="3"/>
      <c r="U231" s="3"/>
      <c r="V231" s="3">
        <f t="shared" ref="V231:V238" si="17">(K231*N231)</f>
        <v>102</v>
      </c>
      <c r="W231" s="3"/>
      <c r="X231" s="3"/>
      <c r="Y231" s="3"/>
      <c r="Z231" s="3"/>
    </row>
    <row r="232" spans="1:26" x14ac:dyDescent="0.25">
      <c r="A232" s="3" t="s">
        <v>8</v>
      </c>
      <c r="B232" s="3"/>
      <c r="C232" s="3"/>
      <c r="D232" s="3"/>
      <c r="E232" s="3">
        <v>31</v>
      </c>
      <c r="F232" s="3"/>
      <c r="G232" s="3"/>
      <c r="H232" s="3">
        <v>40</v>
      </c>
      <c r="I232" s="3"/>
      <c r="J232" s="3"/>
      <c r="K232" s="3">
        <f t="shared" si="16"/>
        <v>35.5</v>
      </c>
      <c r="L232" s="3"/>
      <c r="M232" s="3"/>
      <c r="N232" s="3">
        <v>16</v>
      </c>
      <c r="O232" s="3"/>
      <c r="P232" s="3"/>
      <c r="Q232" s="3">
        <v>20</v>
      </c>
      <c r="R232" s="3"/>
      <c r="S232" s="3"/>
      <c r="T232" s="3"/>
      <c r="U232" s="3"/>
      <c r="V232" s="3">
        <f t="shared" si="17"/>
        <v>568</v>
      </c>
      <c r="W232" s="3"/>
      <c r="X232" s="3"/>
      <c r="Y232" s="3"/>
      <c r="Z232" s="3"/>
    </row>
    <row r="233" spans="1:26" x14ac:dyDescent="0.25">
      <c r="A233" s="3" t="s">
        <v>9</v>
      </c>
      <c r="B233" s="3"/>
      <c r="C233" s="3"/>
      <c r="D233" s="3"/>
      <c r="E233" s="3">
        <v>41</v>
      </c>
      <c r="F233" s="3"/>
      <c r="G233" s="3"/>
      <c r="H233" s="3">
        <v>50</v>
      </c>
      <c r="I233" s="3"/>
      <c r="J233" s="3"/>
      <c r="K233" s="3">
        <f t="shared" si="16"/>
        <v>45.5</v>
      </c>
      <c r="L233" s="3"/>
      <c r="M233" s="3"/>
      <c r="N233" s="3">
        <v>13</v>
      </c>
      <c r="O233" s="3"/>
      <c r="P233" s="3"/>
      <c r="Q233" s="3">
        <v>33</v>
      </c>
      <c r="R233" s="3"/>
      <c r="S233" s="3"/>
      <c r="T233" s="3"/>
      <c r="U233" s="3"/>
      <c r="V233" s="3">
        <f t="shared" si="17"/>
        <v>591.5</v>
      </c>
      <c r="W233" s="3"/>
      <c r="X233" s="3"/>
      <c r="Y233" s="3"/>
      <c r="Z233" s="3"/>
    </row>
    <row r="234" spans="1:26" x14ac:dyDescent="0.25">
      <c r="A234" s="8" t="s">
        <v>10</v>
      </c>
      <c r="B234" s="8"/>
      <c r="C234" s="8"/>
      <c r="D234" s="8"/>
      <c r="E234" s="8">
        <v>51</v>
      </c>
      <c r="F234" s="8"/>
      <c r="G234" s="8"/>
      <c r="H234" s="3">
        <v>60</v>
      </c>
      <c r="I234" s="3"/>
      <c r="J234" s="3"/>
      <c r="K234" s="3">
        <f t="shared" si="16"/>
        <v>55.5</v>
      </c>
      <c r="L234" s="3"/>
      <c r="M234" s="3"/>
      <c r="N234" s="3">
        <v>8</v>
      </c>
      <c r="O234" s="3"/>
      <c r="P234" s="3"/>
      <c r="Q234" s="3">
        <v>41</v>
      </c>
      <c r="R234" s="3"/>
      <c r="S234" s="3"/>
      <c r="T234" s="3"/>
      <c r="U234" s="3"/>
      <c r="V234" s="3">
        <f t="shared" si="17"/>
        <v>444</v>
      </c>
      <c r="W234" s="3"/>
      <c r="X234" s="3"/>
      <c r="Y234" s="3"/>
      <c r="Z234" s="3"/>
    </row>
    <row r="235" spans="1:26" x14ac:dyDescent="0.25">
      <c r="A235" s="8" t="s">
        <v>11</v>
      </c>
      <c r="B235" s="8"/>
      <c r="C235" s="8"/>
      <c r="D235" s="8"/>
      <c r="E235" s="8">
        <v>61</v>
      </c>
      <c r="F235" s="8"/>
      <c r="G235" s="8"/>
      <c r="H235" s="3">
        <v>70</v>
      </c>
      <c r="I235" s="3"/>
      <c r="J235" s="3"/>
      <c r="K235" s="3">
        <f t="shared" si="16"/>
        <v>65.5</v>
      </c>
      <c r="L235" s="3"/>
      <c r="M235" s="3"/>
      <c r="N235" s="3">
        <v>17</v>
      </c>
      <c r="O235" s="3"/>
      <c r="P235" s="3"/>
      <c r="Q235" s="3">
        <v>58</v>
      </c>
      <c r="R235" s="3"/>
      <c r="S235" s="3"/>
      <c r="T235" s="3"/>
      <c r="U235" s="3"/>
      <c r="V235" s="3">
        <f t="shared" si="17"/>
        <v>1113.5</v>
      </c>
      <c r="W235" s="3"/>
      <c r="X235" s="3"/>
      <c r="Y235" s="3"/>
      <c r="Z235" s="3"/>
    </row>
    <row r="236" spans="1:26" x14ac:dyDescent="0.25">
      <c r="A236" s="8" t="s">
        <v>12</v>
      </c>
      <c r="B236" s="8"/>
      <c r="C236" s="8"/>
      <c r="D236" s="8"/>
      <c r="E236" s="8">
        <v>71</v>
      </c>
      <c r="F236" s="8"/>
      <c r="G236" s="8"/>
      <c r="H236" s="3">
        <v>80</v>
      </c>
      <c r="I236" s="3"/>
      <c r="J236" s="3"/>
      <c r="K236" s="3">
        <f t="shared" si="16"/>
        <v>75.5</v>
      </c>
      <c r="L236" s="3"/>
      <c r="M236" s="3"/>
      <c r="N236" s="3">
        <v>12</v>
      </c>
      <c r="O236" s="3"/>
      <c r="P236" s="3"/>
      <c r="Q236" s="3">
        <v>70</v>
      </c>
      <c r="R236" s="3"/>
      <c r="S236" s="3"/>
      <c r="T236" s="3"/>
      <c r="U236" s="3"/>
      <c r="V236" s="3">
        <f t="shared" si="17"/>
        <v>906</v>
      </c>
      <c r="W236" s="3"/>
      <c r="X236" s="3"/>
      <c r="Y236" s="3"/>
      <c r="Z236" s="3"/>
    </row>
    <row r="237" spans="1:26" x14ac:dyDescent="0.25">
      <c r="A237" s="8" t="s">
        <v>13</v>
      </c>
      <c r="B237" s="8"/>
      <c r="C237" s="8"/>
      <c r="D237" s="8"/>
      <c r="E237" s="8">
        <v>81</v>
      </c>
      <c r="F237" s="8"/>
      <c r="G237" s="8"/>
      <c r="H237" s="3">
        <v>90</v>
      </c>
      <c r="I237" s="3"/>
      <c r="J237" s="3"/>
      <c r="K237" s="3">
        <f t="shared" si="16"/>
        <v>85.5</v>
      </c>
      <c r="L237" s="3"/>
      <c r="M237" s="3"/>
      <c r="N237" s="3">
        <v>22</v>
      </c>
      <c r="O237" s="3"/>
      <c r="P237" s="3"/>
      <c r="Q237" s="3">
        <v>92</v>
      </c>
      <c r="R237" s="3"/>
      <c r="S237" s="3"/>
      <c r="T237" s="3"/>
      <c r="U237" s="3"/>
      <c r="V237" s="3">
        <f t="shared" si="17"/>
        <v>1881</v>
      </c>
      <c r="W237" s="3"/>
      <c r="X237" s="3"/>
      <c r="Y237" s="3"/>
      <c r="Z237" s="3"/>
    </row>
    <row r="238" spans="1:26" x14ac:dyDescent="0.25">
      <c r="A238" s="8" t="s">
        <v>14</v>
      </c>
      <c r="B238" s="8"/>
      <c r="C238" s="8"/>
      <c r="D238" s="8"/>
      <c r="E238" s="8">
        <v>91</v>
      </c>
      <c r="F238" s="8"/>
      <c r="G238" s="8"/>
      <c r="H238" s="3">
        <v>100</v>
      </c>
      <c r="I238" s="3"/>
      <c r="J238" s="3"/>
      <c r="K238" s="3">
        <f t="shared" si="16"/>
        <v>95.5</v>
      </c>
      <c r="L238" s="3"/>
      <c r="M238" s="3"/>
      <c r="N238" s="3">
        <v>11</v>
      </c>
      <c r="O238" s="3"/>
      <c r="P238" s="3"/>
      <c r="Q238" s="3">
        <v>103</v>
      </c>
      <c r="R238" s="3"/>
      <c r="S238" s="3"/>
      <c r="T238" s="3"/>
      <c r="U238" s="3"/>
      <c r="V238" s="3">
        <f t="shared" si="17"/>
        <v>1050.5</v>
      </c>
      <c r="W238" s="3"/>
      <c r="X238" s="3"/>
      <c r="Y238" s="3"/>
      <c r="Z238" s="3"/>
    </row>
    <row r="239" spans="1:26" ht="18.75" x14ac:dyDescent="0.4">
      <c r="A239" s="48" t="s">
        <v>26</v>
      </c>
      <c r="B239" s="48"/>
      <c r="C239" s="48"/>
      <c r="D239" s="48"/>
      <c r="E239" s="20"/>
      <c r="F239" s="20"/>
      <c r="G239" s="20"/>
      <c r="H239" s="3"/>
      <c r="I239" s="3"/>
      <c r="J239" s="3"/>
      <c r="K239" s="3"/>
      <c r="L239" s="3"/>
      <c r="M239" s="3"/>
      <c r="N239" s="11">
        <f>SUM(N231:N238)</f>
        <v>103</v>
      </c>
      <c r="O239" s="11"/>
      <c r="P239" s="11"/>
      <c r="Q239" s="3"/>
      <c r="R239" s="3"/>
      <c r="S239" s="3"/>
      <c r="T239" s="3"/>
      <c r="U239" s="3"/>
      <c r="V239" s="11">
        <f>SUM(V231:V238)</f>
        <v>6656.5</v>
      </c>
      <c r="W239" s="11"/>
      <c r="X239" s="11"/>
      <c r="Y239" s="11"/>
      <c r="Z239" s="11"/>
    </row>
    <row r="240" spans="1:26" ht="18.75" customHeight="1" x14ac:dyDescent="0.4">
      <c r="A240" s="34" t="s">
        <v>79</v>
      </c>
      <c r="B240" s="34"/>
      <c r="C240" s="34"/>
      <c r="D240" s="34"/>
      <c r="E240" s="11">
        <f>(V239/N239)</f>
        <v>64.626213592233015</v>
      </c>
      <c r="F240" s="11"/>
      <c r="G240" s="11"/>
    </row>
    <row r="242" spans="1:22" s="61" customFormat="1" ht="15.75" thickBot="1" x14ac:dyDescent="0.3"/>
    <row r="243" spans="1:22" x14ac:dyDescent="0.25">
      <c r="A243" s="36" t="s">
        <v>84</v>
      </c>
      <c r="B243" s="36"/>
      <c r="C243" s="36"/>
      <c r="D243" s="36"/>
      <c r="E243" s="36"/>
      <c r="F243" s="36"/>
      <c r="G243" s="36"/>
      <c r="H243" s="2"/>
      <c r="I243" s="2"/>
      <c r="J243" s="2"/>
      <c r="K243" s="2"/>
      <c r="L243" s="2"/>
      <c r="M243" s="2"/>
      <c r="N243" s="2"/>
      <c r="O243" s="2"/>
      <c r="P243" s="2"/>
    </row>
    <row r="244" spans="1:22" x14ac:dyDescent="0.25">
      <c r="A244" s="36"/>
      <c r="B244" s="36"/>
      <c r="C244" s="36"/>
      <c r="D244" s="36"/>
      <c r="E244" s="36"/>
      <c r="F244" s="36"/>
      <c r="G244" s="36"/>
      <c r="H244" s="2"/>
      <c r="I244" s="2"/>
      <c r="J244" s="2"/>
      <c r="K244" s="2"/>
      <c r="L244" s="2"/>
      <c r="M244" s="2"/>
      <c r="N244" s="2"/>
      <c r="O244" s="2"/>
      <c r="P244" s="2"/>
    </row>
    <row r="245" spans="1:22" x14ac:dyDescent="0.25">
      <c r="A245" s="36"/>
      <c r="B245" s="36"/>
      <c r="C245" s="36"/>
      <c r="D245" s="36"/>
      <c r="E245" s="36"/>
      <c r="F245" s="36"/>
      <c r="G245" s="36"/>
      <c r="H245" s="2"/>
      <c r="I245" s="2"/>
      <c r="J245" s="2"/>
      <c r="K245" s="2"/>
      <c r="L245" s="2"/>
      <c r="M245" s="2"/>
      <c r="N245" s="2"/>
      <c r="O245" s="2"/>
      <c r="P245" s="2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22" ht="19.5" x14ac:dyDescent="0.4">
      <c r="A247" s="10" t="s">
        <v>1</v>
      </c>
      <c r="B247" s="10"/>
      <c r="C247" s="10"/>
      <c r="D247" s="10"/>
      <c r="E247" s="10" t="s">
        <v>2</v>
      </c>
      <c r="F247" s="10"/>
      <c r="G247" s="10"/>
      <c r="H247" s="10" t="s">
        <v>6</v>
      </c>
      <c r="I247" s="10"/>
      <c r="J247" s="10"/>
      <c r="K247" s="10" t="s">
        <v>28</v>
      </c>
      <c r="L247" s="10"/>
      <c r="M247" s="10"/>
      <c r="N247" s="13" t="s">
        <v>29</v>
      </c>
      <c r="O247" s="13"/>
      <c r="P247" s="13"/>
      <c r="Q247" s="34" t="s">
        <v>80</v>
      </c>
      <c r="R247" s="34"/>
      <c r="S247" s="34"/>
      <c r="T247" s="34" t="s">
        <v>81</v>
      </c>
      <c r="U247" s="34"/>
      <c r="V247" s="34"/>
    </row>
    <row r="248" spans="1:22" x14ac:dyDescent="0.25">
      <c r="A248" s="3" t="s">
        <v>7</v>
      </c>
      <c r="B248" s="3"/>
      <c r="C248" s="3"/>
      <c r="D248" s="3"/>
      <c r="E248" s="3">
        <v>21</v>
      </c>
      <c r="F248" s="3"/>
      <c r="G248" s="3"/>
      <c r="H248" s="3">
        <v>30</v>
      </c>
      <c r="I248" s="3"/>
      <c r="J248" s="3"/>
      <c r="K248" s="3">
        <f t="shared" ref="K248:K255" si="18">SUM(E248,H248)/2</f>
        <v>25.5</v>
      </c>
      <c r="L248" s="3"/>
      <c r="M248" s="3"/>
      <c r="N248" s="3">
        <v>4</v>
      </c>
      <c r="O248" s="3"/>
      <c r="P248" s="3"/>
      <c r="Q248" s="3">
        <f>LOG(K248)</f>
        <v>1.4065401804339552</v>
      </c>
      <c r="R248" s="3"/>
      <c r="S248" s="3"/>
      <c r="T248" s="3">
        <f>(Q248*N248)</f>
        <v>5.6261607217358209</v>
      </c>
      <c r="U248" s="3"/>
      <c r="V248" s="3"/>
    </row>
    <row r="249" spans="1:22" x14ac:dyDescent="0.25">
      <c r="A249" s="3" t="s">
        <v>8</v>
      </c>
      <c r="B249" s="3"/>
      <c r="C249" s="3"/>
      <c r="D249" s="3"/>
      <c r="E249" s="3">
        <v>31</v>
      </c>
      <c r="F249" s="3"/>
      <c r="G249" s="3"/>
      <c r="H249" s="3">
        <v>40</v>
      </c>
      <c r="I249" s="3"/>
      <c r="J249" s="3"/>
      <c r="K249" s="3">
        <f t="shared" si="18"/>
        <v>35.5</v>
      </c>
      <c r="L249" s="3"/>
      <c r="M249" s="3"/>
      <c r="N249" s="3">
        <v>16</v>
      </c>
      <c r="O249" s="3"/>
      <c r="P249" s="3"/>
      <c r="Q249" s="3">
        <f t="shared" ref="Q249:Q255" si="19">LOG(K249)</f>
        <v>1.550228353055094</v>
      </c>
      <c r="R249" s="3"/>
      <c r="S249" s="3"/>
      <c r="T249" s="3">
        <f t="shared" ref="T249:T255" si="20">(Q249*N249)</f>
        <v>24.803653648881504</v>
      </c>
      <c r="U249" s="3"/>
      <c r="V249" s="3"/>
    </row>
    <row r="250" spans="1:22" x14ac:dyDescent="0.25">
      <c r="A250" s="3" t="s">
        <v>9</v>
      </c>
      <c r="B250" s="3"/>
      <c r="C250" s="3"/>
      <c r="D250" s="3"/>
      <c r="E250" s="3">
        <v>41</v>
      </c>
      <c r="F250" s="3"/>
      <c r="G250" s="3"/>
      <c r="H250" s="3">
        <v>50</v>
      </c>
      <c r="I250" s="3"/>
      <c r="J250" s="3"/>
      <c r="K250" s="3">
        <f t="shared" si="18"/>
        <v>45.5</v>
      </c>
      <c r="L250" s="3"/>
      <c r="M250" s="3"/>
      <c r="N250" s="3">
        <v>13</v>
      </c>
      <c r="O250" s="3"/>
      <c r="P250" s="3"/>
      <c r="Q250" s="3">
        <f t="shared" si="19"/>
        <v>1.6580113966571124</v>
      </c>
      <c r="R250" s="3"/>
      <c r="S250" s="3"/>
      <c r="T250" s="3">
        <f t="shared" si="20"/>
        <v>21.55414815654246</v>
      </c>
      <c r="U250" s="3"/>
      <c r="V250" s="3"/>
    </row>
    <row r="251" spans="1:22" x14ac:dyDescent="0.25">
      <c r="A251" s="8" t="s">
        <v>10</v>
      </c>
      <c r="B251" s="8"/>
      <c r="C251" s="8"/>
      <c r="D251" s="8"/>
      <c r="E251" s="8">
        <v>51</v>
      </c>
      <c r="F251" s="8"/>
      <c r="G251" s="8"/>
      <c r="H251" s="3">
        <v>60</v>
      </c>
      <c r="I251" s="3"/>
      <c r="J251" s="3"/>
      <c r="K251" s="3">
        <f t="shared" si="18"/>
        <v>55.5</v>
      </c>
      <c r="L251" s="3"/>
      <c r="M251" s="3"/>
      <c r="N251" s="3">
        <v>8</v>
      </c>
      <c r="O251" s="3"/>
      <c r="P251" s="3"/>
      <c r="Q251" s="3">
        <f t="shared" si="19"/>
        <v>1.7442929831226763</v>
      </c>
      <c r="R251" s="3"/>
      <c r="S251" s="3"/>
      <c r="T251" s="3">
        <f t="shared" si="20"/>
        <v>13.954343864981411</v>
      </c>
      <c r="U251" s="3"/>
      <c r="V251" s="3"/>
    </row>
    <row r="252" spans="1:22" x14ac:dyDescent="0.25">
      <c r="A252" s="8" t="s">
        <v>11</v>
      </c>
      <c r="B252" s="8"/>
      <c r="C252" s="8"/>
      <c r="D252" s="8"/>
      <c r="E252" s="8">
        <v>61</v>
      </c>
      <c r="F252" s="8"/>
      <c r="G252" s="8"/>
      <c r="H252" s="3">
        <v>70</v>
      </c>
      <c r="I252" s="3"/>
      <c r="J252" s="3"/>
      <c r="K252" s="3">
        <f t="shared" si="18"/>
        <v>65.5</v>
      </c>
      <c r="L252" s="3"/>
      <c r="M252" s="3"/>
      <c r="N252" s="3">
        <v>17</v>
      </c>
      <c r="O252" s="3"/>
      <c r="P252" s="3"/>
      <c r="Q252" s="3">
        <f t="shared" si="19"/>
        <v>1.816241299991783</v>
      </c>
      <c r="R252" s="3"/>
      <c r="S252" s="3"/>
      <c r="T252" s="3">
        <f t="shared" si="20"/>
        <v>30.876102099860312</v>
      </c>
      <c r="U252" s="3"/>
      <c r="V252" s="3"/>
    </row>
    <row r="253" spans="1:22" x14ac:dyDescent="0.25">
      <c r="A253" s="8" t="s">
        <v>12</v>
      </c>
      <c r="B253" s="8"/>
      <c r="C253" s="8"/>
      <c r="D253" s="8"/>
      <c r="E253" s="8">
        <v>71</v>
      </c>
      <c r="F253" s="8"/>
      <c r="G253" s="8"/>
      <c r="H253" s="3">
        <v>80</v>
      </c>
      <c r="I253" s="3"/>
      <c r="J253" s="3"/>
      <c r="K253" s="3">
        <f t="shared" si="18"/>
        <v>75.5</v>
      </c>
      <c r="L253" s="3"/>
      <c r="M253" s="3"/>
      <c r="N253" s="3">
        <v>12</v>
      </c>
      <c r="O253" s="3"/>
      <c r="P253" s="3"/>
      <c r="Q253" s="3">
        <f t="shared" si="19"/>
        <v>1.8779469516291882</v>
      </c>
      <c r="R253" s="3"/>
      <c r="S253" s="3"/>
      <c r="T253" s="3">
        <f t="shared" si="20"/>
        <v>22.535363419550258</v>
      </c>
      <c r="U253" s="3"/>
      <c r="V253" s="3"/>
    </row>
    <row r="254" spans="1:22" x14ac:dyDescent="0.25">
      <c r="A254" s="8" t="s">
        <v>13</v>
      </c>
      <c r="B254" s="8"/>
      <c r="C254" s="8"/>
      <c r="D254" s="8"/>
      <c r="E254" s="8">
        <v>81</v>
      </c>
      <c r="F254" s="8"/>
      <c r="G254" s="8"/>
      <c r="H254" s="3">
        <v>90</v>
      </c>
      <c r="I254" s="3"/>
      <c r="J254" s="3"/>
      <c r="K254" s="3">
        <f t="shared" si="18"/>
        <v>85.5</v>
      </c>
      <c r="L254" s="3"/>
      <c r="M254" s="3"/>
      <c r="N254" s="3">
        <v>22</v>
      </c>
      <c r="O254" s="3"/>
      <c r="P254" s="3"/>
      <c r="Q254" s="3">
        <f t="shared" si="19"/>
        <v>1.9319661147281726</v>
      </c>
      <c r="R254" s="3"/>
      <c r="S254" s="3"/>
      <c r="T254" s="3">
        <f t="shared" si="20"/>
        <v>42.503254524019795</v>
      </c>
      <c r="U254" s="3"/>
      <c r="V254" s="3"/>
    </row>
    <row r="255" spans="1:22" x14ac:dyDescent="0.25">
      <c r="A255" s="8" t="s">
        <v>14</v>
      </c>
      <c r="B255" s="8"/>
      <c r="C255" s="8"/>
      <c r="D255" s="8"/>
      <c r="E255" s="8">
        <v>91</v>
      </c>
      <c r="F255" s="8"/>
      <c r="G255" s="8"/>
      <c r="H255" s="3">
        <v>100</v>
      </c>
      <c r="I255" s="3"/>
      <c r="J255" s="3"/>
      <c r="K255" s="3">
        <f t="shared" si="18"/>
        <v>95.5</v>
      </c>
      <c r="L255" s="3"/>
      <c r="M255" s="3"/>
      <c r="N255" s="3">
        <v>11</v>
      </c>
      <c r="O255" s="3"/>
      <c r="P255" s="3"/>
      <c r="Q255" s="3">
        <f t="shared" si="19"/>
        <v>1.9800033715837464</v>
      </c>
      <c r="R255" s="3"/>
      <c r="S255" s="3"/>
      <c r="T255" s="3">
        <f t="shared" si="20"/>
        <v>21.78003708742121</v>
      </c>
      <c r="U255" s="3"/>
      <c r="V255" s="3"/>
    </row>
    <row r="256" spans="1:22" ht="18.75" x14ac:dyDescent="0.4">
      <c r="A256" s="48" t="s">
        <v>26</v>
      </c>
      <c r="B256" s="48"/>
      <c r="C256" s="48"/>
      <c r="D256" s="48"/>
      <c r="E256" s="20"/>
      <c r="F256" s="20"/>
      <c r="G256" s="20"/>
      <c r="H256" s="3"/>
      <c r="I256" s="3"/>
      <c r="J256" s="3"/>
      <c r="K256" s="3"/>
      <c r="L256" s="3"/>
      <c r="M256" s="3"/>
      <c r="N256" s="11">
        <f>SUM(N248:N255)</f>
        <v>103</v>
      </c>
      <c r="O256" s="11"/>
      <c r="P256" s="11"/>
      <c r="Q256" s="3"/>
      <c r="R256" s="3"/>
      <c r="S256" s="3"/>
      <c r="T256" s="34">
        <f>SUM(T248:T255)</f>
        <v>183.63306352299279</v>
      </c>
      <c r="U256" s="34"/>
      <c r="V256" s="34"/>
    </row>
    <row r="257" spans="1:22" ht="18.75" x14ac:dyDescent="0.4">
      <c r="A257" s="34" t="s">
        <v>82</v>
      </c>
      <c r="B257" s="34"/>
      <c r="C257" s="34"/>
      <c r="D257" s="34"/>
      <c r="E257" s="34">
        <f>(T256/N256)</f>
        <v>1.78284527692226</v>
      </c>
      <c r="F257" s="34"/>
      <c r="G257" s="34"/>
    </row>
    <row r="258" spans="1:22" ht="18.75" x14ac:dyDescent="0.4">
      <c r="A258" s="34" t="s">
        <v>83</v>
      </c>
      <c r="B258" s="34"/>
      <c r="C258" s="34"/>
      <c r="D258" s="34"/>
      <c r="E258" s="34">
        <v>60.652021050000002</v>
      </c>
      <c r="F258" s="34"/>
      <c r="G258" s="34"/>
    </row>
    <row r="259" spans="1:22" x14ac:dyDescent="0.25">
      <c r="E259" s="3"/>
      <c r="F259" s="3"/>
      <c r="G259" s="3"/>
    </row>
    <row r="260" spans="1:22" s="61" customFormat="1" ht="15.75" thickBot="1" x14ac:dyDescent="0.3"/>
    <row r="261" spans="1:22" x14ac:dyDescent="0.25">
      <c r="A261" s="36" t="s">
        <v>85</v>
      </c>
      <c r="B261" s="36"/>
      <c r="C261" s="36"/>
      <c r="D261" s="36"/>
      <c r="E261" s="36"/>
      <c r="F261" s="36"/>
      <c r="G261" s="36"/>
      <c r="H261" s="2"/>
      <c r="I261" s="2"/>
      <c r="J261" s="2"/>
      <c r="K261" s="2"/>
      <c r="L261" s="2"/>
      <c r="M261" s="2"/>
      <c r="N261" s="2"/>
      <c r="O261" s="2"/>
      <c r="P261" s="2"/>
    </row>
    <row r="262" spans="1:22" x14ac:dyDescent="0.25">
      <c r="A262" s="36"/>
      <c r="B262" s="36"/>
      <c r="C262" s="36"/>
      <c r="D262" s="36"/>
      <c r="E262" s="36"/>
      <c r="F262" s="36"/>
      <c r="G262" s="36"/>
      <c r="H262" s="2"/>
      <c r="I262" s="2"/>
      <c r="J262" s="2"/>
      <c r="K262" s="2"/>
      <c r="L262" s="2"/>
      <c r="M262" s="2"/>
      <c r="N262" s="2"/>
      <c r="O262" s="2"/>
      <c r="P262" s="2"/>
    </row>
    <row r="263" spans="1:22" x14ac:dyDescent="0.25">
      <c r="A263" s="36"/>
      <c r="B263" s="36"/>
      <c r="C263" s="36"/>
      <c r="D263" s="36"/>
      <c r="E263" s="36"/>
      <c r="F263" s="36"/>
      <c r="G263" s="36"/>
      <c r="H263" s="2"/>
      <c r="I263" s="2"/>
      <c r="J263" s="2"/>
      <c r="K263" s="2"/>
      <c r="L263" s="2"/>
      <c r="M263" s="2"/>
      <c r="N263" s="2"/>
      <c r="O263" s="2"/>
      <c r="P263" s="2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22" ht="19.5" x14ac:dyDescent="0.4">
      <c r="A265" s="10" t="s">
        <v>1</v>
      </c>
      <c r="B265" s="10"/>
      <c r="C265" s="10"/>
      <c r="D265" s="10"/>
      <c r="E265" s="10" t="s">
        <v>2</v>
      </c>
      <c r="F265" s="10"/>
      <c r="G265" s="10"/>
      <c r="H265" s="10" t="s">
        <v>6</v>
      </c>
      <c r="I265" s="10"/>
      <c r="J265" s="10"/>
      <c r="K265" s="10" t="s">
        <v>28</v>
      </c>
      <c r="L265" s="10"/>
      <c r="M265" s="10"/>
      <c r="N265" s="13" t="s">
        <v>29</v>
      </c>
      <c r="O265" s="13"/>
      <c r="P265" s="13"/>
      <c r="Q265" s="34" t="s">
        <v>86</v>
      </c>
      <c r="R265" s="34"/>
      <c r="S265" s="34"/>
      <c r="T265" s="34" t="s">
        <v>87</v>
      </c>
      <c r="U265" s="34"/>
      <c r="V265" s="34"/>
    </row>
    <row r="266" spans="1:22" x14ac:dyDescent="0.25">
      <c r="A266" s="3" t="s">
        <v>7</v>
      </c>
      <c r="B266" s="3"/>
      <c r="C266" s="3"/>
      <c r="D266" s="3"/>
      <c r="E266" s="3">
        <v>21</v>
      </c>
      <c r="F266" s="3"/>
      <c r="G266" s="3"/>
      <c r="H266" s="3">
        <v>30</v>
      </c>
      <c r="I266" s="3"/>
      <c r="J266" s="3"/>
      <c r="K266" s="3">
        <f t="shared" ref="K266:K273" si="21">SUM(E266,H266)/2</f>
        <v>25.5</v>
      </c>
      <c r="L266" s="3"/>
      <c r="M266" s="3"/>
      <c r="N266" s="3">
        <v>4</v>
      </c>
      <c r="O266" s="3"/>
      <c r="P266" s="3"/>
      <c r="Q266" s="3">
        <f>1/(K266)</f>
        <v>3.9215686274509803E-2</v>
      </c>
      <c r="R266" s="3"/>
      <c r="S266" s="3"/>
      <c r="T266" s="3">
        <f>(N266*Q266)</f>
        <v>0.15686274509803921</v>
      </c>
      <c r="U266" s="3"/>
      <c r="V266" s="3"/>
    </row>
    <row r="267" spans="1:22" x14ac:dyDescent="0.25">
      <c r="A267" s="3" t="s">
        <v>8</v>
      </c>
      <c r="B267" s="3"/>
      <c r="C267" s="3"/>
      <c r="D267" s="3"/>
      <c r="E267" s="3">
        <v>31</v>
      </c>
      <c r="F267" s="3"/>
      <c r="G267" s="3"/>
      <c r="H267" s="3">
        <v>40</v>
      </c>
      <c r="I267" s="3"/>
      <c r="J267" s="3"/>
      <c r="K267" s="3">
        <f t="shared" si="21"/>
        <v>35.5</v>
      </c>
      <c r="L267" s="3"/>
      <c r="M267" s="3"/>
      <c r="N267" s="3">
        <v>16</v>
      </c>
      <c r="O267" s="3"/>
      <c r="P267" s="3"/>
      <c r="Q267" s="3">
        <f t="shared" ref="Q267:Q273" si="22">1/(K267)</f>
        <v>2.8169014084507043E-2</v>
      </c>
      <c r="R267" s="3"/>
      <c r="S267" s="3"/>
      <c r="T267" s="3">
        <f t="shared" ref="T267:T273" si="23">(N267*Q267)</f>
        <v>0.45070422535211269</v>
      </c>
      <c r="U267" s="3"/>
      <c r="V267" s="3"/>
    </row>
    <row r="268" spans="1:22" x14ac:dyDescent="0.25">
      <c r="A268" s="3" t="s">
        <v>9</v>
      </c>
      <c r="B268" s="3"/>
      <c r="C268" s="3"/>
      <c r="D268" s="3"/>
      <c r="E268" s="3">
        <v>41</v>
      </c>
      <c r="F268" s="3"/>
      <c r="G268" s="3"/>
      <c r="H268" s="3">
        <v>50</v>
      </c>
      <c r="I268" s="3"/>
      <c r="J268" s="3"/>
      <c r="K268" s="3">
        <f t="shared" si="21"/>
        <v>45.5</v>
      </c>
      <c r="L268" s="3"/>
      <c r="M268" s="3"/>
      <c r="N268" s="3">
        <v>13</v>
      </c>
      <c r="O268" s="3"/>
      <c r="P268" s="3"/>
      <c r="Q268" s="3">
        <f t="shared" si="22"/>
        <v>2.197802197802198E-2</v>
      </c>
      <c r="R268" s="3"/>
      <c r="S268" s="3"/>
      <c r="T268" s="3">
        <f t="shared" si="23"/>
        <v>0.28571428571428575</v>
      </c>
      <c r="U268" s="3"/>
      <c r="V268" s="3"/>
    </row>
    <row r="269" spans="1:22" x14ac:dyDescent="0.25">
      <c r="A269" s="8" t="s">
        <v>10</v>
      </c>
      <c r="B269" s="8"/>
      <c r="C269" s="8"/>
      <c r="D269" s="8"/>
      <c r="E269" s="8">
        <v>51</v>
      </c>
      <c r="F269" s="8"/>
      <c r="G269" s="8"/>
      <c r="H269" s="3">
        <v>60</v>
      </c>
      <c r="I269" s="3"/>
      <c r="J269" s="3"/>
      <c r="K269" s="3">
        <f t="shared" si="21"/>
        <v>55.5</v>
      </c>
      <c r="L269" s="3"/>
      <c r="M269" s="3"/>
      <c r="N269" s="3">
        <v>8</v>
      </c>
      <c r="O269" s="3"/>
      <c r="P269" s="3"/>
      <c r="Q269" s="3">
        <f t="shared" si="22"/>
        <v>1.8018018018018018E-2</v>
      </c>
      <c r="R269" s="3"/>
      <c r="S269" s="3"/>
      <c r="T269" s="3">
        <f t="shared" si="23"/>
        <v>0.14414414414414414</v>
      </c>
      <c r="U269" s="3"/>
      <c r="V269" s="3"/>
    </row>
    <row r="270" spans="1:22" x14ac:dyDescent="0.25">
      <c r="A270" s="8" t="s">
        <v>11</v>
      </c>
      <c r="B270" s="8"/>
      <c r="C270" s="8"/>
      <c r="D270" s="8"/>
      <c r="E270" s="8">
        <v>61</v>
      </c>
      <c r="F270" s="8"/>
      <c r="G270" s="8"/>
      <c r="H270" s="3">
        <v>70</v>
      </c>
      <c r="I270" s="3"/>
      <c r="J270" s="3"/>
      <c r="K270" s="3">
        <f t="shared" si="21"/>
        <v>65.5</v>
      </c>
      <c r="L270" s="3"/>
      <c r="M270" s="3"/>
      <c r="N270" s="3">
        <v>17</v>
      </c>
      <c r="O270" s="3"/>
      <c r="P270" s="3"/>
      <c r="Q270" s="3">
        <f t="shared" si="22"/>
        <v>1.5267175572519083E-2</v>
      </c>
      <c r="R270" s="3"/>
      <c r="S270" s="3"/>
      <c r="T270" s="3">
        <f t="shared" si="23"/>
        <v>0.25954198473282442</v>
      </c>
      <c r="U270" s="3"/>
      <c r="V270" s="3"/>
    </row>
    <row r="271" spans="1:22" x14ac:dyDescent="0.25">
      <c r="A271" s="8" t="s">
        <v>12</v>
      </c>
      <c r="B271" s="8"/>
      <c r="C271" s="8"/>
      <c r="D271" s="8"/>
      <c r="E271" s="8">
        <v>71</v>
      </c>
      <c r="F271" s="8"/>
      <c r="G271" s="8"/>
      <c r="H271" s="3">
        <v>80</v>
      </c>
      <c r="I271" s="3"/>
      <c r="J271" s="3"/>
      <c r="K271" s="3">
        <f t="shared" si="21"/>
        <v>75.5</v>
      </c>
      <c r="L271" s="3"/>
      <c r="M271" s="3"/>
      <c r="N271" s="3">
        <v>12</v>
      </c>
      <c r="O271" s="3"/>
      <c r="P271" s="3"/>
      <c r="Q271" s="3">
        <f t="shared" si="22"/>
        <v>1.3245033112582781E-2</v>
      </c>
      <c r="R271" s="3"/>
      <c r="S271" s="3"/>
      <c r="T271" s="3">
        <f t="shared" si="23"/>
        <v>0.15894039735099338</v>
      </c>
      <c r="U271" s="3"/>
      <c r="V271" s="3"/>
    </row>
    <row r="272" spans="1:22" x14ac:dyDescent="0.25">
      <c r="A272" s="8" t="s">
        <v>13</v>
      </c>
      <c r="B272" s="8"/>
      <c r="C272" s="8"/>
      <c r="D272" s="8"/>
      <c r="E272" s="8">
        <v>81</v>
      </c>
      <c r="F272" s="8"/>
      <c r="G272" s="8"/>
      <c r="H272" s="3">
        <v>90</v>
      </c>
      <c r="I272" s="3"/>
      <c r="J272" s="3"/>
      <c r="K272" s="3">
        <f t="shared" si="21"/>
        <v>85.5</v>
      </c>
      <c r="L272" s="3"/>
      <c r="M272" s="3"/>
      <c r="N272" s="3">
        <v>22</v>
      </c>
      <c r="O272" s="3"/>
      <c r="P272" s="3"/>
      <c r="Q272" s="3">
        <f t="shared" si="22"/>
        <v>1.1695906432748537E-2</v>
      </c>
      <c r="R272" s="3"/>
      <c r="S272" s="3"/>
      <c r="T272" s="3">
        <f t="shared" si="23"/>
        <v>0.25730994152046782</v>
      </c>
      <c r="U272" s="3"/>
      <c r="V272" s="3"/>
    </row>
    <row r="273" spans="1:22" x14ac:dyDescent="0.25">
      <c r="A273" s="8" t="s">
        <v>14</v>
      </c>
      <c r="B273" s="8"/>
      <c r="C273" s="8"/>
      <c r="D273" s="8"/>
      <c r="E273" s="8">
        <v>91</v>
      </c>
      <c r="F273" s="8"/>
      <c r="G273" s="8"/>
      <c r="H273" s="3">
        <v>100</v>
      </c>
      <c r="I273" s="3"/>
      <c r="J273" s="3"/>
      <c r="K273" s="3">
        <f t="shared" si="21"/>
        <v>95.5</v>
      </c>
      <c r="L273" s="3"/>
      <c r="M273" s="3"/>
      <c r="N273" s="3">
        <v>11</v>
      </c>
      <c r="O273" s="3"/>
      <c r="P273" s="3"/>
      <c r="Q273" s="3">
        <f t="shared" si="22"/>
        <v>1.0471204188481676E-2</v>
      </c>
      <c r="R273" s="3"/>
      <c r="S273" s="3"/>
      <c r="T273" s="3">
        <f t="shared" si="23"/>
        <v>0.11518324607329844</v>
      </c>
      <c r="U273" s="3"/>
      <c r="V273" s="3"/>
    </row>
    <row r="274" spans="1:22" ht="18.75" x14ac:dyDescent="0.4">
      <c r="A274" s="48" t="s">
        <v>26</v>
      </c>
      <c r="B274" s="48"/>
      <c r="C274" s="48"/>
      <c r="D274" s="48"/>
      <c r="E274" s="20"/>
      <c r="F274" s="20"/>
      <c r="G274" s="20"/>
      <c r="H274" s="3"/>
      <c r="I274" s="3"/>
      <c r="J274" s="3"/>
      <c r="K274" s="3"/>
      <c r="L274" s="3"/>
      <c r="M274" s="3"/>
      <c r="N274" s="11">
        <f>SUM(N266:N273)</f>
        <v>103</v>
      </c>
      <c r="O274" s="11"/>
      <c r="P274" s="11"/>
      <c r="Q274" s="3"/>
      <c r="R274" s="3"/>
      <c r="S274" s="3"/>
      <c r="T274" s="34">
        <f>SUM(T266:T273)</f>
        <v>1.8284009699861659</v>
      </c>
      <c r="U274" s="34"/>
      <c r="V274" s="34"/>
    </row>
    <row r="275" spans="1:22" ht="18.75" x14ac:dyDescent="0.4">
      <c r="A275" s="34" t="s">
        <v>88</v>
      </c>
      <c r="B275" s="34"/>
      <c r="C275" s="34"/>
      <c r="D275" s="34"/>
      <c r="E275" s="34">
        <f>(N274/T274)</f>
        <v>56.333376371365262</v>
      </c>
      <c r="F275" s="34"/>
      <c r="G275" s="34"/>
    </row>
    <row r="276" spans="1:22" s="61" customFormat="1" ht="15.75" thickBot="1" x14ac:dyDescent="0.3"/>
  </sheetData>
  <mergeCells count="799">
    <mergeCell ref="T274:V274"/>
    <mergeCell ref="A275:D275"/>
    <mergeCell ref="E275:G275"/>
    <mergeCell ref="A151:H153"/>
    <mergeCell ref="T265:V265"/>
    <mergeCell ref="T266:V266"/>
    <mergeCell ref="T267:V267"/>
    <mergeCell ref="T268:V268"/>
    <mergeCell ref="T269:V269"/>
    <mergeCell ref="T270:V270"/>
    <mergeCell ref="T271:V271"/>
    <mergeCell ref="T272:V272"/>
    <mergeCell ref="T273:V273"/>
    <mergeCell ref="A274:D274"/>
    <mergeCell ref="E274:G274"/>
    <mergeCell ref="H274:J274"/>
    <mergeCell ref="K274:M274"/>
    <mergeCell ref="N274:P274"/>
    <mergeCell ref="Q265:S265"/>
    <mergeCell ref="Q266:S266"/>
    <mergeCell ref="Q267:S267"/>
    <mergeCell ref="Q268:S268"/>
    <mergeCell ref="Q269:S269"/>
    <mergeCell ref="Q270:S270"/>
    <mergeCell ref="Q271:S271"/>
    <mergeCell ref="Q272:S272"/>
    <mergeCell ref="Q273:S273"/>
    <mergeCell ref="Q274:S274"/>
    <mergeCell ref="A272:D272"/>
    <mergeCell ref="E272:G272"/>
    <mergeCell ref="H272:J272"/>
    <mergeCell ref="K272:M272"/>
    <mergeCell ref="N272:P272"/>
    <mergeCell ref="A273:D273"/>
    <mergeCell ref="E273:G273"/>
    <mergeCell ref="H273:J273"/>
    <mergeCell ref="K273:M273"/>
    <mergeCell ref="N273:P273"/>
    <mergeCell ref="A270:D270"/>
    <mergeCell ref="E270:G270"/>
    <mergeCell ref="H270:J270"/>
    <mergeCell ref="K270:M270"/>
    <mergeCell ref="N270:P270"/>
    <mergeCell ref="A271:D271"/>
    <mergeCell ref="E271:G271"/>
    <mergeCell ref="H271:J271"/>
    <mergeCell ref="K271:M271"/>
    <mergeCell ref="N271:P271"/>
    <mergeCell ref="A268:D268"/>
    <mergeCell ref="E268:G268"/>
    <mergeCell ref="H268:J268"/>
    <mergeCell ref="K268:M268"/>
    <mergeCell ref="N268:P268"/>
    <mergeCell ref="A269:D269"/>
    <mergeCell ref="E269:G269"/>
    <mergeCell ref="H269:J269"/>
    <mergeCell ref="K269:M269"/>
    <mergeCell ref="N269:P269"/>
    <mergeCell ref="H265:J265"/>
    <mergeCell ref="K265:M265"/>
    <mergeCell ref="N265:P265"/>
    <mergeCell ref="A266:D266"/>
    <mergeCell ref="E266:G266"/>
    <mergeCell ref="H266:J266"/>
    <mergeCell ref="K266:M266"/>
    <mergeCell ref="N266:P266"/>
    <mergeCell ref="A267:D267"/>
    <mergeCell ref="E267:G267"/>
    <mergeCell ref="H267:J267"/>
    <mergeCell ref="K267:M267"/>
    <mergeCell ref="N267:P267"/>
    <mergeCell ref="A257:D257"/>
    <mergeCell ref="E257:G257"/>
    <mergeCell ref="E258:G258"/>
    <mergeCell ref="A258:D258"/>
    <mergeCell ref="E259:G259"/>
    <mergeCell ref="A261:G263"/>
    <mergeCell ref="A265:D265"/>
    <mergeCell ref="E265:G265"/>
    <mergeCell ref="A255:D255"/>
    <mergeCell ref="E255:G255"/>
    <mergeCell ref="H255:J255"/>
    <mergeCell ref="K255:M255"/>
    <mergeCell ref="N255:P255"/>
    <mergeCell ref="A256:D256"/>
    <mergeCell ref="E256:G256"/>
    <mergeCell ref="H256:J256"/>
    <mergeCell ref="K256:M256"/>
    <mergeCell ref="N256:P256"/>
    <mergeCell ref="A253:D253"/>
    <mergeCell ref="E253:G253"/>
    <mergeCell ref="H253:J253"/>
    <mergeCell ref="K253:M253"/>
    <mergeCell ref="N253:P253"/>
    <mergeCell ref="A254:D254"/>
    <mergeCell ref="E254:G254"/>
    <mergeCell ref="H254:J254"/>
    <mergeCell ref="K254:M254"/>
    <mergeCell ref="N254:P254"/>
    <mergeCell ref="A251:D251"/>
    <mergeCell ref="E251:G251"/>
    <mergeCell ref="H251:J251"/>
    <mergeCell ref="K251:M251"/>
    <mergeCell ref="N251:P251"/>
    <mergeCell ref="A252:D252"/>
    <mergeCell ref="E252:G252"/>
    <mergeCell ref="H252:J252"/>
    <mergeCell ref="K252:M252"/>
    <mergeCell ref="N252:P252"/>
    <mergeCell ref="A249:D249"/>
    <mergeCell ref="E249:G249"/>
    <mergeCell ref="H249:J249"/>
    <mergeCell ref="K249:M249"/>
    <mergeCell ref="N249:P249"/>
    <mergeCell ref="A250:D250"/>
    <mergeCell ref="E250:G250"/>
    <mergeCell ref="H250:J250"/>
    <mergeCell ref="K250:M250"/>
    <mergeCell ref="N250:P250"/>
    <mergeCell ref="A243:G245"/>
    <mergeCell ref="A247:D247"/>
    <mergeCell ref="E247:G247"/>
    <mergeCell ref="H247:J247"/>
    <mergeCell ref="K247:M247"/>
    <mergeCell ref="N247:P247"/>
    <mergeCell ref="A248:D248"/>
    <mergeCell ref="E248:G248"/>
    <mergeCell ref="H248:J248"/>
    <mergeCell ref="K248:M248"/>
    <mergeCell ref="N248:P248"/>
    <mergeCell ref="Q252:S252"/>
    <mergeCell ref="Q253:S253"/>
    <mergeCell ref="Q254:S254"/>
    <mergeCell ref="Q255:S255"/>
    <mergeCell ref="T252:V252"/>
    <mergeCell ref="T253:V253"/>
    <mergeCell ref="T254:V254"/>
    <mergeCell ref="T255:V255"/>
    <mergeCell ref="T256:V256"/>
    <mergeCell ref="Q256:S256"/>
    <mergeCell ref="Q250:S250"/>
    <mergeCell ref="Q251:S251"/>
    <mergeCell ref="T250:V250"/>
    <mergeCell ref="T251:V251"/>
    <mergeCell ref="Q248:S248"/>
    <mergeCell ref="Q249:S249"/>
    <mergeCell ref="T248:V248"/>
    <mergeCell ref="T249:V249"/>
    <mergeCell ref="Q247:S247"/>
    <mergeCell ref="T247:V247"/>
    <mergeCell ref="A239:D239"/>
    <mergeCell ref="E239:G239"/>
    <mergeCell ref="H239:J239"/>
    <mergeCell ref="K239:M239"/>
    <mergeCell ref="N239:P239"/>
    <mergeCell ref="Q239:U239"/>
    <mergeCell ref="V239:Z239"/>
    <mergeCell ref="A226:G228"/>
    <mergeCell ref="A240:D240"/>
    <mergeCell ref="E240:G240"/>
    <mergeCell ref="A237:D237"/>
    <mergeCell ref="E237:G237"/>
    <mergeCell ref="H237:J237"/>
    <mergeCell ref="K237:M237"/>
    <mergeCell ref="N237:P237"/>
    <mergeCell ref="Q237:U237"/>
    <mergeCell ref="V237:Z237"/>
    <mergeCell ref="A238:D238"/>
    <mergeCell ref="E238:G238"/>
    <mergeCell ref="H238:J238"/>
    <mergeCell ref="K238:M238"/>
    <mergeCell ref="N238:P238"/>
    <mergeCell ref="Q238:U238"/>
    <mergeCell ref="V238:Z238"/>
    <mergeCell ref="A235:D235"/>
    <mergeCell ref="E235:G235"/>
    <mergeCell ref="H235:J235"/>
    <mergeCell ref="K235:M235"/>
    <mergeCell ref="N235:P235"/>
    <mergeCell ref="Q235:U235"/>
    <mergeCell ref="V235:Z235"/>
    <mergeCell ref="A236:D236"/>
    <mergeCell ref="E236:G236"/>
    <mergeCell ref="H236:J236"/>
    <mergeCell ref="K236:M236"/>
    <mergeCell ref="N236:P236"/>
    <mergeCell ref="Q236:U236"/>
    <mergeCell ref="V236:Z236"/>
    <mergeCell ref="A233:D233"/>
    <mergeCell ref="E233:G233"/>
    <mergeCell ref="H233:J233"/>
    <mergeCell ref="K233:M233"/>
    <mergeCell ref="N233:P233"/>
    <mergeCell ref="Q233:U233"/>
    <mergeCell ref="V233:Z233"/>
    <mergeCell ref="A234:D234"/>
    <mergeCell ref="E234:G234"/>
    <mergeCell ref="H234:J234"/>
    <mergeCell ref="K234:M234"/>
    <mergeCell ref="N234:P234"/>
    <mergeCell ref="Q234:U234"/>
    <mergeCell ref="V234:Z234"/>
    <mergeCell ref="A231:D231"/>
    <mergeCell ref="E231:G231"/>
    <mergeCell ref="H231:J231"/>
    <mergeCell ref="K231:M231"/>
    <mergeCell ref="N231:P231"/>
    <mergeCell ref="Q231:U231"/>
    <mergeCell ref="V231:Z231"/>
    <mergeCell ref="A232:D232"/>
    <mergeCell ref="E232:G232"/>
    <mergeCell ref="H232:J232"/>
    <mergeCell ref="K232:M232"/>
    <mergeCell ref="N232:P232"/>
    <mergeCell ref="Q232:U232"/>
    <mergeCell ref="V232:Z232"/>
    <mergeCell ref="A230:D230"/>
    <mergeCell ref="E230:G230"/>
    <mergeCell ref="H230:J230"/>
    <mergeCell ref="K230:M230"/>
    <mergeCell ref="N230:P230"/>
    <mergeCell ref="Q230:U230"/>
    <mergeCell ref="V230:Z230"/>
    <mergeCell ref="A217:D217"/>
    <mergeCell ref="E217:G217"/>
    <mergeCell ref="H217:L217"/>
    <mergeCell ref="A218:D218"/>
    <mergeCell ref="E218:G218"/>
    <mergeCell ref="H218:L218"/>
    <mergeCell ref="A220:G221"/>
    <mergeCell ref="E222:O224"/>
    <mergeCell ref="A214:D214"/>
    <mergeCell ref="E214:G214"/>
    <mergeCell ref="H214:L214"/>
    <mergeCell ref="A215:D215"/>
    <mergeCell ref="E215:G215"/>
    <mergeCell ref="H215:L215"/>
    <mergeCell ref="A216:D216"/>
    <mergeCell ref="E216:G216"/>
    <mergeCell ref="H216:L216"/>
    <mergeCell ref="A211:D211"/>
    <mergeCell ref="E211:G211"/>
    <mergeCell ref="H211:L211"/>
    <mergeCell ref="A212:D212"/>
    <mergeCell ref="E212:G212"/>
    <mergeCell ref="H212:L212"/>
    <mergeCell ref="A213:D213"/>
    <mergeCell ref="E213:G213"/>
    <mergeCell ref="H213:L213"/>
    <mergeCell ref="M205:N206"/>
    <mergeCell ref="O205:P206"/>
    <mergeCell ref="Q205:R206"/>
    <mergeCell ref="A209:D209"/>
    <mergeCell ref="E209:G209"/>
    <mergeCell ref="H209:L209"/>
    <mergeCell ref="A210:D210"/>
    <mergeCell ref="E210:G210"/>
    <mergeCell ref="H210:L210"/>
    <mergeCell ref="O179:P180"/>
    <mergeCell ref="Q179:R180"/>
    <mergeCell ref="A194:G195"/>
    <mergeCell ref="E196:O198"/>
    <mergeCell ref="A201:H203"/>
    <mergeCell ref="A205:B206"/>
    <mergeCell ref="C205:H206"/>
    <mergeCell ref="I205:J206"/>
    <mergeCell ref="K205:L206"/>
    <mergeCell ref="A191:D191"/>
    <mergeCell ref="E191:G191"/>
    <mergeCell ref="H191:L191"/>
    <mergeCell ref="A192:D192"/>
    <mergeCell ref="E192:G192"/>
    <mergeCell ref="H192:L192"/>
    <mergeCell ref="A179:B180"/>
    <mergeCell ref="C179:H180"/>
    <mergeCell ref="I179:J180"/>
    <mergeCell ref="K179:L180"/>
    <mergeCell ref="A188:D188"/>
    <mergeCell ref="E188:G188"/>
    <mergeCell ref="H188:L188"/>
    <mergeCell ref="A189:D189"/>
    <mergeCell ref="E189:G189"/>
    <mergeCell ref="H189:L189"/>
    <mergeCell ref="A190:D190"/>
    <mergeCell ref="E190:G190"/>
    <mergeCell ref="H190:L190"/>
    <mergeCell ref="A185:D185"/>
    <mergeCell ref="E185:G185"/>
    <mergeCell ref="H185:L185"/>
    <mergeCell ref="A186:D186"/>
    <mergeCell ref="E186:G186"/>
    <mergeCell ref="H186:L186"/>
    <mergeCell ref="A187:D187"/>
    <mergeCell ref="E187:G187"/>
    <mergeCell ref="H187:L187"/>
    <mergeCell ref="M167:N167"/>
    <mergeCell ref="A85:G86"/>
    <mergeCell ref="A109:G111"/>
    <mergeCell ref="A130:F132"/>
    <mergeCell ref="A175:H177"/>
    <mergeCell ref="A183:D183"/>
    <mergeCell ref="E183:G183"/>
    <mergeCell ref="H183:L183"/>
    <mergeCell ref="A184:D184"/>
    <mergeCell ref="E184:G184"/>
    <mergeCell ref="H184:L184"/>
    <mergeCell ref="M179:N180"/>
    <mergeCell ref="AG98:AI98"/>
    <mergeCell ref="A101:D101"/>
    <mergeCell ref="A102:D102"/>
    <mergeCell ref="A103:D103"/>
    <mergeCell ref="E101:G101"/>
    <mergeCell ref="E102:G102"/>
    <mergeCell ref="E103:G103"/>
    <mergeCell ref="AD92:AF92"/>
    <mergeCell ref="AD93:AF93"/>
    <mergeCell ref="AD94:AF94"/>
    <mergeCell ref="AD95:AF95"/>
    <mergeCell ref="AD96:AF96"/>
    <mergeCell ref="AD97:AF97"/>
    <mergeCell ref="A99:D99"/>
    <mergeCell ref="E99:G99"/>
    <mergeCell ref="A100:D100"/>
    <mergeCell ref="E100:G100"/>
    <mergeCell ref="AA98:AC98"/>
    <mergeCell ref="AD98:AF98"/>
    <mergeCell ref="V98:Z98"/>
    <mergeCell ref="A98:D98"/>
    <mergeCell ref="E98:G98"/>
    <mergeCell ref="H98:J98"/>
    <mergeCell ref="K98:M98"/>
    <mergeCell ref="AG89:AI89"/>
    <mergeCell ref="AG90:AI90"/>
    <mergeCell ref="AG91:AI91"/>
    <mergeCell ref="AG92:AI92"/>
    <mergeCell ref="AG93:AI93"/>
    <mergeCell ref="AG94:AI94"/>
    <mergeCell ref="AG95:AI95"/>
    <mergeCell ref="AG96:AI96"/>
    <mergeCell ref="AG97:AI97"/>
    <mergeCell ref="AA89:AC89"/>
    <mergeCell ref="AA90:AC90"/>
    <mergeCell ref="AA91:AC91"/>
    <mergeCell ref="AA92:AC92"/>
    <mergeCell ref="AA93:AC93"/>
    <mergeCell ref="AA94:AC94"/>
    <mergeCell ref="AA95:AC95"/>
    <mergeCell ref="AA96:AC96"/>
    <mergeCell ref="AA97:AC97"/>
    <mergeCell ref="V89:Z89"/>
    <mergeCell ref="V90:Z90"/>
    <mergeCell ref="V91:Z91"/>
    <mergeCell ref="V92:Z92"/>
    <mergeCell ref="V93:Z93"/>
    <mergeCell ref="V94:Z94"/>
    <mergeCell ref="V95:Z95"/>
    <mergeCell ref="V96:Z96"/>
    <mergeCell ref="V97:Z97"/>
    <mergeCell ref="AD89:AF89"/>
    <mergeCell ref="AD90:AF90"/>
    <mergeCell ref="AD91:AF91"/>
    <mergeCell ref="A97:D97"/>
    <mergeCell ref="E97:G97"/>
    <mergeCell ref="H97:J97"/>
    <mergeCell ref="K97:M97"/>
    <mergeCell ref="N97:P97"/>
    <mergeCell ref="Q97:U97"/>
    <mergeCell ref="A93:D93"/>
    <mergeCell ref="E93:G93"/>
    <mergeCell ref="H93:J93"/>
    <mergeCell ref="K93:M93"/>
    <mergeCell ref="N93:P93"/>
    <mergeCell ref="Q93:U93"/>
    <mergeCell ref="A94:D94"/>
    <mergeCell ref="E94:G94"/>
    <mergeCell ref="H94:J94"/>
    <mergeCell ref="K94:M94"/>
    <mergeCell ref="N94:P94"/>
    <mergeCell ref="Q94:U94"/>
    <mergeCell ref="A91:D91"/>
    <mergeCell ref="E91:G91"/>
    <mergeCell ref="H91:J91"/>
    <mergeCell ref="N98:P98"/>
    <mergeCell ref="Q98:U98"/>
    <mergeCell ref="A95:D95"/>
    <mergeCell ref="E95:G95"/>
    <mergeCell ref="H95:J95"/>
    <mergeCell ref="K95:M95"/>
    <mergeCell ref="N95:P95"/>
    <mergeCell ref="Q95:U95"/>
    <mergeCell ref="A96:D96"/>
    <mergeCell ref="E96:G96"/>
    <mergeCell ref="H96:J96"/>
    <mergeCell ref="K96:M96"/>
    <mergeCell ref="N96:P96"/>
    <mergeCell ref="Q96:U96"/>
    <mergeCell ref="K91:M91"/>
    <mergeCell ref="N91:P91"/>
    <mergeCell ref="Q91:U91"/>
    <mergeCell ref="A92:D92"/>
    <mergeCell ref="E92:G92"/>
    <mergeCell ref="H92:J92"/>
    <mergeCell ref="K92:M92"/>
    <mergeCell ref="N92:P92"/>
    <mergeCell ref="Q92:U92"/>
    <mergeCell ref="A89:D89"/>
    <mergeCell ref="E89:G89"/>
    <mergeCell ref="H89:J89"/>
    <mergeCell ref="K89:M89"/>
    <mergeCell ref="N89:P89"/>
    <mergeCell ref="Q89:U89"/>
    <mergeCell ref="A90:D90"/>
    <mergeCell ref="E90:G90"/>
    <mergeCell ref="H90:J90"/>
    <mergeCell ref="K90:M90"/>
    <mergeCell ref="N90:P90"/>
    <mergeCell ref="Q90:U90"/>
    <mergeCell ref="E53:G53"/>
    <mergeCell ref="C55:D55"/>
    <mergeCell ref="A57:D58"/>
    <mergeCell ref="H52:J52"/>
    <mergeCell ref="H53:J53"/>
    <mergeCell ref="K44:N44"/>
    <mergeCell ref="K45:N45"/>
    <mergeCell ref="K46:N46"/>
    <mergeCell ref="K47:N47"/>
    <mergeCell ref="K48:N48"/>
    <mergeCell ref="K49:N49"/>
    <mergeCell ref="K50:N50"/>
    <mergeCell ref="K51:N51"/>
    <mergeCell ref="K52:N52"/>
    <mergeCell ref="K53:N53"/>
    <mergeCell ref="H47:J47"/>
    <mergeCell ref="H48:J48"/>
    <mergeCell ref="H49:J49"/>
    <mergeCell ref="H50:J50"/>
    <mergeCell ref="H51:J51"/>
    <mergeCell ref="A50:D50"/>
    <mergeCell ref="A51:D51"/>
    <mergeCell ref="A52:D52"/>
    <mergeCell ref="E44:G44"/>
    <mergeCell ref="E47:G47"/>
    <mergeCell ref="E48:G48"/>
    <mergeCell ref="E49:G49"/>
    <mergeCell ref="E50:G50"/>
    <mergeCell ref="E51:G51"/>
    <mergeCell ref="E52:G52"/>
    <mergeCell ref="A45:D45"/>
    <mergeCell ref="A46:D46"/>
    <mergeCell ref="A47:D47"/>
    <mergeCell ref="A48:D48"/>
    <mergeCell ref="A49:D49"/>
    <mergeCell ref="A41:XFD42"/>
    <mergeCell ref="A44:D44"/>
    <mergeCell ref="H44:J44"/>
    <mergeCell ref="H45:J45"/>
    <mergeCell ref="H46:J46"/>
    <mergeCell ref="A33:D33"/>
    <mergeCell ref="A34:D34"/>
    <mergeCell ref="A35:D35"/>
    <mergeCell ref="A36:D36"/>
    <mergeCell ref="Q33:U33"/>
    <mergeCell ref="Q34:U34"/>
    <mergeCell ref="Q35:U35"/>
    <mergeCell ref="Q36:U36"/>
    <mergeCell ref="A38:D39"/>
    <mergeCell ref="K33:M33"/>
    <mergeCell ref="K34:M34"/>
    <mergeCell ref="K35:M35"/>
    <mergeCell ref="K36:M36"/>
    <mergeCell ref="N33:P33"/>
    <mergeCell ref="N34:P34"/>
    <mergeCell ref="N35:P35"/>
    <mergeCell ref="N36:P36"/>
    <mergeCell ref="E45:G45"/>
    <mergeCell ref="E46:G46"/>
    <mergeCell ref="A1:AA2"/>
    <mergeCell ref="A27:D27"/>
    <mergeCell ref="E27:G27"/>
    <mergeCell ref="H27:J27"/>
    <mergeCell ref="K27:M27"/>
    <mergeCell ref="N27:P27"/>
    <mergeCell ref="Q27:U27"/>
    <mergeCell ref="A28:D28"/>
    <mergeCell ref="A29:D29"/>
    <mergeCell ref="K28:M28"/>
    <mergeCell ref="K29:M29"/>
    <mergeCell ref="A30:D30"/>
    <mergeCell ref="A31:D31"/>
    <mergeCell ref="A32:D32"/>
    <mergeCell ref="E36:G36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E28:G28"/>
    <mergeCell ref="E29:G29"/>
    <mergeCell ref="E30:G30"/>
    <mergeCell ref="E31:G31"/>
    <mergeCell ref="E32:G32"/>
    <mergeCell ref="E33:G33"/>
    <mergeCell ref="E34:G34"/>
    <mergeCell ref="E35:G35"/>
    <mergeCell ref="K30:M30"/>
    <mergeCell ref="K31:M31"/>
    <mergeCell ref="K32:M32"/>
    <mergeCell ref="N28:P28"/>
    <mergeCell ref="N29:P29"/>
    <mergeCell ref="N30:P30"/>
    <mergeCell ref="N31:P31"/>
    <mergeCell ref="N32:P32"/>
    <mergeCell ref="Q28:U28"/>
    <mergeCell ref="Q29:U29"/>
    <mergeCell ref="Q30:U30"/>
    <mergeCell ref="Q31:U31"/>
    <mergeCell ref="Q32:U32"/>
    <mergeCell ref="Q63:R64"/>
    <mergeCell ref="A77:D77"/>
    <mergeCell ref="E73:G73"/>
    <mergeCell ref="H73:L73"/>
    <mergeCell ref="E74:G74"/>
    <mergeCell ref="H74:L74"/>
    <mergeCell ref="E75:G75"/>
    <mergeCell ref="H75:L75"/>
    <mergeCell ref="E76:G76"/>
    <mergeCell ref="H76:L76"/>
    <mergeCell ref="E77:G77"/>
    <mergeCell ref="H77:L77"/>
    <mergeCell ref="E68:G68"/>
    <mergeCell ref="H68:L68"/>
    <mergeCell ref="E69:G69"/>
    <mergeCell ref="H69:L69"/>
    <mergeCell ref="E70:G70"/>
    <mergeCell ref="H70:L70"/>
    <mergeCell ref="E71:G71"/>
    <mergeCell ref="H71:L71"/>
    <mergeCell ref="E72:G72"/>
    <mergeCell ref="H72:L72"/>
    <mergeCell ref="A76:D76"/>
    <mergeCell ref="A74:D74"/>
    <mergeCell ref="A79:G80"/>
    <mergeCell ref="E81:K82"/>
    <mergeCell ref="A63:B64"/>
    <mergeCell ref="C63:H64"/>
    <mergeCell ref="I63:J64"/>
    <mergeCell ref="K63:L64"/>
    <mergeCell ref="M63:N64"/>
    <mergeCell ref="O63:P64"/>
    <mergeCell ref="M73:N73"/>
    <mergeCell ref="A75:D75"/>
    <mergeCell ref="A72:D72"/>
    <mergeCell ref="A73:D73"/>
    <mergeCell ref="A70:D70"/>
    <mergeCell ref="A71:D71"/>
    <mergeCell ref="A68:D68"/>
    <mergeCell ref="A69:D69"/>
    <mergeCell ref="A115:D115"/>
    <mergeCell ref="E115:G115"/>
    <mergeCell ref="H115:J115"/>
    <mergeCell ref="K115:M115"/>
    <mergeCell ref="N115:P115"/>
    <mergeCell ref="Q115:U115"/>
    <mergeCell ref="V115:Z115"/>
    <mergeCell ref="AA115:AC115"/>
    <mergeCell ref="A116:D116"/>
    <mergeCell ref="E116:G116"/>
    <mergeCell ref="H116:J116"/>
    <mergeCell ref="K116:M116"/>
    <mergeCell ref="N116:P116"/>
    <mergeCell ref="Q116:U116"/>
    <mergeCell ref="V116:Z116"/>
    <mergeCell ref="AA116:AC116"/>
    <mergeCell ref="A117:D117"/>
    <mergeCell ref="E117:G117"/>
    <mergeCell ref="H117:J117"/>
    <mergeCell ref="K117:M117"/>
    <mergeCell ref="N117:P117"/>
    <mergeCell ref="Q117:U117"/>
    <mergeCell ref="V117:Z117"/>
    <mergeCell ref="AA117:AC117"/>
    <mergeCell ref="A118:D118"/>
    <mergeCell ref="E118:G118"/>
    <mergeCell ref="H118:J118"/>
    <mergeCell ref="K118:M118"/>
    <mergeCell ref="N118:P118"/>
    <mergeCell ref="Q118:U118"/>
    <mergeCell ref="V118:Z118"/>
    <mergeCell ref="AA118:AC118"/>
    <mergeCell ref="A119:D119"/>
    <mergeCell ref="E119:G119"/>
    <mergeCell ref="H119:J119"/>
    <mergeCell ref="K119:M119"/>
    <mergeCell ref="N119:P119"/>
    <mergeCell ref="Q119:U119"/>
    <mergeCell ref="V119:Z119"/>
    <mergeCell ref="AA119:AC119"/>
    <mergeCell ref="A120:D120"/>
    <mergeCell ref="E120:G120"/>
    <mergeCell ref="H120:J120"/>
    <mergeCell ref="K120:M120"/>
    <mergeCell ref="N120:P120"/>
    <mergeCell ref="Q120:U120"/>
    <mergeCell ref="V120:Z120"/>
    <mergeCell ref="AA120:AC120"/>
    <mergeCell ref="A121:D121"/>
    <mergeCell ref="E121:G121"/>
    <mergeCell ref="H121:J121"/>
    <mergeCell ref="K121:M121"/>
    <mergeCell ref="N121:P121"/>
    <mergeCell ref="Q121:U121"/>
    <mergeCell ref="V121:Z121"/>
    <mergeCell ref="AA121:AC121"/>
    <mergeCell ref="A122:D122"/>
    <mergeCell ref="E122:G122"/>
    <mergeCell ref="H122:J122"/>
    <mergeCell ref="K122:M122"/>
    <mergeCell ref="N122:P122"/>
    <mergeCell ref="Q122:U122"/>
    <mergeCell ref="V122:Z122"/>
    <mergeCell ref="AA122:AC122"/>
    <mergeCell ref="A123:D123"/>
    <mergeCell ref="E123:G123"/>
    <mergeCell ref="H123:J123"/>
    <mergeCell ref="K123:M123"/>
    <mergeCell ref="N123:P123"/>
    <mergeCell ref="Q123:U123"/>
    <mergeCell ref="V123:Z123"/>
    <mergeCell ref="AA123:AC123"/>
    <mergeCell ref="A124:D124"/>
    <mergeCell ref="E124:G124"/>
    <mergeCell ref="H124:J124"/>
    <mergeCell ref="K124:M124"/>
    <mergeCell ref="N124:P124"/>
    <mergeCell ref="Q124:U124"/>
    <mergeCell ref="V124:Z124"/>
    <mergeCell ref="AA124:AC124"/>
    <mergeCell ref="AD124:AF124"/>
    <mergeCell ref="AG115:AI115"/>
    <mergeCell ref="AG116:AI116"/>
    <mergeCell ref="AG117:AI117"/>
    <mergeCell ref="AG118:AI118"/>
    <mergeCell ref="AG119:AI119"/>
    <mergeCell ref="AG120:AI120"/>
    <mergeCell ref="AG121:AI121"/>
    <mergeCell ref="AG122:AI122"/>
    <mergeCell ref="AG123:AI123"/>
    <mergeCell ref="AG124:AI124"/>
    <mergeCell ref="AD115:AF115"/>
    <mergeCell ref="AD116:AF116"/>
    <mergeCell ref="AD117:AF117"/>
    <mergeCell ref="AD118:AF118"/>
    <mergeCell ref="AD119:AF119"/>
    <mergeCell ref="AD120:AF120"/>
    <mergeCell ref="AD121:AF121"/>
    <mergeCell ref="AD122:AF122"/>
    <mergeCell ref="AD123:AF123"/>
    <mergeCell ref="A125:D125"/>
    <mergeCell ref="E125:G125"/>
    <mergeCell ref="A126:D126"/>
    <mergeCell ref="E126:G126"/>
    <mergeCell ref="A136:D136"/>
    <mergeCell ref="E136:G136"/>
    <mergeCell ref="H136:J136"/>
    <mergeCell ref="K136:M136"/>
    <mergeCell ref="N136:P136"/>
    <mergeCell ref="Q136:U136"/>
    <mergeCell ref="A137:D137"/>
    <mergeCell ref="E137:G137"/>
    <mergeCell ref="H137:J137"/>
    <mergeCell ref="K137:M137"/>
    <mergeCell ref="N137:P137"/>
    <mergeCell ref="Q137:U137"/>
    <mergeCell ref="A138:D138"/>
    <mergeCell ref="E138:G138"/>
    <mergeCell ref="H138:J138"/>
    <mergeCell ref="K138:M138"/>
    <mergeCell ref="N138:P138"/>
    <mergeCell ref="Q138:U138"/>
    <mergeCell ref="A139:D139"/>
    <mergeCell ref="E139:G139"/>
    <mergeCell ref="H139:J139"/>
    <mergeCell ref="K139:M139"/>
    <mergeCell ref="N139:P139"/>
    <mergeCell ref="Q139:U139"/>
    <mergeCell ref="A140:D140"/>
    <mergeCell ref="E140:G140"/>
    <mergeCell ref="H140:J140"/>
    <mergeCell ref="K140:M140"/>
    <mergeCell ref="N140:P140"/>
    <mergeCell ref="Q140:U140"/>
    <mergeCell ref="A141:D141"/>
    <mergeCell ref="E141:G141"/>
    <mergeCell ref="H141:J141"/>
    <mergeCell ref="K141:M141"/>
    <mergeCell ref="N141:P141"/>
    <mergeCell ref="Q141:U141"/>
    <mergeCell ref="A142:D142"/>
    <mergeCell ref="E142:G142"/>
    <mergeCell ref="H142:J142"/>
    <mergeCell ref="K142:M142"/>
    <mergeCell ref="N142:P142"/>
    <mergeCell ref="Q142:U142"/>
    <mergeCell ref="V136:Y136"/>
    <mergeCell ref="V137:Y137"/>
    <mergeCell ref="V138:Y138"/>
    <mergeCell ref="V139:Y139"/>
    <mergeCell ref="V140:Y140"/>
    <mergeCell ref="V141:Y141"/>
    <mergeCell ref="V142:Y142"/>
    <mergeCell ref="V143:Y143"/>
    <mergeCell ref="V144:Y144"/>
    <mergeCell ref="Z142:AC142"/>
    <mergeCell ref="Z143:AC143"/>
    <mergeCell ref="Z144:AC144"/>
    <mergeCell ref="Z145:AC145"/>
    <mergeCell ref="A145:D145"/>
    <mergeCell ref="E145:G145"/>
    <mergeCell ref="H145:J145"/>
    <mergeCell ref="K145:M145"/>
    <mergeCell ref="N145:P145"/>
    <mergeCell ref="Q145:U145"/>
    <mergeCell ref="V145:Y145"/>
    <mergeCell ref="A143:D143"/>
    <mergeCell ref="E143:G143"/>
    <mergeCell ref="H143:J143"/>
    <mergeCell ref="K143:M143"/>
    <mergeCell ref="N143:P143"/>
    <mergeCell ref="Q143:U143"/>
    <mergeCell ref="A144:D144"/>
    <mergeCell ref="E144:G144"/>
    <mergeCell ref="H144:J144"/>
    <mergeCell ref="K144:M144"/>
    <mergeCell ref="N144:P144"/>
    <mergeCell ref="Q144:U144"/>
    <mergeCell ref="A146:D146"/>
    <mergeCell ref="A159:D159"/>
    <mergeCell ref="A148:D148"/>
    <mergeCell ref="A147:D147"/>
    <mergeCell ref="E146:G146"/>
    <mergeCell ref="Z136:AC136"/>
    <mergeCell ref="AD136:AF136"/>
    <mergeCell ref="E147:G147"/>
    <mergeCell ref="E159:G159"/>
    <mergeCell ref="H159:L159"/>
    <mergeCell ref="AD137:AF137"/>
    <mergeCell ref="AD138:AF138"/>
    <mergeCell ref="AD139:AF139"/>
    <mergeCell ref="AD140:AF140"/>
    <mergeCell ref="AD141:AF141"/>
    <mergeCell ref="AD142:AF142"/>
    <mergeCell ref="AD143:AF143"/>
    <mergeCell ref="AD144:AF144"/>
    <mergeCell ref="AD145:AF145"/>
    <mergeCell ref="Z137:AC137"/>
    <mergeCell ref="Z138:AC138"/>
    <mergeCell ref="Z139:AC139"/>
    <mergeCell ref="Z140:AC140"/>
    <mergeCell ref="Z141:AC141"/>
    <mergeCell ref="A165:D165"/>
    <mergeCell ref="E165:G165"/>
    <mergeCell ref="H165:L165"/>
    <mergeCell ref="A160:D160"/>
    <mergeCell ref="E160:G160"/>
    <mergeCell ref="H160:L160"/>
    <mergeCell ref="A161:D161"/>
    <mergeCell ref="E161:G161"/>
    <mergeCell ref="H161:L161"/>
    <mergeCell ref="A162:D162"/>
    <mergeCell ref="E162:G162"/>
    <mergeCell ref="H162:L162"/>
    <mergeCell ref="A169:D169"/>
    <mergeCell ref="E169:G169"/>
    <mergeCell ref="C155:H156"/>
    <mergeCell ref="I155:J156"/>
    <mergeCell ref="K155:L156"/>
    <mergeCell ref="M155:N156"/>
    <mergeCell ref="O155:P156"/>
    <mergeCell ref="Q155:R156"/>
    <mergeCell ref="E170:O172"/>
    <mergeCell ref="A166:D166"/>
    <mergeCell ref="E166:G166"/>
    <mergeCell ref="H166:L166"/>
    <mergeCell ref="A167:D167"/>
    <mergeCell ref="E167:G167"/>
    <mergeCell ref="H167:L167"/>
    <mergeCell ref="A168:D168"/>
    <mergeCell ref="E168:G168"/>
    <mergeCell ref="H168:L168"/>
    <mergeCell ref="A163:D163"/>
    <mergeCell ref="E163:G163"/>
    <mergeCell ref="H163:L163"/>
    <mergeCell ref="A164:D164"/>
    <mergeCell ref="E164:G164"/>
    <mergeCell ref="H164:L1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FREQUENCY DISTRIBUTION</vt:lpstr>
      <vt:lpstr>COLUMN CHART REPRESENTATION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2021-01-12T16:44:35Z</dcterms:created>
  <dcterms:modified xsi:type="dcterms:W3CDTF">2021-01-24T06:33:24Z</dcterms:modified>
</cp:coreProperties>
</file>