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anguyen\Documents\"/>
    </mc:Choice>
  </mc:AlternateContent>
  <bookViews>
    <workbookView xWindow="0" yWindow="0" windowWidth="19368" windowHeight="9192" activeTab="4"/>
  </bookViews>
  <sheets>
    <sheet name="Pivottable 1" sheetId="2" r:id="rId1"/>
    <sheet name="Pivottable 2" sheetId="3" r:id="rId2"/>
    <sheet name="Pivottable 3" sheetId="4" r:id="rId3"/>
    <sheet name="Bonus" sheetId="5" r:id="rId4"/>
    <sheet name="Data" sheetId="1" r:id="rId5"/>
  </sheets>
  <definedNames>
    <definedName name="_xlnm._FilterDatabase" localSheetId="4" hidden="1">Data!$A$1:$T$4115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E8" i="5" s="1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H8" i="5" l="1"/>
  <c r="E9" i="5"/>
  <c r="H9" i="5" s="1"/>
  <c r="E7" i="5"/>
  <c r="E10" i="5"/>
  <c r="G9" i="5"/>
  <c r="G3" i="5"/>
  <c r="H7" i="5"/>
  <c r="G10" i="5"/>
  <c r="F13" i="5"/>
  <c r="G7" i="5"/>
  <c r="H10" i="5"/>
  <c r="G13" i="5"/>
  <c r="F3" i="5"/>
  <c r="G8" i="5"/>
  <c r="E2" i="5"/>
  <c r="G2" i="5" s="1"/>
  <c r="E6" i="5"/>
  <c r="F6" i="5" s="1"/>
  <c r="F10" i="5"/>
  <c r="E13" i="5"/>
  <c r="H13" i="5" s="1"/>
  <c r="E5" i="5"/>
  <c r="F5" i="5" s="1"/>
  <c r="F9" i="5"/>
  <c r="E12" i="5"/>
  <c r="H12" i="5" s="1"/>
  <c r="E4" i="5"/>
  <c r="H4" i="5" s="1"/>
  <c r="F8" i="5"/>
  <c r="E11" i="5"/>
  <c r="H11" i="5" s="1"/>
  <c r="E3" i="5"/>
  <c r="H3" i="5" s="1"/>
  <c r="F7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6" i="5" l="1"/>
  <c r="G11" i="5"/>
  <c r="F11" i="5"/>
  <c r="H6" i="5"/>
  <c r="F2" i="5"/>
  <c r="G4" i="5"/>
  <c r="G12" i="5"/>
  <c r="H5" i="5"/>
  <c r="G5" i="5"/>
  <c r="H2" i="5"/>
  <c r="F12" i="5"/>
  <c r="F4" i="5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<sst xmlns="http://schemas.openxmlformats.org/spreadsheetml/2006/main" count="24820" uniqueCount="8400">
  <si>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</si>
  <si>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</si>
  <si>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</si>
  <si>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</si>
  <si>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</si>
  <si>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</si>
  <si>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</si>
  <si>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</si>
  <si>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</si>
  <si>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</si>
  <si>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</si>
  <si>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</si>
  <si>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</si>
  <si>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</si>
  <si>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</si>
  <si>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</si>
  <si>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</si>
  <si>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</si>
  <si>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</si>
  <si>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</si>
  <si>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</si>
  <si>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</si>
  <si>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</si>
  <si>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</si>
  <si>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</si>
  <si>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</si>
  <si>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</si>
  <si>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</si>
  <si>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</si>
  <si>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</si>
  <si>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</si>
  <si>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</si>
  <si>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</si>
  <si>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</si>
  <si>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</si>
  <si>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</si>
  <si>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</si>
  <si>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</si>
  <si>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</si>
  <si>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</si>
  <si>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</si>
  <si>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</si>
  <si>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</si>
  <si>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</si>
  <si>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</si>
  <si>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</si>
  <si>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</si>
  <si>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</si>
  <si>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</si>
  <si>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</si>
  <si>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</si>
  <si>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</si>
  <si>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</si>
  <si>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</si>
  <si>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</si>
  <si>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</si>
  <si>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</si>
  <si>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</si>
  <si>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</si>
  <si>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</si>
  <si>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</si>
  <si>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</si>
  <si>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</si>
  <si>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</si>
  <si>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</si>
  <si>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</si>
  <si>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</si>
  <si>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</si>
  <si>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</si>
  <si>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</si>
  <si>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</si>
  <si>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</si>
  <si>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</si>
  <si>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</si>
  <si>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</si>
  <si>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</si>
  <si>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</si>
  <si>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</si>
  <si>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</si>
  <si>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</si>
  <si>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</si>
  <si>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</si>
  <si>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</si>
  <si>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</si>
  <si>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</si>
  <si>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</si>
  <si>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</si>
  <si>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</si>
  <si>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</si>
  <si>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</si>
  <si>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</si>
  <si>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</si>
  <si>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</si>
  <si>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</si>
  <si>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</si>
  <si>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</si>
  <si>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</si>
  <si>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</si>
  <si>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</si>
  <si>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</si>
  <si>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</si>
  <si>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</si>
  <si>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</si>
  <si>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</si>
  <si>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</si>
  <si>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</si>
  <si>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</si>
  <si>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</si>
  <si>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</si>
  <si>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</si>
  <si>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</si>
  <si>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</si>
  <si>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</si>
  <si>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</si>
  <si>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</si>
  <si>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</si>
  <si>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</si>
  <si>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</si>
  <si>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</si>
  <si>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</si>
  <si>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</si>
  <si>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</si>
  <si>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</si>
  <si>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</si>
  <si>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</si>
  <si>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</si>
  <si>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</si>
  <si>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</si>
  <si>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</si>
  <si>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</si>
  <si>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</si>
  <si>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</si>
  <si>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</si>
  <si>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</si>
  <si>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</si>
  <si>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</si>
  <si>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</si>
  <si>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</si>
  <si>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</si>
  <si>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</si>
  <si>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</si>
  <si>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</si>
  <si>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</si>
  <si>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</si>
  <si>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</si>
  <si>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</si>
  <si>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</si>
  <si>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</si>
  <si>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</si>
  <si>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</si>
  <si>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</si>
  <si>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</si>
  <si>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</si>
  <si>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</si>
  <si>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</si>
  <si>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</si>
  <si>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</si>
  <si>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</si>
  <si>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</si>
  <si>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</si>
  <si>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</si>
  <si>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</si>
  <si>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</si>
  <si>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</si>
  <si>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</si>
  <si>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</si>
  <si>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</si>
  <si>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</si>
  <si>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</si>
  <si>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</si>
  <si>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</si>
  <si>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</si>
  <si>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</si>
  <si>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</si>
  <si>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</si>
  <si>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</si>
  <si>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</si>
  <si>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</si>
  <si>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</si>
  <si>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</si>
  <si>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</si>
  <si>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</si>
  <si>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</si>
  <si>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</si>
  <si>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</si>
  <si>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</si>
  <si>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</si>
  <si>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</si>
  <si>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</si>
  <si>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</si>
  <si>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</si>
  <si>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</si>
  <si>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</si>
  <si>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</si>
  <si>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</si>
  <si>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</si>
  <si>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</si>
  <si>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</si>
  <si>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</si>
  <si>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</si>
  <si>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</si>
  <si>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</si>
  <si>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</si>
  <si>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</si>
  <si>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</si>
  <si>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</si>
  <si>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</si>
  <si>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</si>
  <si>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</si>
  <si>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</si>
  <si>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</si>
  <si>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</si>
  <si>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</si>
  <si>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</si>
  <si>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</si>
  <si>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</si>
  <si>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</si>
  <si>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</si>
  <si>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</si>
  <si>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</si>
  <si>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</si>
  <si>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</si>
  <si>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</si>
  <si>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</si>
  <si>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</si>
  <si>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</si>
  <si>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</si>
  <si>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</si>
  <si>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</si>
  <si>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</si>
  <si>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</si>
  <si>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</si>
  <si>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</si>
  <si>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</si>
  <si>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</si>
  <si>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</si>
  <si>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</si>
  <si>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</si>
  <si>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</si>
  <si>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</si>
  <si>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</si>
  <si>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</si>
  <si>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</si>
  <si>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</si>
  <si>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</si>
  <si>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</si>
  <si>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</si>
  <si>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</si>
  <si>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</si>
  <si>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</si>
  <si>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</si>
  <si>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</si>
  <si>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</si>
  <si>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</si>
  <si>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</si>
  <si>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</si>
  <si>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</si>
  <si>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</si>
  <si>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</si>
  <si>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</si>
  <si>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</si>
  <si>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</si>
  <si>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</si>
  <si>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</si>
  <si>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</si>
  <si>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</si>
  <si>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</si>
  <si>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</si>
  <si>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</si>
  <si>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</si>
  <si>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</si>
  <si>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</si>
  <si>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</si>
  <si>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</si>
  <si>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</si>
  <si>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</si>
  <si>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</si>
  <si>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</si>
  <si>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</si>
  <si>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</si>
  <si>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</si>
  <si>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</si>
  <si>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</si>
  <si>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</si>
  <si>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</si>
  <si>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</si>
  <si>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</si>
  <si>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</si>
  <si>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</si>
  <si>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</si>
  <si>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</si>
  <si>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</si>
  <si>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</si>
  <si>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</si>
  <si>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</si>
  <si>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</si>
  <si>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</si>
  <si>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</si>
  <si>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</si>
  <si>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</si>
  <si>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</si>
  <si>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</si>
  <si>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</si>
  <si>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</si>
  <si>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</si>
  <si>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</si>
  <si>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</si>
  <si>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</si>
  <si>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</si>
  <si>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</si>
  <si>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</si>
  <si>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</si>
  <si>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</si>
  <si>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</si>
  <si>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</si>
  <si>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</si>
  <si>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</si>
  <si>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</si>
  <si>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</si>
  <si>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</si>
  <si>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</si>
  <si>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</si>
  <si>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</si>
  <si>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</si>
  <si>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</si>
  <si>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</si>
  <si>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</si>
  <si>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</si>
  <si>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</si>
  <si>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</si>
  <si>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</si>
  <si>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</si>
  <si>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</si>
  <si>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</si>
  <si>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</si>
  <si>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</si>
  <si>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</si>
  <si>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</si>
  <si>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</si>
  <si>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</si>
  <si>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</si>
  <si>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</si>
  <si>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</si>
  <si>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</si>
  <si>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</si>
  <si>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</si>
  <si>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</si>
  <si>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</si>
  <si>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</si>
  <si>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</si>
  <si>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</si>
  <si>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</si>
  <si>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</si>
  <si>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</si>
  <si>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</si>
  <si>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</si>
  <si>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</si>
  <si>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</si>
  <si>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</si>
  <si>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</si>
  <si>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</si>
  <si>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</si>
  <si>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</si>
  <si>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</si>
  <si>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</si>
  <si>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</si>
  <si>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</si>
  <si>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</si>
  <si>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</si>
  <si>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</si>
  <si>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</si>
  <si>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</si>
  <si>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</si>
  <si>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</si>
  <si>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</si>
  <si>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</si>
  <si>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</si>
  <si>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</si>
  <si>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</si>
  <si>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</si>
  <si>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</si>
  <si>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</si>
  <si>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</si>
  <si>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</si>
  <si>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</si>
  <si>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</si>
  <si>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</si>
  <si>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</si>
  <si>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</si>
  <si>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</si>
  <si>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</si>
  <si>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</si>
  <si>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</si>
  <si>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</si>
  <si>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</si>
  <si>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</si>
  <si>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</si>
  <si>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</si>
  <si>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</si>
  <si>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</si>
  <si>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</si>
  <si>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</si>
  <si>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</si>
  <si>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</si>
  <si>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</si>
  <si>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</si>
  <si>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</si>
  <si>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</si>
  <si>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</si>
  <si>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</si>
  <si>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</si>
  <si>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</si>
  <si>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</si>
  <si>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</si>
  <si>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</si>
  <si>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</si>
  <si>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</si>
  <si>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</si>
  <si>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</si>
  <si>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</si>
  <si>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</si>
  <si>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</si>
  <si>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</si>
  <si>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</si>
  <si>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</si>
  <si>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</si>
  <si>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</si>
  <si>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</si>
  <si>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</si>
  <si>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</si>
  <si>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</si>
  <si>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</si>
  <si>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</si>
  <si>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</si>
  <si>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</si>
  <si>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</si>
  <si>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</si>
  <si>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</si>
  <si>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</si>
  <si>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</si>
  <si>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</si>
  <si>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</si>
  <si>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</si>
  <si>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</si>
  <si>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</si>
  <si>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</si>
  <si>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</si>
  <si>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</si>
  <si>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</si>
  <si>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</si>
  <si>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</si>
  <si>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</si>
  <si>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</si>
  <si>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</si>
  <si>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</si>
  <si>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</si>
  <si>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</si>
  <si>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</si>
  <si>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</si>
  <si>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</si>
  <si>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</si>
  <si>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</si>
  <si>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</si>
  <si>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</si>
  <si>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</si>
  <si>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</si>
  <si>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</si>
  <si>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</si>
  <si>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</si>
  <si>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</si>
  <si>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</si>
  <si>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</si>
  <si>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</si>
  <si>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</si>
  <si>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</si>
  <si>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</si>
  <si>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</si>
  <si>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</si>
  <si>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</si>
  <si>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</si>
  <si>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</si>
  <si>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</si>
  <si>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</si>
  <si>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</si>
  <si>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</si>
  <si>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</si>
  <si>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</si>
  <si>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</si>
  <si>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</si>
  <si>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</si>
  <si>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</si>
  <si>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</si>
  <si>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</si>
  <si>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</si>
  <si>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</si>
  <si>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</si>
  <si>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</si>
  <si>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</si>
  <si>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</si>
  <si>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</si>
  <si>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</si>
  <si>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</si>
  <si>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</si>
  <si>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</si>
  <si>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</si>
  <si>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</si>
  <si>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</si>
  <si>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</si>
  <si>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</si>
  <si>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</si>
  <si>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</si>
  <si>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</si>
  <si>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</si>
  <si>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</si>
  <si>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</si>
  <si>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</si>
  <si>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</si>
  <si>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</si>
  <si>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</si>
  <si>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</si>
  <si>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</si>
  <si>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</si>
  <si>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</si>
  <si>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</si>
  <si>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</si>
  <si>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</si>
  <si>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</si>
  <si>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</si>
  <si>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</si>
  <si>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</si>
  <si>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</si>
  <si>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</si>
  <si>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</si>
  <si>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</si>
  <si>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</si>
  <si>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</si>
  <si>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</si>
  <si>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</si>
  <si>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</si>
  <si>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</si>
  <si>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</si>
  <si>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</si>
  <si>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</si>
  <si>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</si>
  <si>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</si>
  <si>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</si>
  <si>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</si>
  <si>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</si>
  <si>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</si>
  <si>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</si>
  <si>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</si>
  <si>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</si>
  <si>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</si>
  <si>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</si>
  <si>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</si>
  <si>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</si>
  <si>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</si>
  <si>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</si>
  <si>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</si>
  <si>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</si>
  <si>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</si>
  <si>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</si>
  <si>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</si>
  <si>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</si>
  <si>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</si>
  <si>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</si>
  <si>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</si>
  <si>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</si>
  <si>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</si>
  <si>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</si>
  <si>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</si>
  <si>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</si>
  <si>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</si>
  <si>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</si>
  <si>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</si>
  <si>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</si>
  <si>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</si>
  <si>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</si>
  <si>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</si>
  <si>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</si>
  <si>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</si>
  <si>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</si>
  <si>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</si>
  <si>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</si>
  <si>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</si>
  <si>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</si>
  <si>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</si>
  <si>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</si>
  <si>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</si>
  <si>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</si>
  <si>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</si>
  <si>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</si>
  <si>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</si>
  <si>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</si>
  <si>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</si>
  <si>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</si>
  <si>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</si>
  <si>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</si>
  <si>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</si>
  <si>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</si>
  <si>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</si>
  <si>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</si>
  <si>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</si>
  <si>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</si>
  <si>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</si>
  <si>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</si>
  <si>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</si>
  <si>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</si>
  <si>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</si>
  <si>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</si>
  <si>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</si>
  <si>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</si>
  <si>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</si>
  <si>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</si>
  <si>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</si>
  <si>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</si>
  <si>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</si>
  <si>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</si>
  <si>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</si>
  <si>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</si>
  <si>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</si>
  <si>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</si>
  <si>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</si>
  <si>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</si>
  <si>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</si>
  <si>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</si>
  <si>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</si>
  <si>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</si>
  <si>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</si>
  <si>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</si>
  <si>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</si>
  <si>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</si>
  <si>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</si>
  <si>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</si>
  <si>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</si>
  <si>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</si>
  <si>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</si>
  <si>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</si>
  <si>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</si>
  <si>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</si>
  <si>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</si>
  <si>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</si>
  <si>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</si>
  <si>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</si>
  <si>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</si>
  <si>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</si>
  <si>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</si>
  <si>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</si>
  <si>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</si>
  <si>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</si>
  <si>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</si>
  <si>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</si>
  <si>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</si>
  <si>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</si>
  <si>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</si>
  <si>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</si>
  <si>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</si>
  <si>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</si>
  <si>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</si>
  <si>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</si>
  <si>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</si>
  <si>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</si>
  <si>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</si>
  <si>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</si>
  <si>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</si>
  <si>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</si>
  <si>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</si>
  <si>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</si>
  <si>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</si>
  <si>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</si>
  <si>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</si>
  <si>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</si>
  <si>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</si>
  <si>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</si>
  <si>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</si>
  <si>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</si>
  <si>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</si>
  <si>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</si>
  <si>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</si>
  <si>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</si>
  <si>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</si>
  <si>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</si>
  <si>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</si>
  <si>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</si>
  <si>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</si>
  <si>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</si>
  <si>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</si>
  <si>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</si>
  <si>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</si>
  <si>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</si>
  <si>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</si>
  <si>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</si>
  <si>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</si>
  <si>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</si>
  <si>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</si>
  <si>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</si>
  <si>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</si>
  <si>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</si>
  <si>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</si>
  <si>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</si>
  <si>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</si>
  <si>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</si>
  <si>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</si>
  <si>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</si>
  <si>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</si>
  <si>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</si>
  <si>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</si>
  <si>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</si>
  <si>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</si>
  <si>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</si>
  <si>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</si>
  <si>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</si>
  <si>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</si>
  <si>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</si>
  <si>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</si>
  <si>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</si>
  <si>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</si>
  <si>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</si>
  <si>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</si>
  <si>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</si>
  <si>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</si>
  <si>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</si>
  <si>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</si>
  <si>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</si>
  <si>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</si>
  <si>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</si>
  <si>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</si>
  <si>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</si>
  <si>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</si>
  <si>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</si>
  <si>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</si>
  <si>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</si>
  <si>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</si>
  <si>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</si>
  <si>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</si>
  <si>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</si>
  <si>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</si>
  <si>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</si>
  <si>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</si>
  <si>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</si>
  <si>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</si>
  <si>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</si>
  <si>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</si>
  <si>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</si>
  <si>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</si>
  <si>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</si>
  <si>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</si>
  <si>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</si>
  <si>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</si>
  <si>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</si>
  <si>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</si>
  <si>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</si>
  <si>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</si>
  <si>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</si>
  <si>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</si>
  <si>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</si>
  <si>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</si>
  <si>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</si>
  <si>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</si>
  <si>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</si>
  <si>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</si>
  <si>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</si>
  <si>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</si>
  <si>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</si>
  <si>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</si>
  <si>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</si>
  <si>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</si>
  <si>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</si>
  <si>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</si>
  <si>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</si>
  <si>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</si>
  <si>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</si>
  <si>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</si>
  <si>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</si>
  <si>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</si>
  <si>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</si>
  <si>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</si>
  <si>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</si>
  <si>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</si>
  <si>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</si>
  <si>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</si>
  <si>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</si>
  <si>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</si>
  <si>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</si>
  <si>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</si>
  <si>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</si>
  <si>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</si>
  <si>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</si>
  <si>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</si>
  <si>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</si>
  <si>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</si>
  <si>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</si>
  <si>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</si>
  <si>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</si>
  <si>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</si>
  <si>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</si>
  <si>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</si>
  <si>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</si>
  <si>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</si>
  <si>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</si>
  <si>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</si>
  <si>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</si>
  <si>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</si>
  <si>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</si>
  <si>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</si>
  <si>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</si>
  <si>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</si>
  <si>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</si>
  <si>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</si>
  <si>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</si>
  <si>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</si>
  <si>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</si>
  <si>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</si>
  <si>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</si>
  <si>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</si>
  <si>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</si>
  <si>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</si>
  <si>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</si>
  <si>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</si>
  <si>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</si>
  <si>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</si>
  <si>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</si>
  <si>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</si>
  <si>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</si>
  <si>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</si>
  <si>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</si>
  <si>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</si>
  <si>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</si>
  <si>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</si>
  <si>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</si>
  <si>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</si>
  <si>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</si>
  <si>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</si>
  <si>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</si>
  <si>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</si>
  <si>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</si>
  <si>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</si>
  <si>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</si>
  <si>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</si>
  <si>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</si>
  <si>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</si>
  <si>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</si>
  <si>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</si>
  <si>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</si>
  <si>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</si>
  <si>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</si>
  <si>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</si>
  <si>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</si>
  <si>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</si>
  <si>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</si>
  <si>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</si>
  <si>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</si>
  <si>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</si>
  <si>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</si>
  <si>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</si>
  <si>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</si>
  <si>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</si>
  <si>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</si>
  <si>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</si>
  <si>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</si>
  <si>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</si>
  <si>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</si>
  <si>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</si>
  <si>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</si>
  <si>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</si>
  <si>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</si>
  <si>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</si>
  <si>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</si>
  <si>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</si>
  <si>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</si>
  <si>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</si>
  <si>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</si>
  <si>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</si>
  <si>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</si>
  <si>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</si>
  <si>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</si>
  <si>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</si>
  <si>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</si>
  <si>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</si>
  <si>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</si>
  <si>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</si>
  <si>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</si>
  <si>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</si>
  <si>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</si>
  <si>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</si>
  <si>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</si>
  <si>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</si>
  <si>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</si>
  <si>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</si>
  <si>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</si>
  <si>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</si>
  <si>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</si>
  <si>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</si>
  <si>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</si>
  <si>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</si>
  <si>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</si>
  <si>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</si>
  <si>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</si>
  <si>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</si>
  <si>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</si>
  <si>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</si>
  <si>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</si>
  <si>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</si>
  <si>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</si>
  <si>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</si>
  <si>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</si>
  <si>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</si>
  <si>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</si>
  <si>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</si>
  <si>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</si>
  <si>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</si>
  <si>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</si>
  <si>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</si>
  <si>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</si>
  <si>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</si>
  <si>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</si>
  <si>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</si>
  <si>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</si>
  <si>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</si>
  <si>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</si>
  <si>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</si>
  <si>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</si>
  <si>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</si>
  <si>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</si>
  <si>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</si>
  <si>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</si>
  <si>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</si>
  <si>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</si>
  <si>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</si>
  <si>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</si>
  <si>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</si>
  <si>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</si>
  <si>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</si>
  <si>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</si>
  <si>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</si>
  <si>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</si>
  <si>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</si>
  <si>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</si>
  <si>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</si>
  <si>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</si>
  <si>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</si>
  <si>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</si>
  <si>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</si>
  <si>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</si>
  <si>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</si>
  <si>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</si>
  <si>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</si>
  <si>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</si>
  <si>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</si>
  <si>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</si>
  <si>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</si>
  <si>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</si>
  <si>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</si>
  <si>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</si>
  <si>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</si>
  <si>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</si>
  <si>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</si>
  <si>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</si>
  <si>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</si>
  <si>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</si>
  <si>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</si>
  <si>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</si>
  <si>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</si>
  <si>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</si>
  <si>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</si>
  <si>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</si>
  <si>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</si>
  <si>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</si>
  <si>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</si>
  <si>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</si>
  <si>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</si>
  <si>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</si>
  <si>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</si>
  <si>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</si>
  <si>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</si>
  <si>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</si>
  <si>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</si>
  <si>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</si>
  <si>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</si>
  <si>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</si>
  <si>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</si>
  <si>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</si>
  <si>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</si>
  <si>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</si>
  <si>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</si>
  <si>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</si>
  <si>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</si>
  <si>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</si>
  <si>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</si>
  <si>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</si>
  <si>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</si>
  <si>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</si>
  <si>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</si>
  <si>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</si>
  <si>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</si>
  <si>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</si>
  <si>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</si>
  <si>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</si>
  <si>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</si>
  <si>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</si>
  <si>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</si>
  <si>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</si>
  <si>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</si>
  <si>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</si>
  <si>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</si>
  <si>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</si>
  <si>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</si>
  <si>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</si>
  <si>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</si>
  <si>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</si>
  <si>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</si>
  <si>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</si>
  <si>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</si>
  <si>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</si>
  <si>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</si>
  <si>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</si>
  <si>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</si>
  <si>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</si>
  <si>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</si>
  <si>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</si>
  <si>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</si>
  <si>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</si>
  <si>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</si>
  <si>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</si>
  <si>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</si>
  <si>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</si>
  <si>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</si>
  <si>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</si>
  <si>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</si>
  <si>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</si>
  <si>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</si>
  <si>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</si>
  <si>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</si>
  <si>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</si>
  <si>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</si>
  <si>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</si>
  <si>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</si>
  <si>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</si>
  <si>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</si>
  <si>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</si>
  <si>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</si>
  <si>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</si>
  <si>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</si>
  <si>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</si>
  <si>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</si>
  <si>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</si>
  <si>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</si>
  <si>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</si>
  <si>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</si>
  <si>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</si>
  <si>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</si>
  <si>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</si>
  <si>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</si>
  <si>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</si>
  <si>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</si>
  <si>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</si>
  <si>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</si>
  <si>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</si>
  <si>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</si>
  <si>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</si>
  <si>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</si>
  <si>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</si>
  <si>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</si>
  <si>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</si>
  <si>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</si>
  <si>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</si>
  <si>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</si>
  <si>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</si>
  <si>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</si>
  <si>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</si>
  <si>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</si>
  <si>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</si>
  <si>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</si>
  <si>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</si>
  <si>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</si>
  <si>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</si>
  <si>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</si>
  <si>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</si>
  <si>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</si>
  <si>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</si>
  <si>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</si>
  <si>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</si>
  <si>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</si>
  <si>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</si>
  <si>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</si>
  <si>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</si>
  <si>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</si>
  <si>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</si>
  <si>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</si>
  <si>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</si>
  <si>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</si>
  <si>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</si>
  <si>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</si>
  <si>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</si>
  <si>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</si>
  <si>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</si>
  <si>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</si>
  <si>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</si>
  <si>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</si>
  <si>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</si>
  <si>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</si>
  <si>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</si>
  <si>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</si>
  <si>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</si>
  <si>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</si>
  <si>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</si>
  <si>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</si>
  <si>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</si>
  <si>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</si>
  <si>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</si>
  <si>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</si>
  <si>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</si>
  <si>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</si>
  <si>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</si>
  <si>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</si>
  <si>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</si>
  <si>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</si>
  <si>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</si>
  <si>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</si>
  <si>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</si>
  <si>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</si>
  <si>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</si>
  <si>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</si>
  <si>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</si>
  <si>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</si>
  <si>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</si>
  <si>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</si>
  <si>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</si>
  <si>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</si>
  <si>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</si>
  <si>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</si>
  <si>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</si>
  <si>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</si>
  <si>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</si>
  <si>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</si>
  <si>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</si>
  <si>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</si>
  <si>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</si>
  <si>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</si>
  <si>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</si>
  <si>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</si>
  <si>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</si>
  <si>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</si>
  <si>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</si>
  <si>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</si>
  <si>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</si>
  <si>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</si>
  <si>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</si>
  <si>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</si>
  <si>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</si>
  <si>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</si>
  <si>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</si>
  <si>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</si>
  <si>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</si>
  <si>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</si>
  <si>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</si>
  <si>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</si>
  <si>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</si>
  <si>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</si>
  <si>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</si>
  <si>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</si>
  <si>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</si>
  <si>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</si>
  <si>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</si>
  <si>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</si>
  <si>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</si>
  <si>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</si>
  <si>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</si>
  <si>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</si>
  <si>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</si>
  <si>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</si>
  <si>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</si>
  <si>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</si>
  <si>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</si>
  <si>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</si>
  <si>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</si>
  <si>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</si>
  <si>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</si>
  <si>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</si>
  <si>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</si>
  <si>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</si>
  <si>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</si>
  <si>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</si>
  <si>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</si>
  <si>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</si>
  <si>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</si>
  <si>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</si>
  <si>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</si>
  <si>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</si>
  <si>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</si>
  <si>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</si>
  <si>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</si>
  <si>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</si>
  <si>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</si>
  <si>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</si>
  <si>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</si>
  <si>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</si>
  <si>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</si>
  <si>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</si>
  <si>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</si>
  <si>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</si>
  <si>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</si>
  <si>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</si>
  <si>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</si>
  <si>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</si>
  <si>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</si>
  <si>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</si>
  <si>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</si>
  <si>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</si>
  <si>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</si>
  <si>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</si>
  <si>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</si>
  <si>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</si>
  <si>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</si>
  <si>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</si>
  <si>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</si>
  <si>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</si>
  <si>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</si>
  <si>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</si>
  <si>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</si>
  <si>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</si>
  <si>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</si>
  <si>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</si>
  <si>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</si>
  <si>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</si>
  <si>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</si>
  <si>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</si>
  <si>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</si>
  <si>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</si>
  <si>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</si>
  <si>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</si>
  <si>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</si>
  <si>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</si>
  <si>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</si>
  <si>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</si>
  <si>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</si>
  <si>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</si>
  <si>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</si>
  <si>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</si>
  <si>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</si>
  <si>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</si>
  <si>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</si>
  <si>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</si>
  <si>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</si>
  <si>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</si>
  <si>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</si>
  <si>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</si>
  <si>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</si>
  <si>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</si>
  <si>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</si>
  <si>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</si>
  <si>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</si>
  <si>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</si>
  <si>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</si>
  <si>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</si>
  <si>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</si>
  <si>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</si>
  <si>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</si>
  <si>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</si>
  <si>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</si>
  <si>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</si>
  <si>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</si>
  <si>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</si>
  <si>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</si>
  <si>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</si>
  <si>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</si>
  <si>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</si>
  <si>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</si>
  <si>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</si>
  <si>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</si>
  <si>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</si>
  <si>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</si>
  <si>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</si>
  <si>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</si>
  <si>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</si>
  <si>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</si>
  <si>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</si>
  <si>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</si>
  <si>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</si>
  <si>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</si>
  <si>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</si>
  <si>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</si>
  <si>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</si>
  <si>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</si>
  <si>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</si>
  <si>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</si>
  <si>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</si>
  <si>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</si>
  <si>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</si>
  <si>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</si>
  <si>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</si>
  <si>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</si>
  <si>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</si>
  <si>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</si>
  <si>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</si>
  <si>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</si>
  <si>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</si>
  <si>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</si>
  <si>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</si>
  <si>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</si>
  <si>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</si>
  <si>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</si>
  <si>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</si>
  <si>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</si>
  <si>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</si>
  <si>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</si>
  <si>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</si>
  <si>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</si>
  <si>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</si>
  <si>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</si>
  <si>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</si>
  <si>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</si>
  <si>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</si>
  <si>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</si>
  <si>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</si>
  <si>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</si>
  <si>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</si>
  <si>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</si>
  <si>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</si>
  <si>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</si>
  <si>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</si>
  <si>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</si>
  <si>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</si>
  <si>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</si>
  <si>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</si>
  <si>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</si>
  <si>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</si>
  <si>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</si>
  <si>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</si>
  <si>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</si>
  <si>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</si>
  <si>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</si>
  <si>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</si>
  <si>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</si>
  <si>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</si>
  <si>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</si>
  <si>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</si>
  <si>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</si>
  <si>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</si>
  <si>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</si>
  <si>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</si>
  <si>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</si>
  <si>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</si>
  <si>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</si>
  <si>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</si>
  <si>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</si>
  <si>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</si>
  <si>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</si>
  <si>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</si>
  <si>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</si>
  <si>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</si>
  <si>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</si>
  <si>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</si>
  <si>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</si>
  <si>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</si>
  <si>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</si>
  <si>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</si>
  <si>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</si>
  <si>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</si>
  <si>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</si>
  <si>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</si>
  <si>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</si>
  <si>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</si>
  <si>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</si>
  <si>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</si>
  <si>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</si>
  <si>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</si>
  <si>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</si>
  <si>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</si>
  <si>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</si>
  <si>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</si>
  <si>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</si>
  <si>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</si>
  <si>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</si>
  <si>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</si>
  <si>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</si>
  <si>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</si>
  <si>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</si>
  <si>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</si>
  <si>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</si>
  <si>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</si>
  <si>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</si>
  <si>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</si>
  <si>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</si>
  <si>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</si>
  <si>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</si>
  <si>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</si>
  <si>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</si>
  <si>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</si>
  <si>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</si>
  <si>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</si>
  <si>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</si>
  <si>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</si>
  <si>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</si>
  <si>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</si>
  <si>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</si>
  <si>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</si>
  <si>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</si>
  <si>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</si>
  <si>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</si>
  <si>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</si>
  <si>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</si>
  <si>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</si>
  <si>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</si>
  <si>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</si>
  <si>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</si>
  <si>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</si>
  <si>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</si>
  <si>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</si>
  <si>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</si>
  <si>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</si>
  <si>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</si>
  <si>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</si>
  <si>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</si>
  <si>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</si>
  <si>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</si>
  <si>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</si>
  <si>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</si>
  <si>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</si>
  <si>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</si>
  <si>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</si>
  <si>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</si>
  <si>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</si>
  <si>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</si>
  <si>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</si>
  <si>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</si>
  <si>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</si>
  <si>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</si>
  <si>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</si>
  <si>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</si>
  <si>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</si>
  <si>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</si>
  <si>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</si>
  <si>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</si>
  <si>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</si>
  <si>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</si>
  <si>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</si>
  <si>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</si>
  <si>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</si>
  <si>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</si>
  <si>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</si>
  <si>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</si>
  <si>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</si>
  <si>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</si>
  <si>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</si>
  <si>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</si>
  <si>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</si>
  <si>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</si>
  <si>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</si>
  <si>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</si>
  <si>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</si>
  <si>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</si>
  <si>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</si>
  <si>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</si>
  <si>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</si>
  <si>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</si>
  <si>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</si>
  <si>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</si>
  <si>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</si>
  <si>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</si>
  <si>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</si>
  <si>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</si>
  <si>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</si>
  <si>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</si>
  <si>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</si>
  <si>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</si>
  <si>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</si>
  <si>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</si>
  <si>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</si>
  <si>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</si>
  <si>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</si>
  <si>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</si>
  <si>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</si>
  <si>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</si>
  <si>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</si>
  <si>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</si>
  <si>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</si>
  <si>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</si>
  <si>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</si>
  <si>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</si>
  <si>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</si>
  <si>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</si>
  <si>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</si>
  <si>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</si>
  <si>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</si>
  <si>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</si>
  <si>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</si>
  <si>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</si>
  <si>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</si>
  <si>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</si>
  <si>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</si>
  <si>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</si>
  <si>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</si>
  <si>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</si>
  <si>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</si>
  <si>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</si>
  <si>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</si>
  <si>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</si>
  <si>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</si>
  <si>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</si>
  <si>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</si>
  <si>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</si>
  <si>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</si>
  <si>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</si>
  <si>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</si>
  <si>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</si>
  <si>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</si>
  <si>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</si>
  <si>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</si>
  <si>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</si>
  <si>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</si>
  <si>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</si>
  <si>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</si>
  <si>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</si>
  <si>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</si>
  <si>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</si>
  <si>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</si>
  <si>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</si>
  <si>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</si>
  <si>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</si>
  <si>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</si>
  <si>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</si>
  <si>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</si>
  <si>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</si>
  <si>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</si>
  <si>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</si>
  <si>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</si>
  <si>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</si>
  <si>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</si>
  <si>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</si>
  <si>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</si>
  <si>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</si>
  <si>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</si>
  <si>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</si>
  <si>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</si>
  <si>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</si>
  <si>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</si>
  <si>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</si>
  <si>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</si>
  <si>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</si>
  <si>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</si>
  <si>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</si>
  <si>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</si>
  <si>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</si>
  <si>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</si>
  <si>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</si>
  <si>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</si>
  <si>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</si>
  <si>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</si>
  <si>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</si>
  <si>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</si>
  <si>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</si>
  <si>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</si>
  <si>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</si>
  <si>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</si>
  <si>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</si>
  <si>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</si>
  <si>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</si>
  <si>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</si>
  <si>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</si>
  <si>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</si>
  <si>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</si>
  <si>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</si>
  <si>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</si>
  <si>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</si>
  <si>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</si>
  <si>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</si>
  <si>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</si>
  <si>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</si>
  <si>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</si>
  <si>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</si>
  <si>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</si>
  <si>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</si>
  <si>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</si>
  <si>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</si>
  <si>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</si>
  <si>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</si>
  <si>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</si>
  <si>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</si>
  <si>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</si>
  <si>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</si>
  <si>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</si>
  <si>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</si>
  <si>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</si>
  <si>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</si>
  <si>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</si>
  <si>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</si>
  <si>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</si>
  <si>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</si>
  <si>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</si>
  <si>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</si>
  <si>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</si>
  <si>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</si>
  <si>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</si>
  <si>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</si>
  <si>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</si>
  <si>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</si>
  <si>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</si>
  <si>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</si>
  <si>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</si>
  <si>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</si>
  <si>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</si>
  <si>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</si>
  <si>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</si>
  <si>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</si>
  <si>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</si>
  <si>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</si>
  <si>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</si>
  <si>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</si>
  <si>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</si>
  <si>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</si>
  <si>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</si>
  <si>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</si>
  <si>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</si>
  <si>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</si>
  <si>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</si>
  <si>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</si>
  <si>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</si>
  <si>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</si>
  <si>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</si>
  <si>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</si>
  <si>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</si>
  <si>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</si>
  <si>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</si>
  <si>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</si>
  <si>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</si>
  <si>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</si>
  <si>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</si>
  <si>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</si>
  <si>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</si>
  <si>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</si>
  <si>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</si>
  <si>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</si>
  <si>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</si>
  <si>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</si>
  <si>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</si>
  <si>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</si>
  <si>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</si>
  <si>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</si>
  <si>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</si>
  <si>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</si>
  <si>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</si>
  <si>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</si>
  <si>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</si>
  <si>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</si>
  <si>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</si>
  <si>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</si>
  <si>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</si>
  <si>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</si>
  <si>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</si>
  <si>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</si>
  <si>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</si>
  <si>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</si>
  <si>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</si>
  <si>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</si>
  <si>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</si>
  <si>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</si>
  <si>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</si>
  <si>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</si>
  <si>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</si>
  <si>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</si>
  <si>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</si>
  <si>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</si>
  <si>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</si>
  <si>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</si>
  <si>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</si>
  <si>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</si>
  <si>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</si>
  <si>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</si>
  <si>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</si>
  <si>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</si>
  <si>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</si>
  <si>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</si>
  <si>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</si>
  <si>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</si>
  <si>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</si>
  <si>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</si>
  <si>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</si>
  <si>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</si>
  <si>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</si>
  <si>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</si>
  <si>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</si>
  <si>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</si>
  <si>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</si>
  <si>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</si>
  <si>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</si>
  <si>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</si>
  <si>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</si>
  <si>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</si>
  <si>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</si>
  <si>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</si>
  <si>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</si>
  <si>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</si>
  <si>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</si>
  <si>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</si>
  <si>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</si>
  <si>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</si>
  <si>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</si>
  <si>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</si>
  <si>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</si>
  <si>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</si>
  <si>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</si>
  <si>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</si>
  <si>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</si>
  <si>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</si>
  <si>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</si>
  <si>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</si>
  <si>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</si>
  <si>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</si>
  <si>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</si>
  <si>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</si>
  <si>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</si>
  <si>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</si>
  <si>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</si>
  <si>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</si>
  <si>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</si>
  <si>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</si>
  <si>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</si>
  <si>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</si>
  <si>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</si>
  <si>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</si>
  <si>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</si>
  <si>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</si>
  <si>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</si>
  <si>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</si>
  <si>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</si>
  <si>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</si>
  <si>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</si>
  <si>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</si>
  <si>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</si>
  <si>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</si>
  <si>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</si>
  <si>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</si>
  <si>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</si>
  <si>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</si>
  <si>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</si>
  <si>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</si>
  <si>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</si>
  <si>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</si>
  <si>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</si>
  <si>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</si>
  <si>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</si>
  <si>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</si>
  <si>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</si>
  <si>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</si>
  <si>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</si>
  <si>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</si>
  <si>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</si>
  <si>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</si>
  <si>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</si>
  <si>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</si>
  <si>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</si>
  <si>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</si>
  <si>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</si>
  <si>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</si>
  <si>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</si>
  <si>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</si>
  <si>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</si>
  <si>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</si>
  <si>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</si>
  <si>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</si>
  <si>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</si>
  <si>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</si>
  <si>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</si>
  <si>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</si>
  <si>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</si>
  <si>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</si>
  <si>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</si>
  <si>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</si>
  <si>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</si>
  <si>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</si>
  <si>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</si>
  <si>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</si>
  <si>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</si>
  <si>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</si>
  <si>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</si>
  <si>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</si>
  <si>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</si>
  <si>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</si>
  <si>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</si>
  <si>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</si>
  <si>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</si>
  <si>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</si>
  <si>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</si>
  <si>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</si>
  <si>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</si>
  <si>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</si>
  <si>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</si>
  <si>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</si>
  <si>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</si>
  <si>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</si>
  <si>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</si>
  <si>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</si>
  <si>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</si>
  <si>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</si>
  <si>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</si>
  <si>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</si>
  <si>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</si>
  <si>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</si>
  <si>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</si>
  <si>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</si>
  <si>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</si>
  <si>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</si>
  <si>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</si>
  <si>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</si>
  <si>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</si>
  <si>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</si>
  <si>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</si>
  <si>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</si>
  <si>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</si>
  <si>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</si>
  <si>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</si>
  <si>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</si>
  <si>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</si>
  <si>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</si>
  <si>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</si>
  <si>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</si>
  <si>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</si>
  <si>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</si>
  <si>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</si>
  <si>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</si>
  <si>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</si>
  <si>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</si>
  <si>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</si>
  <si>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</si>
  <si>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</si>
  <si>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</si>
  <si>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</si>
  <si>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</si>
  <si>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</si>
  <si>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</si>
  <si>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</si>
  <si>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</si>
  <si>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</si>
  <si>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</si>
  <si>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</si>
  <si>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</si>
  <si>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</si>
  <si>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</si>
  <si>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</si>
  <si>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</si>
  <si>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</si>
  <si>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</si>
  <si>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</si>
  <si>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</si>
  <si>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</si>
  <si>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</si>
  <si>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</si>
  <si>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</si>
  <si>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</si>
  <si>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</si>
  <si>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</si>
  <si>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</si>
  <si>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</si>
  <si>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</si>
  <si>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</si>
  <si>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</si>
  <si>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</si>
  <si>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</si>
  <si>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</si>
  <si>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</si>
  <si>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</si>
  <si>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</si>
  <si>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</si>
  <si>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</si>
  <si>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</si>
  <si>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</si>
  <si>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</si>
  <si>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</si>
  <si>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</si>
  <si>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</si>
  <si>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</si>
  <si>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</si>
  <si>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</si>
  <si>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</si>
  <si>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</si>
  <si>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</si>
  <si>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</si>
  <si>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</si>
  <si>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</si>
  <si>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</si>
  <si>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</si>
  <si>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</si>
  <si>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</si>
  <si>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</si>
  <si>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</si>
  <si>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</si>
  <si>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</si>
  <si>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</si>
  <si>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</si>
  <si>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</si>
  <si>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</si>
  <si>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</si>
  <si>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</si>
  <si>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</si>
  <si>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</si>
  <si>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</si>
  <si>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</si>
  <si>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</si>
  <si>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</si>
  <si>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</si>
  <si>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</si>
  <si>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</si>
  <si>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</si>
  <si>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</si>
  <si>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</si>
  <si>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</si>
  <si>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</si>
  <si>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</si>
  <si>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</si>
  <si>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</si>
  <si>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</si>
  <si>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</si>
  <si>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</si>
  <si>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</si>
  <si>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</si>
  <si>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</si>
  <si>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</si>
  <si>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</si>
  <si>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</si>
  <si>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</si>
  <si>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</si>
  <si>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</si>
  <si>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</si>
  <si>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</si>
  <si>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</si>
  <si>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</si>
  <si>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</si>
  <si>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</si>
  <si>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</si>
  <si>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</si>
  <si>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</si>
  <si>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</si>
  <si>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</si>
  <si>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</si>
  <si>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</si>
  <si>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</si>
  <si>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</si>
  <si>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</si>
  <si>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</si>
  <si>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</si>
  <si>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</si>
  <si>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</si>
  <si>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</si>
  <si>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</si>
  <si>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</si>
  <si>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</si>
  <si>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</si>
  <si>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</si>
  <si>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</si>
  <si>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</si>
  <si>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</si>
  <si>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</si>
  <si>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</si>
  <si>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</si>
  <si>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</si>
  <si>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</si>
  <si>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</si>
  <si>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</si>
  <si>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</si>
  <si>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</si>
  <si>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</si>
  <si>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</si>
  <si>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</si>
  <si>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</si>
  <si>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</si>
  <si>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</si>
  <si>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</si>
  <si>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</si>
  <si>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</si>
  <si>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</si>
  <si>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</si>
  <si>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</si>
  <si>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</si>
  <si>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</si>
  <si>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</si>
  <si>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</si>
  <si>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</si>
  <si>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</si>
  <si>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</si>
  <si>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</si>
  <si>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</si>
  <si>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</si>
  <si>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</si>
  <si>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</si>
  <si>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</si>
  <si>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</si>
  <si>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</si>
  <si>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</si>
  <si>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</si>
  <si>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</si>
  <si>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</si>
  <si>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</si>
  <si>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</si>
  <si>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</si>
  <si>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</si>
  <si>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</si>
  <si>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</si>
  <si>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</si>
  <si>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</si>
  <si>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</si>
  <si>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</si>
  <si>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</si>
  <si>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</si>
  <si>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</si>
  <si>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</si>
  <si>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</si>
  <si>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</si>
  <si>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</si>
  <si>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</si>
  <si>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</si>
  <si>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</si>
  <si>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</si>
  <si>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</si>
  <si>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</si>
  <si>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</si>
  <si>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</si>
  <si>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</si>
  <si>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</si>
  <si>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</si>
  <si>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</si>
  <si>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</si>
  <si>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</si>
  <si>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</si>
  <si>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</si>
  <si>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</si>
  <si>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</si>
  <si>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</si>
  <si>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</si>
  <si>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</si>
  <si>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</si>
  <si>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</si>
  <si>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</si>
  <si>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</si>
  <si>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</si>
  <si>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</si>
  <si>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</si>
  <si>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</si>
  <si>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</si>
  <si>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</si>
  <si>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</si>
  <si>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</si>
  <si>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</si>
  <si>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</si>
  <si>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</si>
  <si>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</si>
  <si>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</si>
  <si>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</si>
  <si>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</si>
  <si>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</si>
  <si>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</si>
  <si>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</si>
  <si>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</si>
  <si>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</si>
  <si>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</si>
  <si>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</si>
  <si>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</si>
  <si>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</si>
  <si>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</si>
  <si>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</si>
  <si>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</si>
  <si>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</si>
  <si>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</si>
  <si>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</si>
  <si>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</si>
  <si>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</si>
  <si>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</si>
  <si>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</si>
  <si>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</si>
  <si>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</si>
  <si>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</si>
  <si>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</si>
  <si>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</si>
  <si>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</si>
  <si>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</si>
  <si>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</si>
  <si>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</si>
  <si>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</si>
  <si>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</si>
  <si>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</si>
  <si>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</si>
  <si>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</si>
  <si>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</si>
  <si>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</si>
  <si>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</si>
  <si>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</si>
  <si>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</si>
  <si>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</si>
  <si>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</si>
  <si>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</si>
  <si>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</si>
  <si>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</si>
  <si>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</si>
  <si>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</si>
  <si>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</si>
  <si>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</si>
  <si>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</si>
  <si>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</si>
  <si>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</si>
  <si>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</si>
  <si>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</si>
  <si>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</si>
  <si>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</si>
  <si>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</si>
  <si>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</si>
  <si>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</si>
  <si>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</si>
  <si>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</si>
  <si>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</si>
  <si>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</si>
  <si>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</si>
  <si>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</si>
  <si>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</si>
  <si>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</si>
  <si>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</si>
  <si>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</si>
  <si>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</si>
  <si>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</si>
  <si>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</si>
  <si>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</si>
  <si>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</si>
  <si>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</si>
  <si>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</si>
  <si>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</si>
  <si>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</si>
  <si>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</si>
  <si>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</si>
  <si>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</si>
  <si>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</si>
  <si>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</si>
  <si>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</si>
  <si>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</si>
  <si>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</si>
  <si>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</si>
  <si>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</si>
  <si>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</si>
  <si>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</si>
  <si>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</si>
  <si>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</si>
  <si>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</si>
  <si>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</si>
  <si>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</si>
  <si>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</si>
  <si>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</si>
  <si>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</si>
  <si>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</si>
  <si>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</si>
  <si>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</si>
  <si>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</si>
  <si>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</si>
  <si>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</si>
  <si>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</si>
  <si>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</si>
  <si>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</si>
  <si>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</si>
  <si>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</si>
  <si>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</si>
  <si>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</si>
  <si>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</si>
  <si>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</si>
  <si>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</si>
  <si>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</si>
  <si>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</si>
  <si>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</si>
  <si>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</si>
  <si>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</si>
  <si>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</si>
  <si>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</si>
  <si>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</si>
  <si>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</si>
  <si>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</si>
  <si>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</si>
  <si>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</si>
  <si>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</si>
  <si>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</si>
  <si>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</si>
  <si>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</si>
  <si>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</si>
  <si>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</si>
  <si>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</si>
  <si>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</si>
  <si>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</si>
  <si>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</si>
  <si>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</si>
  <si>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</si>
  <si>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</si>
  <si>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</si>
  <si>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</si>
  <si>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</si>
  <si>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</si>
  <si>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</si>
  <si>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</si>
  <si>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</si>
  <si>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</si>
  <si>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</si>
  <si>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</si>
  <si>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</si>
  <si>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</si>
  <si>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</si>
  <si>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</si>
  <si>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</si>
  <si>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</si>
  <si>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</si>
  <si>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</si>
  <si>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</si>
  <si>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</si>
  <si>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</si>
  <si>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</si>
  <si>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</si>
  <si>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</si>
  <si>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</si>
  <si>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</si>
  <si>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</si>
  <si>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</si>
  <si>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</si>
  <si>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</si>
  <si>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</si>
  <si>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</si>
  <si>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</si>
  <si>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</si>
  <si>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</si>
  <si>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</si>
  <si>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</si>
  <si>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</si>
  <si>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</si>
  <si>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</si>
  <si>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</si>
  <si>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</si>
  <si>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</si>
  <si>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</si>
  <si>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</si>
  <si>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</si>
  <si>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</si>
  <si>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</si>
  <si>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</si>
  <si>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</si>
  <si>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</si>
  <si>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</si>
  <si>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</si>
  <si>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</si>
  <si>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</si>
  <si>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</si>
  <si>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</si>
  <si>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</si>
  <si>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</si>
  <si>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</si>
  <si>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</si>
  <si>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</si>
  <si>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</si>
  <si>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</si>
  <si>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</si>
  <si>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</si>
  <si>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</si>
  <si>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</si>
  <si>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</si>
  <si>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</si>
  <si>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</si>
  <si>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</si>
  <si>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</si>
  <si>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</si>
  <si>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</si>
  <si>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</si>
  <si>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</si>
  <si>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</si>
  <si>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</si>
  <si>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</si>
  <si>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</si>
  <si>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</si>
  <si>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</si>
  <si>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</si>
  <si>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</si>
  <si>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</si>
  <si>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</si>
  <si>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</si>
  <si>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</si>
  <si>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</si>
  <si>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</si>
  <si>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</si>
  <si>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</si>
  <si>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</si>
  <si>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</si>
  <si>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</si>
  <si>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</si>
  <si>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</si>
  <si>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</si>
  <si>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</si>
  <si>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</si>
  <si>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</si>
  <si>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</si>
  <si>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</si>
  <si>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</si>
  <si>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</si>
  <si>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</si>
  <si>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</si>
  <si>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</si>
  <si>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</si>
  <si>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</si>
  <si>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</si>
  <si>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</si>
  <si>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</si>
  <si>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</si>
  <si>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</si>
  <si>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</si>
  <si>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</si>
  <si>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</si>
  <si>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</si>
  <si>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</si>
  <si>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</si>
  <si>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</si>
  <si>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</si>
  <si>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</si>
  <si>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</si>
  <si>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</si>
  <si>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</si>
  <si>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</si>
  <si>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</si>
  <si>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</si>
  <si>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</si>
  <si>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</si>
  <si>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</si>
  <si>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</si>
  <si>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</si>
  <si>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</si>
  <si>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</si>
  <si>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</si>
  <si>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</si>
  <si>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</si>
  <si>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</si>
  <si>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</si>
  <si>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</si>
  <si>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</si>
  <si>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</si>
  <si>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</si>
  <si>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</si>
  <si>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</si>
  <si>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</si>
  <si>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</si>
  <si>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</si>
  <si>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</si>
  <si>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</si>
  <si>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</si>
  <si>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</si>
  <si>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</si>
  <si>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</si>
  <si>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</si>
  <si>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</si>
  <si>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</si>
  <si>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</si>
  <si>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</si>
  <si>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</si>
  <si>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</si>
  <si>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</si>
  <si>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</si>
  <si>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</si>
  <si>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</si>
  <si>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</si>
  <si>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</si>
  <si>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</si>
  <si>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</si>
  <si>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</si>
  <si>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</si>
  <si>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</si>
  <si>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</si>
  <si>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</si>
  <si>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</si>
  <si>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</si>
  <si>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</si>
  <si>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</si>
  <si>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</si>
  <si>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</si>
  <si>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</si>
  <si>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</si>
  <si>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</si>
  <si>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</si>
  <si>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</si>
  <si>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</si>
  <si>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</si>
  <si>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</si>
  <si>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</si>
  <si>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</si>
  <si>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</si>
  <si>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</si>
  <si>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</si>
  <si>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</si>
  <si>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</si>
  <si>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</si>
  <si>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</si>
  <si>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</si>
  <si>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</si>
  <si>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</si>
  <si>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</si>
  <si>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</si>
  <si>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</si>
  <si>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</si>
  <si>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</si>
  <si>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</si>
  <si>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</si>
  <si>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</si>
  <si>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</si>
  <si>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</si>
  <si>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</si>
  <si>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</si>
  <si>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</si>
  <si>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</si>
  <si>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</si>
  <si>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</si>
  <si>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</si>
  <si>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</si>
  <si>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</si>
  <si>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</si>
  <si>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</si>
  <si>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</si>
  <si>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</si>
  <si>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</si>
  <si>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</si>
  <si>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</si>
  <si>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</si>
  <si>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</si>
  <si>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</si>
  <si>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</si>
  <si>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</si>
  <si>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</si>
  <si>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</si>
  <si>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</si>
  <si>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</si>
  <si>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</si>
  <si>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</si>
  <si>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</si>
  <si>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</si>
  <si>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</si>
  <si>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</si>
  <si>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</si>
  <si>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</si>
  <si>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</si>
  <si>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</si>
  <si>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</si>
  <si>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</si>
  <si>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</si>
  <si>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</si>
  <si>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</si>
  <si>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</si>
  <si>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</si>
  <si>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</si>
  <si>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</si>
  <si>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</si>
  <si>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</si>
  <si>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</si>
  <si>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</si>
  <si>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</si>
  <si>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</si>
  <si>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</si>
  <si>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</si>
  <si>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</si>
  <si>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</si>
  <si>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</si>
  <si>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</si>
  <si>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</si>
  <si>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</si>
  <si>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</si>
  <si>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</si>
  <si>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</si>
  <si>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</si>
  <si>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</si>
  <si>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</si>
  <si>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</si>
  <si>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</si>
  <si>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</si>
  <si>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</si>
  <si>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</si>
  <si>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</si>
  <si>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</si>
  <si>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</si>
  <si>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</si>
  <si>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</si>
  <si>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</si>
  <si>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</si>
  <si>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</si>
  <si>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</si>
  <si>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</si>
  <si>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</si>
  <si>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</si>
  <si>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</si>
  <si>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</si>
  <si>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</si>
  <si>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</si>
  <si>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</si>
  <si>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</si>
  <si>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</si>
  <si>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</si>
  <si>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</si>
  <si>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</si>
  <si>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</si>
  <si>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</si>
  <si>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</si>
  <si>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</si>
  <si>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</si>
  <si>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</si>
  <si>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</si>
  <si>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</si>
  <si>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</si>
  <si>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</si>
  <si>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</si>
  <si>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</si>
  <si>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</si>
  <si>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</si>
  <si>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</si>
  <si>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</si>
  <si>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</si>
  <si>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</si>
  <si>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</si>
  <si>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</si>
  <si>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</si>
  <si>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</si>
  <si>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</si>
  <si>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</si>
  <si>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</si>
  <si>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</si>
  <si>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</si>
  <si>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</si>
  <si>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</si>
  <si>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</si>
  <si>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</si>
  <si>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</si>
  <si>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</si>
  <si>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</si>
  <si>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</si>
  <si>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</si>
  <si>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</si>
  <si>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</si>
  <si>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</si>
  <si>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</si>
  <si>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</si>
  <si>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</si>
  <si>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</si>
  <si>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</si>
  <si>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</si>
  <si>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</si>
  <si>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</si>
  <si>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</si>
  <si>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</si>
  <si>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</si>
  <si>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</si>
  <si>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</si>
  <si>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</si>
  <si>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</si>
  <si>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</si>
  <si>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</si>
  <si>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</si>
  <si>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</si>
  <si>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</si>
  <si>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</si>
  <si>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</si>
  <si>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</si>
  <si>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</si>
  <si>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</si>
  <si>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</si>
  <si>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</si>
  <si>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</si>
  <si>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</si>
  <si>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</si>
  <si>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</si>
  <si>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</si>
  <si>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</si>
  <si>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</si>
  <si>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</si>
  <si>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</si>
  <si>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</si>
  <si>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</si>
  <si>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</si>
  <si>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</si>
  <si>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</si>
  <si>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</si>
  <si>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</si>
  <si>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</si>
  <si>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</si>
  <si>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</si>
  <si>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</si>
  <si>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</si>
  <si>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</si>
  <si>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</si>
  <si>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</si>
  <si>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</si>
  <si>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</si>
  <si>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</si>
  <si>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</si>
  <si>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</si>
  <si>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</si>
  <si>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</si>
  <si>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</si>
  <si>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</si>
  <si>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</si>
  <si>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</si>
  <si>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</si>
  <si>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</si>
  <si>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</si>
  <si>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</si>
  <si>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</si>
  <si>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</si>
  <si>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</si>
  <si>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</si>
  <si>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</si>
  <si>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</si>
  <si>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</si>
  <si>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</si>
  <si>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</si>
  <si>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</si>
  <si>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</si>
  <si>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</si>
  <si>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</si>
  <si>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</si>
  <si>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</si>
  <si>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</si>
  <si>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</si>
  <si>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</si>
  <si>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</si>
  <si>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</si>
  <si>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</si>
  <si>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</si>
  <si>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</si>
  <si>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</si>
  <si>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</si>
  <si>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</si>
  <si>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</si>
  <si>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</si>
  <si>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</si>
  <si>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</si>
  <si>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</si>
  <si>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</si>
  <si>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</si>
  <si>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</si>
  <si>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</si>
  <si>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</si>
  <si>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</si>
  <si>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</si>
  <si>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</si>
  <si>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</si>
  <si>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</si>
  <si>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</si>
  <si>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</si>
  <si>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</si>
  <si>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</si>
  <si>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</si>
  <si>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</si>
  <si>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</si>
  <si>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</si>
  <si>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</si>
  <si>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</si>
  <si>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</si>
  <si>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</si>
  <si>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</si>
  <si>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</si>
  <si>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</si>
  <si>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</si>
  <si>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</si>
  <si>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</si>
  <si>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</si>
  <si>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</si>
  <si>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</si>
  <si>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</si>
  <si>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</si>
  <si>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</si>
  <si>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</si>
  <si>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</si>
  <si>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</si>
  <si>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</si>
  <si>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</si>
  <si>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</si>
  <si>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</si>
  <si>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</si>
  <si>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</si>
  <si>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</si>
  <si>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</si>
  <si>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</si>
  <si>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</si>
  <si>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</si>
  <si>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</si>
  <si>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</si>
  <si>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</si>
  <si>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</si>
  <si>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</si>
  <si>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</si>
  <si>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</si>
  <si>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</si>
  <si>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</si>
  <si>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</si>
  <si>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</si>
  <si>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</si>
  <si>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</si>
  <si>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</si>
  <si>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</si>
  <si>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</si>
  <si>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</si>
  <si>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</si>
  <si>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</si>
  <si>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</si>
  <si>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</si>
  <si>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</si>
  <si>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</si>
  <si>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</si>
  <si>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</si>
  <si>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</si>
  <si>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</si>
  <si>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</si>
  <si>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</si>
  <si>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</si>
  <si>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</si>
  <si>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</si>
  <si>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</si>
  <si>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</si>
  <si>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</si>
  <si>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</si>
  <si>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</si>
  <si>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</si>
  <si>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</si>
  <si>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</si>
  <si>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</si>
  <si>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</si>
  <si>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</si>
  <si>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</si>
  <si>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</si>
  <si>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</si>
  <si>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</si>
  <si>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</si>
  <si>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</si>
  <si>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</si>
  <si>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</si>
  <si>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</si>
  <si>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</si>
  <si>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</si>
  <si>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</si>
  <si>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</si>
  <si>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</si>
  <si>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</si>
  <si>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</si>
  <si>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</si>
  <si>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</si>
  <si>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</si>
  <si>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</si>
  <si>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</si>
  <si>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</si>
  <si>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</si>
  <si>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</si>
  <si>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</si>
  <si>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</si>
  <si>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</si>
  <si>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</si>
  <si>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</si>
  <si>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</si>
  <si>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</si>
  <si>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</si>
  <si>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</si>
  <si>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</si>
  <si>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</si>
  <si>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</si>
  <si>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</si>
  <si>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</si>
  <si>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</si>
  <si>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</si>
  <si>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</si>
  <si>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</si>
  <si>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</si>
  <si>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</si>
  <si>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</si>
  <si>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</si>
  <si>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</si>
  <si>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</si>
  <si>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</si>
  <si>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</si>
  <si>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</si>
  <si>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</si>
  <si>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</si>
  <si>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</si>
  <si>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</si>
  <si>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</si>
  <si>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</si>
  <si>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</si>
  <si>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</si>
  <si>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</si>
  <si>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</si>
  <si>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</si>
  <si>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</si>
  <si>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</si>
  <si>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</si>
  <si>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</si>
  <si>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</si>
  <si>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</si>
  <si>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</si>
  <si>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</si>
  <si>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</si>
  <si>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</si>
  <si>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</si>
  <si>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</si>
  <si>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</si>
  <si>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</si>
  <si>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</si>
  <si>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</si>
  <si>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</si>
  <si>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</si>
  <si>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</si>
  <si>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</si>
  <si>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</si>
  <si>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</si>
  <si>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</si>
  <si>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</si>
  <si>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</si>
  <si>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</si>
  <si>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</si>
  <si>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</si>
  <si>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</si>
  <si>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</si>
  <si>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</si>
  <si>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</si>
  <si>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</si>
  <si>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</si>
  <si>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</si>
  <si>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</si>
  <si>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</si>
  <si>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</si>
  <si>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</si>
  <si>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</si>
  <si>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</si>
  <si>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</si>
  <si>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</si>
  <si>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</si>
  <si>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</si>
  <si>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</si>
  <si>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</si>
  <si>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</si>
  <si>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</si>
  <si>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</si>
  <si>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</si>
  <si>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</si>
  <si>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</si>
  <si>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</si>
  <si>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</si>
  <si>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</si>
  <si>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</si>
  <si>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</si>
  <si>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</si>
  <si>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</si>
  <si>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</si>
  <si>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</si>
  <si>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</si>
  <si>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</si>
  <si>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</si>
  <si>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</si>
  <si>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</si>
  <si>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</si>
  <si>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</si>
  <si>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</si>
  <si>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</si>
  <si>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</si>
  <si>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</si>
  <si>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</si>
  <si>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</si>
  <si>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</si>
  <si>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</si>
  <si>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</si>
  <si>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</si>
  <si>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</si>
  <si>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</si>
  <si>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</si>
  <si>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</si>
  <si>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</si>
  <si>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</si>
  <si>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</si>
  <si>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</si>
  <si>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</si>
  <si>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</si>
  <si>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</si>
  <si>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</si>
  <si>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</si>
  <si>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</si>
  <si>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</si>
  <si>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</si>
  <si>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</si>
  <si>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</si>
  <si>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</si>
  <si>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</si>
  <si>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</si>
  <si>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</si>
  <si>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</si>
  <si>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</si>
  <si>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</si>
  <si>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</si>
  <si>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</si>
  <si>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</si>
  <si>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</si>
  <si>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</si>
  <si>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</si>
  <si>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</si>
  <si>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</si>
  <si>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</si>
  <si>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</si>
  <si>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</si>
  <si>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</si>
  <si>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</si>
  <si>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</si>
  <si>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</si>
  <si>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</si>
  <si>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</si>
  <si>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</si>
  <si>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</si>
  <si>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</si>
  <si>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</si>
  <si>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</si>
  <si>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</si>
  <si>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</si>
  <si>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</si>
  <si>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</si>
  <si>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</si>
  <si>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</si>
  <si>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</si>
  <si>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</si>
  <si>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</si>
  <si>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</si>
  <si>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</si>
  <si>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</si>
  <si>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</si>
  <si>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</si>
  <si>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</si>
  <si>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</si>
  <si>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</si>
  <si>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</si>
  <si>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</si>
  <si>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</si>
  <si>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</si>
  <si>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</si>
  <si>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</si>
  <si>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</si>
  <si>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</si>
  <si>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</si>
  <si>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</si>
  <si>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</si>
  <si>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</si>
  <si>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</si>
  <si>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</si>
  <si>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</si>
  <si>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</si>
  <si>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</si>
  <si>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</si>
  <si>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</si>
  <si>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</si>
  <si>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</si>
  <si>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</si>
  <si>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</si>
  <si>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</si>
  <si>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</si>
  <si>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</si>
  <si>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</si>
  <si>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</si>
  <si>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</si>
  <si>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</si>
  <si>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</si>
  <si>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</si>
  <si>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</si>
  <si>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</si>
  <si>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</si>
  <si>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</si>
  <si>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</si>
  <si>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</si>
  <si>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</si>
  <si>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</si>
  <si>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</si>
  <si>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</si>
  <si>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</si>
  <si>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</si>
  <si>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</si>
  <si>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</si>
  <si>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</si>
  <si>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</si>
  <si>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</si>
  <si>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</si>
  <si>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</si>
  <si>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</si>
  <si>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</si>
  <si>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</si>
  <si>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</si>
  <si>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</si>
  <si>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</si>
  <si>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</si>
  <si>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</si>
  <si>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</si>
  <si>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</si>
  <si>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</si>
  <si>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</si>
  <si>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</si>
  <si>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</si>
  <si>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</si>
  <si>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</si>
  <si>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</si>
  <si>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</si>
  <si>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</si>
  <si>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</si>
  <si>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</si>
  <si>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</si>
  <si>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</si>
  <si>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</si>
  <si>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</si>
  <si>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</si>
  <si>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</si>
  <si>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</si>
  <si>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</si>
  <si>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</si>
  <si>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</si>
  <si>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</si>
  <si>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</si>
  <si>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</si>
  <si>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</si>
  <si>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</si>
  <si>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</si>
  <si>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</si>
  <si>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</si>
  <si>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</si>
  <si>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</si>
  <si>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</si>
  <si>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</si>
  <si>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</si>
  <si>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</si>
  <si>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</si>
  <si>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</si>
  <si>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</si>
  <si>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</si>
  <si>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</si>
  <si>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</si>
  <si>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</si>
  <si>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</si>
  <si>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</si>
  <si>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</si>
  <si>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</si>
  <si>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</si>
  <si>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</si>
  <si>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</si>
  <si>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</si>
  <si>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</si>
  <si>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</si>
  <si>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</si>
  <si>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</si>
  <si>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</si>
  <si>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</si>
  <si>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</si>
  <si>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</si>
  <si>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</si>
  <si>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</si>
  <si>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</si>
  <si>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</si>
  <si>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</si>
  <si>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</si>
  <si>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</si>
  <si>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</si>
  <si>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</si>
  <si>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</si>
  <si>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</si>
  <si>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</si>
  <si>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</si>
  <si>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</si>
  <si>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</si>
  <si>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</si>
  <si>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</si>
  <si>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</si>
  <si>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</si>
  <si>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</si>
  <si>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</si>
  <si>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</si>
  <si>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</si>
  <si>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</si>
  <si>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</si>
  <si>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</si>
  <si>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</si>
  <si>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</si>
  <si>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</si>
  <si>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</si>
  <si>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</si>
  <si>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</si>
  <si>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</si>
  <si>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</si>
  <si>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</si>
  <si>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</si>
  <si>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</si>
  <si>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</si>
  <si>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</si>
  <si>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</si>
  <si>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</si>
  <si>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</si>
  <si>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</si>
  <si>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</si>
  <si>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</si>
  <si>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</si>
  <si>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</si>
  <si>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</si>
  <si>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</si>
  <si>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</si>
  <si>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</si>
  <si>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</si>
  <si>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</si>
  <si>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</si>
  <si>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</si>
  <si>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</si>
  <si>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</si>
  <si>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</si>
  <si>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</si>
  <si>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</si>
  <si>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</si>
  <si>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</si>
  <si>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</si>
  <si>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</si>
  <si>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</si>
  <si>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</si>
  <si>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</si>
  <si>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</si>
  <si>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</si>
  <si>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</si>
  <si>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</si>
  <si>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</si>
  <si>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</si>
  <si>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</si>
  <si>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</si>
  <si>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</si>
  <si>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</si>
  <si>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</si>
  <si>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</si>
  <si>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</si>
  <si>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</si>
  <si>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</si>
  <si>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</si>
  <si>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</si>
  <si>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</si>
  <si>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</si>
  <si>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</si>
  <si>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</si>
  <si>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</si>
  <si>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</si>
  <si>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</si>
  <si>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</si>
  <si>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</si>
  <si>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</si>
  <si>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</si>
  <si>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</si>
  <si>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</si>
  <si>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</si>
  <si>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</si>
  <si>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</si>
  <si>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</si>
  <si>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</si>
  <si>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</si>
  <si>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</si>
  <si>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</si>
  <si>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</si>
  <si>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</si>
  <si>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</si>
  <si>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</si>
  <si>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</si>
  <si>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</si>
  <si>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</si>
  <si>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</si>
  <si>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</si>
  <si>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</si>
  <si>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</si>
  <si>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</si>
  <si>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</si>
  <si>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</si>
  <si>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</si>
  <si>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</si>
  <si>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</si>
  <si>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</si>
  <si>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</si>
  <si>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</si>
  <si>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</si>
  <si>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</si>
  <si>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</si>
  <si>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</si>
  <si>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</si>
  <si>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</si>
  <si>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</si>
  <si>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</si>
  <si>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</si>
  <si>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</si>
  <si>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</si>
  <si>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</si>
  <si>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</si>
  <si>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</si>
  <si>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</si>
  <si>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</si>
  <si>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</si>
  <si>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</si>
  <si>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</si>
  <si>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</si>
  <si>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</si>
  <si>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</si>
  <si>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</si>
  <si>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</si>
  <si>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</si>
  <si>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</si>
  <si>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</si>
  <si>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</si>
  <si>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</si>
  <si>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</si>
  <si>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</si>
  <si>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</si>
  <si>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</si>
  <si>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</si>
  <si>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</si>
  <si>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</si>
  <si>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</si>
  <si>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</si>
  <si>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</si>
  <si>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</si>
  <si>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</si>
  <si>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</si>
  <si>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</si>
  <si>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</si>
  <si>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</si>
  <si>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</si>
  <si>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</si>
  <si>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</si>
  <si>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</si>
  <si>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</si>
  <si>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</si>
  <si>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</si>
  <si>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</si>
  <si>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</si>
  <si>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</si>
  <si>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</si>
  <si>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</si>
  <si>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</si>
  <si>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</si>
  <si>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</si>
  <si>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</si>
  <si>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</si>
  <si>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</si>
  <si>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</si>
  <si>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</si>
  <si>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</si>
  <si>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</si>
  <si>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</si>
  <si>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</si>
  <si>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</si>
  <si>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</si>
  <si>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</si>
  <si>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</si>
  <si>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</si>
  <si>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</si>
  <si>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</si>
  <si>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</si>
  <si>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</si>
  <si>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</si>
  <si>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</si>
  <si>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</si>
  <si>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</si>
  <si>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</si>
  <si>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</si>
  <si>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</si>
  <si>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</si>
  <si>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</si>
  <si>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</si>
  <si>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</si>
  <si>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</si>
  <si>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</si>
  <si>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</si>
  <si>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</si>
  <si>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</si>
  <si>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</si>
  <si>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</si>
  <si>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</si>
  <si>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</si>
  <si>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</si>
  <si>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</si>
  <si>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</si>
  <si>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</si>
  <si>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</si>
  <si>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</si>
  <si>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</si>
  <si>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</si>
  <si>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</si>
  <si>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</si>
  <si>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</si>
  <si>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</si>
  <si>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</si>
  <si>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</si>
  <si>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</si>
  <si>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</si>
  <si>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</si>
  <si>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</si>
  <si>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</si>
  <si>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</si>
  <si>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</si>
  <si>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</si>
  <si>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</si>
  <si>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</si>
  <si>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</si>
  <si>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</si>
  <si>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</si>
  <si>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</si>
  <si>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</si>
  <si>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</si>
  <si>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</si>
  <si>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</si>
  <si>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</si>
  <si>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</si>
  <si>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</si>
  <si>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</si>
  <si>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</si>
  <si>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</si>
  <si>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</si>
  <si>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</si>
  <si>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</si>
  <si>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</si>
  <si>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</si>
  <si>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</si>
  <si>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</si>
  <si>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</si>
  <si>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</si>
  <si>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</si>
  <si>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</si>
  <si>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</si>
  <si>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</si>
  <si>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</si>
  <si>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</si>
  <si>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</si>
  <si>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</si>
  <si>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</si>
  <si>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</si>
  <si>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</si>
  <si>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</si>
  <si>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</si>
  <si>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</si>
  <si>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</si>
  <si>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</si>
  <si>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</si>
  <si>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</si>
  <si>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</si>
  <si>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</si>
  <si>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</si>
  <si>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</si>
  <si>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</si>
  <si>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</si>
  <si>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</si>
  <si>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</si>
  <si>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</si>
  <si>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</si>
  <si>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</si>
  <si>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</si>
  <si>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</si>
  <si>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</si>
  <si>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</si>
  <si>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</si>
  <si>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</si>
  <si>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</si>
  <si>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</si>
  <si>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</si>
  <si>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</si>
  <si>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</si>
  <si>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</si>
  <si>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</si>
  <si>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</si>
  <si>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</si>
  <si>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</si>
  <si>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</si>
  <si>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</si>
  <si>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</si>
  <si>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</si>
  <si>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</si>
  <si>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</si>
  <si>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</si>
  <si>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</si>
  <si>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</si>
  <si>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</si>
  <si>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</si>
  <si>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</si>
  <si>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</si>
  <si>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</si>
  <si>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</si>
  <si>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</si>
  <si>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</si>
  <si>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</si>
  <si>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</si>
  <si>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</si>
  <si>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</si>
  <si>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</si>
  <si>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</si>
  <si>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</si>
  <si>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</si>
  <si>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</si>
  <si>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</si>
  <si>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</si>
  <si>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</si>
  <si>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</si>
  <si>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</si>
  <si>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</si>
  <si>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</si>
  <si>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</si>
  <si>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</si>
  <si>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</si>
  <si>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</si>
  <si>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</si>
  <si>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</si>
  <si>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</si>
  <si>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</si>
  <si>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</si>
  <si>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</si>
  <si>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</si>
  <si>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</si>
  <si>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</si>
  <si>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</si>
  <si>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</si>
  <si>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</si>
  <si>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</si>
  <si>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</si>
  <si>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</si>
  <si>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</si>
  <si>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</si>
  <si>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</si>
  <si>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</si>
  <si>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</si>
  <si>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</si>
  <si>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</si>
  <si>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</si>
  <si>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</si>
  <si>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</si>
  <si>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</si>
  <si>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</si>
  <si>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</si>
  <si>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</si>
  <si>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</si>
  <si>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</si>
  <si>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</si>
  <si>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</si>
  <si>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</si>
  <si>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</si>
  <si>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</si>
  <si>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</si>
  <si>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</si>
  <si>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</si>
  <si>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</si>
  <si>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</si>
  <si>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</si>
  <si>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</si>
  <si>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</si>
  <si>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</si>
  <si>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</si>
  <si>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</si>
  <si>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</si>
  <si>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</si>
  <si>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</si>
  <si>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</si>
  <si>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</si>
  <si>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</si>
  <si>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</si>
  <si>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</si>
  <si>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</si>
  <si>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</si>
  <si>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</si>
  <si>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</si>
  <si>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</si>
  <si>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</si>
  <si>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</si>
  <si>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</si>
  <si>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</si>
  <si>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</si>
  <si>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</si>
  <si>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</si>
  <si>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</si>
  <si>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</si>
  <si>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</si>
  <si>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</si>
  <si>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</si>
  <si>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</si>
  <si>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</si>
  <si>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</si>
  <si>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</si>
  <si>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</si>
  <si>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</si>
  <si>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</si>
  <si>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</si>
  <si>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</si>
  <si>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</si>
  <si>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</si>
  <si>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</si>
  <si>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</si>
  <si>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</si>
  <si>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</si>
  <si>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</si>
  <si>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</si>
  <si>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</si>
  <si>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</si>
  <si>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</si>
  <si>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</si>
  <si>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</si>
  <si>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</si>
  <si>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</si>
  <si>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</si>
  <si>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</si>
  <si>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</si>
  <si>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</si>
  <si>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</si>
  <si>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</si>
  <si>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</si>
  <si>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</si>
  <si>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</si>
  <si>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</si>
  <si>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</si>
  <si>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</si>
  <si>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</si>
  <si>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</si>
  <si>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</si>
  <si>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</si>
  <si>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</si>
  <si>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</si>
  <si>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</si>
  <si>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</si>
  <si>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</si>
  <si>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</si>
  <si>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</si>
  <si>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</si>
  <si>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</si>
  <si>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</si>
  <si>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</si>
  <si>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</si>
  <si>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</si>
  <si>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</si>
  <si>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</si>
  <si>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</si>
  <si>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</si>
  <si>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</si>
  <si>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</si>
  <si>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</si>
  <si>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</si>
  <si>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</si>
  <si>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</si>
  <si>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</si>
  <si>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</si>
  <si>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</si>
  <si>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</si>
  <si>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</si>
  <si>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</si>
  <si>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</si>
  <si>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</si>
  <si>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</si>
  <si>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</si>
  <si>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</si>
  <si>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</si>
  <si>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</si>
  <si>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</si>
  <si>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</si>
  <si>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</si>
  <si>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</si>
  <si>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</si>
  <si>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</si>
  <si>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</si>
  <si>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</si>
  <si>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</si>
  <si>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</si>
  <si>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</si>
  <si>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</si>
  <si>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</si>
  <si>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</si>
  <si>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</si>
  <si>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</si>
  <si>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</si>
  <si>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</si>
  <si>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</si>
  <si>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</si>
  <si>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</si>
  <si>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</si>
  <si>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</si>
  <si>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</si>
  <si>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</si>
  <si>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</si>
  <si>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</si>
  <si>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</si>
  <si>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</si>
  <si>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</si>
  <si>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</si>
  <si>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</si>
  <si>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</si>
  <si>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</si>
  <si>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</si>
  <si>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</si>
  <si>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</si>
  <si>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</si>
  <si>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</si>
  <si>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</si>
  <si>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</si>
  <si>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</si>
  <si>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</si>
  <si>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</si>
  <si>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</si>
  <si>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</si>
  <si>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</si>
  <si>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</si>
  <si>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</si>
  <si>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</si>
  <si>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</si>
  <si>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</si>
  <si>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</si>
  <si>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</si>
  <si>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</si>
  <si>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</si>
  <si>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</si>
  <si>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</si>
  <si>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</si>
  <si>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</si>
  <si>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</si>
  <si>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</si>
  <si>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</si>
  <si>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</si>
  <si>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</si>
  <si>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</si>
  <si>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</si>
  <si>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</si>
  <si>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</si>
  <si>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</si>
  <si>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</si>
  <si>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</si>
  <si>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</si>
  <si>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</si>
  <si>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</si>
  <si>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</si>
  <si>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</si>
  <si>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</si>
  <si>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</si>
  <si>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</si>
  <si>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</si>
  <si>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</si>
  <si>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</si>
  <si>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</si>
  <si>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</si>
  <si>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</si>
  <si>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</si>
  <si>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</si>
  <si>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</si>
  <si>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</si>
  <si>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</si>
  <si>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</si>
  <si>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</si>
  <si>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</si>
  <si>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</si>
  <si>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</si>
  <si>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</si>
  <si>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</si>
  <si>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</si>
  <si>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</si>
  <si>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</si>
  <si>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</si>
  <si>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</si>
  <si>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</si>
  <si>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</si>
  <si>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</si>
  <si>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</si>
  <si>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</si>
  <si>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</si>
  <si>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</si>
  <si>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</si>
  <si>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</si>
  <si>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</si>
  <si>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</si>
  <si>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</si>
  <si>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</si>
  <si>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</si>
  <si>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</si>
  <si>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</si>
  <si>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</si>
  <si>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</si>
  <si>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</si>
  <si>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</si>
  <si>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</si>
  <si>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</si>
  <si>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</si>
  <si>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</si>
  <si>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</si>
  <si>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</si>
  <si>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</si>
  <si>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</si>
  <si>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</si>
  <si>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</si>
  <si>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</si>
  <si>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</si>
  <si>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</si>
  <si>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</si>
  <si>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</si>
  <si>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</si>
  <si>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</si>
  <si>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</si>
  <si>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</si>
  <si>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</si>
  <si>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</si>
  <si>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</si>
  <si>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</si>
  <si>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</si>
  <si>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</si>
  <si>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</si>
  <si>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</si>
  <si>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</si>
  <si>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</si>
  <si>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</si>
  <si>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</si>
  <si>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</si>
  <si>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</si>
  <si>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</si>
  <si>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</si>
  <si>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</si>
  <si>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</si>
  <si>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</si>
  <si>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</si>
  <si>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</si>
  <si>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</si>
  <si>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</si>
  <si>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</si>
  <si>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</si>
  <si>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</si>
  <si>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</si>
  <si>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</si>
  <si>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</si>
  <si>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</si>
  <si>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</si>
  <si>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</si>
  <si>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</si>
  <si>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</si>
  <si>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</si>
  <si>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</si>
  <si>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</si>
  <si>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</si>
  <si>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</si>
  <si>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</si>
  <si>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</si>
  <si>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</si>
  <si>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</si>
  <si>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</si>
  <si>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</si>
  <si>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</si>
  <si>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</si>
  <si>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</si>
  <si>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</si>
  <si>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</si>
  <si>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</si>
  <si>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</si>
  <si>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</si>
  <si>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</si>
  <si>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</si>
  <si>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</si>
  <si>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</si>
  <si>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</si>
  <si>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</si>
  <si>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</si>
  <si>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</si>
  <si>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</si>
  <si>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</si>
  <si>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</si>
  <si>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</si>
  <si>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</si>
  <si>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</si>
  <si>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</si>
  <si>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</si>
  <si>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</si>
  <si>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</si>
  <si>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</si>
  <si>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</si>
  <si>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</si>
  <si>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</si>
  <si>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</si>
  <si>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</si>
  <si>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</si>
  <si>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</si>
  <si>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</si>
  <si>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</si>
  <si>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</si>
  <si>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</si>
  <si>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</si>
  <si>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</si>
  <si>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</si>
  <si>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</si>
  <si>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</si>
  <si>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</si>
  <si>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</si>
  <si>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</si>
  <si>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</si>
  <si>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</si>
  <si>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</si>
  <si>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</si>
  <si>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</si>
  <si>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</si>
  <si>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</si>
  <si>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</si>
  <si>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</si>
  <si>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</si>
  <si>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</si>
  <si>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</si>
  <si>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</si>
  <si>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</si>
  <si>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</si>
  <si>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</si>
  <si>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</si>
  <si>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</si>
  <si>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</si>
  <si>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</si>
  <si>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</si>
  <si>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</si>
  <si>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</si>
  <si>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</si>
  <si>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</si>
  <si>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</si>
  <si>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</si>
  <si>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</si>
  <si>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</si>
  <si>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</si>
  <si>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</si>
  <si>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</si>
  <si>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</si>
  <si>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</si>
  <si>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</si>
  <si>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</si>
  <si>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</si>
  <si>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</si>
  <si>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</si>
  <si>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</si>
  <si>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</si>
  <si>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</si>
  <si>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</si>
  <si>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</si>
  <si>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</si>
  <si>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</si>
  <si>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</si>
  <si>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</si>
  <si>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</si>
  <si>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</si>
  <si>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</si>
  <si>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</si>
  <si>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</si>
  <si>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</si>
  <si>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</si>
  <si>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</si>
  <si>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</si>
  <si>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</si>
  <si>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</si>
  <si>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</si>
  <si>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</si>
  <si>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</si>
  <si>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</si>
  <si>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</si>
  <si>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</si>
  <si>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</si>
  <si>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</si>
  <si>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</si>
  <si>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</si>
  <si>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</si>
  <si>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</si>
  <si>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</si>
  <si>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</si>
  <si>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</si>
  <si>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</si>
  <si>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</si>
  <si>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</si>
  <si>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</si>
  <si>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</si>
  <si>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</si>
  <si>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</si>
  <si>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</si>
  <si>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</si>
  <si>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</si>
  <si>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</si>
  <si>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</si>
  <si>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</si>
  <si>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</si>
  <si>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</si>
  <si>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</si>
  <si>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</si>
  <si>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</si>
  <si>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</si>
  <si>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</si>
  <si>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</si>
  <si>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</si>
  <si>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</si>
  <si>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</si>
  <si>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</si>
  <si>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</si>
  <si>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</si>
  <si>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</si>
  <si>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</si>
  <si>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</si>
  <si>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</si>
  <si>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</si>
  <si>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</si>
  <si>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</si>
  <si>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</si>
  <si>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</si>
  <si>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</si>
  <si>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</si>
  <si>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</si>
  <si>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</si>
  <si>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</si>
  <si>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</si>
  <si>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</si>
  <si>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</si>
  <si>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</si>
  <si>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</si>
  <si>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</si>
  <si>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</si>
  <si>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</si>
  <si>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</si>
  <si>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</si>
  <si>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</si>
  <si>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</si>
  <si>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</si>
  <si>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</si>
  <si>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</si>
  <si>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</si>
  <si>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</si>
  <si>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</si>
  <si>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</si>
  <si>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</si>
  <si>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</si>
  <si>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</si>
  <si>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</si>
  <si>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</si>
  <si>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</si>
  <si>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</si>
  <si>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</si>
  <si>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</si>
  <si>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</si>
  <si>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</si>
  <si>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</si>
  <si>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</si>
  <si>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</si>
  <si>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</si>
  <si>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</si>
  <si>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</si>
  <si>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</si>
  <si>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</si>
  <si>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</si>
  <si>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</si>
  <si>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</si>
  <si>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</si>
  <si>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</si>
  <si>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</si>
  <si>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</si>
  <si>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</si>
  <si>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</si>
  <si>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</si>
  <si>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</si>
  <si>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</si>
  <si>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</si>
  <si>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</si>
  <si>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</si>
  <si>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</si>
  <si>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</si>
  <si>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</si>
  <si>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</si>
  <si>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</si>
  <si>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</si>
  <si>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</si>
  <si>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</si>
  <si>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</si>
  <si>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</si>
  <si>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</si>
  <si>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</si>
  <si>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</si>
  <si>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</si>
  <si>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</si>
  <si>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</si>
  <si>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</si>
  <si>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</si>
  <si>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</si>
  <si>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</si>
  <si>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</si>
  <si>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</si>
  <si>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</si>
  <si>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</si>
  <si>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</si>
  <si>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</si>
  <si>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</si>
  <si>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</si>
  <si>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</si>
  <si>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</si>
  <si>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</si>
  <si>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</si>
  <si>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</si>
  <si>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</si>
  <si>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</si>
  <si>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</si>
  <si>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</si>
  <si>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</si>
  <si>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</si>
  <si>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</si>
  <si>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</si>
  <si>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</si>
  <si>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</si>
  <si>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</si>
  <si>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</si>
  <si>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</si>
  <si>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</si>
  <si>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</si>
  <si>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</si>
  <si>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</si>
  <si>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</si>
  <si>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</si>
  <si>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</si>
  <si>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</si>
  <si>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</si>
  <si>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</si>
  <si>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</si>
  <si>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</si>
  <si>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</si>
  <si>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</si>
  <si>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</si>
  <si>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</si>
  <si>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</si>
  <si>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</si>
  <si>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</si>
  <si>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</si>
  <si>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</si>
  <si>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</si>
  <si>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</si>
  <si>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</si>
  <si>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</si>
  <si>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</si>
  <si>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</si>
  <si>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</si>
  <si>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</si>
  <si>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</si>
  <si>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</si>
  <si>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</si>
  <si>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</si>
  <si>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</si>
  <si>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</si>
  <si>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</si>
  <si>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</si>
  <si>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</si>
  <si>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</si>
  <si>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</si>
  <si>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</si>
  <si>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</si>
  <si>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</si>
  <si>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</si>
  <si>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</si>
  <si>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</si>
  <si>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</si>
  <si>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</si>
  <si>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</si>
  <si>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</si>
  <si>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</si>
  <si>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</si>
  <si>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</si>
  <si>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</si>
  <si>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</si>
  <si>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</si>
  <si>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</si>
  <si>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</si>
  <si>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</si>
  <si>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</si>
  <si>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</si>
  <si>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</si>
  <si>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</si>
  <si>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</si>
  <si>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</si>
  <si>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</si>
  <si>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</si>
  <si>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</si>
  <si>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</si>
  <si>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</si>
  <si>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</si>
  <si>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</si>
  <si>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</si>
  <si>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</si>
  <si>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</si>
  <si>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</si>
  <si>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</si>
  <si>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</si>
  <si>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</si>
  <si>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</si>
  <si>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</si>
  <si>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</si>
  <si>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</si>
  <si>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</si>
  <si>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</si>
  <si>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</si>
  <si>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</si>
  <si>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</si>
  <si>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</si>
  <si>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</si>
  <si>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</si>
  <si>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</si>
  <si>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</si>
  <si>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</si>
  <si>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</si>
  <si>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</si>
  <si>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</si>
  <si>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</si>
  <si>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</si>
  <si>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</si>
  <si>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</si>
  <si>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</si>
  <si>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</si>
  <si>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</si>
  <si>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</si>
  <si>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</si>
  <si>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</si>
  <si>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</si>
  <si>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</si>
  <si>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</si>
  <si>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</si>
  <si>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</si>
  <si>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</si>
  <si>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</si>
  <si>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</si>
  <si>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</si>
  <si>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</si>
  <si>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</si>
  <si>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</si>
  <si>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</si>
  <si>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</si>
  <si>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</si>
  <si>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</si>
  <si>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</si>
  <si>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</si>
  <si>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</si>
  <si>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</si>
  <si>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</si>
  <si>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</si>
  <si>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</si>
  <si>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</si>
  <si>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</si>
  <si>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</si>
  <si>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</si>
  <si>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</si>
  <si>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</si>
  <si>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</si>
  <si>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</si>
  <si>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</si>
  <si>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</si>
  <si>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</si>
  <si>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</si>
  <si>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</si>
  <si>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</si>
  <si>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</si>
  <si>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</si>
  <si>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</si>
  <si>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</si>
  <si>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</si>
  <si>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</si>
  <si>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</si>
  <si>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</si>
  <si>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</si>
  <si>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</si>
  <si>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</si>
  <si>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</si>
  <si>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</si>
  <si>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</si>
  <si>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</si>
  <si>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</si>
  <si>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</si>
  <si>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</si>
  <si>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</si>
  <si>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</si>
  <si>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</si>
  <si>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</si>
  <si>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</si>
  <si>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</si>
  <si>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</si>
  <si>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</si>
  <si>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</si>
  <si>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</si>
  <si>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</si>
  <si>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</si>
  <si>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</si>
  <si>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</si>
  <si>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</si>
  <si>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</si>
  <si>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</si>
  <si>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</si>
  <si>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</si>
  <si>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</si>
  <si>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</si>
  <si>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</si>
  <si>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</si>
  <si>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</si>
  <si>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</si>
  <si>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</si>
  <si>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</si>
  <si>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</si>
  <si>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</si>
  <si>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</si>
  <si>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</si>
  <si>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</si>
  <si>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</si>
  <si>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</si>
  <si>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</si>
  <si>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</si>
  <si>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</si>
  <si>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</si>
  <si>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</si>
  <si>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</si>
  <si>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</si>
  <si>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</si>
  <si>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</si>
  <si>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</si>
  <si>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</si>
  <si>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</si>
  <si>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</si>
  <si>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</si>
  <si>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</si>
  <si>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</si>
  <si>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</si>
  <si>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</si>
  <si>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</si>
  <si>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</si>
  <si>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</si>
  <si>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</si>
  <si>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</si>
  <si>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</si>
  <si>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</si>
  <si>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</si>
  <si>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</si>
  <si>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</si>
  <si>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</si>
  <si>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</si>
  <si>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</si>
  <si>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</si>
  <si>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</si>
  <si>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</si>
  <si>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</si>
  <si>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</si>
  <si>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</si>
  <si>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</si>
  <si>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</si>
  <si>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</si>
  <si>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</si>
  <si>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</si>
  <si>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</si>
  <si>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</si>
  <si>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</si>
  <si>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</si>
  <si>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</si>
  <si>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</si>
  <si>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</si>
  <si>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</si>
  <si>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</si>
  <si>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</si>
  <si>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</si>
  <si>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</si>
  <si>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</si>
  <si>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</si>
  <si>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</si>
  <si>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</si>
  <si>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</si>
  <si>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</si>
  <si>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</si>
  <si>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</si>
  <si>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</si>
  <si>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</si>
  <si>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</si>
  <si>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</si>
  <si>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</si>
  <si>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</si>
  <si>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</si>
  <si>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</si>
  <si>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</si>
  <si>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</si>
  <si>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</si>
  <si>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</si>
  <si>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</si>
  <si>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</si>
  <si>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</si>
  <si>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</si>
  <si>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</si>
  <si>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</si>
  <si>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</si>
  <si>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</si>
  <si>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</si>
  <si>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</si>
  <si>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</si>
  <si>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</si>
  <si>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</si>
  <si>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</si>
  <si>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</si>
  <si>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</si>
  <si>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</si>
  <si>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</si>
  <si>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</si>
  <si>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</si>
  <si>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</si>
  <si>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</si>
  <si>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</si>
  <si>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</si>
  <si>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</si>
  <si>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</si>
  <si>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</si>
  <si>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</si>
  <si>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</si>
  <si>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</si>
  <si>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</si>
  <si>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</si>
  <si>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</si>
  <si>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</si>
  <si>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</si>
  <si>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</si>
  <si>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</si>
  <si>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</si>
  <si>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</si>
  <si>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</si>
  <si>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</si>
  <si>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</si>
  <si>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</si>
  <si>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</si>
  <si>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</si>
  <si>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</si>
  <si>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</si>
  <si>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</si>
  <si>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</si>
  <si>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</si>
  <si>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</si>
  <si>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</si>
  <si>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</si>
  <si>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</si>
  <si>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</si>
  <si>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</si>
  <si>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</si>
  <si>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</si>
  <si>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</si>
  <si>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</si>
  <si>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</si>
  <si>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</si>
  <si>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</si>
  <si>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</si>
  <si>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</si>
  <si>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</si>
  <si>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</si>
  <si>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</si>
  <si>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</si>
  <si>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</si>
  <si>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</si>
  <si>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</si>
  <si>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</si>
  <si>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</si>
  <si>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</si>
  <si>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</si>
  <si>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</si>
  <si>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</si>
  <si>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</si>
  <si>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</si>
  <si>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</si>
  <si>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</si>
  <si>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</si>
  <si>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</si>
  <si>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</si>
  <si>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</si>
  <si>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</si>
  <si>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</si>
  <si>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</si>
  <si>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</si>
  <si>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</si>
  <si>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</si>
  <si>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</si>
  <si>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</si>
  <si>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</si>
  <si>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</si>
  <si>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</si>
  <si>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</si>
  <si>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</si>
  <si>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</si>
  <si>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</si>
  <si>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</si>
  <si>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</si>
  <si>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</si>
  <si>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</si>
  <si>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</si>
  <si>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</si>
  <si>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</si>
  <si>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</si>
  <si>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</si>
  <si>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</si>
  <si>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</si>
  <si>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</si>
  <si>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</si>
  <si>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</si>
  <si>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</si>
  <si>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</si>
  <si>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</si>
  <si>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</si>
  <si>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</si>
  <si>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</si>
  <si>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</si>
  <si>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</si>
  <si>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</si>
  <si>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</si>
  <si>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</si>
  <si>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</si>
  <si>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</si>
  <si>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</si>
  <si>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</si>
  <si>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</si>
  <si>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</si>
  <si>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</si>
  <si>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</si>
  <si>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</si>
  <si>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</si>
  <si>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</si>
  <si>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</si>
  <si>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</si>
  <si>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</si>
  <si>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</si>
  <si>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</si>
  <si>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</si>
  <si>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</si>
  <si>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</si>
  <si>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</si>
  <si>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</si>
  <si>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</si>
  <si>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</si>
  <si>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</si>
  <si>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</si>
  <si>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</si>
  <si>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</si>
  <si>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</si>
  <si>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</si>
  <si>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</si>
  <si>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</si>
  <si>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</si>
  <si>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</si>
  <si>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</si>
  <si>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</si>
  <si>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</si>
  <si>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</si>
  <si>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</si>
  <si>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</si>
  <si>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</si>
  <si>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</si>
  <si>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</si>
  <si>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</si>
  <si>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</si>
  <si>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</si>
  <si>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</si>
  <si>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</si>
  <si>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</si>
  <si>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</si>
  <si>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</si>
  <si>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</si>
  <si>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</si>
  <si>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</si>
  <si>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</si>
  <si>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</si>
  <si>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</si>
  <si>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</si>
  <si>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</si>
  <si>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</si>
  <si>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</si>
  <si>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</si>
  <si>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</si>
  <si>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</si>
  <si>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</si>
  <si>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</si>
  <si>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</si>
  <si>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</si>
  <si>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</si>
  <si>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</si>
  <si>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</si>
  <si>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</si>
  <si>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</si>
  <si>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</si>
  <si>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</si>
  <si>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</si>
  <si>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</si>
  <si>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</si>
  <si>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</si>
  <si>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</si>
  <si>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</si>
  <si>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</si>
  <si>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</si>
  <si>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</si>
  <si>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</si>
  <si>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</si>
  <si>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</si>
  <si>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</si>
  <si>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</si>
  <si>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</si>
  <si>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</si>
  <si>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</si>
  <si>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</si>
  <si>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</si>
  <si>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</si>
  <si>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</si>
  <si>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</si>
  <si>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</si>
  <si>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</si>
  <si>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</si>
  <si>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</si>
  <si>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</si>
  <si>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</si>
  <si>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</si>
  <si>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</si>
  <si>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</si>
  <si>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</si>
  <si>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</si>
  <si>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</si>
  <si>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</si>
  <si>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</si>
  <si>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</si>
  <si>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</si>
  <si>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</si>
  <si>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</si>
  <si>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</si>
  <si>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</si>
  <si>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</si>
  <si>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</si>
  <si>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</si>
  <si>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</si>
  <si>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</si>
  <si>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</si>
  <si>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</si>
  <si>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</si>
  <si>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</si>
  <si>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</si>
  <si>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</si>
  <si>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</si>
  <si>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</si>
  <si>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</si>
  <si>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</si>
  <si>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</si>
  <si>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</si>
  <si>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</si>
  <si>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</si>
  <si>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</si>
  <si>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</si>
  <si>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</si>
  <si>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</si>
  <si>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</si>
  <si>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</si>
  <si>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</si>
  <si>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</si>
  <si>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</si>
  <si>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</si>
  <si>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</si>
  <si>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</si>
  <si>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</si>
  <si>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</si>
  <si>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</si>
  <si>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</si>
  <si>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</si>
  <si>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</si>
  <si>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</si>
  <si>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</si>
  <si>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</si>
  <si>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</si>
  <si>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</si>
  <si>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</si>
  <si>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</si>
  <si>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</si>
  <si>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</si>
  <si>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</si>
  <si>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</si>
  <si>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</si>
  <si>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</si>
  <si>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</si>
  <si>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</si>
  <si>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</si>
  <si>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</si>
  <si>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</si>
  <si>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</si>
  <si>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</si>
  <si>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</si>
  <si>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</si>
  <si>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</si>
  <si>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</si>
  <si>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</si>
  <si>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</si>
  <si>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</si>
  <si>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</si>
  <si>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</si>
  <si>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</si>
  <si>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</si>
  <si>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</si>
  <si>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</si>
  <si>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</si>
  <si>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</si>
  <si>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</si>
  <si>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</si>
  <si>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</si>
  <si>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</si>
  <si>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</si>
  <si>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</si>
  <si>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</si>
  <si>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</si>
  <si>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</si>
  <si>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</si>
  <si>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</si>
  <si>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</si>
  <si>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</si>
  <si>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</si>
  <si>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</si>
  <si>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</si>
  <si>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</si>
  <si>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</si>
  <si>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</si>
  <si>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</si>
  <si>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</si>
  <si>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</si>
  <si>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</si>
  <si>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</si>
  <si>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</si>
  <si>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</si>
  <si>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</si>
  <si>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</si>
  <si>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</si>
  <si>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</si>
  <si>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</si>
  <si>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</si>
  <si>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</si>
  <si>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</si>
  <si>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</si>
  <si>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</si>
  <si>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</si>
  <si>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</si>
  <si>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</si>
  <si>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</si>
  <si>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</si>
  <si>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</si>
  <si>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</si>
  <si>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</si>
  <si>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</si>
  <si>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</si>
  <si>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</si>
  <si>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</si>
  <si>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</si>
  <si>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</si>
  <si>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</si>
  <si>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</si>
  <si>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</si>
  <si>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</si>
  <si>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</si>
  <si>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</si>
  <si>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</si>
  <si>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</si>
  <si>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</si>
  <si>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</si>
  <si>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</si>
  <si>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</si>
  <si>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</si>
  <si>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</si>
  <si>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</si>
  <si>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</si>
  <si>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</si>
  <si>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</si>
  <si>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</si>
  <si>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</si>
  <si>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</si>
  <si>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</si>
  <si>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</si>
  <si>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</si>
  <si>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</si>
  <si>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</si>
  <si>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</si>
  <si>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</si>
  <si>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</si>
  <si>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</si>
  <si>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</si>
  <si>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</si>
  <si>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</si>
  <si>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</si>
  <si>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</si>
  <si>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</si>
  <si>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</si>
  <si>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</si>
  <si>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</si>
  <si>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</si>
  <si>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</si>
  <si>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</si>
  <si>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</si>
  <si>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</si>
  <si>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</si>
  <si>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</si>
  <si>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</si>
  <si>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</si>
  <si>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</si>
  <si>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</si>
  <si>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</si>
  <si>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</si>
  <si>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</si>
  <si>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</si>
  <si>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</si>
  <si>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</si>
  <si>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</si>
  <si>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</si>
  <si>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</si>
  <si>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</si>
  <si>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</si>
  <si>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</si>
  <si>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</si>
  <si>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</si>
  <si>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</si>
  <si>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</si>
  <si>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</si>
  <si>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</si>
  <si>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</si>
  <si>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</si>
  <si>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</si>
  <si>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</si>
  <si>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</si>
  <si>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</si>
  <si>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</si>
  <si>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</si>
  <si>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</si>
  <si>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</si>
  <si>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</si>
  <si>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</si>
  <si>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</si>
  <si>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</si>
  <si>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</si>
  <si>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</si>
  <si>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</si>
  <si>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</si>
  <si>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</si>
  <si>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</si>
  <si>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</si>
  <si>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</si>
  <si>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</si>
  <si>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</si>
  <si>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</si>
  <si>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</si>
  <si>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</si>
  <si>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</si>
  <si>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</si>
  <si>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</si>
  <si>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</si>
  <si>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</si>
  <si>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</si>
  <si>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</si>
  <si>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</si>
  <si>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</si>
  <si>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</si>
  <si>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</si>
  <si>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</si>
  <si>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</si>
  <si>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</si>
  <si>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</si>
  <si>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</si>
  <si>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</si>
  <si>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</si>
  <si>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</si>
  <si>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</si>
  <si>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</si>
  <si>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</si>
  <si>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</si>
  <si>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</si>
  <si>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</si>
  <si>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</si>
  <si>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</si>
  <si>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</si>
  <si>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</si>
  <si>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</si>
  <si>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</si>
  <si>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</si>
  <si>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</si>
  <si>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</si>
  <si>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</si>
  <si>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</si>
  <si>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</si>
  <si>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</si>
  <si>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</si>
  <si>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</si>
  <si>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</si>
  <si>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</si>
  <si>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</si>
  <si>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</si>
  <si>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</si>
  <si>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</si>
  <si>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</si>
  <si>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</si>
  <si>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</si>
  <si>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</si>
  <si>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</si>
  <si>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</si>
  <si>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</si>
  <si>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</si>
  <si>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</si>
  <si>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</si>
  <si>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</si>
  <si>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</si>
  <si>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</si>
  <si>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</si>
  <si>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</si>
  <si>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</si>
  <si>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</si>
  <si>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</si>
  <si>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</si>
  <si>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</si>
  <si>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</si>
  <si>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</si>
  <si>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</si>
  <si>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</si>
  <si>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</si>
  <si>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</si>
  <si>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</si>
  <si>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</si>
  <si>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</si>
  <si>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</si>
  <si>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</si>
  <si>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</si>
  <si>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</si>
  <si>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</si>
  <si>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</si>
  <si>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</si>
  <si>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</si>
  <si>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</si>
  <si>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</si>
  <si>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</si>
  <si>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</si>
  <si>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</si>
  <si>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</si>
  <si>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</si>
  <si>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</si>
  <si>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</si>
  <si>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</si>
  <si>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</si>
  <si>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</si>
  <si>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</si>
  <si>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</si>
  <si>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</si>
  <si>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</si>
  <si>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</si>
  <si>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</si>
  <si>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</si>
  <si>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</si>
  <si>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</si>
  <si>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</si>
  <si>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</si>
  <si>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</si>
  <si>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</si>
  <si>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</si>
  <si>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</si>
  <si>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</si>
  <si>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</si>
  <si>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</si>
  <si>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</si>
  <si>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</si>
  <si>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</si>
  <si>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</si>
  <si>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</si>
  <si>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</si>
  <si>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</si>
  <si>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</si>
  <si>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</si>
  <si>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</si>
  <si>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</si>
  <si>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</si>
  <si>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</si>
  <si>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</si>
  <si>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</si>
  <si>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</si>
  <si>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</si>
  <si>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</si>
  <si>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</si>
  <si>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</si>
  <si>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</si>
  <si>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</si>
  <si>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</si>
  <si>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</si>
  <si>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</si>
  <si>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</si>
  <si>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</si>
  <si>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</si>
  <si>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</si>
  <si>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</si>
  <si>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</si>
  <si>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</si>
  <si>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</si>
  <si>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</si>
  <si>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</si>
  <si>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</si>
  <si>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</si>
  <si>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</si>
  <si>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</si>
  <si>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</si>
  <si>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</si>
  <si>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</si>
  <si>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</si>
  <si>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</si>
  <si>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</si>
  <si>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</si>
  <si>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</si>
  <si>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</si>
  <si>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</si>
  <si>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</si>
  <si>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</si>
  <si>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</si>
  <si>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</si>
  <si>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</si>
  <si>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</si>
  <si>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</si>
  <si>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</si>
  <si>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</si>
  <si>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</si>
  <si>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</si>
  <si>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</si>
  <si>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</si>
  <si>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</si>
  <si>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</si>
  <si>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</si>
  <si>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</si>
  <si>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</si>
  <si>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</si>
  <si>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</si>
  <si>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</si>
  <si>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</si>
  <si>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</si>
  <si>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</si>
  <si>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</si>
  <si>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</si>
  <si>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</si>
  <si>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</si>
  <si>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</si>
  <si>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</si>
  <si>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</si>
  <si>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</si>
  <si>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</si>
  <si>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</si>
  <si>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</si>
  <si>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</si>
  <si>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</si>
  <si>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</si>
  <si>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</si>
  <si>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</si>
  <si>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</si>
  <si>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</si>
  <si>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</si>
  <si>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</si>
  <si>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</si>
  <si>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</si>
  <si>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</si>
  <si>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</si>
  <si>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</si>
  <si>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</si>
  <si>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</si>
  <si>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</si>
  <si>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</si>
  <si>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</si>
  <si>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</si>
  <si>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</si>
  <si>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</si>
  <si>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</si>
  <si>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</si>
  <si>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</si>
  <si>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</si>
  <si>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</si>
  <si>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</si>
  <si>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</si>
  <si>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</si>
  <si>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</si>
  <si>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</si>
  <si>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</si>
  <si>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</si>
  <si>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</si>
  <si>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</si>
  <si>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</si>
  <si>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</si>
  <si>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</si>
  <si>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</si>
  <si>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</si>
  <si>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</si>
  <si>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</si>
  <si>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</si>
  <si>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</si>
  <si>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</si>
  <si>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</si>
  <si>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</si>
  <si>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</si>
  <si>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</si>
  <si>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</si>
  <si>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</si>
  <si>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</si>
  <si>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</si>
  <si>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</si>
  <si>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</si>
  <si>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</si>
  <si>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</si>
  <si>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</si>
  <si>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</si>
  <si>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</si>
  <si>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</si>
  <si>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</si>
  <si>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</si>
  <si>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</si>
  <si>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</si>
  <si>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</si>
  <si>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</si>
  <si>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</si>
  <si>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</si>
  <si>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</si>
  <si>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</si>
  <si>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</si>
  <si>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</si>
  <si>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</si>
  <si>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</si>
  <si>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</si>
  <si>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</si>
  <si>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</si>
  <si>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</si>
  <si>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</si>
  <si>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</si>
  <si>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</si>
  <si>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</si>
  <si>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</si>
  <si>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</si>
  <si>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</si>
  <si>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</si>
  <si>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</si>
  <si>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</si>
  <si>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</si>
  <si>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</si>
  <si>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</si>
  <si>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</si>
  <si>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</si>
  <si>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</si>
  <si>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</si>
  <si>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</si>
  <si>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</si>
  <si>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</si>
  <si>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</si>
  <si>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</si>
  <si>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</si>
  <si>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</si>
  <si>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</si>
  <si>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</si>
  <si>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</si>
  <si>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</si>
  <si>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</si>
  <si>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</si>
  <si>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</si>
  <si>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</si>
  <si>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</si>
  <si>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</si>
  <si>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</si>
  <si>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</si>
  <si>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</si>
  <si>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</si>
  <si>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</si>
  <si>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</si>
  <si>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</si>
  <si>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</si>
  <si>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</si>
  <si>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</si>
  <si>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</si>
  <si>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</si>
  <si>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</si>
  <si>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</si>
  <si>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</si>
  <si>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</si>
  <si>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</si>
  <si>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</si>
  <si>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</si>
  <si>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</si>
  <si>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</si>
  <si>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</si>
  <si>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</si>
  <si>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</si>
  <si>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</si>
  <si>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</si>
  <si>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</si>
  <si>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</si>
  <si>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</si>
  <si>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</si>
  <si>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</si>
  <si>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</si>
  <si>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</si>
  <si>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</si>
  <si>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</si>
  <si>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</si>
  <si>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</si>
  <si>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</si>
  <si>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</si>
  <si>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</si>
  <si>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</si>
  <si>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</si>
  <si>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</si>
  <si>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</si>
  <si>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</si>
  <si>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</si>
  <si>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</si>
  <si>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</si>
  <si>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</si>
  <si>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</si>
  <si>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</si>
  <si>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</si>
  <si>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</si>
  <si>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</si>
  <si>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</si>
  <si>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</si>
  <si>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</si>
  <si>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</si>
  <si>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</si>
  <si>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</si>
  <si>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</si>
  <si>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</si>
  <si>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</si>
  <si>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</si>
  <si>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</si>
  <si>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</si>
  <si>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</si>
  <si>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</si>
  <si>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</si>
  <si>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</si>
  <si>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</si>
  <si>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</si>
  <si>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</si>
  <si>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</si>
  <si>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</si>
  <si>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</si>
  <si>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</si>
  <si>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</si>
  <si>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</si>
  <si>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</si>
  <si>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</si>
  <si>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</si>
  <si>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</si>
  <si>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</si>
  <si>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</si>
  <si>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</si>
  <si>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</si>
  <si>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</si>
  <si>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</si>
  <si>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</si>
  <si>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</si>
  <si>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</si>
  <si>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</si>
  <si>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</si>
  <si>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</si>
  <si>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</si>
  <si>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</si>
  <si>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</si>
  <si>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</si>
  <si>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</si>
  <si>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</si>
  <si>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</si>
  <si>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</si>
  <si>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</si>
  <si>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</si>
  <si>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</si>
  <si>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</si>
  <si>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</si>
  <si>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</si>
  <si>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</si>
  <si>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</si>
  <si>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</si>
  <si>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</si>
  <si>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</si>
  <si>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</si>
  <si>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</si>
  <si>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</si>
  <si>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</si>
  <si>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</si>
  <si>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</si>
  <si>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</si>
  <si>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</si>
  <si>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</si>
  <si>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</si>
  <si>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</si>
  <si>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</si>
  <si>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</si>
  <si>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</si>
  <si>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</si>
  <si>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</si>
  <si>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</si>
  <si>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</si>
  <si>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</si>
  <si>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</si>
  <si>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</si>
  <si>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</si>
  <si>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</si>
  <si>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</si>
  <si>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</si>
  <si>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</si>
  <si>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</si>
  <si>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</si>
  <si>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</si>
  <si>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</si>
  <si>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</si>
  <si>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</si>
  <si>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</si>
  <si>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</si>
  <si>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</si>
  <si>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</si>
  <si>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</si>
  <si>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</si>
  <si>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</si>
  <si>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</si>
  <si>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</si>
  <si>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</si>
  <si>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</si>
  <si>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</si>
  <si>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</si>
  <si>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</si>
  <si>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</si>
  <si>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</si>
  <si>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</si>
  <si>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</si>
  <si>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</si>
  <si>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</si>
  <si>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</si>
  <si>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</si>
  <si>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</si>
  <si>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</si>
  <si>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</si>
  <si>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</si>
  <si>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</si>
  <si>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</si>
  <si>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</si>
  <si>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</si>
  <si>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</si>
  <si>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</si>
  <si>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</si>
  <si>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</si>
  <si>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</si>
  <si>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</si>
  <si>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</si>
  <si>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</si>
  <si>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</si>
  <si>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</si>
  <si>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</si>
  <si>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</si>
  <si>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</si>
  <si>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</si>
  <si>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</si>
  <si>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</si>
  <si>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</si>
  <si>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</si>
  <si>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</si>
  <si>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</si>
  <si>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</si>
  <si>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</si>
  <si>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</si>
  <si>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</si>
  <si>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</si>
  <si>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</si>
  <si>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</si>
  <si>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</si>
  <si>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</si>
  <si>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</si>
  <si>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</si>
  <si>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</si>
  <si>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</si>
  <si>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</si>
  <si>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</si>
  <si>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</si>
  <si>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</si>
  <si>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</si>
  <si>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</si>
  <si>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</si>
  <si>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</si>
  <si>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</si>
  <si>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</si>
  <si>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</si>
  <si>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</si>
  <si>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</si>
  <si>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</si>
  <si>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</si>
  <si>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</si>
  <si>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</si>
  <si>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</si>
  <si>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</si>
  <si>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</si>
  <si>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</si>
  <si>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</si>
  <si>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</si>
  <si>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</si>
  <si>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</si>
  <si>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</si>
  <si>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</si>
  <si>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</si>
  <si>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</si>
  <si>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</si>
  <si>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</si>
  <si>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</si>
  <si>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</si>
  <si>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</si>
  <si>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</si>
  <si>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</si>
  <si>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</si>
  <si>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</si>
  <si>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</si>
  <si>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</si>
  <si>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</si>
  <si>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</si>
  <si>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</si>
  <si>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</si>
  <si>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</si>
  <si>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</si>
  <si>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</si>
  <si>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</si>
  <si>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</si>
  <si>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</si>
  <si>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</si>
  <si>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</si>
  <si>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</si>
  <si>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</si>
  <si>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</si>
  <si>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</si>
  <si>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</si>
  <si>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</si>
  <si>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</si>
  <si>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</si>
  <si>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</si>
  <si>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</si>
  <si>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</si>
  <si>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</si>
  <si>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</si>
  <si>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</si>
  <si>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</si>
  <si>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</si>
  <si>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</si>
  <si>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</si>
  <si>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</si>
  <si>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</si>
  <si>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</si>
  <si>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</si>
  <si>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</si>
  <si>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</si>
  <si>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</si>
  <si>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</si>
  <si>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</si>
  <si>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</si>
  <si>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</si>
  <si>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</si>
  <si>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</si>
  <si>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</si>
  <si>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</si>
  <si>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</si>
  <si>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</si>
  <si>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</si>
  <si>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</si>
  <si>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</si>
  <si>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</si>
  <si>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</si>
  <si>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</si>
  <si>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</si>
  <si>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</si>
  <si>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</si>
  <si>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</si>
  <si>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</si>
  <si>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</si>
  <si>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</si>
  <si>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</si>
  <si>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</si>
  <si>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</si>
  <si>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</si>
  <si>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</si>
  <si>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</si>
  <si>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</si>
  <si>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</si>
  <si>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</si>
  <si>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</si>
  <si>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</si>
  <si>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</si>
  <si>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</si>
  <si>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</si>
  <si>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</si>
  <si>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</si>
  <si>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</si>
  <si>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</si>
  <si>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</si>
  <si>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</si>
  <si>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</si>
  <si>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</si>
  <si>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</si>
  <si>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</si>
  <si>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</si>
  <si>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</si>
  <si>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</si>
  <si>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</si>
  <si>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</si>
  <si>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</si>
  <si>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</si>
  <si>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</si>
  <si>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</si>
  <si>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</si>
  <si>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</si>
  <si>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</si>
  <si>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</si>
  <si>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</si>
  <si>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</si>
  <si>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</si>
  <si>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</si>
  <si>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</si>
  <si>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</si>
  <si>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</si>
  <si>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</si>
  <si>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</si>
  <si>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</si>
  <si>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</si>
  <si>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</si>
  <si>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</si>
  <si>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</si>
  <si>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</si>
  <si>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</si>
  <si>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</si>
  <si>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</si>
  <si>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</si>
  <si>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</si>
  <si>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</si>
  <si>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</si>
  <si>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</si>
  <si>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</si>
  <si>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</si>
  <si>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</si>
  <si>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</si>
  <si>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</si>
  <si>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</si>
  <si>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</si>
  <si>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</si>
  <si>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</si>
  <si>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</si>
  <si>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</si>
  <si>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</si>
  <si>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</si>
  <si>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</si>
  <si>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</si>
  <si>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</si>
  <si>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</si>
  <si>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</si>
  <si>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</si>
  <si>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</si>
  <si>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</si>
  <si>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</si>
  <si>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</si>
  <si>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</si>
  <si>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</si>
  <si>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</si>
  <si>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</si>
  <si>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</si>
  <si>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</si>
  <si>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</si>
  <si>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</si>
  <si>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</si>
  <si>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</si>
  <si>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</si>
  <si>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</si>
  <si>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</si>
  <si>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</si>
  <si>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</si>
  <si>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</si>
  <si>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</si>
  <si>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</si>
  <si>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</si>
  <si>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</si>
  <si>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</si>
  <si>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</si>
  <si>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</si>
  <si>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</si>
  <si>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</si>
  <si>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</si>
  <si>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</si>
  <si>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</si>
  <si>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</si>
  <si>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</si>
  <si>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</si>
  <si>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</si>
  <si>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</si>
  <si>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</si>
  <si>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</si>
  <si>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</si>
  <si>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</si>
  <si>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</si>
  <si>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</si>
  <si>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</si>
  <si>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</si>
  <si>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</si>
  <si>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</si>
  <si>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</si>
  <si>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</si>
  <si>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</si>
  <si>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</si>
  <si>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</si>
  <si>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</si>
  <si>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</si>
  <si>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</si>
  <si>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</si>
  <si>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</si>
  <si>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</si>
  <si>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</si>
  <si>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</si>
  <si>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</si>
  <si>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</si>
  <si>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</si>
  <si>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</si>
  <si>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</si>
  <si>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</si>
  <si>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</si>
  <si>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</si>
  <si>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</si>
  <si>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</si>
  <si>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</si>
  <si>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</si>
  <si>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</si>
  <si>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</si>
  <si>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</si>
  <si>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</si>
  <si>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</si>
  <si>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</si>
  <si>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</si>
  <si>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</si>
  <si>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</si>
  <si>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</si>
  <si>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</si>
  <si>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</si>
  <si>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</si>
  <si>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</si>
  <si>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</si>
  <si>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</si>
  <si>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</si>
  <si>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</si>
  <si>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</si>
  <si>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</si>
  <si>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</si>
  <si>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</si>
  <si>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</si>
  <si>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</si>
  <si>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</si>
  <si>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</si>
  <si>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</si>
  <si>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</si>
  <si>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</si>
  <si>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</si>
  <si>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</si>
  <si>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</si>
  <si>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</si>
  <si>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</si>
  <si>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</si>
  <si>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</si>
  <si>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</si>
  <si>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</si>
  <si>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</si>
  <si>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</si>
  <si>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</si>
  <si>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</si>
  <si>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</si>
  <si>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</si>
  <si>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</si>
  <si>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</si>
  <si>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</si>
  <si>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</si>
  <si>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</si>
  <si>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</si>
  <si>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</si>
  <si>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</si>
  <si>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</si>
  <si>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</si>
  <si>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</si>
  <si>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</si>
  <si>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</si>
  <si>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</si>
  <si>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</si>
  <si>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</si>
  <si>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</si>
  <si>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</si>
  <si>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</si>
  <si>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</si>
  <si>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</si>
  <si>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</si>
  <si>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</si>
  <si>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</si>
  <si>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</si>
  <si>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</si>
  <si>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</si>
  <si>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</si>
  <si>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</si>
  <si>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</si>
  <si>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</si>
  <si>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</si>
  <si>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</si>
  <si>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</si>
  <si>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</si>
  <si>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</si>
  <si>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</si>
  <si>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</si>
  <si>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</si>
  <si>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</si>
  <si>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</si>
  <si>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</si>
  <si>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</si>
  <si>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</si>
  <si>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</si>
  <si>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</si>
  <si>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</si>
  <si>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</si>
  <si>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</si>
  <si>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</si>
  <si>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</si>
  <si>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</si>
  <si>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</si>
  <si>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</si>
  <si>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</si>
  <si>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</si>
  <si>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</si>
  <si>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</si>
  <si>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</si>
  <si>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</si>
  <si>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</si>
  <si>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</si>
  <si>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</si>
  <si>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</si>
  <si>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</si>
  <si>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</si>
  <si>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</si>
  <si>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</si>
  <si>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</si>
  <si>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</si>
  <si>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</si>
  <si>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</si>
  <si>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</si>
  <si>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</si>
  <si>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</si>
  <si>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</si>
  <si>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</si>
  <si>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</si>
  <si>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</si>
  <si>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</si>
  <si>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</si>
  <si>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</si>
  <si>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</si>
  <si>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</si>
  <si>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</si>
  <si>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</si>
  <si>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</si>
  <si>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</si>
  <si>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</si>
  <si>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</si>
  <si>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</si>
  <si>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</si>
  <si>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</si>
  <si>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</si>
  <si>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</si>
  <si>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</si>
  <si>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</si>
  <si>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</si>
  <si>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</si>
  <si>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</si>
  <si>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</si>
  <si>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</si>
  <si>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</si>
  <si>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</si>
  <si>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</si>
  <si>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</si>
  <si>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</si>
  <si>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</si>
  <si>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</si>
  <si>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</si>
  <si>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</si>
  <si>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</si>
  <si>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</si>
  <si>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</si>
  <si>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</si>
  <si>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</si>
  <si>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</si>
  <si>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</si>
  <si>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</si>
  <si>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</si>
  <si>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</si>
  <si>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</si>
  <si>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</si>
  <si>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</si>
  <si>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</si>
  <si>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</si>
  <si>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</si>
  <si>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</si>
  <si>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</si>
  <si>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</si>
  <si>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</si>
  <si>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</si>
  <si>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</si>
  <si>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</si>
  <si>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</si>
  <si>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</si>
  <si>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</si>
  <si>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</si>
  <si>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</si>
  <si>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</si>
  <si>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</si>
  <si>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</si>
  <si>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</si>
  <si>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</si>
  <si>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</si>
  <si>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</si>
  <si>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</si>
  <si>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</si>
  <si>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</si>
  <si>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</si>
  <si>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</si>
  <si>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</si>
  <si>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</si>
  <si>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</si>
  <si>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</si>
  <si>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</si>
  <si>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</si>
  <si>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</si>
  <si>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</si>
  <si>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</si>
  <si>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</si>
  <si>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</si>
  <si>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</si>
  <si>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</si>
  <si>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</si>
  <si>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</si>
  <si>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</si>
  <si>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</si>
  <si>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</si>
  <si>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</si>
  <si>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</si>
  <si>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</si>
  <si>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</si>
  <si>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</si>
  <si>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</si>
  <si>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</si>
  <si>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</si>
  <si>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</si>
  <si>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</si>
  <si>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</si>
  <si>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</si>
  <si>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</si>
  <si>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</si>
  <si>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</si>
  <si>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</si>
  <si>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</si>
  <si>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</si>
  <si>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</si>
  <si>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</si>
  <si>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</si>
  <si>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</si>
  <si>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</si>
  <si>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</si>
  <si>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</si>
  <si>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</si>
  <si>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</si>
  <si>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</si>
  <si>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</si>
  <si>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</si>
  <si>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</si>
  <si>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</si>
  <si>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</si>
  <si>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</si>
  <si>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</si>
  <si>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</si>
  <si>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</si>
  <si>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</si>
  <si>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</si>
  <si>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</si>
  <si>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</si>
  <si>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</si>
  <si>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</si>
  <si>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</si>
  <si>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</si>
  <si>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</si>
  <si>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</si>
  <si>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</si>
  <si>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</si>
  <si>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</si>
  <si>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</si>
  <si>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</si>
  <si>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</si>
  <si>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</si>
  <si>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</si>
  <si>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</si>
  <si>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</si>
  <si>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</si>
  <si>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</si>
  <si>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</si>
  <si>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</si>
  <si>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</si>
  <si>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</si>
  <si>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</si>
  <si>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</si>
  <si>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</si>
  <si>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</si>
  <si>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</si>
  <si>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</si>
  <si>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</si>
  <si>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</si>
  <si>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</si>
  <si>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</si>
  <si>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</si>
  <si>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</si>
  <si>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</si>
  <si>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</si>
  <si>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</si>
  <si>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</si>
  <si>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</si>
  <si>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</si>
  <si>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</si>
  <si>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</si>
  <si>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</si>
  <si>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</si>
  <si>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</si>
  <si>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</si>
  <si>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</si>
  <si>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</si>
  <si>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</si>
  <si>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</si>
  <si>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</si>
  <si>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</si>
  <si>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</si>
  <si>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</si>
  <si>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</si>
  <si>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</si>
  <si>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</si>
  <si>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</si>
  <si>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</si>
  <si>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</si>
  <si>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</si>
  <si>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</si>
  <si>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</si>
  <si>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</si>
  <si>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</si>
  <si>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</si>
  <si>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</si>
  <si>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</si>
  <si>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</si>
  <si>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</si>
  <si>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</si>
  <si>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</si>
  <si>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</si>
  <si>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</si>
  <si>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</si>
  <si>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</si>
  <si>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</si>
  <si>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</si>
  <si>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</si>
  <si>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</si>
  <si>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</si>
  <si>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</si>
  <si>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</si>
  <si>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</si>
  <si>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</si>
  <si>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</si>
  <si>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</si>
  <si>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</si>
  <si>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</si>
  <si>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</si>
  <si>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</si>
  <si>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</si>
  <si>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</si>
  <si>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</si>
  <si>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</si>
  <si>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</si>
  <si>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</si>
  <si>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</si>
  <si>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</si>
  <si>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</si>
  <si>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</si>
  <si>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</si>
  <si>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</si>
  <si>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</si>
  <si>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</si>
  <si>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</si>
  <si>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</si>
  <si>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</si>
  <si>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</si>
  <si>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</si>
  <si>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</si>
  <si>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</si>
  <si>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</si>
  <si>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</si>
  <si>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</si>
  <si>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</si>
  <si>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</si>
  <si>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</si>
  <si>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</si>
  <si>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</si>
  <si>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</si>
  <si>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</si>
  <si>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</si>
  <si>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</si>
  <si>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</si>
  <si>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</si>
  <si>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</si>
  <si>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</si>
  <si>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</si>
  <si>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</si>
  <si>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</si>
  <si>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</si>
  <si>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</si>
  <si>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</si>
  <si>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</si>
  <si>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</si>
  <si>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</si>
  <si>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</si>
  <si>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</si>
  <si>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</si>
  <si>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</si>
  <si>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</si>
  <si>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</si>
  <si>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</si>
  <si>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</si>
  <si>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</si>
  <si>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</si>
  <si>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</si>
  <si>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</si>
  <si>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</si>
  <si>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</si>
  <si>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</si>
  <si>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</si>
  <si>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</si>
  <si>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</si>
  <si>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</si>
  <si>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</si>
  <si>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</si>
  <si>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</si>
  <si>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</si>
  <si>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</si>
  <si>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</si>
  <si>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</si>
  <si>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</si>
  <si>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</si>
  <si>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</si>
  <si>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</si>
  <si>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</si>
  <si>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</si>
  <si>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</si>
  <si>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</si>
  <si>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</si>
  <si>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</si>
  <si>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</si>
  <si>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</si>
  <si>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</si>
  <si>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</si>
  <si>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</si>
  <si>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</si>
  <si>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</si>
  <si>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</si>
  <si>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</si>
  <si>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</si>
  <si>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</si>
  <si>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</si>
  <si>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</si>
  <si>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</si>
  <si>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</si>
  <si>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</si>
  <si>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</si>
  <si>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</si>
  <si>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</si>
  <si>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</si>
  <si>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</si>
  <si>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</si>
  <si>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</si>
  <si>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</si>
  <si>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</si>
  <si>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</si>
  <si>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</si>
  <si>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</si>
  <si>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</si>
  <si>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</si>
  <si>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</si>
  <si>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</si>
  <si>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</si>
  <si>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</si>
  <si>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</si>
  <si>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</si>
  <si>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</si>
  <si>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</si>
  <si>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</si>
  <si>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</si>
  <si>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</si>
  <si>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</si>
  <si>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</si>
  <si>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</si>
  <si>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</si>
  <si>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</si>
  <si>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</si>
  <si>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</si>
  <si>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</si>
  <si>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</si>
  <si>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</si>
  <si>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</si>
  <si>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</si>
  <si>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</si>
  <si>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</si>
  <si>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</si>
  <si>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</si>
  <si>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</si>
  <si>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</si>
  <si>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</si>
  <si>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</si>
  <si>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</si>
  <si>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</si>
  <si>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</si>
  <si>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</si>
  <si>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</si>
  <si>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</si>
  <si>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</si>
  <si>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</si>
  <si>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</si>
  <si>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</si>
  <si>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</si>
  <si>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</si>
  <si>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</si>
  <si>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</si>
  <si>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</si>
  <si>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</si>
  <si>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</si>
  <si>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</si>
  <si>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</si>
  <si>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</si>
  <si>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</si>
  <si>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</si>
  <si>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</si>
  <si>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</si>
  <si>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</si>
  <si>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</si>
  <si>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</si>
  <si>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</si>
  <si>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</si>
  <si>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</si>
  <si>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</si>
  <si>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</si>
  <si>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</si>
  <si>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</si>
  <si>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</si>
  <si>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</si>
  <si>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</si>
  <si>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</si>
  <si>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</si>
  <si>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</si>
  <si>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</si>
  <si>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</si>
  <si>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</si>
  <si>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</si>
  <si>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</si>
  <si>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</si>
  <si>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</si>
  <si>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</si>
  <si>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</si>
  <si>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</si>
  <si>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</si>
  <si>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</si>
  <si>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</si>
  <si>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</si>
  <si>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</si>
  <si>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</si>
  <si>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</si>
  <si>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</si>
  <si>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</si>
  <si>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</si>
  <si>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</si>
  <si>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</si>
  <si>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</si>
  <si>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</si>
  <si>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</si>
  <si>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</si>
  <si>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</si>
  <si>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</si>
  <si>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</si>
  <si>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</si>
  <si>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</si>
  <si>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</si>
  <si>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</si>
  <si>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</si>
  <si>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</si>
  <si>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</si>
  <si>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</si>
  <si>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</si>
  <si>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</si>
  <si>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</si>
  <si>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</si>
  <si>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</si>
  <si>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</si>
  <si>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</si>
  <si>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</si>
  <si>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</si>
  <si>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</si>
  <si>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</si>
  <si>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</si>
  <si>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</si>
  <si>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</si>
  <si>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</si>
  <si>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</si>
  <si>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</si>
  <si>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</si>
  <si>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</si>
  <si>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</si>
  <si>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</si>
  <si>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</si>
  <si>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</si>
  <si>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</si>
  <si>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</si>
  <si>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</si>
  <si>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</si>
  <si>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</si>
  <si>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</si>
  <si>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</si>
  <si>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</si>
  <si>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</si>
  <si>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</si>
  <si>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</si>
  <si>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</si>
  <si>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</si>
  <si>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</si>
  <si>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</si>
  <si>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</si>
  <si>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</si>
  <si>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</si>
  <si>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</si>
  <si>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</si>
  <si>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</si>
  <si>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</si>
  <si>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</si>
  <si>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</si>
  <si>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</si>
  <si>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</si>
  <si>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</si>
  <si>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</si>
  <si>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</si>
  <si>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</si>
  <si>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</si>
  <si>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</si>
  <si>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</si>
  <si>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</si>
  <si>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</si>
  <si>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</si>
  <si>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</si>
  <si>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</si>
  <si>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</si>
  <si>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</si>
  <si>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</si>
  <si>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</si>
  <si>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</si>
  <si>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</si>
  <si>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</si>
  <si>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</si>
  <si>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</si>
  <si>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</si>
  <si>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</si>
  <si>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</si>
  <si>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</si>
  <si>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</si>
  <si>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</si>
  <si>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</si>
  <si>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</si>
  <si>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</si>
  <si>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</si>
  <si>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</si>
  <si>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</si>
  <si>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</si>
  <si>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</si>
  <si>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</si>
  <si>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</si>
  <si>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</si>
  <si>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</si>
  <si>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</si>
  <si>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</si>
  <si>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</si>
  <si>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</si>
  <si>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</si>
  <si>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</si>
  <si>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</si>
  <si>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</si>
  <si>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</si>
  <si>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</si>
  <si>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</si>
  <si>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</si>
  <si>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</si>
  <si>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</si>
  <si>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</si>
  <si>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</si>
  <si>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</si>
  <si>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</si>
  <si>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</si>
  <si>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</si>
  <si>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</si>
  <si>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</si>
  <si>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</si>
  <si>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</si>
  <si>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</si>
  <si>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</si>
  <si>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</si>
  <si>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</si>
  <si>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</si>
  <si>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</si>
  <si>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</si>
  <si>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</si>
  <si>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</si>
  <si>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</si>
  <si>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</si>
  <si>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</si>
  <si>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</si>
  <si>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</si>
  <si>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</si>
  <si>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</si>
  <si>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</si>
  <si>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</si>
  <si>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</si>
  <si>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</si>
  <si>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</si>
  <si>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</si>
  <si>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</si>
  <si>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</si>
  <si>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</si>
  <si>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</si>
  <si>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</si>
  <si>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</si>
  <si>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</si>
  <si>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</si>
  <si>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</si>
  <si>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</si>
  <si>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</si>
  <si>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</si>
  <si>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</si>
  <si>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</si>
  <si>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</si>
  <si>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</si>
  <si>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</si>
  <si>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</si>
  <si>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</si>
  <si>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</si>
  <si>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</si>
  <si>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</si>
  <si>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</si>
  <si>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</si>
  <si>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</si>
  <si>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</si>
  <si>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</si>
  <si>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</si>
  <si>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</si>
  <si>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</si>
  <si>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</si>
  <si>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</si>
  <si>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</si>
  <si>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</si>
  <si>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</si>
  <si>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</si>
  <si>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</si>
  <si>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</si>
  <si>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</si>
  <si>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</si>
  <si>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</si>
  <si>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</si>
  <si>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</si>
  <si>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</si>
  <si>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</si>
  <si>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</si>
  <si>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</si>
  <si>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</si>
  <si>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</si>
  <si>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</si>
  <si>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</si>
  <si>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</si>
  <si>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</si>
  <si>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</si>
  <si>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</si>
  <si>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</si>
  <si>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</si>
  <si>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</si>
  <si>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</si>
  <si>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</si>
  <si>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</si>
  <si>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</si>
  <si>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</si>
  <si>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</si>
  <si>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</si>
  <si>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</si>
  <si>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</si>
  <si>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</si>
  <si>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</si>
  <si>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</si>
  <si>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</si>
  <si>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</si>
  <si>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</si>
  <si>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</si>
  <si>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</si>
  <si>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</si>
  <si>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</si>
  <si>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</si>
  <si>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</si>
  <si>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</si>
  <si>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</si>
  <si>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</si>
  <si>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</si>
  <si>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</si>
  <si>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</si>
  <si>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</si>
  <si>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</si>
  <si>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</si>
  <si>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</si>
  <si>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</si>
  <si>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</si>
  <si>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</si>
  <si>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</si>
  <si>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</si>
  <si>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</si>
  <si>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</si>
  <si>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</si>
  <si>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</si>
  <si>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</si>
  <si>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</si>
  <si>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</si>
  <si>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</si>
  <si>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</si>
  <si>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</si>
  <si>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</si>
  <si>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</si>
  <si>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</si>
  <si>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</si>
  <si>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</si>
  <si>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</si>
  <si>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</si>
  <si>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</si>
  <si>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</si>
  <si>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</si>
  <si>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</si>
  <si>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</si>
  <si>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</si>
  <si>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</si>
  <si>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</si>
  <si>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</si>
  <si>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</si>
  <si>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</si>
  <si>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</si>
  <si>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</si>
  <si>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</si>
  <si>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</si>
  <si>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</si>
  <si>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</si>
  <si>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</si>
  <si>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</si>
  <si>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</si>
  <si>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</si>
  <si>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</si>
  <si>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</si>
  <si>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</si>
  <si>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</si>
  <si>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</si>
  <si>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</si>
  <si>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</si>
  <si>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</si>
  <si>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</si>
  <si>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</si>
  <si>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</si>
  <si>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</si>
  <si>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</si>
  <si>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</si>
  <si>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</si>
  <si>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</si>
  <si>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</si>
  <si>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</si>
  <si>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</si>
  <si>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</si>
  <si>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</si>
  <si>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</si>
  <si>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</si>
  <si>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</si>
  <si>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</si>
  <si>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</si>
  <si>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</si>
  <si>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</si>
  <si>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</si>
  <si>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</si>
  <si>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</si>
  <si>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</si>
  <si>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</si>
  <si>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</si>
  <si>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</si>
  <si>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</si>
  <si>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</si>
  <si>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</si>
  <si>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</si>
  <si>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</si>
  <si>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</si>
  <si>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</si>
  <si>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</si>
  <si>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</si>
  <si>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</si>
  <si>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</si>
  <si>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</si>
  <si>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</si>
  <si>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</si>
  <si>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</si>
  <si>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</si>
  <si>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</si>
  <si>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</si>
  <si>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</si>
  <si>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</si>
  <si>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</si>
  <si>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</si>
  <si>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</si>
  <si>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</si>
  <si>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</si>
  <si>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</si>
  <si>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</si>
  <si>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</si>
  <si>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</si>
  <si>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</si>
  <si>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</si>
  <si>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</si>
  <si>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</si>
  <si>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</si>
  <si>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</si>
  <si>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</si>
  <si>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</si>
  <si>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</si>
  <si>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</si>
  <si>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</si>
  <si>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</si>
  <si>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</si>
  <si>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</si>
  <si>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</si>
  <si>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</si>
  <si>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</si>
  <si>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</si>
  <si>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</si>
  <si>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</si>
  <si>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</si>
  <si>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</si>
  <si>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</si>
  <si>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</si>
  <si>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</si>
  <si>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</si>
  <si>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</si>
  <si>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</si>
  <si>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</si>
  <si>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</si>
  <si>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</si>
  <si>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</si>
  <si>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</si>
  <si>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</si>
  <si>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</si>
  <si>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</si>
  <si>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</si>
  <si>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</si>
  <si>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</si>
  <si>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</si>
  <si>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</si>
  <si>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</si>
  <si>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</si>
  <si>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</si>
  <si>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</si>
  <si>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</si>
  <si>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</si>
  <si>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</si>
  <si>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</si>
  <si>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</si>
  <si>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</si>
  <si>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</si>
  <si>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</si>
  <si>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</si>
  <si>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</si>
  <si>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</si>
  <si>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</si>
  <si>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</si>
  <si>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</si>
  <si>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</si>
  <si>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</si>
  <si>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</si>
  <si>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</si>
  <si>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</si>
  <si>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</si>
  <si>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</si>
  <si>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</si>
  <si>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</si>
  <si>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</si>
  <si>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</si>
  <si>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</si>
  <si>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</si>
  <si>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</si>
  <si>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</si>
  <si>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</si>
  <si>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</si>
  <si>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</si>
  <si>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</si>
  <si>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</si>
  <si>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</si>
  <si>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</si>
  <si>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</si>
  <si>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</si>
  <si>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</si>
  <si>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</si>
  <si>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</si>
  <si>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</si>
  <si>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</si>
  <si>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</si>
  <si>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</si>
  <si>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</si>
  <si>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</si>
  <si>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</si>
  <si>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</si>
  <si>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</si>
  <si>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</si>
  <si>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</si>
  <si>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</si>
  <si>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</si>
  <si>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</si>
  <si>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</si>
  <si>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</si>
  <si>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</si>
  <si>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</si>
  <si>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</si>
  <si>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</si>
  <si>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</si>
  <si>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</si>
  <si>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</si>
  <si>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</si>
  <si>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</si>
  <si>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</si>
  <si>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</si>
  <si>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</si>
  <si>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</si>
  <si>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</si>
  <si>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</si>
  <si>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</si>
  <si>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</si>
  <si>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</si>
  <si>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</si>
  <si>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</si>
  <si>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</si>
  <si>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</si>
  <si>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</si>
  <si>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</si>
  <si>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</si>
  <si>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</si>
  <si>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</si>
  <si>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</si>
  <si>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</si>
  <si>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</si>
  <si>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</si>
  <si>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</si>
  <si>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</si>
  <si>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</si>
  <si>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</si>
  <si>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</si>
  <si>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</si>
  <si>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</si>
  <si>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</si>
  <si>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</si>
  <si>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</si>
  <si>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</si>
  <si>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</si>
  <si>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</si>
  <si>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</si>
  <si>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</si>
  <si>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</si>
  <si>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</si>
  <si>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</si>
  <si>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</si>
  <si>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</si>
  <si>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</si>
  <si>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</si>
  <si>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</si>
  <si>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</si>
  <si>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</si>
  <si>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</si>
  <si>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</si>
  <si>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</si>
  <si>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</si>
  <si>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</si>
  <si>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</si>
  <si>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</si>
  <si>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</si>
  <si>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</si>
  <si>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</si>
  <si>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</si>
  <si>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</si>
  <si>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</si>
  <si>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</si>
  <si>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</si>
  <si>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</si>
  <si>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</si>
  <si>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</si>
  <si>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</si>
  <si>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</si>
  <si>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</si>
  <si>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</si>
  <si>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</si>
  <si>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</si>
  <si>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</si>
  <si>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</si>
  <si>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</si>
  <si>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</si>
  <si>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</si>
  <si>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</si>
  <si>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</si>
  <si>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</si>
  <si>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</si>
  <si>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</si>
  <si>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</si>
  <si>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</si>
  <si>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</si>
  <si>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</si>
  <si>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</si>
  <si>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</si>
  <si>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</si>
  <si>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</si>
  <si>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</si>
  <si>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</si>
  <si>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</si>
  <si>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</si>
  <si>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</si>
  <si>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</si>
  <si>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</si>
  <si>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</si>
  <si>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</si>
  <si>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</si>
  <si>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</si>
  <si>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</si>
  <si>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</si>
  <si>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</si>
  <si>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</si>
  <si>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</si>
  <si>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</si>
  <si>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</si>
  <si>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</si>
  <si>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</si>
  <si>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</si>
  <si>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</si>
  <si>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</si>
  <si>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</si>
  <si>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</si>
  <si>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</si>
  <si>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</si>
  <si>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</si>
  <si>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</si>
  <si>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</si>
  <si>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</si>
  <si>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</si>
  <si>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</si>
  <si>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</si>
  <si>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</si>
  <si>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</si>
  <si>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</si>
  <si>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</si>
  <si>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</si>
  <si>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</si>
  <si>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</si>
  <si>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</si>
  <si>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</si>
  <si>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</si>
  <si>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</si>
  <si>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</si>
  <si>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</si>
  <si>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</si>
  <si>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</si>
  <si>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</si>
  <si>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</si>
  <si>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</si>
  <si>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</si>
  <si>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</si>
  <si>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</si>
  <si>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</si>
  <si>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</si>
  <si>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</si>
  <si>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</si>
  <si>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</si>
  <si>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</si>
  <si>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</si>
  <si>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</si>
  <si>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</si>
  <si>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</si>
  <si>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</si>
  <si>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</si>
  <si>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</si>
  <si>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</si>
  <si>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</si>
  <si>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</si>
  <si>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</si>
  <si>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</si>
  <si>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</si>
  <si>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</si>
  <si>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</si>
  <si>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</si>
  <si>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</si>
  <si>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</si>
  <si>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</si>
  <si>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</si>
  <si>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</si>
  <si>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</si>
  <si>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</si>
  <si>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</si>
  <si>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</si>
  <si>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</si>
  <si>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</si>
  <si>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</si>
  <si>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</si>
  <si>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</si>
  <si>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</si>
  <si>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</si>
  <si>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</si>
  <si>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</si>
  <si>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</si>
  <si>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</si>
  <si>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</si>
  <si>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</si>
  <si>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</si>
  <si>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</si>
  <si>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</si>
  <si>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</si>
  <si>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</si>
  <si>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</si>
  <si>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</si>
  <si>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</si>
  <si>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</si>
  <si>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</si>
  <si>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</si>
  <si>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</si>
  <si>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</si>
  <si>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</si>
  <si>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</si>
  <si>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</si>
  <si>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</si>
  <si>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</si>
  <si>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</si>
  <si>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</si>
  <si>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</si>
  <si>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</si>
  <si>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</si>
  <si>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</si>
  <si>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</si>
  <si>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</si>
  <si>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</si>
  <si>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</si>
  <si>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</si>
  <si>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</si>
  <si>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</si>
  <si>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</si>
  <si>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</si>
  <si>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</si>
  <si>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</si>
  <si>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</si>
  <si>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</si>
  <si>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</si>
  <si>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</si>
  <si>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</si>
  <si>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</si>
  <si>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</si>
  <si>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</si>
  <si>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</si>
  <si>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</si>
  <si>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</si>
  <si>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</si>
  <si>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</si>
  <si>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</si>
  <si>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</si>
  <si>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</si>
  <si>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</si>
  <si>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</si>
  <si>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</si>
  <si>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</si>
  <si>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</si>
  <si>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</si>
  <si>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</si>
  <si>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</si>
  <si>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</si>
  <si>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</si>
  <si>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</si>
  <si>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</si>
  <si>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</si>
  <si>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</si>
  <si>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</si>
  <si>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</si>
  <si>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</si>
  <si>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</si>
  <si>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</si>
  <si>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</si>
  <si>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</si>
  <si>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</si>
  <si>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</si>
  <si>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</si>
  <si>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</si>
  <si>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</si>
  <si>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</si>
  <si>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</si>
  <si>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</si>
  <si>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</si>
  <si>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</si>
  <si>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</si>
  <si>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</si>
  <si>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</si>
  <si>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</si>
  <si>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</si>
  <si>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</si>
  <si>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</si>
  <si>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</si>
  <si>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</si>
  <si>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</si>
  <si>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</si>
  <si>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</si>
  <si>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</si>
  <si>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</si>
  <si>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</si>
  <si>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</si>
  <si>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</si>
  <si>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</si>
  <si>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</si>
  <si>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</si>
  <si>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</si>
  <si>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</si>
  <si>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</si>
  <si>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</si>
  <si>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</si>
  <si>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</si>
  <si>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</si>
  <si>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</si>
  <si>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</si>
  <si>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</si>
  <si>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</si>
  <si>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</si>
  <si>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</si>
  <si>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</si>
  <si>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</si>
  <si>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</si>
  <si>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</si>
  <si>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</si>
  <si>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</si>
  <si>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</si>
  <si>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</si>
  <si>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</si>
  <si>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</si>
  <si>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</si>
  <si>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</si>
  <si>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</si>
  <si>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</si>
  <si>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</si>
  <si>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</si>
  <si>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</si>
  <si>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</si>
  <si>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</si>
  <si>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</si>
  <si>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</si>
  <si>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</si>
  <si>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</si>
  <si>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</si>
  <si>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</si>
  <si>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</si>
  <si>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</si>
  <si>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</si>
  <si>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</si>
  <si>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</si>
  <si>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</si>
  <si>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</si>
  <si>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</si>
  <si>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</si>
  <si>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</si>
  <si>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</si>
  <si>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</si>
  <si>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</si>
  <si>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</si>
  <si>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</si>
  <si>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</si>
  <si>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</si>
  <si>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</si>
  <si>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</si>
  <si>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</si>
  <si>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</si>
  <si>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</si>
  <si>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</si>
  <si>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</si>
  <si>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</si>
  <si>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</si>
  <si>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</si>
  <si>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</si>
  <si>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</si>
  <si>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</si>
  <si>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</si>
  <si>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</si>
  <si>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</si>
  <si>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</si>
  <si>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</si>
  <si>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</si>
  <si>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</si>
  <si>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</si>
  <si>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</si>
  <si>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</si>
  <si>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</si>
  <si>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</si>
  <si>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</si>
  <si>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</si>
  <si>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</si>
  <si>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</si>
  <si>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</si>
  <si>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</si>
  <si>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</si>
  <si>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</si>
  <si>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</si>
  <si>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</si>
  <si>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</si>
  <si>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</si>
  <si>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</si>
  <si>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</si>
  <si>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</si>
  <si>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</si>
  <si>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</si>
  <si>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</si>
  <si>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</si>
  <si>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</si>
  <si>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</si>
  <si>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</si>
  <si>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</si>
  <si>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</si>
  <si>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</si>
  <si>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</si>
  <si>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</si>
  <si>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</si>
  <si>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</si>
  <si>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</si>
  <si>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</si>
  <si>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</si>
  <si>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</si>
  <si>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</si>
  <si>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</si>
  <si>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</si>
  <si>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</si>
  <si>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</si>
  <si>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</si>
  <si>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</si>
  <si>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</si>
  <si>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</si>
  <si>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</si>
  <si>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</si>
  <si>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</si>
  <si>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</si>
  <si>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</si>
  <si>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</si>
  <si>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</si>
  <si>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</si>
  <si>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</si>
  <si>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</si>
  <si>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</si>
  <si>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</si>
  <si>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</si>
  <si>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</si>
  <si>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</si>
  <si>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</si>
  <si>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</si>
  <si>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</si>
  <si>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</si>
  <si>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</si>
  <si>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</si>
  <si>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</si>
  <si>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</si>
  <si>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</si>
  <si>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</si>
  <si>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</si>
  <si>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</si>
  <si>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</si>
  <si>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</si>
  <si>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</si>
  <si>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</si>
  <si>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</si>
  <si>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</si>
  <si>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</si>
  <si>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</si>
  <si>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</si>
  <si>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</si>
  <si>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</si>
  <si>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</si>
  <si>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</si>
  <si>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</si>
  <si>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</si>
  <si>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</si>
  <si>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</si>
  <si>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</si>
  <si>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</si>
  <si>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</si>
  <si>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</si>
  <si>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</si>
  <si>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</si>
  <si>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</si>
  <si>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</si>
  <si>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</si>
  <si>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</si>
  <si>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</si>
  <si>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</si>
  <si>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</si>
  <si>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</si>
  <si>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</si>
  <si>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</si>
  <si>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</si>
  <si>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</si>
  <si>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</si>
  <si>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</si>
  <si>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</si>
  <si>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</si>
  <si>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</si>
  <si>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</si>
  <si>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</si>
  <si>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</si>
  <si>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</si>
  <si>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</si>
  <si>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</si>
  <si>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</si>
  <si>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</si>
  <si>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</si>
  <si>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</si>
  <si>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</si>
  <si>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</si>
  <si>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</si>
  <si>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</si>
  <si>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</si>
  <si>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</si>
  <si>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</si>
  <si>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</si>
  <si>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</si>
  <si>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</si>
  <si>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</si>
  <si>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</si>
  <si>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</si>
  <si>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</si>
  <si>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</si>
  <si>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</si>
  <si>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</si>
  <si>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</si>
  <si>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</si>
  <si>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</si>
  <si>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</si>
  <si>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</si>
  <si>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</si>
  <si>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</si>
  <si>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</si>
  <si>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</si>
  <si>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</si>
  <si>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</si>
  <si>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</si>
  <si>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</si>
  <si>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</si>
  <si>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</si>
  <si>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</si>
  <si>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</si>
  <si>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</si>
  <si>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</si>
  <si>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</si>
  <si>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</si>
  <si>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</si>
  <si>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</si>
  <si>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</si>
  <si>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</si>
  <si>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</si>
  <si>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</si>
  <si>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</si>
  <si>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</si>
  <si>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</si>
  <si>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</si>
  <si>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</si>
  <si>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</si>
  <si>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</si>
  <si>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</si>
  <si>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</si>
  <si>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</si>
  <si>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</si>
  <si>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</si>
  <si>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</si>
  <si>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</si>
  <si>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</si>
  <si>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</si>
  <si>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</si>
  <si>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</si>
  <si>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</si>
  <si>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</si>
  <si>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</si>
  <si>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</si>
  <si>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</si>
  <si>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</si>
  <si>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</si>
  <si>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</si>
  <si>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</si>
  <si>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</si>
  <si>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</si>
  <si>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</si>
  <si>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</si>
  <si>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</si>
  <si>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</si>
  <si>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</si>
  <si>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</si>
  <si>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</si>
  <si>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</si>
  <si>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</si>
  <si>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</si>
  <si>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</si>
  <si>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</si>
  <si>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</si>
  <si>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</si>
  <si>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</si>
  <si>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</si>
  <si>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</si>
  <si>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</si>
  <si>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</si>
  <si>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</si>
  <si>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</si>
  <si>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</si>
  <si>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</si>
  <si>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</si>
  <si>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</si>
  <si>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</si>
  <si>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</si>
  <si>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</si>
  <si>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</si>
  <si>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</si>
  <si>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</si>
  <si>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</si>
  <si>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</si>
  <si>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</si>
  <si>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</si>
  <si>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</si>
  <si>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</si>
  <si>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</si>
  <si>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</si>
  <si>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</si>
  <si>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</si>
  <si>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</si>
  <si>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</si>
  <si>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</si>
  <si>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</si>
  <si>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</si>
  <si>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</si>
  <si>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</si>
  <si>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</si>
  <si>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</si>
  <si>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</si>
  <si>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</si>
  <si>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</si>
  <si>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</si>
  <si>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</si>
  <si>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</si>
  <si>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</si>
  <si>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</si>
  <si>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</si>
  <si>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</si>
  <si>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</si>
  <si>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</si>
  <si>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</si>
  <si>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</si>
  <si>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</si>
  <si>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</si>
  <si>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</si>
  <si>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</si>
  <si>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</si>
  <si>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</si>
  <si>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</si>
  <si>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</si>
  <si>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</si>
  <si>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</si>
  <si>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</si>
  <si>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</si>
  <si>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</si>
  <si>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</si>
  <si>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</si>
  <si>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</si>
  <si>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</si>
  <si>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</si>
  <si>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</si>
  <si>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</si>
  <si>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</si>
  <si>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</si>
  <si>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</si>
  <si>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</si>
  <si>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</si>
  <si>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</si>
  <si>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</si>
  <si>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</si>
  <si>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</si>
  <si>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</si>
  <si>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</si>
  <si>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</si>
  <si>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</si>
  <si>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</si>
  <si>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</si>
  <si>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</si>
  <si>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</si>
  <si>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</si>
  <si>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</si>
  <si>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</si>
  <si>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</si>
  <si>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</si>
  <si>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</si>
  <si>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</si>
  <si>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</si>
  <si>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</si>
  <si>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</si>
  <si>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</si>
  <si>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</si>
  <si>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</si>
  <si>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</si>
  <si>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</si>
  <si>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</si>
  <si>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</si>
  <si>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</si>
  <si>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</si>
  <si>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</si>
  <si>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</si>
  <si>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</si>
  <si>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</si>
  <si>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</si>
  <si>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</si>
  <si>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</si>
  <si>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</si>
  <si>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</si>
  <si>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</si>
  <si>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</si>
  <si>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</si>
  <si>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</si>
  <si>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</si>
  <si>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</si>
  <si>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</si>
  <si>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</si>
  <si>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</si>
  <si>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</si>
  <si>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</si>
  <si>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</si>
  <si>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</si>
  <si>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</si>
  <si>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</si>
  <si>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</si>
  <si>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</si>
  <si>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</si>
  <si>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</si>
  <si>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</si>
  <si>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</si>
  <si>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</si>
  <si>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</si>
  <si>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</si>
  <si>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</si>
  <si>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</si>
  <si>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</si>
  <si>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</si>
  <si>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</si>
  <si>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</si>
  <si>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</si>
  <si>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</si>
  <si>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</si>
  <si>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</si>
  <si>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</si>
  <si>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</si>
  <si>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</si>
  <si>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</si>
  <si>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</si>
  <si>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</si>
  <si>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</si>
  <si>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</si>
  <si>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</si>
  <si>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</si>
  <si>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</si>
  <si>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</si>
  <si>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</si>
  <si>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</si>
  <si>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</si>
  <si>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</si>
  <si>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</si>
  <si>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</si>
  <si>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</si>
  <si>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</si>
  <si>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</si>
  <si>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</si>
  <si>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</si>
  <si>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</si>
  <si>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</si>
  <si>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</si>
  <si>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</si>
  <si>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</si>
  <si>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</si>
  <si>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</si>
  <si>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</si>
  <si>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</si>
  <si>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</si>
  <si>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</si>
  <si>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</si>
  <si>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</si>
  <si>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</si>
  <si>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</si>
  <si>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</si>
  <si>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</si>
  <si>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</si>
  <si>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</si>
  <si>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</si>
  <si>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</si>
  <si>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</si>
  <si>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</si>
  <si>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</si>
  <si>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</si>
  <si>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</si>
  <si>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</si>
  <si>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</si>
  <si>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</si>
  <si>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</si>
  <si>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</si>
  <si>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</si>
  <si>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</si>
  <si>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</si>
  <si>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</si>
  <si>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</si>
  <si>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</si>
  <si>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</si>
  <si>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</si>
  <si>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</si>
  <si>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</si>
  <si>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</si>
  <si>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</si>
  <si>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</si>
  <si>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</si>
  <si>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</si>
  <si>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</si>
  <si>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</si>
  <si>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</si>
  <si>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</si>
  <si>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</si>
  <si>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</si>
  <si>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</si>
  <si>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</si>
  <si>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</si>
  <si>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</si>
  <si>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</si>
  <si>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</si>
  <si>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</si>
  <si>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</si>
  <si>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</si>
  <si>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</si>
  <si>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</si>
  <si>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</si>
  <si>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</si>
  <si>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</si>
  <si>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</si>
  <si>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</si>
  <si>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</si>
  <si>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</si>
  <si>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</si>
  <si>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</si>
  <si>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</si>
  <si>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</si>
  <si>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</si>
  <si>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</si>
  <si>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</si>
  <si>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</si>
  <si>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</si>
  <si>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</si>
  <si>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</si>
  <si>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</si>
  <si>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</si>
  <si>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</si>
  <si>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</si>
  <si>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</si>
  <si>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</si>
  <si>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</si>
  <si>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</si>
  <si>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</si>
  <si>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</si>
  <si>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</si>
  <si>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</si>
  <si>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</si>
  <si>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</si>
  <si>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</si>
  <si>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</si>
  <si>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</si>
  <si>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</si>
  <si>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</si>
  <si>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</si>
  <si>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</si>
  <si>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</si>
  <si>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</si>
  <si>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</si>
  <si>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</si>
  <si>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</si>
  <si>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</si>
  <si>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</si>
  <si>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</si>
  <si>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</si>
  <si>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</si>
  <si>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</si>
  <si>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</si>
  <si>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</si>
  <si>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</si>
  <si>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</si>
  <si>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</si>
  <si>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</si>
  <si>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</si>
  <si>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</si>
  <si>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</si>
  <si>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</si>
  <si>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</si>
  <si>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</si>
  <si>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</si>
  <si>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</si>
  <si>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</si>
  <si>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</si>
  <si>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</si>
  <si>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</si>
  <si>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</si>
  <si>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</si>
  <si>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</si>
  <si>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</si>
  <si>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</si>
  <si>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</si>
  <si>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</si>
  <si>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</si>
  <si>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</si>
  <si>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</si>
  <si>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</si>
  <si>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</si>
  <si>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</si>
  <si>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</si>
  <si>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</si>
  <si>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</si>
  <si>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</si>
  <si>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</si>
  <si>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</si>
  <si>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</si>
  <si>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</si>
  <si>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</si>
  <si>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</si>
  <si>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</si>
  <si>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</si>
  <si>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</si>
  <si>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</si>
  <si>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</si>
  <si>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</si>
  <si>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</si>
  <si>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</si>
  <si>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</si>
  <si>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</si>
  <si>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</si>
  <si>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</si>
  <si>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</si>
  <si>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</si>
  <si>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</si>
  <si>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</si>
  <si>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</si>
  <si>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</si>
  <si>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</si>
  <si>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</si>
  <si>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</si>
  <si>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</si>
  <si>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</si>
  <si>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</si>
  <si>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</si>
  <si>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</si>
  <si>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</si>
  <si>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</si>
  <si>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</si>
  <si>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</si>
  <si>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</si>
  <si>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</si>
  <si>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</si>
  <si>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</si>
  <si>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</si>
  <si>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</si>
  <si>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</si>
  <si>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</si>
  <si>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</si>
  <si>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</si>
  <si>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</si>
  <si>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</si>
  <si>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</si>
  <si>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</si>
  <si>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</si>
  <si>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</si>
  <si>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</si>
  <si>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</si>
  <si>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</si>
  <si>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</si>
  <si>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</si>
  <si>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</si>
  <si>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</si>
  <si>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</si>
  <si>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</si>
  <si>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</si>
  <si>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</si>
  <si>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</si>
  <si>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</si>
  <si>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</si>
  <si>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</si>
  <si>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</si>
  <si>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</si>
  <si>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</si>
  <si>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</si>
  <si>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</si>
  <si>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</si>
  <si>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</si>
  <si>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</si>
  <si>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</si>
  <si>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</si>
  <si>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</si>
  <si>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</si>
  <si>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</si>
  <si>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</si>
  <si>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</si>
  <si>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</si>
  <si>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</si>
  <si>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</si>
  <si>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</si>
  <si>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</si>
  <si>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</si>
  <si>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</si>
  <si>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</si>
  <si>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</si>
  <si>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</si>
  <si>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</si>
  <si>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</si>
  <si>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</si>
  <si>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</si>
  <si>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</si>
  <si>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</si>
  <si>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</si>
  <si>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</si>
  <si>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</si>
  <si>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</si>
  <si>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</si>
  <si>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</si>
  <si>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</si>
  <si>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</si>
  <si>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</si>
  <si>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</si>
  <si>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</si>
  <si>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</si>
  <si>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</si>
  <si>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</si>
  <si>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</si>
  <si>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</si>
  <si>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</si>
  <si>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</si>
  <si>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</si>
  <si>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</si>
  <si>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</si>
  <si>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</si>
  <si>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</si>
  <si>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</si>
  <si>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</si>
  <si>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</si>
  <si>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</si>
  <si>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</si>
  <si>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</si>
  <si>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</si>
  <si>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</si>
  <si>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</si>
  <si>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</si>
  <si>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</si>
  <si>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</si>
  <si>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</si>
  <si>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</si>
  <si>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</si>
  <si>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</si>
  <si>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</si>
  <si>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</si>
  <si>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</si>
  <si>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</si>
  <si>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</si>
  <si>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</si>
  <si>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</si>
  <si>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</si>
  <si>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</si>
  <si>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</si>
  <si>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</si>
  <si>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</si>
  <si>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</si>
  <si>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</si>
  <si>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</si>
  <si>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</si>
  <si>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</si>
  <si>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</si>
  <si>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</si>
  <si>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</si>
  <si>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</si>
  <si>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</si>
  <si>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</si>
  <si>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</si>
  <si>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</si>
  <si>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</si>
  <si>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</si>
  <si>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</si>
  <si>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</si>
  <si>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</si>
  <si>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</si>
  <si>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</si>
  <si>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</si>
  <si>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</si>
  <si>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</si>
  <si>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</si>
  <si>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</si>
  <si>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</si>
  <si>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</si>
  <si>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</si>
  <si>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</si>
  <si>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</si>
  <si>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</si>
  <si>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</si>
  <si>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</si>
  <si>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</si>
  <si>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</si>
  <si>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</si>
  <si>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</si>
  <si>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</si>
  <si>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</si>
  <si>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</si>
  <si>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</si>
  <si>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</si>
  <si>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</si>
  <si>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</si>
  <si>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</si>
  <si>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</si>
  <si>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</si>
  <si>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</si>
  <si>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</si>
  <si>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</si>
  <si>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</si>
  <si>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</si>
  <si>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</si>
  <si>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</si>
  <si>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</si>
  <si>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</si>
  <si>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</si>
  <si>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</si>
  <si>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</si>
  <si>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</si>
  <si>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</si>
  <si>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</si>
  <si>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</si>
  <si>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</si>
  <si>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</si>
  <si>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</si>
  <si>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</si>
  <si>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</si>
  <si>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</si>
  <si>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</si>
  <si>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</si>
  <si>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</si>
  <si>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</si>
  <si>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</si>
  <si>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</si>
  <si>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</si>
  <si>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</si>
  <si>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</si>
  <si>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</si>
  <si>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</si>
  <si>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</si>
  <si>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</si>
  <si>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</si>
  <si>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</si>
  <si>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</si>
  <si>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</si>
  <si>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</si>
  <si>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</si>
  <si>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</si>
  <si>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</si>
  <si>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</si>
  <si>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</si>
  <si>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</si>
  <si>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</si>
  <si>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</si>
  <si>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</si>
  <si>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</si>
  <si>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</si>
  <si>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</si>
  <si>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</si>
  <si>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</si>
  <si>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</si>
  <si>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</si>
  <si>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</si>
  <si>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</si>
  <si>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</si>
  <si>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</si>
  <si>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</si>
  <si>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</si>
  <si>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</si>
  <si>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</si>
  <si>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</si>
  <si>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</si>
  <si>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</si>
  <si>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</si>
  <si>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</si>
  <si>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</si>
  <si>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</si>
  <si>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</si>
  <si>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</si>
  <si>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</si>
  <si>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</si>
  <si>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</si>
  <si>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</si>
  <si>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</si>
  <si>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</si>
  <si>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</si>
  <si>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</si>
  <si>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</si>
  <si>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</si>
  <si>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</si>
  <si>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</si>
  <si>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</si>
  <si>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</si>
  <si>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</si>
  <si>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</si>
  <si>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</si>
  <si>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</si>
  <si>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</si>
  <si>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</si>
  <si>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</si>
  <si>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</si>
  <si>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</si>
  <si>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</si>
  <si>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</si>
  <si>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</si>
  <si>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</si>
  <si>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</si>
  <si>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</si>
  <si>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</si>
  <si>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</si>
  <si>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</si>
  <si>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</si>
  <si>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</si>
  <si>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</si>
  <si>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</si>
  <si>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</si>
  <si>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</si>
  <si>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</si>
  <si>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</si>
  <si>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</si>
  <si>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</si>
  <si>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</si>
  <si>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</si>
  <si>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</si>
  <si>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</si>
  <si>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</si>
  <si>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</si>
  <si>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</si>
  <si>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</si>
  <si>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</si>
  <si>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</si>
  <si>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</si>
  <si>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</si>
  <si>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</si>
  <si>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</si>
  <si>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</si>
  <si>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</si>
  <si>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</si>
  <si>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</si>
  <si>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</si>
  <si>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</si>
  <si>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</si>
  <si>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</si>
  <si>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</si>
  <si>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</si>
  <si>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</si>
  <si>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</si>
  <si>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</si>
  <si>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</si>
  <si>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</si>
  <si>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</si>
  <si>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</si>
  <si>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</si>
  <si>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</si>
  <si>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</si>
  <si>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</si>
  <si>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</si>
  <si>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</si>
  <si>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</si>
  <si>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</si>
  <si>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</si>
  <si>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</si>
  <si>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</si>
  <si>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</si>
  <si>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</si>
  <si>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</si>
  <si>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</si>
  <si>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</si>
  <si>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</si>
  <si>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</si>
  <si>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</si>
  <si>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</si>
  <si>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</si>
  <si>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</si>
  <si>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</si>
  <si>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</si>
  <si>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</si>
  <si>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</si>
  <si>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</si>
  <si>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</si>
  <si>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</si>
  <si>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</si>
  <si>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</si>
  <si>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</si>
  <si>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</si>
  <si>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</si>
  <si>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</si>
  <si>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</si>
  <si>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</si>
  <si>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</si>
  <si>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</si>
  <si>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</si>
  <si>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</si>
  <si>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</si>
  <si>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</si>
  <si>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</si>
  <si>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</si>
  <si>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</si>
  <si>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</si>
  <si>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</si>
  <si>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</si>
  <si>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</si>
  <si>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</si>
  <si>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</si>
  <si>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</si>
  <si>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</si>
  <si>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</si>
  <si>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</si>
  <si>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</si>
  <si>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</si>
  <si>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</si>
  <si>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</si>
  <si>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</si>
  <si>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</si>
  <si>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</si>
  <si>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</si>
  <si>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</si>
  <si>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</si>
  <si>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</si>
  <si>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</si>
  <si>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</si>
  <si>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</si>
  <si>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</si>
  <si>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</si>
  <si>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</si>
  <si>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</si>
  <si>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</si>
  <si>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</si>
  <si>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</si>
  <si>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</si>
  <si>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</si>
  <si>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</si>
  <si>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</si>
  <si>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</si>
  <si>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</si>
  <si>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</si>
  <si>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</si>
  <si>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</si>
  <si>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</si>
  <si>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</si>
  <si>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</si>
  <si>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</si>
  <si>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</si>
  <si>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</si>
  <si>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</si>
  <si>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</si>
  <si>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</si>
  <si>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</si>
  <si>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</si>
  <si>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</si>
  <si>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</si>
  <si>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</si>
  <si>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</si>
  <si>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</si>
  <si>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</si>
  <si>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</si>
  <si>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</si>
  <si>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</si>
  <si>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</si>
  <si>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</si>
  <si>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</si>
  <si>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</si>
  <si>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</si>
  <si>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</si>
  <si>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</si>
  <si>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</si>
  <si>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</si>
  <si>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</si>
  <si>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</si>
  <si>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</si>
  <si>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</si>
  <si>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</si>
  <si>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</si>
  <si>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</si>
  <si>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</si>
  <si>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</si>
  <si>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</si>
  <si>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</si>
  <si>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</si>
  <si>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</si>
  <si>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</si>
  <si>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</si>
  <si>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</si>
  <si>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</si>
  <si>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</si>
  <si>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</si>
  <si>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</si>
  <si>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</si>
  <si>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</si>
  <si>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</si>
  <si>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</si>
  <si>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</si>
  <si>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</si>
  <si>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</si>
  <si>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</si>
  <si>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</si>
  <si>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</si>
  <si>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</si>
  <si>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</si>
  <si>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</si>
  <si>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</si>
  <si>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</si>
  <si>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</si>
  <si>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</si>
  <si>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</si>
  <si>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</si>
  <si>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</si>
  <si>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</si>
  <si>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</si>
  <si>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</si>
  <si>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</si>
  <si>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</si>
  <si>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</si>
  <si>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</si>
  <si>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</si>
  <si>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</si>
  <si>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</si>
  <si>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</si>
  <si>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</si>
  <si>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</si>
  <si>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</si>
  <si>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</si>
  <si>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</si>
  <si>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</si>
  <si>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</si>
  <si>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</si>
  <si>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</si>
  <si>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</si>
  <si>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</si>
  <si>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</si>
  <si>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</si>
  <si>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</si>
  <si>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</si>
  <si>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</si>
  <si>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</si>
  <si>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</si>
  <si>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</si>
  <si>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</si>
  <si>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</si>
  <si>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</si>
  <si>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</si>
  <si>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</si>
  <si>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</si>
  <si>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</si>
  <si>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</si>
  <si>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</si>
  <si>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</si>
  <si>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</si>
  <si>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</si>
  <si>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</si>
  <si>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</si>
  <si>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</si>
  <si>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</si>
  <si>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</si>
  <si>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</si>
  <si>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</si>
  <si>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</si>
  <si>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</si>
  <si>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</si>
  <si>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</si>
  <si>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</si>
  <si>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</si>
  <si>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</si>
  <si>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</si>
  <si>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</si>
  <si>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</si>
  <si>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</si>
  <si>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</si>
  <si>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</si>
  <si>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</si>
  <si>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</si>
  <si>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</si>
  <si>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</si>
  <si>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</si>
  <si>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</si>
  <si>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</si>
  <si>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</si>
  <si>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</si>
  <si>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</si>
  <si>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</si>
  <si>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</si>
  <si>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</si>
  <si>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</si>
  <si>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</si>
  <si>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</si>
  <si>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</si>
  <si>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</si>
  <si>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</si>
  <si>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</si>
  <si>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</si>
  <si>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</si>
  <si>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</si>
  <si>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</si>
  <si>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</si>
  <si>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</si>
  <si>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</si>
  <si>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</si>
  <si>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</si>
  <si>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</si>
  <si>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</si>
  <si>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</si>
  <si>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</si>
  <si>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</si>
  <si>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</si>
  <si>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</si>
  <si>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</si>
  <si>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</si>
  <si>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</si>
  <si>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</si>
  <si>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</si>
  <si>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</si>
  <si>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</si>
  <si>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</si>
  <si>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</si>
  <si>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</si>
  <si>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</si>
  <si>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</si>
  <si>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</si>
  <si>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</si>
  <si>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</si>
  <si>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</si>
  <si>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</si>
  <si>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</si>
  <si>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</si>
  <si>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</si>
  <si>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</si>
  <si>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</si>
  <si>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</si>
  <si>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</si>
  <si>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</si>
  <si>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</si>
  <si>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</si>
  <si>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</si>
  <si>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</si>
  <si>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</si>
  <si>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</si>
  <si>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</si>
  <si>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</si>
  <si>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</si>
  <si>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</si>
  <si>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</si>
  <si>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</si>
  <si>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</si>
  <si>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</si>
  <si>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</si>
  <si>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</si>
  <si>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</si>
  <si>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</si>
  <si>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</si>
  <si>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</si>
  <si>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</si>
  <si>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</si>
  <si>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</si>
  <si>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</si>
  <si>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</si>
  <si>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</si>
  <si>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</si>
  <si>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</si>
  <si>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</si>
  <si>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</si>
  <si>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</si>
  <si>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</si>
  <si>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</si>
  <si>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</si>
  <si>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</si>
  <si>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</si>
  <si>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</si>
  <si>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</si>
  <si>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</si>
  <si>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</si>
  <si>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</si>
  <si>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</si>
  <si>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</si>
  <si>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</si>
  <si>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</si>
  <si>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</si>
  <si>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</si>
  <si>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</si>
  <si>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</si>
  <si>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</si>
  <si>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</si>
  <si>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</si>
  <si>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</si>
  <si>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</si>
  <si>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</si>
  <si>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</si>
  <si>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</si>
  <si>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</si>
  <si>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</si>
  <si>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</si>
  <si>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</si>
  <si>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</si>
  <si>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</si>
  <si>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</si>
  <si>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</si>
  <si>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</si>
  <si>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</si>
  <si>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</si>
  <si>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</si>
  <si>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</si>
  <si>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</si>
  <si>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</si>
  <si>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</si>
  <si>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</si>
  <si>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</si>
  <si>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</si>
  <si>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</si>
  <si>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</si>
  <si>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</si>
  <si>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</si>
  <si>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</si>
  <si>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</si>
  <si>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</si>
  <si>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</si>
  <si>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</si>
  <si>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</si>
  <si>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</si>
  <si>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</si>
  <si>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</si>
  <si>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</si>
  <si>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</si>
  <si>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</si>
  <si>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</si>
  <si>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</si>
  <si>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</si>
  <si>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</si>
  <si>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</si>
  <si>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</si>
  <si>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</si>
  <si>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</si>
  <si>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</si>
  <si>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</si>
  <si>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</si>
  <si>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</si>
  <si>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</si>
  <si>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</si>
  <si>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</si>
  <si>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</si>
  <si>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</si>
  <si>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</si>
  <si>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</si>
  <si>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</si>
  <si>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</si>
  <si>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</si>
  <si>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</si>
  <si>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</si>
  <si>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</si>
  <si>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</si>
  <si>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</si>
  <si>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</si>
  <si>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</si>
  <si>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</si>
  <si>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</si>
  <si>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</si>
  <si>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</si>
  <si>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</si>
  <si>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</si>
  <si>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</si>
  <si>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</si>
  <si>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</si>
  <si>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</si>
  <si>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</si>
  <si>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</si>
  <si>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</si>
  <si>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</si>
  <si>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</si>
  <si>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</si>
  <si>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</si>
  <si>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</si>
  <si>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</si>
  <si>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</si>
  <si>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</si>
  <si>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</si>
  <si>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</si>
  <si>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</si>
  <si>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</si>
  <si>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</si>
  <si>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</si>
  <si>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</si>
  <si>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</si>
  <si>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</si>
  <si>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</si>
  <si>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</si>
  <si>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</si>
  <si>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</si>
  <si>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</si>
  <si>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</si>
  <si>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</si>
  <si>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</si>
  <si>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</si>
  <si>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</si>
  <si>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</si>
  <si>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</si>
  <si>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</si>
  <si>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</si>
  <si>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</si>
  <si>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</si>
  <si>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</si>
  <si>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</si>
  <si>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</si>
  <si>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</si>
  <si>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</si>
  <si>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</si>
  <si>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</si>
  <si>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</si>
  <si>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</si>
  <si>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</si>
  <si>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</si>
  <si>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</si>
  <si>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</si>
  <si>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</si>
  <si>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</si>
  <si>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</si>
  <si>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</si>
  <si>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</si>
  <si>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</si>
  <si>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</si>
  <si>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</si>
  <si>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</si>
  <si>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</si>
  <si>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</si>
  <si>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</si>
  <si>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</si>
  <si>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</si>
  <si>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</si>
  <si>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</si>
  <si>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</si>
  <si>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</si>
  <si>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</si>
  <si>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</si>
  <si>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</si>
  <si>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</si>
  <si>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</si>
  <si>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</si>
  <si>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</si>
  <si>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</si>
  <si>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</si>
  <si>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</si>
  <si>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</si>
  <si>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</si>
  <si>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</si>
  <si>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</si>
  <si>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</si>
  <si>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</si>
  <si>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</si>
  <si>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</si>
  <si>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</si>
  <si>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</si>
  <si>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</si>
  <si>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</si>
  <si>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</si>
  <si>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</si>
  <si>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</si>
  <si>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</si>
  <si>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</si>
  <si>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</si>
  <si>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</si>
  <si>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</si>
  <si>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</si>
  <si>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</si>
  <si>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</si>
  <si>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</si>
  <si>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</si>
  <si>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</si>
  <si>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</si>
  <si>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</si>
  <si>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</si>
  <si>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</si>
  <si>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</si>
  <si>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</si>
  <si>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</si>
  <si>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</si>
  <si>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</si>
  <si>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</si>
  <si>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</si>
  <si>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</si>
  <si>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</si>
  <si>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</si>
  <si>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</si>
  <si>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</si>
  <si>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</si>
  <si>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</si>
  <si>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</si>
  <si>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</si>
  <si>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</si>
  <si>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</si>
  <si>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</si>
  <si>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</si>
  <si>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</si>
  <si>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</si>
  <si>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</si>
  <si>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</si>
  <si>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</si>
  <si>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</si>
  <si>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</si>
  <si>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</si>
  <si>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</si>
  <si>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</si>
  <si>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</si>
  <si>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</si>
  <si>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</si>
  <si>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</si>
  <si>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</si>
  <si>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</si>
  <si>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</si>
  <si>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</si>
  <si>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</si>
  <si>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</si>
  <si>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</si>
  <si>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</si>
  <si>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</si>
  <si>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</si>
  <si>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</si>
  <si>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</si>
  <si>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</si>
  <si>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</si>
  <si>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</si>
  <si>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</si>
  <si>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</si>
  <si>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</si>
  <si>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</si>
  <si>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</si>
  <si>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</si>
  <si>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</si>
  <si>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</si>
  <si>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</si>
  <si>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</si>
  <si>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</si>
  <si>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 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</si>
  <si>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</si>
  <si>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</si>
  <si>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</si>
  <si>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</si>
  <si>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</si>
  <si>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</si>
  <si>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</si>
  <si>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</si>
  <si>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</si>
  <si>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</si>
  <si>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</si>
  <si>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</si>
  <si>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</si>
  <si>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</si>
  <si>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</si>
  <si>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</si>
  <si>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</si>
  <si>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</si>
  <si>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</si>
  <si>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</si>
  <si>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</si>
  <si>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</si>
  <si>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</si>
  <si>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</si>
  <si>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</si>
  <si>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</si>
  <si>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</si>
  <si>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</si>
  <si>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</si>
  <si>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</si>
  <si>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</si>
  <si>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</si>
  <si>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</si>
  <si>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</si>
  <si>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</si>
  <si>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</si>
  <si>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</si>
  <si>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</si>
  <si>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</si>
  <si>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</si>
  <si>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</si>
  <si>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</si>
  <si>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</si>
  <si>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</si>
  <si>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</si>
  <si>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</si>
  <si>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</si>
  <si>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</si>
  <si>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</si>
  <si>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</si>
  <si>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</si>
  <si>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</si>
  <si>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</si>
  <si>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</si>
  <si>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</si>
  <si>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</si>
  <si>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Deadline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</si>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</sst>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"/>
    <numFmt numFmtId="165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21">
    <dxf>
      <fill>
        <patternFill>
          <bgColor rgb="FFC41B0E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3" tint="0.79998168889431442"/>
        </patternFill>
      </fill>
    </dxf>
    <dxf>
      <fill>
        <patternFill>
          <bgColor theme="1" tint="0.499984740745262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fill>
        <patternFill>
          <bgColor theme="3" tint="0.79998168889431442"/>
        </patternFill>
      </fill>
    </dxf>
    <dxf>
      <fill>
        <patternFill>
          <bgColor theme="1" tint="0.499984740745262"/>
        </patternFill>
      </fill>
    </dxf>
    <dxf>
      <fill>
        <patternFill>
          <bgColor theme="9"/>
        </patternFill>
      </fill>
    </dxf>
    <dxf>
      <fill>
        <patternFill>
          <bgColor rgb="FFC41B0E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C41B0E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3" tint="0.79998168889431442"/>
        </patternFill>
      </fill>
    </dxf>
    <dxf>
      <fill>
        <patternFill>
          <bgColor theme="1" tint="0.499984740745262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C41B0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[Ann Nguyen - StarterBook.xlsx]Pivottable 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'Pivottable 1'!$B$5:$B$14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DA-448D-9503-85DFBAE5034A}"/>
            </c:ext>
          </c:extLst>
        </c:ser>
        <c:ser>
          <c:idx val="1"/>
          <c:order val="1"/>
          <c:tx>
            <c:strRef>
              <c:f>'Pivottable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'Pivottable 1'!$C$5:$C$14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DA-448D-9503-85DFBAE5034A}"/>
            </c:ext>
          </c:extLst>
        </c:ser>
        <c:ser>
          <c:idx val="2"/>
          <c:order val="2"/>
          <c:tx>
            <c:strRef>
              <c:f>'Pivottable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'Pivottable 1'!$D$5:$D$14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DA-448D-9503-85DFBAE5034A}"/>
            </c:ext>
          </c:extLst>
        </c:ser>
        <c:ser>
          <c:idx val="3"/>
          <c:order val="3"/>
          <c:tx>
            <c:strRef>
              <c:f>'Pivottable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'Pivottable 1'!$E$5:$E$14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DA-448D-9503-85DFBAE50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1662399"/>
        <c:axId val="1791661567"/>
      </c:barChart>
      <c:catAx>
        <c:axId val="179166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661567"/>
        <c:crosses val="autoZero"/>
        <c:auto val="1"/>
        <c:lblAlgn val="ctr"/>
        <c:lblOffset val="100"/>
        <c:noMultiLvlLbl val="0"/>
      </c:catAx>
      <c:valAx>
        <c:axId val="179166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66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[Ann Nguyen - StarterBook.xlsx]Pivottable 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'Pivottable 2'!$B$6:$B$47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0A-42DE-8BDB-BBFDC7350A1C}"/>
            </c:ext>
          </c:extLst>
        </c:ser>
        <c:ser>
          <c:idx val="1"/>
          <c:order val="1"/>
          <c:tx>
            <c:strRef>
              <c:f>'Pivottable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'Pivottable 2'!$C$6:$C$47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0A-42DE-8BDB-BBFDC7350A1C}"/>
            </c:ext>
          </c:extLst>
        </c:ser>
        <c:ser>
          <c:idx val="2"/>
          <c:order val="2"/>
          <c:tx>
            <c:strRef>
              <c:f>'Pivottable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'Pivottable 2'!$D$6:$D$47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0A-42DE-8BDB-BBFDC7350A1C}"/>
            </c:ext>
          </c:extLst>
        </c:ser>
        <c:ser>
          <c:idx val="3"/>
          <c:order val="3"/>
          <c:tx>
            <c:strRef>
              <c:f>'Pivottable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'Pivottable 2'!$E$6:$E$47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0A-42DE-8BDB-BBFDC7350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9137919"/>
        <c:axId val="2019138335"/>
      </c:barChart>
      <c:catAx>
        <c:axId val="201913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138335"/>
        <c:crosses val="autoZero"/>
        <c:auto val="1"/>
        <c:lblAlgn val="ctr"/>
        <c:lblOffset val="100"/>
        <c:noMultiLvlLbl val="0"/>
      </c:catAx>
      <c:valAx>
        <c:axId val="201913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13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[Ann Nguyen - StarterBook.xlsx]Pivottable 3!PivotTable3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22-4080-A0AF-D301BD660CA5}"/>
            </c:ext>
          </c:extLst>
        </c:ser>
        <c:ser>
          <c:idx val="1"/>
          <c:order val="1"/>
          <c:tx>
            <c:strRef>
              <c:f>'Pivottable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22-4080-A0AF-D301BD660CA5}"/>
            </c:ext>
          </c:extLst>
        </c:ser>
        <c:ser>
          <c:idx val="2"/>
          <c:order val="2"/>
          <c:tx>
            <c:strRef>
              <c:f>'Pivottable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22-4080-A0AF-D301BD660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1786463"/>
        <c:axId val="2021785215"/>
      </c:lineChart>
      <c:catAx>
        <c:axId val="202178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785215"/>
        <c:crosses val="autoZero"/>
        <c:auto val="1"/>
        <c:lblAlgn val="ctr"/>
        <c:lblOffset val="100"/>
        <c:noMultiLvlLbl val="0"/>
      </c:catAx>
      <c:valAx>
        <c:axId val="202178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78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0-4AB6-AA7C-5F86EC8A667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F0-4AB6-AA7C-5F86EC8A667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F0-4AB6-AA7C-5F86EC8A6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063264"/>
        <c:axId val="782063680"/>
      </c:lineChart>
      <c:catAx>
        <c:axId val="78206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063680"/>
        <c:crosses val="autoZero"/>
        <c:auto val="1"/>
        <c:lblAlgn val="ctr"/>
        <c:lblOffset val="100"/>
        <c:noMultiLvlLbl val="0"/>
      </c:catAx>
      <c:valAx>
        <c:axId val="7820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06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</xdr:row>
      <xdr:rowOff>57150</xdr:rowOff>
    </xdr:from>
    <xdr:to>
      <xdr:col>20</xdr:col>
      <xdr:colOff>525780</xdr:colOff>
      <xdr:row>25</xdr:row>
      <xdr:rowOff>53340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129540</xdr:colOff>
      <xdr:row>4</xdr:row>
      <xdr:rowOff>80010</xdr:rowOff>
    </xdr:from>
    <xdr:to>
      <xdr:col>19</xdr:col>
      <xdr:colOff>213360</xdr:colOff>
      <xdr:row>28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297180</xdr:colOff>
      <xdr:row>2</xdr:row>
      <xdr:rowOff>87630</xdr:rowOff>
    </xdr:from>
    <xdr:to>
      <xdr:col>16</xdr:col>
      <xdr:colOff>601980</xdr:colOff>
      <xdr:row>17</xdr:row>
      <xdr:rowOff>87630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1767840</xdr:colOff>
      <xdr:row>14</xdr:row>
      <xdr:rowOff>179070</xdr:rowOff>
    </xdr:from>
    <xdr:to>
      <xdr:col>7</xdr:col>
      <xdr:colOff>1036320</xdr:colOff>
      <xdr:row>36</xdr:row>
      <xdr:rowOff>7620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n Nguyen" refreshedDate="44087.942709722221" createdVersion="6" refreshedVersion="6" minRefreshableVersion="3" recordCount="4114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Deadline" numFmtId="165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n Nguyen" refreshedDate="44087.942709953706" createdVersion="6" refreshedVersion="6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de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4"/>
  <sheetViews>
    <sheetView workbookViewId="0">
      <selection activeCell="B7" sqref="B7"/>
    </sheetView>
  </sheetViews>
  <sheetFormatPr defaultRowHeight="14.4" x14ac:dyDescent="0.3"/>
  <cols>
    <col min="1" max="1" width="12.88671875" customWidth="1"/>
    <col min="2" max="2" width="15.5546875" customWidth="1"/>
    <col min="3" max="3" width="5.6640625" customWidth="1"/>
    <col min="4" max="4" width="8.44140625" customWidth="1"/>
    <col min="5" max="5" width="3.88671875" customWidth="1"/>
    <col min="6" max="6" width="10.77734375" customWidth="1"/>
    <col min="7" max="7" width="10.77734375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8323</v>
      </c>
      <c r="B3" s="7" t="s">
        <v>8322</v>
      </c>
    </row>
    <row r="4" spans="1:6" x14ac:dyDescent="0.3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8" t="s">
        <v>8320</v>
      </c>
      <c r="B5" s="9">
        <v>839</v>
      </c>
      <c r="C5" s="9">
        <v>493</v>
      </c>
      <c r="D5" s="9">
        <v>37</v>
      </c>
      <c r="E5" s="9">
        <v>24</v>
      </c>
      <c r="F5" s="9">
        <v>1393</v>
      </c>
    </row>
    <row r="6" spans="1:6" x14ac:dyDescent="0.3">
      <c r="A6" s="8" t="s">
        <v>8316</v>
      </c>
      <c r="B6" s="9">
        <v>540</v>
      </c>
      <c r="C6" s="9">
        <v>120</v>
      </c>
      <c r="D6" s="9">
        <v>20</v>
      </c>
      <c r="E6" s="9">
        <v>20</v>
      </c>
      <c r="F6" s="9">
        <v>700</v>
      </c>
    </row>
    <row r="7" spans="1:6" x14ac:dyDescent="0.3">
      <c r="A7" s="8" t="s">
        <v>8312</v>
      </c>
      <c r="B7" s="9">
        <v>300</v>
      </c>
      <c r="C7" s="9">
        <v>180</v>
      </c>
      <c r="D7" s="9">
        <v>40</v>
      </c>
      <c r="E7" s="9"/>
      <c r="F7" s="9">
        <v>520</v>
      </c>
    </row>
    <row r="8" spans="1:6" x14ac:dyDescent="0.3">
      <c r="A8" s="8" t="s">
        <v>8319</v>
      </c>
      <c r="B8" s="9">
        <v>209</v>
      </c>
      <c r="C8" s="9">
        <v>213</v>
      </c>
      <c r="D8" s="9">
        <v>178</v>
      </c>
      <c r="E8" s="9"/>
      <c r="F8" s="9">
        <v>600</v>
      </c>
    </row>
    <row r="9" spans="1:6" x14ac:dyDescent="0.3">
      <c r="A9" s="8" t="s">
        <v>8317</v>
      </c>
      <c r="B9" s="9">
        <v>103</v>
      </c>
      <c r="C9" s="9">
        <v>117</v>
      </c>
      <c r="D9" s="9"/>
      <c r="E9" s="9"/>
      <c r="F9" s="9">
        <v>220</v>
      </c>
    </row>
    <row r="10" spans="1:6" x14ac:dyDescent="0.3">
      <c r="A10" s="8" t="s">
        <v>8314</v>
      </c>
      <c r="B10" s="9">
        <v>80</v>
      </c>
      <c r="C10" s="9">
        <v>140</v>
      </c>
      <c r="D10" s="9"/>
      <c r="E10" s="9"/>
      <c r="F10" s="9">
        <v>220</v>
      </c>
    </row>
    <row r="11" spans="1:6" x14ac:dyDescent="0.3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8313</v>
      </c>
      <c r="B12" s="9">
        <v>34</v>
      </c>
      <c r="C12" s="9">
        <v>140</v>
      </c>
      <c r="D12" s="9">
        <v>20</v>
      </c>
      <c r="E12" s="9">
        <v>6</v>
      </c>
      <c r="F12" s="9">
        <v>200</v>
      </c>
    </row>
    <row r="13" spans="1:6" x14ac:dyDescent="0.3">
      <c r="A13" s="8" t="s">
        <v>8315</v>
      </c>
      <c r="B13" s="9"/>
      <c r="C13" s="9"/>
      <c r="D13" s="9">
        <v>24</v>
      </c>
      <c r="E13" s="9"/>
      <c r="F13" s="9">
        <v>24</v>
      </c>
    </row>
    <row r="14" spans="1:6" x14ac:dyDescent="0.3">
      <c r="A14" s="8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47"/>
  <sheetViews>
    <sheetView workbookViewId="0">
      <selection activeCell="B16" sqref="B16"/>
    </sheetView>
  </sheetViews>
  <sheetFormatPr defaultRowHeight="14.4" x14ac:dyDescent="0.3"/>
  <cols>
    <col min="1" max="2" width="15.5546875" bestFit="1" customWidth="1"/>
    <col min="3" max="3" width="5.6640625" customWidth="1"/>
    <col min="4" max="4" width="8.44140625" bestFit="1" customWidth="1"/>
    <col min="5" max="5" width="3.88671875" customWidth="1"/>
    <col min="6" max="7" width="10.77734375" bestFit="1" customWidth="1"/>
  </cols>
  <sheetData>
    <row r="1" spans="1:6" x14ac:dyDescent="0.3">
      <c r="A1" s="7" t="s">
        <v>8223</v>
      </c>
      <c r="B1" t="s">
        <v>8310</v>
      </c>
    </row>
    <row r="2" spans="1:6" x14ac:dyDescent="0.3">
      <c r="A2" s="7" t="s">
        <v>8309</v>
      </c>
      <c r="B2" t="s">
        <v>8310</v>
      </c>
    </row>
    <row r="4" spans="1:6" x14ac:dyDescent="0.3">
      <c r="A4" s="7" t="s">
        <v>8323</v>
      </c>
      <c r="B4" s="7" t="s">
        <v>8322</v>
      </c>
    </row>
    <row r="5" spans="1:6" x14ac:dyDescent="0.3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8" t="s">
        <v>8348</v>
      </c>
      <c r="B6" s="9">
        <v>694</v>
      </c>
      <c r="C6" s="9">
        <v>353</v>
      </c>
      <c r="D6" s="9"/>
      <c r="E6" s="9">
        <v>19</v>
      </c>
      <c r="F6" s="9">
        <v>1066</v>
      </c>
    </row>
    <row r="7" spans="1:6" x14ac:dyDescent="0.3">
      <c r="A7" s="8" t="s">
        <v>8352</v>
      </c>
      <c r="B7" s="9">
        <v>260</v>
      </c>
      <c r="C7" s="9"/>
      <c r="D7" s="9"/>
      <c r="E7" s="9"/>
      <c r="F7" s="9">
        <v>260</v>
      </c>
    </row>
    <row r="8" spans="1:6" x14ac:dyDescent="0.3">
      <c r="A8" s="8" t="s">
        <v>8329</v>
      </c>
      <c r="B8" s="9">
        <v>180</v>
      </c>
      <c r="C8" s="9"/>
      <c r="D8" s="9"/>
      <c r="E8" s="9"/>
      <c r="F8" s="9">
        <v>180</v>
      </c>
    </row>
    <row r="9" spans="1:6" x14ac:dyDescent="0.3">
      <c r="A9" s="8" t="s">
        <v>8337</v>
      </c>
      <c r="B9" s="9">
        <v>140</v>
      </c>
      <c r="C9" s="9">
        <v>20</v>
      </c>
      <c r="D9" s="9"/>
      <c r="E9" s="9"/>
      <c r="F9" s="9">
        <v>160</v>
      </c>
    </row>
    <row r="10" spans="1:6" x14ac:dyDescent="0.3">
      <c r="A10" s="8" t="s">
        <v>8336</v>
      </c>
      <c r="B10" s="9">
        <v>140</v>
      </c>
      <c r="C10" s="9"/>
      <c r="D10" s="9"/>
      <c r="E10" s="9"/>
      <c r="F10" s="9">
        <v>140</v>
      </c>
    </row>
    <row r="11" spans="1:6" x14ac:dyDescent="0.3">
      <c r="A11" s="8" t="s">
        <v>8346</v>
      </c>
      <c r="B11" s="9">
        <v>103</v>
      </c>
      <c r="C11" s="9">
        <v>57</v>
      </c>
      <c r="D11" s="9"/>
      <c r="E11" s="9"/>
      <c r="F11" s="9">
        <v>160</v>
      </c>
    </row>
    <row r="12" spans="1:6" x14ac:dyDescent="0.3">
      <c r="A12" s="8" t="s">
        <v>8357</v>
      </c>
      <c r="B12" s="9">
        <v>85</v>
      </c>
      <c r="C12" s="9">
        <v>80</v>
      </c>
      <c r="D12" s="9">
        <v>17</v>
      </c>
      <c r="E12" s="9">
        <v>5</v>
      </c>
      <c r="F12" s="9">
        <v>187</v>
      </c>
    </row>
    <row r="13" spans="1:6" x14ac:dyDescent="0.3">
      <c r="A13" s="8" t="s">
        <v>8358</v>
      </c>
      <c r="B13" s="9">
        <v>80</v>
      </c>
      <c r="C13" s="9"/>
      <c r="D13" s="9"/>
      <c r="E13" s="9"/>
      <c r="F13" s="9">
        <v>80</v>
      </c>
    </row>
    <row r="14" spans="1:6" x14ac:dyDescent="0.3">
      <c r="A14" s="8" t="s">
        <v>8342</v>
      </c>
      <c r="B14" s="9">
        <v>60</v>
      </c>
      <c r="C14" s="9">
        <v>60</v>
      </c>
      <c r="D14" s="9">
        <v>20</v>
      </c>
      <c r="E14" s="9"/>
      <c r="F14" s="9">
        <v>140</v>
      </c>
    </row>
    <row r="15" spans="1:6" x14ac:dyDescent="0.3">
      <c r="A15" s="8" t="s">
        <v>8359</v>
      </c>
      <c r="B15" s="9">
        <v>60</v>
      </c>
      <c r="C15" s="9"/>
      <c r="D15" s="9"/>
      <c r="E15" s="9"/>
      <c r="F15" s="9">
        <v>60</v>
      </c>
    </row>
    <row r="16" spans="1:6" x14ac:dyDescent="0.3">
      <c r="A16" s="8" t="s">
        <v>8354</v>
      </c>
      <c r="B16" s="9">
        <v>60</v>
      </c>
      <c r="C16" s="9"/>
      <c r="D16" s="9"/>
      <c r="E16" s="9"/>
      <c r="F16" s="9">
        <v>60</v>
      </c>
    </row>
    <row r="17" spans="1:6" x14ac:dyDescent="0.3">
      <c r="A17" s="8" t="s">
        <v>8344</v>
      </c>
      <c r="B17" s="9">
        <v>60</v>
      </c>
      <c r="C17" s="9"/>
      <c r="D17" s="9"/>
      <c r="E17" s="9"/>
      <c r="F17" s="9">
        <v>60</v>
      </c>
    </row>
    <row r="18" spans="1:6" x14ac:dyDescent="0.3">
      <c r="A18" s="8" t="s">
        <v>8356</v>
      </c>
      <c r="B18" s="9">
        <v>40</v>
      </c>
      <c r="C18" s="9">
        <v>2</v>
      </c>
      <c r="D18" s="9">
        <v>18</v>
      </c>
      <c r="E18" s="9"/>
      <c r="F18" s="9">
        <v>60</v>
      </c>
    </row>
    <row r="19" spans="1:6" x14ac:dyDescent="0.3">
      <c r="A19" s="8" t="s">
        <v>8331</v>
      </c>
      <c r="B19" s="9">
        <v>40</v>
      </c>
      <c r="C19" s="9"/>
      <c r="D19" s="9"/>
      <c r="E19" s="9"/>
      <c r="F19" s="9">
        <v>40</v>
      </c>
    </row>
    <row r="20" spans="1:6" x14ac:dyDescent="0.3">
      <c r="A20" s="8" t="s">
        <v>8328</v>
      </c>
      <c r="B20" s="9">
        <v>40</v>
      </c>
      <c r="C20" s="9"/>
      <c r="D20" s="9"/>
      <c r="E20" s="9"/>
      <c r="F20" s="9">
        <v>40</v>
      </c>
    </row>
    <row r="21" spans="1:6" x14ac:dyDescent="0.3">
      <c r="A21" s="8" t="s">
        <v>8349</v>
      </c>
      <c r="B21" s="9">
        <v>40</v>
      </c>
      <c r="C21" s="9"/>
      <c r="D21" s="9"/>
      <c r="E21" s="9"/>
      <c r="F21" s="9">
        <v>40</v>
      </c>
    </row>
    <row r="22" spans="1:6" x14ac:dyDescent="0.3">
      <c r="A22" s="8" t="s">
        <v>8355</v>
      </c>
      <c r="B22" s="9">
        <v>34</v>
      </c>
      <c r="C22" s="9"/>
      <c r="D22" s="9"/>
      <c r="E22" s="9">
        <v>6</v>
      </c>
      <c r="F22" s="9">
        <v>40</v>
      </c>
    </row>
    <row r="23" spans="1:6" x14ac:dyDescent="0.3">
      <c r="A23" s="8" t="s">
        <v>8362</v>
      </c>
      <c r="B23" s="9">
        <v>20</v>
      </c>
      <c r="C23" s="9">
        <v>120</v>
      </c>
      <c r="D23" s="9">
        <v>60</v>
      </c>
      <c r="E23" s="9"/>
      <c r="F23" s="9">
        <v>200</v>
      </c>
    </row>
    <row r="24" spans="1:6" x14ac:dyDescent="0.3">
      <c r="A24" s="8" t="s">
        <v>8340</v>
      </c>
      <c r="B24" s="9">
        <v>20</v>
      </c>
      <c r="C24" s="9"/>
      <c r="D24" s="9"/>
      <c r="E24" s="9"/>
      <c r="F24" s="9">
        <v>20</v>
      </c>
    </row>
    <row r="25" spans="1:6" x14ac:dyDescent="0.3">
      <c r="A25" s="8" t="s">
        <v>8350</v>
      </c>
      <c r="B25" s="9">
        <v>20</v>
      </c>
      <c r="C25" s="9"/>
      <c r="D25" s="9"/>
      <c r="E25" s="9"/>
      <c r="F25" s="9">
        <v>20</v>
      </c>
    </row>
    <row r="26" spans="1:6" x14ac:dyDescent="0.3">
      <c r="A26" s="8" t="s">
        <v>8339</v>
      </c>
      <c r="B26" s="9">
        <v>9</v>
      </c>
      <c r="C26" s="9">
        <v>11</v>
      </c>
      <c r="D26" s="9"/>
      <c r="E26" s="9"/>
      <c r="F26" s="9">
        <v>20</v>
      </c>
    </row>
    <row r="27" spans="1:6" x14ac:dyDescent="0.3">
      <c r="A27" s="8" t="s">
        <v>8361</v>
      </c>
      <c r="B27" s="9"/>
      <c r="C27" s="9">
        <v>100</v>
      </c>
      <c r="D27" s="9"/>
      <c r="E27" s="9"/>
      <c r="F27" s="9">
        <v>100</v>
      </c>
    </row>
    <row r="28" spans="1:6" x14ac:dyDescent="0.3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8324</v>
      </c>
      <c r="B29" s="9"/>
      <c r="C29" s="9">
        <v>100</v>
      </c>
      <c r="D29" s="9"/>
      <c r="E29" s="9"/>
      <c r="F29" s="9">
        <v>100</v>
      </c>
    </row>
    <row r="30" spans="1:6" x14ac:dyDescent="0.3">
      <c r="A30" s="8" t="s">
        <v>8325</v>
      </c>
      <c r="B30" s="9"/>
      <c r="C30" s="9"/>
      <c r="D30" s="9">
        <v>20</v>
      </c>
      <c r="E30" s="9"/>
      <c r="F30" s="9">
        <v>20</v>
      </c>
    </row>
    <row r="31" spans="1:6" x14ac:dyDescent="0.3">
      <c r="A31" s="8" t="s">
        <v>8335</v>
      </c>
      <c r="B31" s="9"/>
      <c r="C31" s="9">
        <v>20</v>
      </c>
      <c r="D31" s="9"/>
      <c r="E31" s="9"/>
      <c r="F31" s="9">
        <v>20</v>
      </c>
    </row>
    <row r="32" spans="1:6" x14ac:dyDescent="0.3">
      <c r="A32" s="8" t="s">
        <v>8347</v>
      </c>
      <c r="B32" s="9"/>
      <c r="C32" s="9">
        <v>20</v>
      </c>
      <c r="D32" s="9"/>
      <c r="E32" s="9"/>
      <c r="F32" s="9">
        <v>20</v>
      </c>
    </row>
    <row r="33" spans="1:6" x14ac:dyDescent="0.3">
      <c r="A33" s="8" t="s">
        <v>8363</v>
      </c>
      <c r="B33" s="9"/>
      <c r="C33" s="9">
        <v>60</v>
      </c>
      <c r="D33" s="9">
        <v>100</v>
      </c>
      <c r="E33" s="9"/>
      <c r="F33" s="9">
        <v>160</v>
      </c>
    </row>
    <row r="34" spans="1:6" x14ac:dyDescent="0.3">
      <c r="A34" s="8" t="s">
        <v>8330</v>
      </c>
      <c r="B34" s="9"/>
      <c r="C34" s="9">
        <v>80</v>
      </c>
      <c r="D34" s="9"/>
      <c r="E34" s="9"/>
      <c r="F34" s="9">
        <v>80</v>
      </c>
    </row>
    <row r="35" spans="1:6" x14ac:dyDescent="0.3">
      <c r="A35" s="8" t="s">
        <v>8341</v>
      </c>
      <c r="B35" s="9"/>
      <c r="C35" s="9">
        <v>40</v>
      </c>
      <c r="D35" s="9"/>
      <c r="E35" s="9"/>
      <c r="F35" s="9">
        <v>40</v>
      </c>
    </row>
    <row r="36" spans="1:6" x14ac:dyDescent="0.3">
      <c r="A36" s="8" t="s">
        <v>8338</v>
      </c>
      <c r="B36" s="9"/>
      <c r="C36" s="9">
        <v>60</v>
      </c>
      <c r="D36" s="9"/>
      <c r="E36" s="9"/>
      <c r="F36" s="9">
        <v>60</v>
      </c>
    </row>
    <row r="37" spans="1:6" x14ac:dyDescent="0.3">
      <c r="A37" s="8" t="s">
        <v>8333</v>
      </c>
      <c r="B37" s="9"/>
      <c r="C37" s="9">
        <v>40</v>
      </c>
      <c r="D37" s="9"/>
      <c r="E37" s="9"/>
      <c r="F37" s="9">
        <v>40</v>
      </c>
    </row>
    <row r="38" spans="1:6" x14ac:dyDescent="0.3">
      <c r="A38" s="8" t="s">
        <v>8334</v>
      </c>
      <c r="B38" s="9"/>
      <c r="C38" s="9">
        <v>120</v>
      </c>
      <c r="D38" s="9">
        <v>20</v>
      </c>
      <c r="E38" s="9"/>
      <c r="F38" s="9">
        <v>140</v>
      </c>
    </row>
    <row r="39" spans="1:6" x14ac:dyDescent="0.3">
      <c r="A39" s="8" t="s">
        <v>8326</v>
      </c>
      <c r="B39" s="9"/>
      <c r="C39" s="9"/>
      <c r="D39" s="9">
        <v>24</v>
      </c>
      <c r="E39" s="9"/>
      <c r="F39" s="9">
        <v>24</v>
      </c>
    </row>
    <row r="40" spans="1:6" x14ac:dyDescent="0.3">
      <c r="A40" s="8" t="s">
        <v>8360</v>
      </c>
      <c r="B40" s="9"/>
      <c r="C40" s="9">
        <v>47</v>
      </c>
      <c r="D40" s="9">
        <v>10</v>
      </c>
      <c r="E40" s="9"/>
      <c r="F40" s="9">
        <v>57</v>
      </c>
    </row>
    <row r="41" spans="1:6" x14ac:dyDescent="0.3">
      <c r="A41" s="8" t="s">
        <v>8351</v>
      </c>
      <c r="B41" s="9"/>
      <c r="C41" s="9">
        <v>20</v>
      </c>
      <c r="D41" s="9"/>
      <c r="E41" s="9"/>
      <c r="F41" s="9">
        <v>20</v>
      </c>
    </row>
    <row r="42" spans="1:6" x14ac:dyDescent="0.3">
      <c r="A42" s="8" t="s">
        <v>8343</v>
      </c>
      <c r="B42" s="9"/>
      <c r="C42" s="9">
        <v>20</v>
      </c>
      <c r="D42" s="9"/>
      <c r="E42" s="9"/>
      <c r="F42" s="9">
        <v>20</v>
      </c>
    </row>
    <row r="43" spans="1:6" x14ac:dyDescent="0.3">
      <c r="A43" s="8" t="s">
        <v>8327</v>
      </c>
      <c r="B43" s="9"/>
      <c r="C43" s="9">
        <v>40</v>
      </c>
      <c r="D43" s="9"/>
      <c r="E43" s="9"/>
      <c r="F43" s="9">
        <v>40</v>
      </c>
    </row>
    <row r="44" spans="1:6" x14ac:dyDescent="0.3">
      <c r="A44" s="8" t="s">
        <v>8364</v>
      </c>
      <c r="B44" s="9"/>
      <c r="C44" s="9"/>
      <c r="D44" s="9">
        <v>20</v>
      </c>
      <c r="E44" s="9"/>
      <c r="F44" s="9">
        <v>20</v>
      </c>
    </row>
    <row r="45" spans="1:6" x14ac:dyDescent="0.3">
      <c r="A45" s="8" t="s">
        <v>8353</v>
      </c>
      <c r="B45" s="9"/>
      <c r="C45" s="9"/>
      <c r="D45" s="9">
        <v>40</v>
      </c>
      <c r="E45" s="9"/>
      <c r="F45" s="9">
        <v>40</v>
      </c>
    </row>
    <row r="46" spans="1:6" x14ac:dyDescent="0.3">
      <c r="A46" s="8" t="s">
        <v>8332</v>
      </c>
      <c r="B46" s="9"/>
      <c r="C46" s="9">
        <v>40</v>
      </c>
      <c r="D46" s="9"/>
      <c r="E46" s="9">
        <v>20</v>
      </c>
      <c r="F46" s="9">
        <v>60</v>
      </c>
    </row>
    <row r="47" spans="1:6" x14ac:dyDescent="0.3">
      <c r="A47" s="8" t="s">
        <v>8321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18"/>
  <sheetViews>
    <sheetView workbookViewId="0">
      <selection activeCell="D23" sqref="D23"/>
    </sheetView>
  </sheetViews>
  <sheetFormatPr defaultRowHeight="14.4" x14ac:dyDescent="0.3"/>
  <cols>
    <col min="1" max="1" width="14.21875" bestFit="1" customWidth="1"/>
    <col min="2" max="2" width="15.5546875" customWidth="1"/>
    <col min="3" max="3" width="5.6640625" customWidth="1"/>
    <col min="4" max="4" width="8.44140625" customWidth="1"/>
    <col min="5" max="6" width="10.77734375" bestFit="1" customWidth="1"/>
  </cols>
  <sheetData>
    <row r="1" spans="1:5" x14ac:dyDescent="0.3">
      <c r="A1" s="7" t="s">
        <v>8309</v>
      </c>
      <c r="B1" t="s">
        <v>8310</v>
      </c>
    </row>
    <row r="2" spans="1:5" x14ac:dyDescent="0.3">
      <c r="A2" s="7" t="s">
        <v>8379</v>
      </c>
      <c r="B2" t="s">
        <v>8310</v>
      </c>
    </row>
    <row r="4" spans="1:5" x14ac:dyDescent="0.3">
      <c r="A4" s="7" t="s">
        <v>8323</v>
      </c>
      <c r="B4" s="7" t="s">
        <v>8322</v>
      </c>
    </row>
    <row r="5" spans="1:5" x14ac:dyDescent="0.3">
      <c r="A5" s="7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">
      <c r="A6" s="12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2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2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2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2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2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2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2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2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2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2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2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2" t="s">
        <v>8321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3"/>
  <sheetViews>
    <sheetView workbookViewId="0">
      <selection activeCell="A33" sqref="A33"/>
    </sheetView>
  </sheetViews>
  <sheetFormatPr defaultRowHeight="14.4" x14ac:dyDescent="0.3"/>
  <cols>
    <col min="1" max="1" width="29.5546875" customWidth="1"/>
    <col min="2" max="2" width="19.44140625" customWidth="1"/>
    <col min="3" max="3" width="19.6640625" customWidth="1"/>
    <col min="4" max="4" width="20.33203125" customWidth="1"/>
    <col min="5" max="5" width="17" customWidth="1"/>
    <col min="6" max="6" width="21.6640625" customWidth="1"/>
    <col min="7" max="7" width="16.21875" customWidth="1"/>
    <col min="8" max="8" width="21.44140625" customWidth="1"/>
  </cols>
  <sheetData>
    <row r="1" spans="1:8" x14ac:dyDescent="0.3">
      <c r="A1" t="s">
        <v>8380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 x14ac:dyDescent="0.3">
      <c r="A2" t="s">
        <v>8381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13">
        <f>$B2/$E2</f>
        <v>0.71081677704194257</v>
      </c>
      <c r="G2" s="13">
        <f>$C2/$E2</f>
        <v>0.24944812362030905</v>
      </c>
      <c r="H2" s="13">
        <f>$D2/$E2</f>
        <v>3.9735099337748346E-2</v>
      </c>
    </row>
    <row r="3" spans="1:8" x14ac:dyDescent="0.3">
      <c r="A3" t="s">
        <v>8382</v>
      </c>
      <c r="B3">
        <f>COUNTIFS(Data!F:F,"successful",Data!D:D,"&gt;=1000",Data!D:D,"&lt;=4999")</f>
        <v>932</v>
      </c>
      <c r="C3">
        <f>COUNTIFS(Data!F:F,"failed",Data!D:D,"&gt;=1000",Data!D:D,"&lt;=4999")</f>
        <v>420</v>
      </c>
      <c r="D3">
        <f>COUNTIFS(Data!F:F,"canceled",Data!D:D,"&gt;=1000",Data!D:D,"&lt;=4999")</f>
        <v>60</v>
      </c>
      <c r="E3">
        <f t="shared" ref="E3:E13" si="0">SUM(B3:D3)</f>
        <v>1412</v>
      </c>
      <c r="F3" s="13">
        <f t="shared" ref="F3:F13" si="1">$B3/$E3</f>
        <v>0.66005665722379603</v>
      </c>
      <c r="G3" s="13">
        <f t="shared" ref="G3:G13" si="2">$C3/$E3</f>
        <v>0.29745042492917845</v>
      </c>
      <c r="H3" s="13">
        <f t="shared" ref="H3:H13" si="3">$D3/$E3</f>
        <v>4.2492917847025496E-2</v>
      </c>
    </row>
    <row r="4" spans="1:8" x14ac:dyDescent="0.3">
      <c r="A4" t="s">
        <v>8383</v>
      </c>
      <c r="B4">
        <f>COUNTIFS(Data!F:F,"successful",Data!D:D,"&gt;=5000",Data!D:D,"&lt;=9999")</f>
        <v>381</v>
      </c>
      <c r="C4">
        <f>COUNTIFS(Data!F:F,"failed",Data!D:D,"&gt;=5000",Data!D:D,"&lt;=9999")</f>
        <v>283</v>
      </c>
      <c r="D4">
        <f>COUNTIFS(Data!F:F,"canceled",Data!D:D,"&gt;=5000",Data!D:D,"&lt;=9999")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t="s">
        <v>8384</v>
      </c>
      <c r="B5">
        <f>COUNTIFS(Data!F:F,"successful",Data!D:D,"&gt;=10000",Data!D:D,"&lt;=14999")</f>
        <v>168</v>
      </c>
      <c r="C5">
        <f>COUNTIFS(Data!F:F,"failed",Data!D:D,"&gt;=10000",Data!D:D,"&lt;=14999")</f>
        <v>144</v>
      </c>
      <c r="D5">
        <f>COUNTIFS(Data!F:F,"canceled",Data!D:D,"&gt;=10000",Data!D:D,"&lt;=14999")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8385</v>
      </c>
      <c r="B6">
        <f>COUNTIFS(Data!F:F,"successful",Data!D:D,"&gt;=15000",Data!D:D,"&lt;=19999")</f>
        <v>94</v>
      </c>
      <c r="C6">
        <f>COUNTIFS(Data!F:F,"failed",Data!D:D,"&gt;=15000",Data!D:D,"&lt;=19999")</f>
        <v>90</v>
      </c>
      <c r="D6">
        <f>COUNTIFS(Data!F:F,"canceled",Data!D:D,"&gt;=15000",Data!D:D,"&lt;=19999")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8386</v>
      </c>
      <c r="B7">
        <f>COUNTIFS(Data!F:F,"successful",Data!D:D,"&gt;=20000",Data!D:D,"&lt;=24999")</f>
        <v>62</v>
      </c>
      <c r="C7">
        <f>COUNTIFS(Data!F:F,"failed",Data!D:D,"&gt;=20000",Data!D:D,"&lt;=24999")</f>
        <v>72</v>
      </c>
      <c r="D7">
        <f>COUNTIFS(Data!F:F,"canceled",Data!D:D,"&gt;=20000",Data!D:D,"&lt;=24999")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t="s">
        <v>8387</v>
      </c>
      <c r="B8">
        <f>COUNTIFS(Data!F:F,"successful",Data!D:D,"&gt;=25000",Data!D:D,"&lt;=29999")</f>
        <v>55</v>
      </c>
      <c r="C8">
        <f>COUNTIFS(Data!F:F,"failed",Data!D:D,"&gt;=25000",Data!D:D,"&lt;=29999")</f>
        <v>64</v>
      </c>
      <c r="D8">
        <f>COUNTIFS(Data!F:F,"canceled",Data!D:D,"&gt;=25000",Data!D:D,"&lt;=29999")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8388</v>
      </c>
      <c r="B9">
        <f>COUNTIFS(Data!F:F,"successful",Data!D:D,"&gt;=30000",Data!D:D,"&lt;=34999")</f>
        <v>32</v>
      </c>
      <c r="C9">
        <f>COUNTIFS(Data!F:F,"failed",Data!D:D,"&gt;=30000",Data!D:D,"&lt;=34999")</f>
        <v>37</v>
      </c>
      <c r="D9">
        <f>COUNTIFS(Data!F:F,"canceled",Data!D:D,"&gt;=30000",Data!D:D,"&lt;=34999")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8389</v>
      </c>
      <c r="B10">
        <f>COUNTIFS(Data!F:F,"successful",Data!D:D,"&gt;=35000",Data!D:D,"&lt;=39999")</f>
        <v>26</v>
      </c>
      <c r="C10">
        <f>COUNTIFS(Data!F:F,"failed",Data!D:D,"&gt;=35000",Data!D:D,"&lt;=39999")</f>
        <v>22</v>
      </c>
      <c r="D10">
        <f>COUNTIFS(Data!F:F,"canceled",Data!D:D,"&gt;=35000",Data!D:D,"&lt;=39999")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8390</v>
      </c>
      <c r="B11">
        <f>COUNTIFS(Data!F:F,"successful",Data!D:D,"&gt;=40000",Data!D:D,"&lt;=44999")</f>
        <v>21</v>
      </c>
      <c r="C11">
        <f>COUNTIFS(Data!F:F,"failed",Data!D:D,"&gt;=40000",Data!D:D,"&lt;=44999")</f>
        <v>16</v>
      </c>
      <c r="D11">
        <f>COUNTIFS(Data!F:F,"canceled",Data!D:D,"&gt;=40000",Data!D:D,"&lt;=44999")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8391</v>
      </c>
      <c r="B12">
        <f>COUNTIFS(Data!F:F,"successful",Data!D:D,"&gt;=45000",Data!D:D,"&lt;=49999")</f>
        <v>6</v>
      </c>
      <c r="C12">
        <f>COUNTIFS(Data!F:F,"failed",Data!D:D,"&gt;=45000",Data!D:D,"&lt;=49999")</f>
        <v>11</v>
      </c>
      <c r="D12">
        <f>COUNTIFS(Data!F:F,"canceled",Data!D:D,"&gt;=45000",Data!D:D,"&lt;=49999")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8392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T4115"/>
  <sheetViews>
    <sheetView tabSelected="1" zoomScale="70" zoomScaleNormal="70" workbookViewId="0">
      <selection activeCell="H8" sqref="H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5.44140625" customWidth="1"/>
    <col min="16" max="16" width="15.21875" customWidth="1"/>
    <col min="17" max="17" width="16.77734375" customWidth="1"/>
    <col min="18" max="18" width="19.5546875" customWidth="1"/>
    <col min="19" max="19" width="23.21875" customWidth="1"/>
    <col min="20" max="20" width="20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0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0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1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1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1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6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0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1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1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1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1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1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6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0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1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6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0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1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6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0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1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1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1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1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6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0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1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1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6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0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1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1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1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1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1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1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1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6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0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6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0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1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1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6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0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1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1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1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6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0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1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1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6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0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6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0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1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1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1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1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6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0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1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1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1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1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6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0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1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1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6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0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1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1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1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6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0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1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1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1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1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1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6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0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1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1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1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1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1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1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1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1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1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1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1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6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0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1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1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1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1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1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1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6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0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1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1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1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1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1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6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0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1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1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1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1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1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1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1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1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6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0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1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1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1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1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1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1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6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0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1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1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1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1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1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6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0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1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1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1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1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1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1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1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1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6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0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1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1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1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1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1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1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1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1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1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1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1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6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0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1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1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1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1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1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1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1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1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1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6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0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1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1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1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1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1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6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0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1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1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1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1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1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1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1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1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6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0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1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1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6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0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1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1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1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1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1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6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0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1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1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1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1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1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1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1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6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0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1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1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1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1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1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6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0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1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1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1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1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6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0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1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1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1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1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1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1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6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0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1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1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1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1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1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1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1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6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0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1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1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1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1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1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1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6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0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1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1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1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1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1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1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1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1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1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1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6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0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1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1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1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1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6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0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1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1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1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1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1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1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1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1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1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1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6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0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1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1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1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1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1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1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1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1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1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6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0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1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1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1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1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1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1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6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0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1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1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1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1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1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1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1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1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1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6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0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1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1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1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6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0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1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1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1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1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1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6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0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1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1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6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0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1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1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1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6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0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1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1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1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1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1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6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0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1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1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1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0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1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1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1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1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1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6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0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1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1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1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6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0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1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6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0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1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1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1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6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0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1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1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1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1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6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0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1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1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1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1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6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0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1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1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1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6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0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1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1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1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6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0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1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1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1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6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0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1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1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1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6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0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1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1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1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6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0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1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1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1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1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1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6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0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1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1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1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1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1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1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6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0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1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1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1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1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1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6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0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1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1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1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1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1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6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0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1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1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1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1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1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1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1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6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0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1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1">
        <f t="shared" si="389"/>
        <v>42377.273611111115</v>
      </c>
    </row>
  </sheetData>
  <autoFilter ref="A1:T4115"/>
  <conditionalFormatting sqref="F1:F1048576">
    <cfRule type="containsText" dxfId="10" priority="9" operator="containsText" text="successful">
      <formula>NOT(ISERROR(SEARCH("successful",F1)))</formula>
    </cfRule>
    <cfRule type="containsText" dxfId="9" priority="8" operator="containsText" text="canceled">
      <formula>NOT(ISERROR(SEARCH("canceled",F1)))</formula>
    </cfRule>
    <cfRule type="containsText" dxfId="8" priority="7" operator="containsText" text="failed">
      <formula>NOT(ISERROR(SEARCH("failed",F1)))</formula>
    </cfRule>
    <cfRule type="containsText" dxfId="7" priority="6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Pivottable 1</vt:lpstr>
      <vt:lpstr>Pivottable 2</vt:lpstr>
      <vt:lpstr>Pivottable 3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 Nguyen</cp:lastModifiedBy>
  <dcterms:created xsi:type="dcterms:W3CDTF">2017-04-20T15:17:24Z</dcterms:created>
  <dcterms:modified xsi:type="dcterms:W3CDTF">2020-09-16T04:35:18Z</dcterms:modified>
</cp:coreProperties>
</file>