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Ex1.xml" ContentType="application/vnd.ms-office.chartex+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niruddh\Downloads\"/>
    </mc:Choice>
  </mc:AlternateContent>
  <xr:revisionPtr revIDLastSave="0" documentId="13_ncr:1_{CF46CD84-89BE-4F4A-ACD9-74EBA039B933}" xr6:coauthVersionLast="47" xr6:coauthVersionMax="47" xr10:uidLastSave="{00000000-0000-0000-0000-000000000000}"/>
  <bookViews>
    <workbookView xWindow="-108" yWindow="-108" windowWidth="23256" windowHeight="13176" xr2:uid="{88D75A90-26BD-438C-8A87-D80F31A6A432}"/>
  </bookViews>
  <sheets>
    <sheet name="Dashboard " sheetId="11" r:id="rId1"/>
    <sheet name="Acc Type Unit Sales" sheetId="3" r:id="rId2"/>
    <sheet name="Top 5 Region Sales " sheetId="4" r:id="rId3"/>
    <sheet name="Yearly Sales " sheetId="5" r:id="rId4"/>
    <sheet name="Top 5 Accounts As per CAGR    " sheetId="6" r:id="rId5"/>
    <sheet name="No. Of Accounts" sheetId="8" r:id="rId6"/>
    <sheet name="Sheet1" sheetId="12" r:id="rId7"/>
    <sheet name="Data " sheetId="1" r:id="rId8"/>
  </sheets>
  <definedNames>
    <definedName name="_xlnm._FilterDatabase" localSheetId="7" hidden="1">'Data '!$F$3:$Q$3</definedName>
    <definedName name="_xlchart.v2.0" hidden="1">Sheet1!$L$4:$L$8</definedName>
    <definedName name="_xlchart.v2.1" hidden="1">Sheet1!$M$3</definedName>
    <definedName name="_xlchart.v2.2" hidden="1">Sheet1!$M$4:$M$8</definedName>
    <definedName name="_xlchart.v2.3" hidden="1">Sheet1!$L$4:$L$8</definedName>
    <definedName name="_xlchart.v2.4" hidden="1">Sheet1!$M$3</definedName>
    <definedName name="_xlchart.v2.5" hidden="1">Sheet1!$M$4:$M$8</definedName>
    <definedName name="_xlcn.WorksheetConnection_AccountSalesDataforAnalysisforTask4version1.xlsbTable11" hidden="1">Table1[]</definedName>
    <definedName name="Slicer_Account_Type">#N/A</definedName>
  </definedNames>
  <calcPr calcId="191028"/>
  <pivotCaches>
    <pivotCache cacheId="4"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Account Sales Data for Analysis for Task 4 (version 1).xlsb!Table1"/>
        </x15:modelTables>
      </x15:dataModel>
    </ext>
  </extLst>
</workbook>
</file>

<file path=xl/calcChain.xml><?xml version="1.0" encoding="utf-8"?>
<calcChain xmlns="http://schemas.openxmlformats.org/spreadsheetml/2006/main">
  <c r="G4" i="6" l="1"/>
  <c r="R29" i="1"/>
  <c r="R24" i="1"/>
  <c r="R41" i="1"/>
  <c r="R47" i="1"/>
  <c r="R35" i="1"/>
  <c r="R28" i="1"/>
  <c r="R8" i="1"/>
  <c r="R31" i="1"/>
  <c r="R7" i="1"/>
  <c r="R33" i="1"/>
  <c r="R18" i="1"/>
  <c r="R32" i="1"/>
  <c r="R64" i="1"/>
  <c r="R49" i="1"/>
  <c r="R9" i="1"/>
  <c r="R22" i="1"/>
  <c r="R21" i="1"/>
  <c r="R52" i="1"/>
  <c r="R6" i="1"/>
  <c r="R63" i="1"/>
  <c r="R59" i="1"/>
  <c r="R36" i="1"/>
  <c r="R13" i="1"/>
  <c r="R30" i="1"/>
  <c r="R54" i="1"/>
  <c r="R20" i="1"/>
  <c r="R60" i="1"/>
  <c r="R19" i="1"/>
  <c r="R51" i="1"/>
  <c r="R27" i="1"/>
  <c r="R26" i="1"/>
  <c r="R61" i="1"/>
  <c r="R11" i="1"/>
  <c r="R23" i="1"/>
  <c r="R42" i="1"/>
  <c r="R25" i="1"/>
  <c r="R50" i="1"/>
  <c r="R17" i="1"/>
  <c r="R55" i="1"/>
  <c r="R57" i="1"/>
  <c r="R16" i="1"/>
  <c r="R44" i="1"/>
  <c r="R10" i="1"/>
  <c r="R39" i="1"/>
  <c r="R56" i="1"/>
  <c r="R14" i="1"/>
  <c r="R58" i="1"/>
  <c r="R38" i="1"/>
  <c r="R12" i="1"/>
  <c r="R48" i="1"/>
  <c r="R34" i="1"/>
  <c r="R43" i="1"/>
  <c r="R5" i="1"/>
  <c r="R37" i="1"/>
  <c r="R53" i="1"/>
  <c r="R62" i="1"/>
  <c r="R15" i="1"/>
  <c r="R40" i="1"/>
  <c r="R45" i="1"/>
  <c r="R46" i="1"/>
  <c r="S31" i="1"/>
  <c r="S47" i="1"/>
  <c r="S24" i="1"/>
  <c r="S41" i="1"/>
  <c r="S35" i="1"/>
  <c r="S28" i="1"/>
  <c r="S8" i="1"/>
  <c r="S7" i="1"/>
  <c r="S33" i="1"/>
  <c r="S18" i="1"/>
  <c r="S32" i="1"/>
  <c r="S64" i="1"/>
  <c r="S49" i="1"/>
  <c r="S9" i="1"/>
  <c r="S22" i="1"/>
  <c r="S21" i="1"/>
  <c r="S52" i="1"/>
  <c r="S6" i="1"/>
  <c r="S63" i="1"/>
  <c r="S59" i="1"/>
  <c r="S36" i="1"/>
  <c r="S13" i="1"/>
  <c r="S30" i="1"/>
  <c r="S54" i="1"/>
  <c r="S20" i="1"/>
  <c r="S60" i="1"/>
  <c r="S19" i="1"/>
  <c r="S51" i="1"/>
  <c r="S27" i="1"/>
  <c r="S26" i="1"/>
  <c r="S61" i="1"/>
  <c r="S11" i="1"/>
  <c r="S23" i="1"/>
  <c r="S42" i="1"/>
  <c r="S25" i="1"/>
  <c r="S50" i="1"/>
  <c r="S17" i="1"/>
  <c r="S55" i="1"/>
  <c r="S57" i="1"/>
  <c r="S16" i="1"/>
  <c r="S44" i="1"/>
  <c r="S10" i="1"/>
  <c r="S39" i="1"/>
  <c r="S56" i="1"/>
  <c r="S14" i="1"/>
  <c r="S58" i="1"/>
  <c r="S38" i="1"/>
  <c r="S12" i="1"/>
  <c r="S48" i="1"/>
  <c r="S34" i="1"/>
  <c r="S43" i="1"/>
  <c r="S5" i="1"/>
  <c r="S37" i="1"/>
  <c r="S53" i="1"/>
  <c r="S62" i="1"/>
  <c r="S15" i="1"/>
  <c r="S40" i="1"/>
  <c r="S45" i="1"/>
  <c r="S46" i="1"/>
  <c r="S29" i="1"/>
  <c r="C4" i="8"/>
  <c r="A1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A47DC6-706E-4244-BAF1-3C4D09DEF53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245A8CA-320F-48DD-8C09-F650969BBB87}" name="WorksheetConnection_Account Sales Data for Analysis for Task 4 (version 1).xlsb!Table1" type="102" refreshedVersion="8" minRefreshableVersion="5">
    <extLst>
      <ext xmlns:x15="http://schemas.microsoft.com/office/spreadsheetml/2010/11/main" uri="{DE250136-89BD-433C-8126-D09CA5730AF9}">
        <x15:connection id="Table1">
          <x15:rangePr sourceName="_xlcn.WorksheetConnection_AccountSalesDataforAnalysisforTask4version1.xlsbTable11"/>
        </x15:connection>
      </ext>
    </extLst>
  </connection>
</connections>
</file>

<file path=xl/sharedStrings.xml><?xml version="1.0" encoding="utf-8"?>
<sst xmlns="http://schemas.openxmlformats.org/spreadsheetml/2006/main" count="978" uniqueCount="231">
  <si>
    <t xml:space="preserve">JPMC Excel Skills Virtual Experience Hypothetical Account Dataset </t>
  </si>
  <si>
    <t>Product Lines</t>
  </si>
  <si>
    <t>Marketing / Promotion Programs</t>
  </si>
  <si>
    <t>Account Name</t>
  </si>
  <si>
    <t>Account Address</t>
  </si>
  <si>
    <t>Phone Number</t>
  </si>
  <si>
    <t>Account Type</t>
  </si>
  <si>
    <t>Product 1</t>
  </si>
  <si>
    <t>Product 2</t>
  </si>
  <si>
    <t>Product 3</t>
  </si>
  <si>
    <t>Social Media</t>
  </si>
  <si>
    <t>Coupons</t>
  </si>
  <si>
    <t>Catalog Inclusion</t>
  </si>
  <si>
    <t>Posters</t>
  </si>
  <si>
    <t>5 YR CAGR</t>
  </si>
  <si>
    <t>SB 1</t>
  </si>
  <si>
    <t>(880) 283-6803</t>
  </si>
  <si>
    <t>Small Business</t>
  </si>
  <si>
    <t>Yes</t>
  </si>
  <si>
    <t>SB 2</t>
  </si>
  <si>
    <t>(711) 426-7350</t>
  </si>
  <si>
    <t>No</t>
  </si>
  <si>
    <t>SB 3</t>
  </si>
  <si>
    <t>(952) 952-5573</t>
  </si>
  <si>
    <t>SB 4</t>
  </si>
  <si>
    <t>(491) 505-6064</t>
  </si>
  <si>
    <t>SB 5</t>
  </si>
  <si>
    <t>(412) 570-0596</t>
  </si>
  <si>
    <t>SB 6</t>
  </si>
  <si>
    <t>(594) 807-4187</t>
  </si>
  <si>
    <t>SB 7</t>
  </si>
  <si>
    <t>(678) 294-8103</t>
  </si>
  <si>
    <t>SB 8</t>
  </si>
  <si>
    <t>(305) 531-1310</t>
  </si>
  <si>
    <t>SB 9</t>
  </si>
  <si>
    <t>(697) 543-0310</t>
  </si>
  <si>
    <t>SB 10</t>
  </si>
  <si>
    <t>(277) 456-4626</t>
  </si>
  <si>
    <t>SB 11</t>
  </si>
  <si>
    <t>(459) 968-9453</t>
  </si>
  <si>
    <t>SB 12</t>
  </si>
  <si>
    <t>(313) 417-8968</t>
  </si>
  <si>
    <t>SB 13</t>
  </si>
  <si>
    <t>(876) 653-1727</t>
  </si>
  <si>
    <t>SB 14</t>
  </si>
  <si>
    <t>(628) 832-4986</t>
  </si>
  <si>
    <t>SB 15</t>
  </si>
  <si>
    <t>(220) 929-0797</t>
  </si>
  <si>
    <t>MB 1</t>
  </si>
  <si>
    <t>(248) 450-0797</t>
  </si>
  <si>
    <t>Medium Business</t>
  </si>
  <si>
    <t>MB 2</t>
  </si>
  <si>
    <t>(964) 214-3742</t>
  </si>
  <si>
    <t>MB 3</t>
  </si>
  <si>
    <t>(831) 406-6300</t>
  </si>
  <si>
    <t>MB 4</t>
  </si>
  <si>
    <t>(778) 387-0744</t>
  </si>
  <si>
    <t>MB 5</t>
  </si>
  <si>
    <t>(617) 419-7996</t>
  </si>
  <si>
    <t>MB 6</t>
  </si>
  <si>
    <t>(349) 801-7566</t>
  </si>
  <si>
    <t>MB 7</t>
  </si>
  <si>
    <t>(784) 634-6873</t>
  </si>
  <si>
    <t>MB 8</t>
  </si>
  <si>
    <t>(938) 752-9381</t>
  </si>
  <si>
    <t>MB 9</t>
  </si>
  <si>
    <t>(253) 861-1301</t>
  </si>
  <si>
    <t>MB 10</t>
  </si>
  <si>
    <t>(939) 738-6471</t>
  </si>
  <si>
    <t>MB 11</t>
  </si>
  <si>
    <t>(754) 696-3109</t>
  </si>
  <si>
    <t>MB 12</t>
  </si>
  <si>
    <t>(967) 547-1542</t>
  </si>
  <si>
    <t>MB 13</t>
  </si>
  <si>
    <t>(743) 960-6716</t>
  </si>
  <si>
    <t>MB 14</t>
  </si>
  <si>
    <t>(845) 304-6511</t>
  </si>
  <si>
    <t>MB 15</t>
  </si>
  <si>
    <t>(886) 554-5339</t>
  </si>
  <si>
    <t>OR 1</t>
  </si>
  <si>
    <t>(831) 581-1892</t>
  </si>
  <si>
    <t>Online Retailer</t>
  </si>
  <si>
    <t>OR 2</t>
  </si>
  <si>
    <t>(571) 843-1746</t>
  </si>
  <si>
    <t>OR 3</t>
  </si>
  <si>
    <t>(924) 516-6566</t>
  </si>
  <si>
    <t>OR 4</t>
  </si>
  <si>
    <t>(247) 999-3394</t>
  </si>
  <si>
    <t>OR 5</t>
  </si>
  <si>
    <t>(920) 451-3973</t>
  </si>
  <si>
    <t>OR 6</t>
  </si>
  <si>
    <t>(258) 948-7479</t>
  </si>
  <si>
    <t>OR 7</t>
  </si>
  <si>
    <t>(357) 532-0838</t>
  </si>
  <si>
    <t>OR 8</t>
  </si>
  <si>
    <t>(454) 903-5770</t>
  </si>
  <si>
    <t>OR 9</t>
  </si>
  <si>
    <t>(336) 448-7026</t>
  </si>
  <si>
    <t>OR 10</t>
  </si>
  <si>
    <t>(242) 869-1226</t>
  </si>
  <si>
    <t>OR 11</t>
  </si>
  <si>
    <t>(485) 453-8693</t>
  </si>
  <si>
    <t>OR 12</t>
  </si>
  <si>
    <t>(691) 657-1498</t>
  </si>
  <si>
    <t>OR 13</t>
  </si>
  <si>
    <t>(462) 693-6254</t>
  </si>
  <si>
    <t>OR 14</t>
  </si>
  <si>
    <t>(881) 243-5276</t>
  </si>
  <si>
    <t>OR 15</t>
  </si>
  <si>
    <t>(680) 628-4625</t>
  </si>
  <si>
    <t>WD 1</t>
  </si>
  <si>
    <t>(685) 981-8556</t>
  </si>
  <si>
    <t>Wholesale Distributor</t>
  </si>
  <si>
    <t>WD 2</t>
  </si>
  <si>
    <t>(828) 840-2736</t>
  </si>
  <si>
    <t>WD 3</t>
  </si>
  <si>
    <t>(931) 618-9558</t>
  </si>
  <si>
    <t>WD 4</t>
  </si>
  <si>
    <t>(261) 690-0303</t>
  </si>
  <si>
    <t>WD 5</t>
  </si>
  <si>
    <t>(597) 701-9429</t>
  </si>
  <si>
    <t>WD 6</t>
  </si>
  <si>
    <t>(609) 345-8163</t>
  </si>
  <si>
    <t>WD 7</t>
  </si>
  <si>
    <t>(381) 643-1230</t>
  </si>
  <si>
    <t>WD 8</t>
  </si>
  <si>
    <t>(293) 473-1512</t>
  </si>
  <si>
    <t>WD 9</t>
  </si>
  <si>
    <t>(459) 261-2301</t>
  </si>
  <si>
    <t>WD 10</t>
  </si>
  <si>
    <t>(936) 816-9148</t>
  </si>
  <si>
    <t>WD 11</t>
  </si>
  <si>
    <t>(201) 363-0653</t>
  </si>
  <si>
    <t>WD 12</t>
  </si>
  <si>
    <t>(237) 890-0247</t>
  </si>
  <si>
    <t>WD 13</t>
  </si>
  <si>
    <t>(488) 656-0761</t>
  </si>
  <si>
    <t>WD 14</t>
  </si>
  <si>
    <t>(650) 848-8284</t>
  </si>
  <si>
    <t>WD 15</t>
  </si>
  <si>
    <t>(980) 437-1451</t>
  </si>
  <si>
    <t xml:space="preserve">Region </t>
  </si>
  <si>
    <t>2131 Patterson Road</t>
  </si>
  <si>
    <t>3685 Morningview Lane</t>
  </si>
  <si>
    <t>2285 Ladybug Drive</t>
  </si>
  <si>
    <t>2930 Southern Street</t>
  </si>
  <si>
    <t>2807 Geraldine Lane</t>
  </si>
  <si>
    <t>7778 Cherry Road</t>
  </si>
  <si>
    <t>48 Winchester Avenue</t>
  </si>
  <si>
    <t>8735 Squaw Creek Drive</t>
  </si>
  <si>
    <t>267 Third Road</t>
  </si>
  <si>
    <t>102 Coffee Court</t>
  </si>
  <si>
    <t>44 W. Pheasant Street</t>
  </si>
  <si>
    <t>7488 N. Marconi Ave</t>
  </si>
  <si>
    <t>9575 Shipley Court</t>
  </si>
  <si>
    <t>8156 Lake View Street</t>
  </si>
  <si>
    <t>44 Madison Dr</t>
  </si>
  <si>
    <t>9848 Linden St</t>
  </si>
  <si>
    <t>805 South Pilgrim Court</t>
  </si>
  <si>
    <t>9132 Redwood Rd</t>
  </si>
  <si>
    <t>3 Warren Drive</t>
  </si>
  <si>
    <t>402 Bridgeton Lane</t>
  </si>
  <si>
    <t>6 E. Nichols Ave</t>
  </si>
  <si>
    <t>323 North Edgewood St</t>
  </si>
  <si>
    <t>484 Thorne St</t>
  </si>
  <si>
    <t>861 Gonzales Lane</t>
  </si>
  <si>
    <t>267 Randall Mill Dr</t>
  </si>
  <si>
    <t>12 Lees Creek St</t>
  </si>
  <si>
    <t>240 W. Manhattan St</t>
  </si>
  <si>
    <t>62 Lower River Road</t>
  </si>
  <si>
    <t>48 S. Brandywine St</t>
  </si>
  <si>
    <t>5 Tallwood St</t>
  </si>
  <si>
    <t>77 Stillwater St</t>
  </si>
  <si>
    <t>7061 Bishop St</t>
  </si>
  <si>
    <t>7223 Cedarwood Ave</t>
  </si>
  <si>
    <t>62 Lafayette Ave</t>
  </si>
  <si>
    <t>7839 Elm St</t>
  </si>
  <si>
    <t>429 Stonybrook Dr</t>
  </si>
  <si>
    <t>640 Beechwood Dr</t>
  </si>
  <si>
    <t>9453 N. Wagon Lane</t>
  </si>
  <si>
    <t>81 San Carlos Road</t>
  </si>
  <si>
    <t>596 Coffee St</t>
  </si>
  <si>
    <t>92 Princess St</t>
  </si>
  <si>
    <t>9151 River St</t>
  </si>
  <si>
    <t>424 Hall Ave</t>
  </si>
  <si>
    <t>81 Crescent St</t>
  </si>
  <si>
    <t>7217 Birch Hill Dr</t>
  </si>
  <si>
    <t>7184 Center Court</t>
  </si>
  <si>
    <t>815 2nd St</t>
  </si>
  <si>
    <t>9875 Franklin Rd</t>
  </si>
  <si>
    <t>601 Bank Ave</t>
  </si>
  <si>
    <t>21 Yukon St</t>
  </si>
  <si>
    <t>18 N. Woodland Ave</t>
  </si>
  <si>
    <t>65 Lower River Ave</t>
  </si>
  <si>
    <t>8680 Alderwood St</t>
  </si>
  <si>
    <t>8388 Gonzales St</t>
  </si>
  <si>
    <t>9760 Taylor Dr</t>
  </si>
  <si>
    <t>419 E. Henry Ave</t>
  </si>
  <si>
    <t>8083 8th St</t>
  </si>
  <si>
    <t>2 Rock Maple Ave</t>
  </si>
  <si>
    <t>9577 Nicolls Ave</t>
  </si>
  <si>
    <t>174 Del Monte St</t>
  </si>
  <si>
    <t>2017</t>
  </si>
  <si>
    <t>2018</t>
  </si>
  <si>
    <t>2019</t>
  </si>
  <si>
    <t>2020</t>
  </si>
  <si>
    <t>2021</t>
  </si>
  <si>
    <t xml:space="preserve">Total Unit Sales </t>
  </si>
  <si>
    <t>Row Labels</t>
  </si>
  <si>
    <t>Grand Total</t>
  </si>
  <si>
    <t xml:space="preserve">Sum of Total Unit Sales </t>
  </si>
  <si>
    <t>Year</t>
  </si>
  <si>
    <t>Year 2017</t>
  </si>
  <si>
    <t>Year 2018</t>
  </si>
  <si>
    <t>Year 2019</t>
  </si>
  <si>
    <t>Year 2020</t>
  </si>
  <si>
    <t>Year 2021</t>
  </si>
  <si>
    <t>Sum of 5 YR CAGR</t>
  </si>
  <si>
    <t>Count of Account Name</t>
  </si>
  <si>
    <t>Aveage 5 YR CAGR</t>
  </si>
  <si>
    <t>No. Of Accounts</t>
  </si>
  <si>
    <t xml:space="preserve"> Brooklyn NY </t>
  </si>
  <si>
    <t xml:space="preserve"> New York NY </t>
  </si>
  <si>
    <t xml:space="preserve"> Bronx NY </t>
  </si>
  <si>
    <t xml:space="preserve"> Yonkers NY </t>
  </si>
  <si>
    <t xml:space="preserve"> Staten Island NY </t>
  </si>
  <si>
    <t xml:space="preserve"> Staten Island NY</t>
  </si>
  <si>
    <t xml:space="preserve">Years </t>
  </si>
  <si>
    <t>Made by: Aniruddhsinh Thakor</t>
  </si>
  <si>
    <t xml:space="preserve">Accounts </t>
  </si>
  <si>
    <t xml:space="preserve">Unit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</si>
</sst>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b/>
      <sz val="11"/>
      <color theme="9" tint="-0.499984740745262"/>
      <name val="Calibri"/>
      <family val="2"/>
      <scheme val="minor"/>
    </font>
    <font>
      <b/>
      <sz val="12"/>
      <color theme="9" tint="-0.499984740745262"/>
      <name val="Calibri"/>
      <family val="2"/>
      <scheme val="minor"/>
    </font>
  </fonts>
  <fills count="9">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79998168889431442"/>
        <bgColor indexed="64"/>
      </patternFill>
    </fill>
  </fills>
  <borders count="4">
    <border>
      <left/>
      <right/>
      <top/>
      <bottom/>
      <diagonal/>
    </border>
    <border>
      <left/>
      <right/>
      <top/>
      <bottom style="thin">
        <color theme="4" tint="0.39997558519241921"/>
      </bottom>
      <diagonal/>
    </border>
    <border>
      <left style="thin">
        <color theme="9"/>
      </left>
      <right style="thin">
        <color theme="9"/>
      </right>
      <top style="thin">
        <color theme="9"/>
      </top>
      <bottom style="medium">
        <color theme="9"/>
      </bottom>
      <diagonal/>
    </border>
    <border>
      <left/>
      <right/>
      <top/>
      <bottom style="thin">
        <color theme="9"/>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9" fontId="0" fillId="0" borderId="0" xfId="0" applyNumberFormat="1"/>
    <xf numFmtId="0" fontId="0" fillId="0" borderId="0" xfId="0" pivotButton="1"/>
    <xf numFmtId="0" fontId="0" fillId="0" borderId="0" xfId="0" applyAlignment="1">
      <alignment horizontal="left"/>
    </xf>
    <xf numFmtId="0" fontId="1" fillId="5" borderId="1" xfId="0" applyFont="1" applyFill="1" applyBorder="1"/>
    <xf numFmtId="0" fontId="1" fillId="6" borderId="0" xfId="0" applyFont="1" applyFill="1" applyAlignment="1">
      <alignment horizontal="center"/>
    </xf>
    <xf numFmtId="10" fontId="0" fillId="0" borderId="0" xfId="0" applyNumberFormat="1"/>
    <xf numFmtId="10" fontId="1" fillId="5" borderId="1" xfId="0" applyNumberFormat="1" applyFont="1" applyFill="1" applyBorder="1"/>
    <xf numFmtId="0" fontId="1" fillId="6" borderId="0" xfId="0" applyFont="1" applyFill="1"/>
    <xf numFmtId="0" fontId="0" fillId="6" borderId="0" xfId="0" applyFill="1"/>
    <xf numFmtId="1" fontId="0" fillId="0" borderId="0" xfId="0" applyNumberFormat="1"/>
    <xf numFmtId="0" fontId="0" fillId="7" borderId="0" xfId="0" applyFill="1"/>
    <xf numFmtId="0" fontId="1" fillId="3" borderId="2" xfId="0" applyFont="1" applyFill="1" applyBorder="1"/>
    <xf numFmtId="0" fontId="5" fillId="7" borderId="0" xfId="0" applyFont="1" applyFill="1"/>
    <xf numFmtId="0" fontId="4" fillId="7" borderId="0" xfId="0" applyFont="1" applyFill="1"/>
    <xf numFmtId="0" fontId="1" fillId="2" borderId="0" xfId="0" applyFont="1" applyFill="1"/>
    <xf numFmtId="0" fontId="0" fillId="2" borderId="0" xfId="0" applyFill="1"/>
    <xf numFmtId="0" fontId="0" fillId="0" borderId="3" xfId="0" applyBorder="1" applyAlignment="1">
      <alignment horizontal="center"/>
    </xf>
    <xf numFmtId="0" fontId="1" fillId="4" borderId="0" xfId="0" applyFont="1" applyFill="1"/>
    <xf numFmtId="0" fontId="0" fillId="0" borderId="0" xfId="0"/>
    <xf numFmtId="0" fontId="0" fillId="0" borderId="0" xfId="0" applyNumberFormat="1"/>
    <xf numFmtId="0" fontId="1" fillId="8" borderId="0" xfId="0" applyFont="1" applyFill="1"/>
  </cellXfs>
  <cellStyles count="1">
    <cellStyle name="Normal" xfId="0" builtinId="0"/>
  </cellStyles>
  <dxfs count="8">
    <dxf>
      <numFmt numFmtId="13" formatCode="0%"/>
    </dxf>
    <dxf>
      <numFmt numFmtId="0" formatCode="General"/>
    </dxf>
    <dxf>
      <font>
        <b/>
        <i val="0"/>
        <strike val="0"/>
        <condense val="0"/>
        <extend val="0"/>
        <outline val="0"/>
        <shadow val="0"/>
        <u val="none"/>
        <vertAlign val="baseline"/>
        <sz val="11"/>
        <color theme="1"/>
        <name val="Calibri"/>
        <family val="2"/>
        <scheme val="minor"/>
      </font>
    </dxf>
    <dxf>
      <numFmt numFmtId="14" formatCode="0.00%"/>
    </dxf>
    <dxf>
      <numFmt numFmtId="14" formatCode="0.00%"/>
    </dxf>
    <dxf>
      <numFmt numFmtId="1" formatCode="0"/>
    </dxf>
    <dxf>
      <font>
        <b/>
        <i val="0"/>
        <sz val="14"/>
        <color theme="8" tint="-0.24994659260841701"/>
        <name val="Aptos Display"/>
        <family val="2"/>
        <scheme val="none"/>
      </font>
    </dxf>
    <dxf>
      <fill>
        <patternFill>
          <bgColor theme="9" tint="0.79998168889431442"/>
        </patternFill>
      </fill>
    </dxf>
  </dxfs>
  <tableStyles count="1" defaultTableStyle="TableStyleMedium2" defaultPivotStyle="PivotStyleLight16">
    <tableStyle name="Slicer Style 1" pivot="0" table="0" count="3" xr9:uid="{D4ADB661-CAC6-4E57-A329-DA1E8AB9CB00}">
      <tableStyleElement type="wholeTable" dxfId="7"/>
      <tableStyleElement type="headerRow" dxfId="6"/>
    </tableStyle>
  </tableStyles>
  <colors>
    <mruColors>
      <color rgb="FFC1FFFF"/>
      <color rgb="FF97FFFF"/>
      <color rgb="FFCCECFF"/>
      <color rgb="FFB19AFC"/>
      <color rgb="FF9E81FB"/>
      <color rgb="FFBAA6FC"/>
      <color rgb="FFFFCCFF"/>
      <color rgb="FFFF99FF"/>
    </mruColors>
  </colors>
  <extLst>
    <ext xmlns:x14="http://schemas.microsoft.com/office/spreadsheetml/2009/9/main" uri="{46F421CA-312F-682f-3DD2-61675219B42D}">
      <x14:dxfs count="1">
        <dxf>
          <font>
            <b/>
            <i val="0"/>
            <name val="Aptos Display"/>
            <family val="2"/>
            <scheme val="none"/>
          </font>
          <fill>
            <patternFill>
              <bgColor theme="5"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accent5">
                    <a:lumMod val="75000"/>
                  </a:schemeClr>
                </a:solidFill>
                <a:latin typeface="Aptos Display" panose="020B0004020202020204" pitchFamily="34" charset="0"/>
              </a:rPr>
              <a:t>Top 5 Accounts As per CAGR    </a:t>
            </a:r>
            <a:endParaRPr lang="en-US">
              <a:solidFill>
                <a:schemeClr val="accent5">
                  <a:lumMod val="75000"/>
                </a:schemeClr>
              </a:solidFill>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52722222222221"/>
          <c:y val="0.16486521486521488"/>
          <c:w val="0.79766722222222219"/>
          <c:h val="0.73201838201838199"/>
        </c:manualLayout>
      </c:layout>
      <c:barChart>
        <c:barDir val="col"/>
        <c:grouping val="clustered"/>
        <c:varyColors val="0"/>
        <c:ser>
          <c:idx val="0"/>
          <c:order val="0"/>
          <c:tx>
            <c:strRef>
              <c:f>'Top 5 Accounts As per CAGR    '!$E$3</c:f>
              <c:strCache>
                <c:ptCount val="1"/>
                <c:pt idx="0">
                  <c:v>5 YR CAGR</c:v>
                </c:pt>
              </c:strCache>
            </c:strRef>
          </c:tx>
          <c:spPr>
            <a:gradFill>
              <a:gsLst>
                <a:gs pos="0">
                  <a:schemeClr val="accent6">
                    <a:lumMod val="40000"/>
                    <a:lumOff val="60000"/>
                  </a:schemeClr>
                </a:gs>
                <a:gs pos="100000">
                  <a:schemeClr val="accent1">
                    <a:lumMod val="60000"/>
                    <a:lumOff val="40000"/>
                  </a:schemeClr>
                </a:gs>
              </a:gsLst>
              <a:lin ang="156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Accounts As per CAGR    '!$D$4:$D$8</c:f>
              <c:strCache>
                <c:ptCount val="5"/>
                <c:pt idx="0">
                  <c:v>SB 13</c:v>
                </c:pt>
                <c:pt idx="1">
                  <c:v>MB 5</c:v>
                </c:pt>
                <c:pt idx="2">
                  <c:v>OR 2</c:v>
                </c:pt>
                <c:pt idx="3">
                  <c:v>WD 11</c:v>
                </c:pt>
                <c:pt idx="4">
                  <c:v>MB 12</c:v>
                </c:pt>
              </c:strCache>
            </c:strRef>
          </c:cat>
          <c:val>
            <c:numRef>
              <c:f>'Top 5 Accounts As per CAGR    '!$E$4:$E$8</c:f>
              <c:numCache>
                <c:formatCode>0.00%</c:formatCode>
                <c:ptCount val="5"/>
                <c:pt idx="0">
                  <c:v>3.3498147004699526</c:v>
                </c:pt>
                <c:pt idx="1">
                  <c:v>2.2455667067018901</c:v>
                </c:pt>
                <c:pt idx="2">
                  <c:v>1.8142296888697582</c:v>
                </c:pt>
                <c:pt idx="3">
                  <c:v>1.6546701130112136</c:v>
                </c:pt>
                <c:pt idx="4">
                  <c:v>1.5203389637502625</c:v>
                </c:pt>
              </c:numCache>
            </c:numRef>
          </c:val>
          <c:extLst>
            <c:ext xmlns:c16="http://schemas.microsoft.com/office/drawing/2014/chart" uri="{C3380CC4-5D6E-409C-BE32-E72D297353CC}">
              <c16:uniqueId val="{00000000-F9F2-4BC6-B5E5-9CEB6370A5B5}"/>
            </c:ext>
          </c:extLst>
        </c:ser>
        <c:dLbls>
          <c:dLblPos val="outEnd"/>
          <c:showLegendKey val="0"/>
          <c:showVal val="1"/>
          <c:showCatName val="0"/>
          <c:showSerName val="0"/>
          <c:showPercent val="0"/>
          <c:showBubbleSize val="0"/>
        </c:dLbls>
        <c:gapWidth val="219"/>
        <c:overlap val="-27"/>
        <c:axId val="1054856319"/>
        <c:axId val="1054865439"/>
      </c:barChart>
      <c:catAx>
        <c:axId val="105485631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865439"/>
        <c:crosses val="autoZero"/>
        <c:auto val="1"/>
        <c:lblAlgn val="ctr"/>
        <c:lblOffset val="100"/>
        <c:noMultiLvlLbl val="0"/>
      </c:catAx>
      <c:valAx>
        <c:axId val="105486543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8563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(version 1).xlsb.xlsx]Yearly Sales !PivotTable4</c:name>
    <c:fmtId val="17"/>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Sales</a:t>
            </a:r>
            <a:r>
              <a:rPr lang="en-US" baseline="0"/>
              <a:t> Over The Year</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'Yearly Sales '!$B$3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'Yearly Sales '!$A$4:$A$8</c:f>
              <c:strCache>
                <c:ptCount val="5"/>
                <c:pt idx="0">
                  <c:v>Year 2017</c:v>
                </c:pt>
                <c:pt idx="1">
                  <c:v>Year 2018</c:v>
                </c:pt>
                <c:pt idx="2">
                  <c:v>Year 2019</c:v>
                </c:pt>
                <c:pt idx="3">
                  <c:v>Year 2020</c:v>
                </c:pt>
                <c:pt idx="4">
                  <c:v>Year 2021</c:v>
                </c:pt>
              </c:strCache>
            </c:strRef>
          </c:cat>
          <c:val>
            <c:numRef>
              <c:f>'Yearly Sales '!$B$4:$B$8</c:f>
              <c:numCache>
                <c:formatCode>General</c:formatCode>
                <c:ptCount val="5"/>
                <c:pt idx="0">
                  <c:v>189976</c:v>
                </c:pt>
                <c:pt idx="1">
                  <c:v>242995</c:v>
                </c:pt>
                <c:pt idx="2">
                  <c:v>288449</c:v>
                </c:pt>
                <c:pt idx="3">
                  <c:v>350234</c:v>
                </c:pt>
                <c:pt idx="4">
                  <c:v>409194</c:v>
                </c:pt>
              </c:numCache>
            </c:numRef>
          </c:val>
          <c:smooth val="0"/>
          <c:extLst>
            <c:ext xmlns:c16="http://schemas.microsoft.com/office/drawing/2014/chart" uri="{C3380CC4-5D6E-409C-BE32-E72D297353CC}">
              <c16:uniqueId val="{00000000-87DB-44C6-8DA1-021FE9FAE57D}"/>
            </c:ext>
          </c:extLst>
        </c:ser>
        <c:dLbls>
          <c:dLblPos val="ctr"/>
          <c:showLegendKey val="0"/>
          <c:showVal val="1"/>
          <c:showCatName val="0"/>
          <c:showSerName val="0"/>
          <c:showPercent val="0"/>
          <c:showBubbleSize val="0"/>
        </c:dLbls>
        <c:marker val="1"/>
        <c:smooth val="0"/>
        <c:axId val="1079855071"/>
        <c:axId val="1079856511"/>
      </c:lineChart>
      <c:catAx>
        <c:axId val="107985507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79856511"/>
        <c:crosses val="autoZero"/>
        <c:auto val="1"/>
        <c:lblAlgn val="ctr"/>
        <c:lblOffset val="100"/>
        <c:noMultiLvlLbl val="0"/>
      </c:catAx>
      <c:valAx>
        <c:axId val="1079856511"/>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798550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Accounts As per CAGR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5 Accounts As per CAGR    '!$E$3</c:f>
              <c:strCache>
                <c:ptCount val="1"/>
                <c:pt idx="0">
                  <c:v>5 YR CAGR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Accounts As per CAGR    '!$D$4:$D$8</c:f>
              <c:strCache>
                <c:ptCount val="5"/>
                <c:pt idx="0">
                  <c:v>SB 13</c:v>
                </c:pt>
                <c:pt idx="1">
                  <c:v>MB 5</c:v>
                </c:pt>
                <c:pt idx="2">
                  <c:v>OR 2</c:v>
                </c:pt>
                <c:pt idx="3">
                  <c:v>WD 11</c:v>
                </c:pt>
                <c:pt idx="4">
                  <c:v>MB 12</c:v>
                </c:pt>
              </c:strCache>
            </c:strRef>
          </c:cat>
          <c:val>
            <c:numRef>
              <c:f>'Top 5 Accounts As per CAGR    '!$E$4:$E$8</c:f>
              <c:numCache>
                <c:formatCode>0.00%</c:formatCode>
                <c:ptCount val="5"/>
                <c:pt idx="0">
                  <c:v>3.3498147004699526</c:v>
                </c:pt>
                <c:pt idx="1">
                  <c:v>2.2455667067018901</c:v>
                </c:pt>
                <c:pt idx="2">
                  <c:v>1.8142296888697582</c:v>
                </c:pt>
                <c:pt idx="3">
                  <c:v>1.6546701130112136</c:v>
                </c:pt>
                <c:pt idx="4">
                  <c:v>1.5203389637502625</c:v>
                </c:pt>
              </c:numCache>
            </c:numRef>
          </c:val>
          <c:extLst>
            <c:ext xmlns:c16="http://schemas.microsoft.com/office/drawing/2014/chart" uri="{C3380CC4-5D6E-409C-BE32-E72D297353CC}">
              <c16:uniqueId val="{00000000-7719-4DAF-AEB7-2F92244C92D3}"/>
            </c:ext>
          </c:extLst>
        </c:ser>
        <c:dLbls>
          <c:dLblPos val="outEnd"/>
          <c:showLegendKey val="0"/>
          <c:showVal val="1"/>
          <c:showCatName val="0"/>
          <c:showSerName val="0"/>
          <c:showPercent val="0"/>
          <c:showBubbleSize val="0"/>
        </c:dLbls>
        <c:gapWidth val="219"/>
        <c:overlap val="-27"/>
        <c:axId val="1054856319"/>
        <c:axId val="1054865439"/>
      </c:barChart>
      <c:catAx>
        <c:axId val="105485631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865439"/>
        <c:crosses val="autoZero"/>
        <c:auto val="1"/>
        <c:lblAlgn val="ctr"/>
        <c:lblOffset val="100"/>
        <c:noMultiLvlLbl val="0"/>
      </c:catAx>
      <c:valAx>
        <c:axId val="105486543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856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'Top 5 Accounts As per CAGR    '!$G$3</c:f>
              <c:strCache>
                <c:ptCount val="1"/>
                <c:pt idx="0">
                  <c:v>Aveage 5 YR CAGR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39-4037-92D2-0BEC4EDA389D}"/>
              </c:ext>
            </c:extLst>
          </c:dPt>
          <c:val>
            <c:numRef>
              <c:f>'Top 5 Accounts As per CAGR    '!$G$4</c:f>
              <c:numCache>
                <c:formatCode>0.00%</c:formatCode>
                <c:ptCount val="1"/>
                <c:pt idx="0">
                  <c:v>0.5176765572724078</c:v>
                </c:pt>
              </c:numCache>
            </c:numRef>
          </c:val>
          <c:extLst>
            <c:ext xmlns:c16="http://schemas.microsoft.com/office/drawing/2014/chart" uri="{C3380CC4-5D6E-409C-BE32-E72D297353CC}">
              <c16:uniqueId val="{00000000-3132-4DF2-9EA6-54853FD9787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(version 1).xlsb.xlsx]No. Of Accounts!PivotTable8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Accounts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s>
    <c:plotArea>
      <c:layout/>
      <c:doughnutChart>
        <c:varyColors val="1"/>
        <c:ser>
          <c:idx val="0"/>
          <c:order val="0"/>
          <c:tx>
            <c:strRef>
              <c:f>'No. Of Accounts'!$A$3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0E-4939-B775-EBB641145582}"/>
              </c:ext>
            </c:extLst>
          </c:dPt>
          <c:cat>
            <c:strRef>
              <c:f>'No. Of Accounts'!$A$4</c:f>
              <c:strCache>
                <c:ptCount val="1"/>
                <c:pt idx="0">
                  <c:v>Total</c:v>
                </c:pt>
              </c:strCache>
            </c:strRef>
          </c:cat>
          <c:val>
            <c:numRef>
              <c:f>'No. Of Accounts'!$A$4</c:f>
              <c:numCache>
                <c:formatCode>General</c:formatCode>
                <c:ptCount val="1"/>
                <c:pt idx="0">
                  <c:v>60</c:v>
                </c:pt>
              </c:numCache>
            </c:numRef>
          </c:val>
          <c:extLst>
            <c:ext xmlns:c16="http://schemas.microsoft.com/office/drawing/2014/chart" uri="{C3380CC4-5D6E-409C-BE32-E72D297353CC}">
              <c16:uniqueId val="{00000000-3677-464E-B3FF-9708718714C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Accounts</a:t>
            </a:r>
            <a:r>
              <a:rPr lang="en-US"/>
              <a:t> Unit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Sheet1!$F$3</c:f>
              <c:strCache>
                <c:ptCount val="1"/>
                <c:pt idx="0">
                  <c:v>Sum of Total Unit Sales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Sheet1!$E$4:$E$8</c:f>
              <c:strCache>
                <c:ptCount val="5"/>
                <c:pt idx="0">
                  <c:v>MB 4</c:v>
                </c:pt>
                <c:pt idx="1">
                  <c:v>OR 3</c:v>
                </c:pt>
                <c:pt idx="2">
                  <c:v>WD 8</c:v>
                </c:pt>
                <c:pt idx="3">
                  <c:v>MB 1</c:v>
                </c:pt>
                <c:pt idx="4">
                  <c:v>SB 6</c:v>
                </c:pt>
              </c:strCache>
            </c:strRef>
          </c:cat>
          <c:val>
            <c:numRef>
              <c:f>Sheet1!$F$4:$F$8</c:f>
              <c:numCache>
                <c:formatCode>General</c:formatCode>
                <c:ptCount val="5"/>
                <c:pt idx="0">
                  <c:v>39413</c:v>
                </c:pt>
                <c:pt idx="1">
                  <c:v>39331</c:v>
                </c:pt>
                <c:pt idx="2">
                  <c:v>36951</c:v>
                </c:pt>
                <c:pt idx="3">
                  <c:v>34686</c:v>
                </c:pt>
                <c:pt idx="4">
                  <c:v>32872</c:v>
                </c:pt>
              </c:numCache>
            </c:numRef>
          </c:val>
          <c:extLst>
            <c:ext xmlns:c16="http://schemas.microsoft.com/office/drawing/2014/chart" uri="{C3380CC4-5D6E-409C-BE32-E72D297353CC}">
              <c16:uniqueId val="{00000000-60FC-44D0-902F-E159A108C198}"/>
            </c:ext>
          </c:extLst>
        </c:ser>
        <c:dLbls>
          <c:dLblPos val="outEnd"/>
          <c:showLegendKey val="0"/>
          <c:showVal val="1"/>
          <c:showCatName val="0"/>
          <c:showSerName val="0"/>
          <c:showPercent val="0"/>
          <c:showBubbleSize val="0"/>
        </c:dLbls>
        <c:gapWidth val="219"/>
        <c:overlap val="-27"/>
        <c:axId val="331961616"/>
        <c:axId val="331966416"/>
      </c:barChart>
      <c:catAx>
        <c:axId val="33196161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66416"/>
        <c:crosses val="autoZero"/>
        <c:auto val="1"/>
        <c:lblAlgn val="ctr"/>
        <c:lblOffset val="100"/>
        <c:noMultiLvlLbl val="0"/>
      </c:catAx>
      <c:valAx>
        <c:axId val="331966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6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(version 1).xlsb.xlsx]Yearly Sales !PivotTable4</c:name>
    <c:fmtId val="2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solidFill>
                  <a:schemeClr val="accent5">
                    <a:lumMod val="75000"/>
                  </a:schemeClr>
                </a:solidFill>
                <a:latin typeface="Aptos Display" panose="020B0004020202020204" pitchFamily="34" charset="0"/>
              </a:rPr>
              <a:t>Sales</a:t>
            </a:r>
            <a:r>
              <a:rPr lang="en-US" baseline="0">
                <a:solidFill>
                  <a:schemeClr val="accent5">
                    <a:lumMod val="75000"/>
                  </a:schemeClr>
                </a:solidFill>
                <a:latin typeface="Aptos Display" panose="020B0004020202020204" pitchFamily="34" charset="0"/>
              </a:rPr>
              <a:t> Over The Year</a:t>
            </a:r>
            <a:endParaRPr lang="en-US">
              <a:solidFill>
                <a:schemeClr val="accent5">
                  <a:lumMod val="75000"/>
                </a:schemeClr>
              </a:solidFill>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44450" cap="rnd" cmpd="sng" algn="ctr">
            <a:gradFill>
              <a:gsLst>
                <a:gs pos="0">
                  <a:schemeClr val="accent5">
                    <a:lumMod val="60000"/>
                    <a:lumOff val="40000"/>
                  </a:schemeClr>
                </a:gs>
                <a:gs pos="100000">
                  <a:schemeClr val="accent2">
                    <a:lumMod val="60000"/>
                    <a:lumOff val="40000"/>
                  </a:schemeClr>
                </a:gs>
              </a:gsLst>
              <a:lin ang="5400000" scaled="1"/>
            </a:gradFill>
            <a:round/>
          </a:ln>
          <a:effectLst/>
        </c:spPr>
        <c:marker>
          <c:symbol val="circle"/>
          <c:size val="4"/>
          <c:spPr>
            <a:solidFill>
              <a:schemeClr val="tx1">
                <a:lumMod val="65000"/>
                <a:lumOff val="35000"/>
              </a:schemeClr>
            </a:solidFill>
            <a:ln w="28575" cap="flat" cmpd="sng" algn="ctr">
              <a:solidFill>
                <a:schemeClr val="accent3">
                  <a:lumMod val="7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'Yearly Sales '!$B$3</c:f>
              <c:strCache>
                <c:ptCount val="1"/>
                <c:pt idx="0">
                  <c:v>Total</c:v>
                </c:pt>
              </c:strCache>
            </c:strRef>
          </c:tx>
          <c:spPr>
            <a:ln w="44450" cap="rnd" cmpd="sng" algn="ctr">
              <a:gradFill>
                <a:gsLst>
                  <a:gs pos="0">
                    <a:schemeClr val="accent5">
                      <a:lumMod val="60000"/>
                      <a:lumOff val="40000"/>
                    </a:schemeClr>
                  </a:gs>
                  <a:gs pos="100000">
                    <a:schemeClr val="accent2">
                      <a:lumMod val="60000"/>
                      <a:lumOff val="40000"/>
                    </a:schemeClr>
                  </a:gs>
                </a:gsLst>
                <a:lin ang="5400000" scaled="1"/>
              </a:gradFill>
              <a:round/>
            </a:ln>
            <a:effectLst/>
          </c:spPr>
          <c:marker>
            <c:symbol val="circle"/>
            <c:size val="4"/>
            <c:spPr>
              <a:solidFill>
                <a:schemeClr val="tx1">
                  <a:lumMod val="65000"/>
                  <a:lumOff val="35000"/>
                </a:schemeClr>
              </a:solidFill>
              <a:ln w="28575" cap="flat" cmpd="sng" algn="ctr">
                <a:solidFill>
                  <a:schemeClr val="accent3">
                    <a:lumMod val="75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'Yearly Sales '!$A$4:$A$8</c:f>
              <c:strCache>
                <c:ptCount val="5"/>
                <c:pt idx="0">
                  <c:v>Year 2017</c:v>
                </c:pt>
                <c:pt idx="1">
                  <c:v>Year 2018</c:v>
                </c:pt>
                <c:pt idx="2">
                  <c:v>Year 2019</c:v>
                </c:pt>
                <c:pt idx="3">
                  <c:v>Year 2020</c:v>
                </c:pt>
                <c:pt idx="4">
                  <c:v>Year 2021</c:v>
                </c:pt>
              </c:strCache>
            </c:strRef>
          </c:cat>
          <c:val>
            <c:numRef>
              <c:f>'Yearly Sales '!$B$4:$B$8</c:f>
              <c:numCache>
                <c:formatCode>General</c:formatCode>
                <c:ptCount val="5"/>
                <c:pt idx="0">
                  <c:v>189976</c:v>
                </c:pt>
                <c:pt idx="1">
                  <c:v>242995</c:v>
                </c:pt>
                <c:pt idx="2">
                  <c:v>288449</c:v>
                </c:pt>
                <c:pt idx="3">
                  <c:v>350234</c:v>
                </c:pt>
                <c:pt idx="4">
                  <c:v>409194</c:v>
                </c:pt>
              </c:numCache>
            </c:numRef>
          </c:val>
          <c:smooth val="0"/>
          <c:extLst>
            <c:ext xmlns:c16="http://schemas.microsoft.com/office/drawing/2014/chart" uri="{C3380CC4-5D6E-409C-BE32-E72D297353CC}">
              <c16:uniqueId val="{00000000-D771-4EDF-BB9C-DD58701A2670}"/>
            </c:ext>
          </c:extLst>
        </c:ser>
        <c:dLbls>
          <c:dLblPos val="ctr"/>
          <c:showLegendKey val="0"/>
          <c:showVal val="1"/>
          <c:showCatName val="0"/>
          <c:showSerName val="0"/>
          <c:showPercent val="0"/>
          <c:showBubbleSize val="0"/>
        </c:dLbls>
        <c:marker val="1"/>
        <c:smooth val="0"/>
        <c:axId val="1079855071"/>
        <c:axId val="1079856511"/>
      </c:lineChart>
      <c:catAx>
        <c:axId val="107985507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79856511"/>
        <c:crosses val="autoZero"/>
        <c:auto val="1"/>
        <c:lblAlgn val="ctr"/>
        <c:lblOffset val="100"/>
        <c:noMultiLvlLbl val="0"/>
      </c:catAx>
      <c:valAx>
        <c:axId val="1079856511"/>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0798550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(version 1).xlsb.xlsx]Top 5 Region Sales !PivotTable3</c:name>
    <c:fmtId val="13"/>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sz="1400" b="0">
                <a:solidFill>
                  <a:schemeClr val="accent5">
                    <a:lumMod val="75000"/>
                  </a:schemeClr>
                </a:solidFill>
                <a:latin typeface="Aptos Display" panose="020B0004020202020204" pitchFamily="34" charset="0"/>
              </a:rPr>
              <a:t>Sales Based On Regions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a:gsLst>
              <a:gs pos="100000">
                <a:schemeClr val="accent1">
                  <a:lumMod val="60000"/>
                  <a:lumOff val="40000"/>
                </a:schemeClr>
              </a:gs>
              <a:gs pos="0">
                <a:schemeClr val="accent1"/>
              </a:gs>
            </a:gsLst>
            <a:lin ang="5400000" scaled="0"/>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1">
                  <a:lumMod val="60000"/>
                  <a:lumOff val="40000"/>
                </a:schemeClr>
              </a:gs>
              <a:gs pos="0">
                <a:schemeClr val="accent1"/>
              </a:gs>
            </a:gsLst>
            <a:lin ang="5400000" scaled="0"/>
          </a:gradFill>
          <a:ln w="19050">
            <a:noFill/>
          </a:ln>
          <a:effectLst/>
        </c:spPr>
      </c:pivotFmt>
      <c:pivotFmt>
        <c:idx val="10"/>
        <c:spPr>
          <a:gradFill>
            <a:gsLst>
              <a:gs pos="100000">
                <a:schemeClr val="accent1">
                  <a:lumMod val="60000"/>
                  <a:lumOff val="40000"/>
                </a:schemeClr>
              </a:gs>
              <a:gs pos="0">
                <a:schemeClr val="accent1"/>
              </a:gs>
            </a:gsLst>
            <a:lin ang="5400000" scaled="0"/>
          </a:gradFill>
          <a:ln w="19050">
            <a:noFill/>
          </a:ln>
          <a:effectLst/>
        </c:spPr>
      </c:pivotFmt>
      <c:pivotFmt>
        <c:idx val="11"/>
        <c:spPr>
          <a:gradFill>
            <a:gsLst>
              <a:gs pos="100000">
                <a:schemeClr val="accent1">
                  <a:lumMod val="60000"/>
                  <a:lumOff val="40000"/>
                </a:schemeClr>
              </a:gs>
              <a:gs pos="0">
                <a:schemeClr val="accent1"/>
              </a:gs>
            </a:gsLst>
            <a:lin ang="5400000" scaled="0"/>
          </a:gradFill>
          <a:ln w="19050">
            <a:noFill/>
          </a:ln>
          <a:effectLst/>
        </c:spPr>
      </c:pivotFmt>
      <c:pivotFmt>
        <c:idx val="12"/>
        <c:spPr>
          <a:gradFill>
            <a:gsLst>
              <a:gs pos="100000">
                <a:schemeClr val="accent1">
                  <a:lumMod val="60000"/>
                  <a:lumOff val="40000"/>
                </a:schemeClr>
              </a:gs>
              <a:gs pos="0">
                <a:schemeClr val="accent1"/>
              </a:gs>
            </a:gsLst>
            <a:lin ang="5400000" scaled="0"/>
          </a:gradFill>
          <a:ln w="19050">
            <a:noFill/>
          </a:ln>
          <a:effectLst/>
        </c:spPr>
      </c:pivotFmt>
      <c:pivotFmt>
        <c:idx val="13"/>
        <c:spPr>
          <a:gradFill>
            <a:gsLst>
              <a:gs pos="100000">
                <a:schemeClr val="accent1">
                  <a:lumMod val="60000"/>
                  <a:lumOff val="40000"/>
                </a:schemeClr>
              </a:gs>
              <a:gs pos="0">
                <a:schemeClr val="accent1"/>
              </a:gs>
            </a:gsLst>
            <a:lin ang="5400000" scaled="0"/>
          </a:gradFill>
          <a:ln w="19050">
            <a:noFill/>
          </a:ln>
          <a:effectLst/>
        </c:spPr>
      </c:pivotFmt>
      <c:pivotFmt>
        <c:idx val="14"/>
        <c:spPr>
          <a:gradFill>
            <a:gsLst>
              <a:gs pos="100000">
                <a:schemeClr val="accent1">
                  <a:lumMod val="60000"/>
                  <a:lumOff val="40000"/>
                </a:schemeClr>
              </a:gs>
              <a:gs pos="0">
                <a:schemeClr val="accent1"/>
              </a:gs>
            </a:gsLst>
            <a:lin ang="5400000" scaled="0"/>
          </a:gradFill>
          <a:ln w="19050">
            <a:noFill/>
          </a:ln>
          <a:effectLst/>
        </c:spPr>
      </c:pivotFmt>
    </c:pivotFmts>
    <c:plotArea>
      <c:layout/>
      <c:pieChart>
        <c:varyColors val="1"/>
        <c:ser>
          <c:idx val="0"/>
          <c:order val="0"/>
          <c:tx>
            <c:strRef>
              <c:f>'Top 5 Region Sales '!$B$3</c:f>
              <c:strCache>
                <c:ptCount val="1"/>
                <c:pt idx="0">
                  <c:v>Total</c:v>
                </c:pt>
              </c:strCache>
            </c:strRef>
          </c:tx>
          <c:spPr>
            <a:ln>
              <a:noFill/>
            </a:ln>
          </c:spPr>
          <c:dPt>
            <c:idx val="0"/>
            <c:bubble3D val="0"/>
            <c:spPr>
              <a:gradFill>
                <a:gsLst>
                  <a:gs pos="100000">
                    <a:schemeClr val="accent1">
                      <a:lumMod val="60000"/>
                      <a:lumOff val="40000"/>
                    </a:schemeClr>
                  </a:gs>
                  <a:gs pos="0">
                    <a:schemeClr val="accent1"/>
                  </a:gs>
                </a:gsLst>
                <a:lin ang="5400000" scaled="0"/>
              </a:gradFill>
              <a:ln w="19050">
                <a:noFill/>
              </a:ln>
              <a:effectLst/>
            </c:spPr>
            <c:extLst>
              <c:ext xmlns:c16="http://schemas.microsoft.com/office/drawing/2014/chart" uri="{C3380CC4-5D6E-409C-BE32-E72D297353CC}">
                <c16:uniqueId val="{00000001-AFAF-4EE4-96CC-A2021B93DAAD}"/>
              </c:ext>
            </c:extLst>
          </c:dPt>
          <c:dPt>
            <c:idx val="1"/>
            <c:bubble3D val="0"/>
            <c:spPr>
              <a:gradFill>
                <a:gsLst>
                  <a:gs pos="100000">
                    <a:schemeClr val="accent2">
                      <a:lumMod val="60000"/>
                      <a:lumOff val="40000"/>
                    </a:schemeClr>
                  </a:gs>
                  <a:gs pos="0">
                    <a:schemeClr val="accent2"/>
                  </a:gs>
                </a:gsLst>
                <a:lin ang="5400000" scaled="0"/>
              </a:gradFill>
              <a:ln w="19050">
                <a:noFill/>
              </a:ln>
              <a:effectLst/>
            </c:spPr>
            <c:extLst>
              <c:ext xmlns:c16="http://schemas.microsoft.com/office/drawing/2014/chart" uri="{C3380CC4-5D6E-409C-BE32-E72D297353CC}">
                <c16:uniqueId val="{00000003-AFAF-4EE4-96CC-A2021B93DAAD}"/>
              </c:ext>
            </c:extLst>
          </c:dPt>
          <c:dPt>
            <c:idx val="2"/>
            <c:bubble3D val="0"/>
            <c:spPr>
              <a:gradFill>
                <a:gsLst>
                  <a:gs pos="100000">
                    <a:schemeClr val="accent3">
                      <a:lumMod val="60000"/>
                      <a:lumOff val="40000"/>
                    </a:schemeClr>
                  </a:gs>
                  <a:gs pos="0">
                    <a:schemeClr val="accent3"/>
                  </a:gs>
                </a:gsLst>
                <a:lin ang="5400000" scaled="0"/>
              </a:gradFill>
              <a:ln w="19050">
                <a:noFill/>
              </a:ln>
              <a:effectLst/>
            </c:spPr>
            <c:extLst>
              <c:ext xmlns:c16="http://schemas.microsoft.com/office/drawing/2014/chart" uri="{C3380CC4-5D6E-409C-BE32-E72D297353CC}">
                <c16:uniqueId val="{00000005-AFAF-4EE4-96CC-A2021B93DAAD}"/>
              </c:ext>
            </c:extLst>
          </c:dPt>
          <c:dPt>
            <c:idx val="3"/>
            <c:bubble3D val="0"/>
            <c:spPr>
              <a:gradFill>
                <a:gsLst>
                  <a:gs pos="100000">
                    <a:schemeClr val="accent4">
                      <a:lumMod val="60000"/>
                      <a:lumOff val="40000"/>
                    </a:schemeClr>
                  </a:gs>
                  <a:gs pos="0">
                    <a:schemeClr val="accent4"/>
                  </a:gs>
                </a:gsLst>
                <a:lin ang="5400000" scaled="0"/>
              </a:gradFill>
              <a:ln w="19050">
                <a:noFill/>
              </a:ln>
              <a:effectLst/>
            </c:spPr>
            <c:extLst>
              <c:ext xmlns:c16="http://schemas.microsoft.com/office/drawing/2014/chart" uri="{C3380CC4-5D6E-409C-BE32-E72D297353CC}">
                <c16:uniqueId val="{00000007-AFAF-4EE4-96CC-A2021B93DAAD}"/>
              </c:ext>
            </c:extLst>
          </c:dPt>
          <c:dPt>
            <c:idx val="4"/>
            <c:bubble3D val="0"/>
            <c:spPr>
              <a:gradFill>
                <a:gsLst>
                  <a:gs pos="100000">
                    <a:schemeClr val="accent5">
                      <a:lumMod val="60000"/>
                      <a:lumOff val="40000"/>
                    </a:schemeClr>
                  </a:gs>
                  <a:gs pos="0">
                    <a:schemeClr val="accent5"/>
                  </a:gs>
                </a:gsLst>
                <a:lin ang="5400000" scaled="0"/>
              </a:gradFill>
              <a:ln w="19050">
                <a:noFill/>
              </a:ln>
              <a:effectLst/>
            </c:spPr>
            <c:extLst>
              <c:ext xmlns:c16="http://schemas.microsoft.com/office/drawing/2014/chart" uri="{C3380CC4-5D6E-409C-BE32-E72D297353CC}">
                <c16:uniqueId val="{00000009-AFAF-4EE4-96CC-A2021B93DAAD}"/>
              </c:ext>
            </c:extLst>
          </c:dPt>
          <c:dPt>
            <c:idx val="5"/>
            <c:bubble3D val="0"/>
            <c:spPr>
              <a:gradFill>
                <a:gsLst>
                  <a:gs pos="100000">
                    <a:schemeClr val="accent6">
                      <a:lumMod val="60000"/>
                      <a:lumOff val="40000"/>
                    </a:schemeClr>
                  </a:gs>
                  <a:gs pos="0">
                    <a:schemeClr val="accent6"/>
                  </a:gs>
                </a:gsLst>
                <a:lin ang="5400000" scaled="0"/>
              </a:gradFill>
              <a:ln w="19050">
                <a:noFill/>
              </a:ln>
              <a:effectLst/>
            </c:spPr>
            <c:extLst>
              <c:ext xmlns:c16="http://schemas.microsoft.com/office/drawing/2014/chart" uri="{C3380CC4-5D6E-409C-BE32-E72D297353CC}">
                <c16:uniqueId val="{0000000B-AFAF-4EE4-96CC-A2021B93DA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'Top 5 Region Sales '!$A$4:$A$9</c:f>
              <c:strCache>
                <c:ptCount val="6"/>
                <c:pt idx="0">
                  <c:v> Brooklyn NY </c:v>
                </c:pt>
                <c:pt idx="1">
                  <c:v> New York NY </c:v>
                </c:pt>
                <c:pt idx="2">
                  <c:v> Bronx NY </c:v>
                </c:pt>
                <c:pt idx="3">
                  <c:v> Yonkers NY </c:v>
                </c:pt>
                <c:pt idx="4">
                  <c:v> Staten Island NY </c:v>
                </c:pt>
                <c:pt idx="5">
                  <c:v> Staten Island NY</c:v>
                </c:pt>
              </c:strCache>
            </c:strRef>
          </c:cat>
          <c:val>
            <c:numRef>
              <c:f>'Top 5 Region Sales '!$B$4:$B$9</c:f>
              <c:numCache>
                <c:formatCode>0</c:formatCode>
                <c:ptCount val="6"/>
                <c:pt idx="0">
                  <c:v>505276</c:v>
                </c:pt>
                <c:pt idx="1">
                  <c:v>547872</c:v>
                </c:pt>
                <c:pt idx="2">
                  <c:v>333468</c:v>
                </c:pt>
                <c:pt idx="3">
                  <c:v>24084</c:v>
                </c:pt>
                <c:pt idx="4">
                  <c:v>43664</c:v>
                </c:pt>
                <c:pt idx="5">
                  <c:v>26484</c:v>
                </c:pt>
              </c:numCache>
            </c:numRef>
          </c:val>
          <c:extLst>
            <c:ext xmlns:c16="http://schemas.microsoft.com/office/drawing/2014/chart" uri="{C3380CC4-5D6E-409C-BE32-E72D297353CC}">
              <c16:uniqueId val="{0000000C-AFAF-4EE4-96CC-A2021B93DAA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(version 1).xlsb.xlsx]Acc Type Unit Sales!PivotTable2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75000"/>
                  </a:schemeClr>
                </a:solidFill>
                <a:latin typeface="Aptos Display" panose="020B0004020202020204" pitchFamily="34" charset="0"/>
              </a:rPr>
              <a:t>Unit</a:t>
            </a:r>
            <a:r>
              <a:rPr lang="en-US" baseline="0">
                <a:solidFill>
                  <a:schemeClr val="accent5">
                    <a:lumMod val="75000"/>
                  </a:schemeClr>
                </a:solidFill>
                <a:latin typeface="Aptos Display" panose="020B0004020202020204" pitchFamily="34" charset="0"/>
              </a:rPr>
              <a:t> Sales By Account Type</a:t>
            </a:r>
            <a:endParaRPr lang="en-US">
              <a:solidFill>
                <a:schemeClr val="accent5">
                  <a:lumMod val="75000"/>
                </a:schemeClr>
              </a:solidFill>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4">
                  <a:lumMod val="40000"/>
                  <a:lumOff val="60000"/>
                </a:schemeClr>
              </a:gs>
              <a:gs pos="100000">
                <a:schemeClr val="accent6">
                  <a:lumMod val="60000"/>
                  <a:lumOff val="40000"/>
                </a:schemeClr>
              </a:gs>
            </a:gsLst>
            <a:lin ang="9600000" scaled="0"/>
          </a:gra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'Acc Type Unit Sales'!$B$3</c:f>
              <c:strCache>
                <c:ptCount val="1"/>
                <c:pt idx="0">
                  <c:v>Total</c:v>
                </c:pt>
              </c:strCache>
            </c:strRef>
          </c:tx>
          <c:spPr>
            <a:gradFill>
              <a:gsLst>
                <a:gs pos="0">
                  <a:schemeClr val="accent4">
                    <a:lumMod val="40000"/>
                    <a:lumOff val="60000"/>
                  </a:schemeClr>
                </a:gs>
                <a:gs pos="100000">
                  <a:schemeClr val="accent6">
                    <a:lumMod val="60000"/>
                    <a:lumOff val="40000"/>
                  </a:schemeClr>
                </a:gs>
              </a:gsLst>
              <a:lin ang="9600000" scaled="0"/>
            </a:gra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 Type Unit Sales'!$A$4:$A$8</c:f>
              <c:strCache>
                <c:ptCount val="4"/>
                <c:pt idx="0">
                  <c:v>Medium Business</c:v>
                </c:pt>
                <c:pt idx="1">
                  <c:v>Online Retailer</c:v>
                </c:pt>
                <c:pt idx="2">
                  <c:v>Small Business</c:v>
                </c:pt>
                <c:pt idx="3">
                  <c:v>Wholesale Distributor</c:v>
                </c:pt>
              </c:strCache>
            </c:strRef>
          </c:cat>
          <c:val>
            <c:numRef>
              <c:f>'Acc Type Unit Sales'!$B$4:$B$8</c:f>
              <c:numCache>
                <c:formatCode>General</c:formatCode>
                <c:ptCount val="4"/>
                <c:pt idx="0">
                  <c:v>380568</c:v>
                </c:pt>
                <c:pt idx="1">
                  <c:v>408515</c:v>
                </c:pt>
                <c:pt idx="2">
                  <c:v>342823</c:v>
                </c:pt>
                <c:pt idx="3">
                  <c:v>348942</c:v>
                </c:pt>
              </c:numCache>
            </c:numRef>
          </c:val>
          <c:extLst>
            <c:ext xmlns:c16="http://schemas.microsoft.com/office/drawing/2014/chart" uri="{C3380CC4-5D6E-409C-BE32-E72D297353CC}">
              <c16:uniqueId val="{00000000-0A60-48E1-9577-89ABC32191AA}"/>
            </c:ext>
          </c:extLst>
        </c:ser>
        <c:dLbls>
          <c:dLblPos val="outEnd"/>
          <c:showLegendKey val="0"/>
          <c:showVal val="1"/>
          <c:showCatName val="0"/>
          <c:showSerName val="0"/>
          <c:showPercent val="0"/>
          <c:showBubbleSize val="0"/>
        </c:dLbls>
        <c:gapWidth val="182"/>
        <c:axId val="340425711"/>
        <c:axId val="340435791"/>
      </c:barChart>
      <c:catAx>
        <c:axId val="34042571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35791"/>
        <c:crosses val="autoZero"/>
        <c:auto val="1"/>
        <c:lblAlgn val="ctr"/>
        <c:lblOffset val="100"/>
        <c:noMultiLvlLbl val="0"/>
      </c:catAx>
      <c:valAx>
        <c:axId val="340435791"/>
        <c:scaling>
          <c:orientation val="minMax"/>
        </c:scaling>
        <c:delete val="0"/>
        <c:axPos val="b"/>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2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75000"/>
                  </a:schemeClr>
                </a:solidFill>
                <a:latin typeface="Aptos Display" panose="020B0004020202020204" pitchFamily="34" charset="0"/>
              </a:rPr>
              <a:t>Aveage 5 YR CAGR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'Top 5 Accounts As per CAGR    '!$G$3</c:f>
              <c:strCache>
                <c:ptCount val="1"/>
                <c:pt idx="0">
                  <c:v>Aveage 5 YR CAGR</c:v>
                </c:pt>
              </c:strCache>
            </c:strRef>
          </c:tx>
          <c:spPr>
            <a:gradFill>
              <a:gsLst>
                <a:gs pos="0">
                  <a:schemeClr val="accent2">
                    <a:lumMod val="40000"/>
                    <a:lumOff val="60000"/>
                  </a:schemeClr>
                </a:gs>
                <a:gs pos="100000">
                  <a:srgbClr val="B19AFC"/>
                </a:gs>
              </a:gsLst>
              <a:lin ang="10800000" scaled="0"/>
            </a:gradFill>
            <a:ln>
              <a:noFill/>
            </a:ln>
          </c:spPr>
          <c:dPt>
            <c:idx val="0"/>
            <c:bubble3D val="0"/>
            <c:spPr>
              <a:gradFill>
                <a:gsLst>
                  <a:gs pos="0">
                    <a:schemeClr val="accent2">
                      <a:lumMod val="40000"/>
                      <a:lumOff val="60000"/>
                    </a:schemeClr>
                  </a:gs>
                  <a:gs pos="100000">
                    <a:srgbClr val="B19AFC"/>
                  </a:gs>
                </a:gsLst>
                <a:lin ang="10800000" scaled="0"/>
              </a:gradFill>
              <a:ln w="19050">
                <a:noFill/>
              </a:ln>
              <a:effectLst/>
            </c:spPr>
            <c:extLst>
              <c:ext xmlns:c16="http://schemas.microsoft.com/office/drawing/2014/chart" uri="{C3380CC4-5D6E-409C-BE32-E72D297353CC}">
                <c16:uniqueId val="{00000001-80E3-4091-9248-332D3D8C97CF}"/>
              </c:ext>
            </c:extLst>
          </c:dPt>
          <c:val>
            <c:numRef>
              <c:f>'Top 5 Accounts As per CAGR    '!$G$4</c:f>
              <c:numCache>
                <c:formatCode>0.00%</c:formatCode>
                <c:ptCount val="1"/>
                <c:pt idx="0">
                  <c:v>0.5176765572724078</c:v>
                </c:pt>
              </c:numCache>
            </c:numRef>
          </c:val>
          <c:extLst>
            <c:ext xmlns:c16="http://schemas.microsoft.com/office/drawing/2014/chart" uri="{C3380CC4-5D6E-409C-BE32-E72D297353CC}">
              <c16:uniqueId val="{00000002-80E3-4091-9248-332D3D8C97CF}"/>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(version 1).xlsb.xlsx]No. Of Accounts!PivotTable8</c:name>
    <c:fmtId val="10"/>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400">
                <a:solidFill>
                  <a:schemeClr val="accent5">
                    <a:lumMod val="75000"/>
                  </a:schemeClr>
                </a:solidFill>
                <a:latin typeface="Aptos Display" panose="020B0004020202020204" pitchFamily="34" charset="0"/>
              </a:rPr>
              <a:t>No. Of Accounts</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gradFill>
            <a:gsLst>
              <a:gs pos="0">
                <a:schemeClr val="accent2">
                  <a:lumMod val="40000"/>
                  <a:lumOff val="60000"/>
                </a:schemeClr>
              </a:gs>
              <a:gs pos="100000">
                <a:srgbClr val="B19AFC"/>
              </a:gs>
            </a:gsLst>
            <a:lin ang="10800000" scaled="0"/>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accent2">
                  <a:lumMod val="40000"/>
                  <a:lumOff val="60000"/>
                </a:schemeClr>
              </a:gs>
              <a:gs pos="100000">
                <a:srgbClr val="B19AFC"/>
              </a:gs>
            </a:gsLst>
            <a:lin ang="10800000" scaled="0"/>
          </a:gradFill>
          <a:ln w="19050">
            <a:noFill/>
          </a:ln>
          <a:effectLst/>
        </c:spPr>
      </c:pivotFmt>
    </c:pivotFmts>
    <c:plotArea>
      <c:layout/>
      <c:doughnutChart>
        <c:varyColors val="1"/>
        <c:ser>
          <c:idx val="0"/>
          <c:order val="0"/>
          <c:tx>
            <c:strRef>
              <c:f>'No. Of Accounts'!$A$3</c:f>
              <c:strCache>
                <c:ptCount val="1"/>
                <c:pt idx="0">
                  <c:v>Total</c:v>
                </c:pt>
              </c:strCache>
            </c:strRef>
          </c:tx>
          <c:spPr>
            <a:gradFill>
              <a:gsLst>
                <a:gs pos="0">
                  <a:schemeClr val="accent2">
                    <a:lumMod val="40000"/>
                    <a:lumOff val="60000"/>
                  </a:schemeClr>
                </a:gs>
                <a:gs pos="100000">
                  <a:srgbClr val="B19AFC"/>
                </a:gs>
              </a:gsLst>
              <a:lin ang="10800000" scaled="0"/>
            </a:gradFill>
            <a:ln>
              <a:noFill/>
            </a:ln>
          </c:spPr>
          <c:dPt>
            <c:idx val="0"/>
            <c:bubble3D val="0"/>
            <c:spPr>
              <a:gradFill>
                <a:gsLst>
                  <a:gs pos="0">
                    <a:schemeClr val="accent2">
                      <a:lumMod val="40000"/>
                      <a:lumOff val="60000"/>
                    </a:schemeClr>
                  </a:gs>
                  <a:gs pos="100000">
                    <a:srgbClr val="B19AFC"/>
                  </a:gs>
                </a:gsLst>
                <a:lin ang="10800000" scaled="0"/>
              </a:gradFill>
              <a:ln w="19050">
                <a:noFill/>
              </a:ln>
              <a:effectLst/>
            </c:spPr>
            <c:extLst>
              <c:ext xmlns:c16="http://schemas.microsoft.com/office/drawing/2014/chart" uri="{C3380CC4-5D6E-409C-BE32-E72D297353CC}">
                <c16:uniqueId val="{00000001-5123-4F98-A3DF-3FED77667D2E}"/>
              </c:ext>
            </c:extLst>
          </c:dPt>
          <c:cat>
            <c:strRef>
              <c:f>'No. Of Accounts'!$A$4</c:f>
              <c:strCache>
                <c:ptCount val="1"/>
                <c:pt idx="0">
                  <c:v>Total</c:v>
                </c:pt>
              </c:strCache>
            </c:strRef>
          </c:cat>
          <c:val>
            <c:numRef>
              <c:f>'No. Of Accounts'!$A$4</c:f>
              <c:numCache>
                <c:formatCode>General</c:formatCode>
                <c:ptCount val="1"/>
                <c:pt idx="0">
                  <c:v>60</c:v>
                </c:pt>
              </c:numCache>
            </c:numRef>
          </c:val>
          <c:extLst>
            <c:ext xmlns:c16="http://schemas.microsoft.com/office/drawing/2014/chart" uri="{C3380CC4-5D6E-409C-BE32-E72D297353CC}">
              <c16:uniqueId val="{00000002-5123-4F98-A3DF-3FED77667D2E}"/>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(version 1).xlsb.xlsx]Acc Type Unit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Sales By Account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'Acc Type Unit Sales'!$B$3</c:f>
              <c:strCache>
                <c:ptCount val="1"/>
                <c:pt idx="0">
                  <c:v>Total</c:v>
                </c:pt>
              </c:strCache>
            </c:strRef>
          </c:tx>
          <c:spPr>
            <a:solidFill>
              <a:schemeClr val="accent1"/>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 Type Unit Sales'!$A$4:$A$8</c:f>
              <c:strCache>
                <c:ptCount val="4"/>
                <c:pt idx="0">
                  <c:v>Medium Business</c:v>
                </c:pt>
                <c:pt idx="1">
                  <c:v>Online Retailer</c:v>
                </c:pt>
                <c:pt idx="2">
                  <c:v>Small Business</c:v>
                </c:pt>
                <c:pt idx="3">
                  <c:v>Wholesale Distributor</c:v>
                </c:pt>
              </c:strCache>
            </c:strRef>
          </c:cat>
          <c:val>
            <c:numRef>
              <c:f>'Acc Type Unit Sales'!$B$4:$B$8</c:f>
              <c:numCache>
                <c:formatCode>General</c:formatCode>
                <c:ptCount val="4"/>
                <c:pt idx="0">
                  <c:v>380568</c:v>
                </c:pt>
                <c:pt idx="1">
                  <c:v>408515</c:v>
                </c:pt>
                <c:pt idx="2">
                  <c:v>342823</c:v>
                </c:pt>
                <c:pt idx="3">
                  <c:v>348942</c:v>
                </c:pt>
              </c:numCache>
            </c:numRef>
          </c:val>
          <c:extLst>
            <c:ext xmlns:c16="http://schemas.microsoft.com/office/drawing/2014/chart" uri="{C3380CC4-5D6E-409C-BE32-E72D297353CC}">
              <c16:uniqueId val="{00000000-3471-41D0-8FD0-E937A2813ACA}"/>
            </c:ext>
          </c:extLst>
        </c:ser>
        <c:dLbls>
          <c:dLblPos val="outEnd"/>
          <c:showLegendKey val="0"/>
          <c:showVal val="1"/>
          <c:showCatName val="0"/>
          <c:showSerName val="0"/>
          <c:showPercent val="0"/>
          <c:showBubbleSize val="0"/>
        </c:dLbls>
        <c:gapWidth val="182"/>
        <c:axId val="340425711"/>
        <c:axId val="340435791"/>
      </c:barChart>
      <c:catAx>
        <c:axId val="34042571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35791"/>
        <c:crosses val="autoZero"/>
        <c:auto val="1"/>
        <c:lblAlgn val="ctr"/>
        <c:lblOffset val="100"/>
        <c:noMultiLvlLbl val="0"/>
      </c:catAx>
      <c:valAx>
        <c:axId val="340435791"/>
        <c:scaling>
          <c:orientation val="minMax"/>
        </c:scaling>
        <c:delete val="0"/>
        <c:axPos val="b"/>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2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'Acc Type Unit Sales'!$A$12</c:f>
              <c:strCache>
                <c:ptCount val="1"/>
                <c:pt idx="0">
                  <c:v>Total Unit Sales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18-4131-A886-D73EAA16F700}"/>
              </c:ext>
            </c:extLst>
          </c:dPt>
          <c:val>
            <c:numRef>
              <c:f>'Acc Type Unit Sales'!$A$13</c:f>
              <c:numCache>
                <c:formatCode>General</c:formatCode>
                <c:ptCount val="1"/>
                <c:pt idx="0">
                  <c:v>1480848</c:v>
                </c:pt>
              </c:numCache>
            </c:numRef>
          </c:val>
          <c:extLst>
            <c:ext xmlns:c16="http://schemas.microsoft.com/office/drawing/2014/chart" uri="{C3380CC4-5D6E-409C-BE32-E72D297353CC}">
              <c16:uniqueId val="{00000000-BCF3-4493-B214-9508CBBDF8E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(version 1).xlsb.xlsx]Top 5 Region Sales !PivotTable3</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a:t>
            </a:r>
            <a:r>
              <a:rPr lang="en-US" baseline="0"/>
              <a:t> Based On Regions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'Top 5 Region Sales '!$B$3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9A26-4EE7-9BD1-7DEF092EFF5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9A26-4EE7-9BD1-7DEF092EFF5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9A26-4EE7-9BD1-7DEF092EFF5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9A26-4EE7-9BD1-7DEF092EFF5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9A26-4EE7-9BD1-7DEF092EFF5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9A26-4EE7-9BD1-7DEF092EFF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'Top 5 Region Sales '!$A$4:$A$9</c:f>
              <c:strCache>
                <c:ptCount val="6"/>
                <c:pt idx="0">
                  <c:v> Brooklyn NY </c:v>
                </c:pt>
                <c:pt idx="1">
                  <c:v> New York NY </c:v>
                </c:pt>
                <c:pt idx="2">
                  <c:v> Bronx NY </c:v>
                </c:pt>
                <c:pt idx="3">
                  <c:v> Yonkers NY </c:v>
                </c:pt>
                <c:pt idx="4">
                  <c:v> Staten Island NY </c:v>
                </c:pt>
                <c:pt idx="5">
                  <c:v> Staten Island NY</c:v>
                </c:pt>
              </c:strCache>
            </c:strRef>
          </c:cat>
          <c:val>
            <c:numRef>
              <c:f>'Top 5 Region Sales '!$B$4:$B$9</c:f>
              <c:numCache>
                <c:formatCode>0</c:formatCode>
                <c:ptCount val="6"/>
                <c:pt idx="0">
                  <c:v>505276</c:v>
                </c:pt>
                <c:pt idx="1">
                  <c:v>547872</c:v>
                </c:pt>
                <c:pt idx="2">
                  <c:v>333468</c:v>
                </c:pt>
                <c:pt idx="3">
                  <c:v>24084</c:v>
                </c:pt>
                <c:pt idx="4">
                  <c:v>43664</c:v>
                </c:pt>
                <c:pt idx="5">
                  <c:v>26484</c:v>
                </c:pt>
              </c:numCache>
            </c:numRef>
          </c:val>
          <c:extLst>
            <c:ext xmlns:c16="http://schemas.microsoft.com/office/drawing/2014/chart" uri="{C3380CC4-5D6E-409C-BE32-E72D297353CC}">
              <c16:uniqueId val="{00000000-65CD-409E-A2DE-D7CCB5516B7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Bottom 5 Accounts Unit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Bottom 5 Accounts Unit Sales</a:t>
          </a:r>
        </a:p>
      </cx:txPr>
    </cx:title>
    <cx:plotArea>
      <cx:plotAreaRegion>
        <cx:plotSurface>
          <cx:spPr>
            <a:ln>
              <a:noFill/>
            </a:ln>
          </cx:spPr>
        </cx:plotSurface>
        <cx:series layoutId="funnel" uniqueId="{D7D46439-DF29-4CF2-9117-6E2B6DEA333C}">
          <cx:tx>
            <cx:txData>
              <cx:f>_xlchart.v2.4</cx:f>
              <cx:v>Unit Sales </cx:v>
            </cx:txData>
          </cx:tx>
          <cx:dataLabels>
            <cx:visibility seriesName="0" categoryName="0" value="1"/>
          </cx:dataLabels>
          <cx:dataId val="0"/>
        </cx:series>
      </cx:plotAreaRegion>
      <cx:axis id="1">
        <cx:catScaling gapWidth="0.680000007"/>
        <cx:tickLabels/>
        <cx:spPr>
          <a:ln>
            <a:noFill/>
          </a:ln>
        </cx:sp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514349</xdr:colOff>
      <xdr:row>0</xdr:row>
      <xdr:rowOff>106679</xdr:rowOff>
    </xdr:from>
    <xdr:to>
      <xdr:col>19</xdr:col>
      <xdr:colOff>561975</xdr:colOff>
      <xdr:row>9</xdr:row>
      <xdr:rowOff>142875</xdr:rowOff>
    </xdr:to>
    <xdr:sp macro="" textlink="">
      <xdr:nvSpPr>
        <xdr:cNvPr id="10" name="Rectangle: Rounded Corners 9">
          <a:extLst>
            <a:ext uri="{FF2B5EF4-FFF2-40B4-BE49-F238E27FC236}">
              <a16:creationId xmlns:a16="http://schemas.microsoft.com/office/drawing/2014/main" id="{4B1EEDBD-D087-43C3-AE2F-F61497B92619}"/>
            </a:ext>
          </a:extLst>
        </xdr:cNvPr>
        <xdr:cNvSpPr/>
      </xdr:nvSpPr>
      <xdr:spPr>
        <a:xfrm>
          <a:off x="10267949" y="106679"/>
          <a:ext cx="1876426" cy="1664971"/>
        </a:xfrm>
        <a:prstGeom prst="roundRect">
          <a:avLst>
            <a:gd name="adj" fmla="val 13311"/>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2800" b="1">
            <a:solidFill>
              <a:schemeClr val="accent5">
                <a:lumMod val="75000"/>
              </a:schemeClr>
            </a:solidFill>
            <a:latin typeface="Aptos Display" panose="020B0004020202020204" pitchFamily="34" charset="0"/>
          </a:endParaRPr>
        </a:p>
      </xdr:txBody>
    </xdr:sp>
    <xdr:clientData/>
  </xdr:twoCellAnchor>
  <xdr:twoCellAnchor>
    <xdr:from>
      <xdr:col>0</xdr:col>
      <xdr:colOff>60960</xdr:colOff>
      <xdr:row>0</xdr:row>
      <xdr:rowOff>106680</xdr:rowOff>
    </xdr:from>
    <xdr:to>
      <xdr:col>16</xdr:col>
      <xdr:colOff>409575</xdr:colOff>
      <xdr:row>4</xdr:row>
      <xdr:rowOff>167640</xdr:rowOff>
    </xdr:to>
    <xdr:sp macro="" textlink="">
      <xdr:nvSpPr>
        <xdr:cNvPr id="2" name="Rectangle: Rounded Corners 1">
          <a:extLst>
            <a:ext uri="{FF2B5EF4-FFF2-40B4-BE49-F238E27FC236}">
              <a16:creationId xmlns:a16="http://schemas.microsoft.com/office/drawing/2014/main" id="{AF3BAAB5-B401-2805-5F3C-029E58F90641}"/>
            </a:ext>
          </a:extLst>
        </xdr:cNvPr>
        <xdr:cNvSpPr/>
      </xdr:nvSpPr>
      <xdr:spPr>
        <a:xfrm>
          <a:off x="60960" y="106680"/>
          <a:ext cx="10102215" cy="784860"/>
        </a:xfrm>
        <a:prstGeom prst="roundRect">
          <a:avLst>
            <a:gd name="adj" fmla="val 13311"/>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800" b="1">
              <a:solidFill>
                <a:schemeClr val="accent5">
                  <a:lumMod val="75000"/>
                </a:schemeClr>
              </a:solidFill>
              <a:latin typeface="Aptos Display" panose="020B0004020202020204" pitchFamily="34" charset="0"/>
            </a:rPr>
            <a:t>ACCOUNTS SALES DASHBOARD</a:t>
          </a:r>
        </a:p>
      </xdr:txBody>
    </xdr:sp>
    <xdr:clientData/>
  </xdr:twoCellAnchor>
  <xdr:twoCellAnchor>
    <xdr:from>
      <xdr:col>0</xdr:col>
      <xdr:colOff>60960</xdr:colOff>
      <xdr:row>5</xdr:row>
      <xdr:rowOff>100193</xdr:rowOff>
    </xdr:from>
    <xdr:to>
      <xdr:col>6</xdr:col>
      <xdr:colOff>3360</xdr:colOff>
      <xdr:row>21</xdr:row>
      <xdr:rowOff>54113</xdr:rowOff>
    </xdr:to>
    <xdr:sp macro="" textlink="">
      <xdr:nvSpPr>
        <xdr:cNvPr id="4" name="Rectangle: Rounded Corners 3">
          <a:extLst>
            <a:ext uri="{FF2B5EF4-FFF2-40B4-BE49-F238E27FC236}">
              <a16:creationId xmlns:a16="http://schemas.microsoft.com/office/drawing/2014/main" id="{D5E6D29A-314B-4BE7-E22B-41F00A0699E0}"/>
            </a:ext>
          </a:extLst>
        </xdr:cNvPr>
        <xdr:cNvSpPr/>
      </xdr:nvSpPr>
      <xdr:spPr>
        <a:xfrm>
          <a:off x="60960" y="1018265"/>
          <a:ext cx="3577966" cy="2910113"/>
        </a:xfrm>
        <a:prstGeom prst="roundRect">
          <a:avLst>
            <a:gd name="adj" fmla="val 5987"/>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3200">
            <a:solidFill>
              <a:schemeClr val="accent5">
                <a:lumMod val="60000"/>
                <a:lumOff val="40000"/>
              </a:schemeClr>
            </a:solidFill>
            <a:latin typeface="Aptos Display" panose="020B0004020202020204" pitchFamily="34" charset="0"/>
            <a:ea typeface="+mn-ea"/>
            <a:cs typeface="+mn-cs"/>
          </a:endParaRPr>
        </a:p>
      </xdr:txBody>
    </xdr:sp>
    <xdr:clientData/>
  </xdr:twoCellAnchor>
  <xdr:twoCellAnchor>
    <xdr:from>
      <xdr:col>6</xdr:col>
      <xdr:colOff>135255</xdr:colOff>
      <xdr:row>5</xdr:row>
      <xdr:rowOff>121920</xdr:rowOff>
    </xdr:from>
    <xdr:to>
      <xdr:col>12</xdr:col>
      <xdr:colOff>77655</xdr:colOff>
      <xdr:row>21</xdr:row>
      <xdr:rowOff>75840</xdr:rowOff>
    </xdr:to>
    <xdr:sp macro="" textlink="">
      <xdr:nvSpPr>
        <xdr:cNvPr id="5" name="Rectangle: Rounded Corners 4">
          <a:extLst>
            <a:ext uri="{FF2B5EF4-FFF2-40B4-BE49-F238E27FC236}">
              <a16:creationId xmlns:a16="http://schemas.microsoft.com/office/drawing/2014/main" id="{6AD87F55-97AE-4A81-947B-7C411B93E426}"/>
            </a:ext>
          </a:extLst>
        </xdr:cNvPr>
        <xdr:cNvSpPr/>
      </xdr:nvSpPr>
      <xdr:spPr>
        <a:xfrm>
          <a:off x="3792855" y="1026795"/>
          <a:ext cx="3600000" cy="2849520"/>
        </a:xfrm>
        <a:prstGeom prst="roundRect">
          <a:avLst>
            <a:gd name="adj" fmla="val 5987"/>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3200">
            <a:solidFill>
              <a:schemeClr val="accent5">
                <a:lumMod val="60000"/>
                <a:lumOff val="40000"/>
              </a:schemeClr>
            </a:solidFill>
            <a:latin typeface="Aptos Display" panose="020B0004020202020204" pitchFamily="34" charset="0"/>
            <a:ea typeface="+mn-ea"/>
            <a:cs typeface="+mn-cs"/>
          </a:endParaRPr>
        </a:p>
      </xdr:txBody>
    </xdr:sp>
    <xdr:clientData/>
  </xdr:twoCellAnchor>
  <xdr:twoCellAnchor>
    <xdr:from>
      <xdr:col>0</xdr:col>
      <xdr:colOff>55245</xdr:colOff>
      <xdr:row>5</xdr:row>
      <xdr:rowOff>89535</xdr:rowOff>
    </xdr:from>
    <xdr:to>
      <xdr:col>5</xdr:col>
      <xdr:colOff>607245</xdr:colOff>
      <xdr:row>21</xdr:row>
      <xdr:rowOff>51075</xdr:rowOff>
    </xdr:to>
    <xdr:graphicFrame macro="">
      <xdr:nvGraphicFramePr>
        <xdr:cNvPr id="6" name="Chart 5">
          <a:extLst>
            <a:ext uri="{FF2B5EF4-FFF2-40B4-BE49-F238E27FC236}">
              <a16:creationId xmlns:a16="http://schemas.microsoft.com/office/drawing/2014/main" id="{A9E77DD8-CC35-453F-9855-BB750C6E2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135255</xdr:colOff>
      <xdr:row>5</xdr:row>
      <xdr:rowOff>123825</xdr:rowOff>
    </xdr:from>
    <xdr:to>
      <xdr:col>12</xdr:col>
      <xdr:colOff>77655</xdr:colOff>
      <xdr:row>21</xdr:row>
      <xdr:rowOff>77745</xdr:rowOff>
    </xdr:to>
    <xdr:graphicFrame macro="">
      <xdr:nvGraphicFramePr>
        <xdr:cNvPr id="7" name="Chart 6">
          <a:extLst>
            <a:ext uri="{FF2B5EF4-FFF2-40B4-BE49-F238E27FC236}">
              <a16:creationId xmlns:a16="http://schemas.microsoft.com/office/drawing/2014/main" id="{0CC7386B-105E-43D5-8BE5-0677CCBF6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21</xdr:row>
      <xdr:rowOff>167640</xdr:rowOff>
    </xdr:from>
    <xdr:to>
      <xdr:col>6</xdr:col>
      <xdr:colOff>3360</xdr:colOff>
      <xdr:row>37</xdr:row>
      <xdr:rowOff>121560</xdr:rowOff>
    </xdr:to>
    <xdr:sp macro="" textlink="">
      <xdr:nvSpPr>
        <xdr:cNvPr id="8" name="Rectangle: Rounded Corners 7">
          <a:extLst>
            <a:ext uri="{FF2B5EF4-FFF2-40B4-BE49-F238E27FC236}">
              <a16:creationId xmlns:a16="http://schemas.microsoft.com/office/drawing/2014/main" id="{C89BE1B2-7366-452A-95DA-796AC83BE1A1}"/>
            </a:ext>
          </a:extLst>
        </xdr:cNvPr>
        <xdr:cNvSpPr/>
      </xdr:nvSpPr>
      <xdr:spPr>
        <a:xfrm>
          <a:off x="60960" y="3968115"/>
          <a:ext cx="3600000" cy="2849520"/>
        </a:xfrm>
        <a:prstGeom prst="roundRect">
          <a:avLst>
            <a:gd name="adj" fmla="val 5987"/>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3200">
            <a:solidFill>
              <a:schemeClr val="accent5">
                <a:lumMod val="60000"/>
                <a:lumOff val="40000"/>
              </a:schemeClr>
            </a:solidFill>
            <a:latin typeface="Aptos Display" panose="020B0004020202020204" pitchFamily="34" charset="0"/>
            <a:ea typeface="+mn-ea"/>
            <a:cs typeface="+mn-cs"/>
          </a:endParaRPr>
        </a:p>
      </xdr:txBody>
    </xdr:sp>
    <xdr:clientData/>
  </xdr:twoCellAnchor>
  <xdr:twoCellAnchor>
    <xdr:from>
      <xdr:col>0</xdr:col>
      <xdr:colOff>38100</xdr:colOff>
      <xdr:row>21</xdr:row>
      <xdr:rowOff>177165</xdr:rowOff>
    </xdr:from>
    <xdr:to>
      <xdr:col>5</xdr:col>
      <xdr:colOff>590100</xdr:colOff>
      <xdr:row>37</xdr:row>
      <xdr:rowOff>131085</xdr:rowOff>
    </xdr:to>
    <xdr:graphicFrame macro="">
      <xdr:nvGraphicFramePr>
        <xdr:cNvPr id="9" name="Chart 8">
          <a:extLst>
            <a:ext uri="{FF2B5EF4-FFF2-40B4-BE49-F238E27FC236}">
              <a16:creationId xmlns:a16="http://schemas.microsoft.com/office/drawing/2014/main" id="{477246D1-060C-471C-A194-5E466C376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106680</xdr:colOff>
      <xdr:row>22</xdr:row>
      <xdr:rowOff>19050</xdr:rowOff>
    </xdr:from>
    <xdr:to>
      <xdr:col>12</xdr:col>
      <xdr:colOff>49080</xdr:colOff>
      <xdr:row>37</xdr:row>
      <xdr:rowOff>153945</xdr:rowOff>
    </xdr:to>
    <xdr:sp macro="" textlink="">
      <xdr:nvSpPr>
        <xdr:cNvPr id="11" name="Rectangle: Rounded Corners 10">
          <a:extLst>
            <a:ext uri="{FF2B5EF4-FFF2-40B4-BE49-F238E27FC236}">
              <a16:creationId xmlns:a16="http://schemas.microsoft.com/office/drawing/2014/main" id="{B0A998F4-B29B-491A-9066-FD993EE9E861}"/>
            </a:ext>
          </a:extLst>
        </xdr:cNvPr>
        <xdr:cNvSpPr/>
      </xdr:nvSpPr>
      <xdr:spPr>
        <a:xfrm>
          <a:off x="3764280" y="4000500"/>
          <a:ext cx="3600000" cy="2849520"/>
        </a:xfrm>
        <a:prstGeom prst="roundRect">
          <a:avLst>
            <a:gd name="adj" fmla="val 5987"/>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3200">
            <a:solidFill>
              <a:schemeClr val="accent5">
                <a:lumMod val="60000"/>
                <a:lumOff val="40000"/>
              </a:schemeClr>
            </a:solidFill>
            <a:latin typeface="Aptos Display" panose="020B0004020202020204" pitchFamily="34" charset="0"/>
            <a:ea typeface="+mn-ea"/>
            <a:cs typeface="+mn-cs"/>
          </a:endParaRPr>
        </a:p>
      </xdr:txBody>
    </xdr:sp>
    <xdr:clientData/>
  </xdr:twoCellAnchor>
  <xdr:twoCellAnchor>
    <xdr:from>
      <xdr:col>6</xdr:col>
      <xdr:colOff>93345</xdr:colOff>
      <xdr:row>22</xdr:row>
      <xdr:rowOff>15240</xdr:rowOff>
    </xdr:from>
    <xdr:to>
      <xdr:col>12</xdr:col>
      <xdr:colOff>35745</xdr:colOff>
      <xdr:row>37</xdr:row>
      <xdr:rowOff>150135</xdr:rowOff>
    </xdr:to>
    <xdr:graphicFrame macro="">
      <xdr:nvGraphicFramePr>
        <xdr:cNvPr id="12" name="Chart 11">
          <a:extLst>
            <a:ext uri="{FF2B5EF4-FFF2-40B4-BE49-F238E27FC236}">
              <a16:creationId xmlns:a16="http://schemas.microsoft.com/office/drawing/2014/main" id="{BA8E8F0C-3C6C-47B5-B029-B363828D0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409574</xdr:colOff>
      <xdr:row>1</xdr:row>
      <xdr:rowOff>95250</xdr:rowOff>
    </xdr:from>
    <xdr:to>
      <xdr:col>14</xdr:col>
      <xdr:colOff>419099</xdr:colOff>
      <xdr:row>3</xdr:row>
      <xdr:rowOff>152400</xdr:rowOff>
    </xdr:to>
    <xdr:sp macro="" textlink="">
      <xdr:nvSpPr>
        <xdr:cNvPr id="15" name="TextBox 14">
          <a:extLst>
            <a:ext uri="{FF2B5EF4-FFF2-40B4-BE49-F238E27FC236}">
              <a16:creationId xmlns:a16="http://schemas.microsoft.com/office/drawing/2014/main" id="{A5F60B32-D71E-3DF3-B6EE-964F9B856BA5}"/>
            </a:ext>
          </a:extLst>
        </xdr:cNvPr>
        <xdr:cNvSpPr txBox="1"/>
      </xdr:nvSpPr>
      <xdr:spPr>
        <a:xfrm>
          <a:off x="7724774" y="276225"/>
          <a:ext cx="12287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accent5">
                  <a:lumMod val="75000"/>
                </a:schemeClr>
              </a:solidFill>
              <a:latin typeface="Aptos Display" panose="020B0004020202020204" pitchFamily="34" charset="0"/>
            </a:rPr>
            <a:t>Total</a:t>
          </a:r>
          <a:r>
            <a:rPr lang="en-IN" sz="1600" baseline="0">
              <a:solidFill>
                <a:schemeClr val="accent5">
                  <a:lumMod val="75000"/>
                </a:schemeClr>
              </a:solidFill>
              <a:latin typeface="Aptos Display" panose="020B0004020202020204" pitchFamily="34" charset="0"/>
            </a:rPr>
            <a:t> Sales</a:t>
          </a:r>
          <a:endParaRPr lang="en-IN" sz="1600">
            <a:solidFill>
              <a:schemeClr val="accent5">
                <a:lumMod val="75000"/>
              </a:schemeClr>
            </a:solidFill>
            <a:latin typeface="Aptos Display" panose="020B0004020202020204" pitchFamily="34" charset="0"/>
          </a:endParaRPr>
        </a:p>
      </xdr:txBody>
    </xdr:sp>
    <xdr:clientData/>
  </xdr:twoCellAnchor>
  <xdr:twoCellAnchor>
    <xdr:from>
      <xdr:col>14</xdr:col>
      <xdr:colOff>127635</xdr:colOff>
      <xdr:row>0</xdr:row>
      <xdr:rowOff>135255</xdr:rowOff>
    </xdr:from>
    <xdr:to>
      <xdr:col>16</xdr:col>
      <xdr:colOff>381000</xdr:colOff>
      <xdr:row>4</xdr:row>
      <xdr:rowOff>104775</xdr:rowOff>
    </xdr:to>
    <xdr:sp macro="" textlink="'Acc Type Unit Sales'!A13">
      <xdr:nvSpPr>
        <xdr:cNvPr id="16" name="TextBox 15">
          <a:extLst>
            <a:ext uri="{FF2B5EF4-FFF2-40B4-BE49-F238E27FC236}">
              <a16:creationId xmlns:a16="http://schemas.microsoft.com/office/drawing/2014/main" id="{9CA6F96E-C4CC-4666-B696-223F46EDDE5B}"/>
            </a:ext>
          </a:extLst>
        </xdr:cNvPr>
        <xdr:cNvSpPr txBox="1"/>
      </xdr:nvSpPr>
      <xdr:spPr>
        <a:xfrm>
          <a:off x="8662035" y="135255"/>
          <a:ext cx="1472565" cy="693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1730EE6-FBFA-4DF9-8FB0-663994AE3647}" type="TxLink">
            <a:rPr lang="en-US" sz="2400" b="0" i="0" u="none" strike="noStrike">
              <a:solidFill>
                <a:schemeClr val="bg2">
                  <a:lumMod val="50000"/>
                </a:schemeClr>
              </a:solidFill>
              <a:latin typeface="Aptos Display" panose="020B0004020202020204" pitchFamily="34" charset="0"/>
              <a:ea typeface="Calibri"/>
              <a:cs typeface="Calibri"/>
            </a:rPr>
            <a:pPr algn="ctr"/>
            <a:t>1480848</a:t>
          </a:fld>
          <a:endParaRPr lang="en-IN" sz="3600">
            <a:solidFill>
              <a:schemeClr val="bg2">
                <a:lumMod val="50000"/>
              </a:schemeClr>
            </a:solidFill>
            <a:latin typeface="Aptos Display" panose="020B0004020202020204" pitchFamily="34" charset="0"/>
          </a:endParaRPr>
        </a:p>
      </xdr:txBody>
    </xdr:sp>
    <xdr:clientData/>
  </xdr:twoCellAnchor>
  <xdr:twoCellAnchor>
    <xdr:from>
      <xdr:col>12</xdr:col>
      <xdr:colOff>171450</xdr:colOff>
      <xdr:row>5</xdr:row>
      <xdr:rowOff>121920</xdr:rowOff>
    </xdr:from>
    <xdr:to>
      <xdr:col>16</xdr:col>
      <xdr:colOff>409575</xdr:colOff>
      <xdr:row>21</xdr:row>
      <xdr:rowOff>77520</xdr:rowOff>
    </xdr:to>
    <xdr:sp macro="" textlink="">
      <xdr:nvSpPr>
        <xdr:cNvPr id="17" name="Rectangle: Rounded Corners 16">
          <a:extLst>
            <a:ext uri="{FF2B5EF4-FFF2-40B4-BE49-F238E27FC236}">
              <a16:creationId xmlns:a16="http://schemas.microsoft.com/office/drawing/2014/main" id="{47779029-53B3-4424-BAF3-7E470CDF1D8E}"/>
            </a:ext>
          </a:extLst>
        </xdr:cNvPr>
        <xdr:cNvSpPr/>
      </xdr:nvSpPr>
      <xdr:spPr>
        <a:xfrm>
          <a:off x="7486650" y="1026795"/>
          <a:ext cx="2676525" cy="2851200"/>
        </a:xfrm>
        <a:prstGeom prst="roundRect">
          <a:avLst>
            <a:gd name="adj" fmla="val 5987"/>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IN" sz="3200">
            <a:solidFill>
              <a:schemeClr val="accent5">
                <a:lumMod val="60000"/>
                <a:lumOff val="40000"/>
              </a:schemeClr>
            </a:solidFill>
            <a:latin typeface="Aptos Display" panose="020B0004020202020204" pitchFamily="34" charset="0"/>
            <a:ea typeface="+mn-ea"/>
            <a:cs typeface="+mn-cs"/>
          </a:endParaRPr>
        </a:p>
      </xdr:txBody>
    </xdr:sp>
    <xdr:clientData/>
  </xdr:twoCellAnchor>
  <xdr:twoCellAnchor>
    <xdr:from>
      <xdr:col>12</xdr:col>
      <xdr:colOff>171450</xdr:colOff>
      <xdr:row>22</xdr:row>
      <xdr:rowOff>19050</xdr:rowOff>
    </xdr:from>
    <xdr:to>
      <xdr:col>16</xdr:col>
      <xdr:colOff>409575</xdr:colOff>
      <xdr:row>37</xdr:row>
      <xdr:rowOff>155625</xdr:rowOff>
    </xdr:to>
    <xdr:sp macro="" textlink="">
      <xdr:nvSpPr>
        <xdr:cNvPr id="18" name="Rectangle: Rounded Corners 17">
          <a:extLst>
            <a:ext uri="{FF2B5EF4-FFF2-40B4-BE49-F238E27FC236}">
              <a16:creationId xmlns:a16="http://schemas.microsoft.com/office/drawing/2014/main" id="{8F104859-C0A0-4AC2-9910-8D34CEF28603}"/>
            </a:ext>
          </a:extLst>
        </xdr:cNvPr>
        <xdr:cNvSpPr/>
      </xdr:nvSpPr>
      <xdr:spPr>
        <a:xfrm>
          <a:off x="7486650" y="4000500"/>
          <a:ext cx="2676525" cy="2851200"/>
        </a:xfrm>
        <a:prstGeom prst="roundRect">
          <a:avLst>
            <a:gd name="adj" fmla="val 5987"/>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3200">
            <a:solidFill>
              <a:schemeClr val="accent5">
                <a:lumMod val="60000"/>
                <a:lumOff val="40000"/>
              </a:schemeClr>
            </a:solidFill>
            <a:latin typeface="Aptos Display" panose="020B0004020202020204" pitchFamily="34" charset="0"/>
            <a:ea typeface="+mn-ea"/>
            <a:cs typeface="+mn-cs"/>
          </a:endParaRPr>
        </a:p>
      </xdr:txBody>
    </xdr:sp>
    <xdr:clientData/>
  </xdr:twoCellAnchor>
  <xdr:twoCellAnchor>
    <xdr:from>
      <xdr:col>12</xdr:col>
      <xdr:colOff>152400</xdr:colOff>
      <xdr:row>23</xdr:row>
      <xdr:rowOff>38100</xdr:rowOff>
    </xdr:from>
    <xdr:to>
      <xdr:col>16</xdr:col>
      <xdr:colOff>392400</xdr:colOff>
      <xdr:row>36</xdr:row>
      <xdr:rowOff>115425</xdr:rowOff>
    </xdr:to>
    <xdr:graphicFrame macro="">
      <xdr:nvGraphicFramePr>
        <xdr:cNvPr id="19" name="Chart 18">
          <a:extLst>
            <a:ext uri="{FF2B5EF4-FFF2-40B4-BE49-F238E27FC236}">
              <a16:creationId xmlns:a16="http://schemas.microsoft.com/office/drawing/2014/main" id="{08D59DB9-6876-480C-857C-4492C659B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323850</xdr:colOff>
      <xdr:row>29</xdr:row>
      <xdr:rowOff>38100</xdr:rowOff>
    </xdr:from>
    <xdr:to>
      <xdr:col>15</xdr:col>
      <xdr:colOff>257175</xdr:colOff>
      <xdr:row>32</xdr:row>
      <xdr:rowOff>38100</xdr:rowOff>
    </xdr:to>
    <xdr:sp macro="" textlink="'Top 5 Accounts As per CAGR    '!$G$4">
      <xdr:nvSpPr>
        <xdr:cNvPr id="20" name="TextBox 19">
          <a:extLst>
            <a:ext uri="{FF2B5EF4-FFF2-40B4-BE49-F238E27FC236}">
              <a16:creationId xmlns:a16="http://schemas.microsoft.com/office/drawing/2014/main" id="{A1B6B7BF-244E-6661-FF63-71C9296301FD}"/>
            </a:ext>
          </a:extLst>
        </xdr:cNvPr>
        <xdr:cNvSpPr txBox="1"/>
      </xdr:nvSpPr>
      <xdr:spPr>
        <a:xfrm>
          <a:off x="8248650" y="5286375"/>
          <a:ext cx="115252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A6D5A6-9C93-496E-B307-8E190D302907}" type="TxLink">
            <a:rPr lang="en-US" sz="1600" b="0" i="0" u="none" strike="noStrike">
              <a:solidFill>
                <a:schemeClr val="bg2">
                  <a:lumMod val="50000"/>
                </a:schemeClr>
              </a:solidFill>
              <a:latin typeface="Aptos Display" panose="020B0004020202020204" pitchFamily="34" charset="0"/>
              <a:ea typeface="Calibri"/>
              <a:cs typeface="Calibri"/>
            </a:rPr>
            <a:pPr algn="ctr"/>
            <a:t>51.77%</a:t>
          </a:fld>
          <a:endParaRPr lang="en-IN" sz="1600">
            <a:solidFill>
              <a:schemeClr val="bg2">
                <a:lumMod val="50000"/>
              </a:schemeClr>
            </a:solidFill>
            <a:latin typeface="Aptos Display" panose="020B0004020202020204" pitchFamily="34" charset="0"/>
          </a:endParaRPr>
        </a:p>
      </xdr:txBody>
    </xdr:sp>
    <xdr:clientData/>
  </xdr:twoCellAnchor>
  <xdr:twoCellAnchor>
    <xdr:from>
      <xdr:col>12</xdr:col>
      <xdr:colOff>142875</xdr:colOff>
      <xdr:row>6</xdr:row>
      <xdr:rowOff>140970</xdr:rowOff>
    </xdr:from>
    <xdr:to>
      <xdr:col>16</xdr:col>
      <xdr:colOff>382875</xdr:colOff>
      <xdr:row>20</xdr:row>
      <xdr:rowOff>37320</xdr:rowOff>
    </xdr:to>
    <xdr:graphicFrame macro="">
      <xdr:nvGraphicFramePr>
        <xdr:cNvPr id="21" name="Chart 20">
          <a:extLst>
            <a:ext uri="{FF2B5EF4-FFF2-40B4-BE49-F238E27FC236}">
              <a16:creationId xmlns:a16="http://schemas.microsoft.com/office/drawing/2014/main" id="{019E4754-9D34-49C1-9788-97046C045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276225</xdr:colOff>
      <xdr:row>12</xdr:row>
      <xdr:rowOff>161925</xdr:rowOff>
    </xdr:from>
    <xdr:to>
      <xdr:col>15</xdr:col>
      <xdr:colOff>209550</xdr:colOff>
      <xdr:row>15</xdr:row>
      <xdr:rowOff>161925</xdr:rowOff>
    </xdr:to>
    <xdr:sp macro="" textlink="'No. Of Accounts'!C4">
      <xdr:nvSpPr>
        <xdr:cNvPr id="23" name="TextBox 22">
          <a:extLst>
            <a:ext uri="{FF2B5EF4-FFF2-40B4-BE49-F238E27FC236}">
              <a16:creationId xmlns:a16="http://schemas.microsoft.com/office/drawing/2014/main" id="{6E292F62-CC6F-4493-85E0-A9679C04263B}"/>
            </a:ext>
          </a:extLst>
        </xdr:cNvPr>
        <xdr:cNvSpPr txBox="1"/>
      </xdr:nvSpPr>
      <xdr:spPr>
        <a:xfrm>
          <a:off x="8201025" y="2333625"/>
          <a:ext cx="115252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8F46564-8FC0-4B11-A1B4-76BD6D32D375}" type="TxLink">
            <a:rPr lang="en-US" sz="1600" b="0" i="0" u="none" strike="noStrike">
              <a:solidFill>
                <a:schemeClr val="bg2">
                  <a:lumMod val="50000"/>
                </a:schemeClr>
              </a:solidFill>
              <a:latin typeface="Aptos Display" panose="020B0004020202020204" pitchFamily="34" charset="0"/>
              <a:ea typeface="Calibri"/>
              <a:cs typeface="Calibri"/>
            </a:rPr>
            <a:pPr marL="0" indent="0" algn="ctr"/>
            <a:t>60</a:t>
          </a:fld>
          <a:endParaRPr lang="en-IN" sz="1600" b="0" i="0" u="none" strike="noStrike">
            <a:solidFill>
              <a:schemeClr val="bg2">
                <a:lumMod val="50000"/>
              </a:schemeClr>
            </a:solidFill>
            <a:latin typeface="Aptos Display" panose="020B0004020202020204" pitchFamily="34" charset="0"/>
            <a:ea typeface="Calibri"/>
            <a:cs typeface="Calibri"/>
          </a:endParaRPr>
        </a:p>
      </xdr:txBody>
    </xdr:sp>
    <xdr:clientData/>
  </xdr:twoCellAnchor>
  <xdr:twoCellAnchor editAs="oneCell">
    <xdr:from>
      <xdr:col>16</xdr:col>
      <xdr:colOff>561975</xdr:colOff>
      <xdr:row>0</xdr:row>
      <xdr:rowOff>180974</xdr:rowOff>
    </xdr:from>
    <xdr:to>
      <xdr:col>19</xdr:col>
      <xdr:colOff>468216</xdr:colOff>
      <xdr:row>9</xdr:row>
      <xdr:rowOff>73446</xdr:rowOff>
    </xdr:to>
    <mc:AlternateContent xmlns:mc="http://schemas.openxmlformats.org/markup-compatibility/2006" xmlns:a14="http://schemas.microsoft.com/office/drawing/2010/main">
      <mc:Choice Requires="a14">
        <xdr:graphicFrame macro="">
          <xdr:nvGraphicFramePr>
            <xdr:cNvPr id="3" name="Account Type 1">
              <a:extLst>
                <a:ext uri="{FF2B5EF4-FFF2-40B4-BE49-F238E27FC236}">
                  <a16:creationId xmlns:a16="http://schemas.microsoft.com/office/drawing/2014/main" id="{65CFA444-1468-44ED-BDE8-0301085847B1}"/>
                </a:ext>
              </a:extLst>
            </xdr:cNvPr>
            <xdr:cNvGraphicFramePr/>
          </xdr:nvGraphicFramePr>
          <xdr:xfrm>
            <a:off x="0" y="0"/>
            <a:ext cx="0" cy="0"/>
          </xdr:xfrm>
          <a:graphic>
            <a:graphicData uri="http://schemas.microsoft.com/office/drawing/2010/slicer">
              <sle:slicer xmlns:sle="http://schemas.microsoft.com/office/drawing/2010/slicer" name="Account Type 1"/>
            </a:graphicData>
          </a:graphic>
        </xdr:graphicFrame>
      </mc:Choice>
      <mc:Fallback xmlns="">
        <xdr:sp macro="" textlink="">
          <xdr:nvSpPr>
            <xdr:cNvPr id="0" name=""/>
            <xdr:cNvSpPr>
              <a:spLocks noTextEdit="1"/>
            </xdr:cNvSpPr>
          </xdr:nvSpPr>
          <xdr:spPr>
            <a:xfrm>
              <a:off x="10256818" y="180974"/>
              <a:ext cx="1724025" cy="1545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274320</xdr:colOff>
      <xdr:row>1</xdr:row>
      <xdr:rowOff>3810</xdr:rowOff>
    </xdr:from>
    <xdr:to>
      <xdr:col>10</xdr:col>
      <xdr:colOff>579120</xdr:colOff>
      <xdr:row>16</xdr:row>
      <xdr:rowOff>3810</xdr:rowOff>
    </xdr:to>
    <xdr:graphicFrame macro="">
      <xdr:nvGraphicFramePr>
        <xdr:cNvPr id="2" name="Chart 1">
          <a:extLst>
            <a:ext uri="{FF2B5EF4-FFF2-40B4-BE49-F238E27FC236}">
              <a16:creationId xmlns:a16="http://schemas.microsoft.com/office/drawing/2014/main" id="{BFDFFF62-DAE4-FDF1-8687-7CE58B94D0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213360</xdr:colOff>
      <xdr:row>14</xdr:row>
      <xdr:rowOff>129540</xdr:rowOff>
    </xdr:from>
    <xdr:to>
      <xdr:col>1</xdr:col>
      <xdr:colOff>708660</xdr:colOff>
      <xdr:row>25</xdr:row>
      <xdr:rowOff>7620</xdr:rowOff>
    </xdr:to>
    <xdr:graphicFrame macro="">
      <xdr:nvGraphicFramePr>
        <xdr:cNvPr id="3" name="Chart 2">
          <a:extLst>
            <a:ext uri="{FF2B5EF4-FFF2-40B4-BE49-F238E27FC236}">
              <a16:creationId xmlns:a16="http://schemas.microsoft.com/office/drawing/2014/main" id="{AF01A64C-5DF7-3A14-ACCF-F4C242EE7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403860</xdr:colOff>
      <xdr:row>16</xdr:row>
      <xdr:rowOff>144781</xdr:rowOff>
    </xdr:from>
    <xdr:to>
      <xdr:col>12</xdr:col>
      <xdr:colOff>236220</xdr:colOff>
      <xdr:row>20</xdr:row>
      <xdr:rowOff>76200</xdr:rowOff>
    </xdr:to>
    <mc:AlternateContent xmlns:mc="http://schemas.openxmlformats.org/markup-compatibility/2006" xmlns:a14="http://schemas.microsoft.com/office/drawing/2010/main">
      <mc:Choice Requires="a14">
        <xdr:graphicFrame macro="">
          <xdr:nvGraphicFramePr>
            <xdr:cNvPr id="4" name="Account Type">
              <a:extLst>
                <a:ext uri="{FF2B5EF4-FFF2-40B4-BE49-F238E27FC236}">
                  <a16:creationId xmlns:a16="http://schemas.microsoft.com/office/drawing/2014/main" id="{EAAA078C-031C-4C7E-5283-F33A1A15CCF9}"/>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mlns="">
        <xdr:sp macro="" textlink="">
          <xdr:nvSpPr>
            <xdr:cNvPr id="0" name=""/>
            <xdr:cNvSpPr>
              <a:spLocks noTextEdit="1"/>
            </xdr:cNvSpPr>
          </xdr:nvSpPr>
          <xdr:spPr>
            <a:xfrm>
              <a:off x="2880360" y="3070861"/>
              <a:ext cx="5928360" cy="662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647700</xdr:colOff>
      <xdr:row>8</xdr:row>
      <xdr:rowOff>19050</xdr:rowOff>
    </xdr:from>
    <xdr:to>
      <xdr:col>9</xdr:col>
      <xdr:colOff>601980</xdr:colOff>
      <xdr:row>23</xdr:row>
      <xdr:rowOff>19050</xdr:rowOff>
    </xdr:to>
    <xdr:graphicFrame macro="">
      <xdr:nvGraphicFramePr>
        <xdr:cNvPr id="5" name="Chart 4">
          <a:extLst>
            <a:ext uri="{FF2B5EF4-FFF2-40B4-BE49-F238E27FC236}">
              <a16:creationId xmlns:a16="http://schemas.microsoft.com/office/drawing/2014/main" id="{3EE028C5-96E7-71E5-9F3A-C1E61B2F5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579120</xdr:colOff>
      <xdr:row>2</xdr:row>
      <xdr:rowOff>19050</xdr:rowOff>
    </xdr:from>
    <xdr:to>
      <xdr:col>9</xdr:col>
      <xdr:colOff>121920</xdr:colOff>
      <xdr:row>17</xdr:row>
      <xdr:rowOff>19050</xdr:rowOff>
    </xdr:to>
    <xdr:graphicFrame macro="">
      <xdr:nvGraphicFramePr>
        <xdr:cNvPr id="3" name="Chart 2">
          <a:extLst>
            <a:ext uri="{FF2B5EF4-FFF2-40B4-BE49-F238E27FC236}">
              <a16:creationId xmlns:a16="http://schemas.microsoft.com/office/drawing/2014/main" id="{06C8E594-BAD9-0CC4-714F-F3ED47D65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617220</xdr:colOff>
      <xdr:row>8</xdr:row>
      <xdr:rowOff>118110</xdr:rowOff>
    </xdr:from>
    <xdr:to>
      <xdr:col>5</xdr:col>
      <xdr:colOff>701040</xdr:colOff>
      <xdr:row>23</xdr:row>
      <xdr:rowOff>118110</xdr:rowOff>
    </xdr:to>
    <xdr:graphicFrame macro="">
      <xdr:nvGraphicFramePr>
        <xdr:cNvPr id="2" name="Chart 1">
          <a:extLst>
            <a:ext uri="{FF2B5EF4-FFF2-40B4-BE49-F238E27FC236}">
              <a16:creationId xmlns:a16="http://schemas.microsoft.com/office/drawing/2014/main" id="{74EE920D-E6E3-EF6C-56B0-B815F4264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1211580</xdr:colOff>
      <xdr:row>5</xdr:row>
      <xdr:rowOff>30480</xdr:rowOff>
    </xdr:from>
    <xdr:to>
      <xdr:col>8</xdr:col>
      <xdr:colOff>137160</xdr:colOff>
      <xdr:row>16</xdr:row>
      <xdr:rowOff>80010</xdr:rowOff>
    </xdr:to>
    <xdr:graphicFrame macro="">
      <xdr:nvGraphicFramePr>
        <xdr:cNvPr id="3" name="Chart 2">
          <a:extLst>
            <a:ext uri="{FF2B5EF4-FFF2-40B4-BE49-F238E27FC236}">
              <a16:creationId xmlns:a16="http://schemas.microsoft.com/office/drawing/2014/main" id="{583BAA89-B9A9-2F76-8B51-A2DCBCB40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144780</xdr:colOff>
      <xdr:row>4</xdr:row>
      <xdr:rowOff>106680</xdr:rowOff>
    </xdr:from>
    <xdr:to>
      <xdr:col>2</xdr:col>
      <xdr:colOff>342900</xdr:colOff>
      <xdr:row>15</xdr:row>
      <xdr:rowOff>64770</xdr:rowOff>
    </xdr:to>
    <xdr:graphicFrame macro="">
      <xdr:nvGraphicFramePr>
        <xdr:cNvPr id="3" name="Chart 2">
          <a:extLst>
            <a:ext uri="{FF2B5EF4-FFF2-40B4-BE49-F238E27FC236}">
              <a16:creationId xmlns:a16="http://schemas.microsoft.com/office/drawing/2014/main" id="{627B1DE4-FAA3-45CB-431B-15C884E77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53340</xdr:colOff>
      <xdr:row>8</xdr:row>
      <xdr:rowOff>163830</xdr:rowOff>
    </xdr:from>
    <xdr:to>
      <xdr:col>9</xdr:col>
      <xdr:colOff>137160</xdr:colOff>
      <xdr:row>23</xdr:row>
      <xdr:rowOff>163830</xdr:rowOff>
    </xdr:to>
    <xdr:graphicFrame macro="">
      <xdr:nvGraphicFramePr>
        <xdr:cNvPr id="2" name="Chart 1">
          <a:extLst>
            <a:ext uri="{FF2B5EF4-FFF2-40B4-BE49-F238E27FC236}">
              <a16:creationId xmlns:a16="http://schemas.microsoft.com/office/drawing/2014/main" id="{200E080E-03D1-71CA-4AFE-8A441D7E1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441960</xdr:colOff>
      <xdr:row>9</xdr:row>
      <xdr:rowOff>80010</xdr:rowOff>
    </xdr:from>
    <xdr:to>
      <xdr:col>17</xdr:col>
      <xdr:colOff>137160</xdr:colOff>
      <xdr:row>24</xdr:row>
      <xdr:rowOff>80010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D4D9E4ED-C7D8-FED3-B1BD-C3452C292D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40980" y="17259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ruddh" refreshedDate="45509.760928124997" createdVersion="8" refreshedVersion="8" minRefreshableVersion="3" recordCount="60" xr:uid="{267A8B7E-CCD7-4915-8957-E3FE16C4964E}">
  <cacheSource type="worksheet">
    <worksheetSource name="Table1"/>
  </cacheSource>
  <cacheFields count="21">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acheField>
    <cacheField name="Region " numFmtId="0">
      <sharedItems count="57">
        <s v=" Brooklyn NY "/>
        <s v=" New York NY "/>
        <s v=" Bronx NY "/>
        <s v=" Staten Island NY"/>
        <s v=" Yonkers NY "/>
        <s v=" Staten Island NY "/>
        <s v=" New York  NY " u="1"/>
        <s v=" Staten Island  NY " u="1"/>
        <s v=" Brooklyn NY 11201" u="1"/>
        <s v=" New York NY 10013" u="1"/>
        <s v=" New York NY 10005" u="1"/>
        <s v=" New York NY 10004" u="1"/>
        <s v=" Bronx NY 10467" u="1"/>
        <s v=" New York NY 10024" u="1"/>
        <s v=" Brooklyn NY 11214" u="1"/>
        <s v=" New York NY 10034" u="1"/>
        <s v=" Bronx NY 10461" u="1"/>
        <s v=" Brooklyn NY 11233" u="1"/>
        <s v=" Brooklyn NY 11237" u="1"/>
        <s v=" New York  NY 10025" u="1"/>
        <s v=" New York NY 10032" u="1"/>
        <s v=" New York NY 10011" u="1"/>
        <s v=" Brooklyn NY 11225" u="1"/>
        <s v=" Bronx NY 10466" u="1"/>
        <s v=" New York NY 10040" u="1"/>
        <s v=" Bronx NY 10468" u="1"/>
        <s v=" New York NY 10027" u="1"/>
        <s v=" Bronx NY 10457" u="1"/>
        <s v=" New York NY 10128" u="1"/>
        <s v=" Bronx NY 10472" u="1"/>
        <s v=" New York NY 10033" u="1"/>
        <s v=" Brooklyn NY 11211" u="1"/>
        <s v=" Bronx NY 10462" u="1"/>
        <s v=" Staten Island  NY 10306" u="1"/>
        <s v=" New York NY 10002" u="1"/>
        <s v=" Brooklyn NY 11213" u="1"/>
        <s v=" Yonkers NY 10701" u="1"/>
        <s v=" Brooklyn NY 11221" u="1"/>
        <s v=" Staten Island NY 10306" u="1"/>
        <s v=" Brooklyn NY 11203" u="1"/>
        <s v=" Bronx NY 10463" u="1"/>
        <s v=" Brooklyn NY 11230" u="1"/>
        <s v=" Brooklyn NY 11210" u="1"/>
        <s v=" New York NY 10009" u="1"/>
        <s v=" Brooklyn NY 11208" u="1"/>
        <s v=" New York NY 10028" u="1"/>
        <s v=" Brooklyn NY 11223" u="1"/>
        <s v=" Brooklyn NY 11218" u="1"/>
        <s v=" Bronx NY 10451" u="1"/>
        <s v=" New York NY 10025" u="1"/>
        <s v=" Bronx NY 10465" u="1"/>
        <s v=" Brooklyn NY 11228" u="1"/>
        <s v=" New York NY 10031" u="1"/>
        <s v=" Brooklyn NY 11209" u="1"/>
        <s v=" New York NY 10029" u="1"/>
        <s v=" Staten Island NY 10312" u="1"/>
        <s v=" Brooklyn NY 11224" u="1"/>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ount="2">
        <s v="Yes"/>
        <s v="No"/>
      </sharedItems>
    </cacheField>
    <cacheField name="Coupons" numFmtId="0">
      <sharedItems count="2">
        <s v="Yes"/>
        <s v="No"/>
      </sharedItems>
    </cacheField>
    <cacheField name="Catalog Inclusion" numFmtId="0">
      <sharedItems count="2">
        <s v="Yes"/>
        <s v="No"/>
      </sharedItems>
    </cacheField>
    <cacheField name="Posters" numFmtId="0">
      <sharedItems count="2">
        <s v="Yes"/>
        <s v="No"/>
      </sharedItems>
    </cacheField>
    <cacheField name="2017" numFmtId="0">
      <sharedItems containsSemiMixedTypes="0" containsString="0" containsNumber="1" containsInteger="1" minValue="24" maxValue="9791"/>
    </cacheField>
    <cacheField name="2018" numFmtId="0">
      <sharedItems containsSemiMixedTypes="0" containsString="0" containsNumber="1" containsInteger="1" minValue="286" maxValue="9610"/>
    </cacheField>
    <cacheField name="2019" numFmtId="0">
      <sharedItems containsSemiMixedTypes="0" containsString="0" containsNumber="1" containsInteger="1" minValue="747" maxValue="8390"/>
    </cacheField>
    <cacheField name="2020" numFmtId="0">
      <sharedItems containsSemiMixedTypes="0" containsString="0" containsNumber="1" containsInteger="1" minValue="338" maxValue="9024"/>
    </cacheField>
    <cacheField name="2021" numFmtId="0">
      <sharedItems containsSemiMixedTypes="0" containsString="0" containsNumber="1" containsInteger="1" minValue="44" maxValue="9983"/>
    </cacheField>
    <cacheField name="5 YR CAGR" numFmtId="9">
      <sharedItems containsSemiMixedTypes="0" containsString="0" containsNumber="1" minValue="-0.72898466539472961" maxValue="3.3498147004699526"/>
    </cacheField>
    <cacheField name="Total Unit Sales " numFmtId="0">
      <sharedItems containsSemiMixedTypes="0" containsString="0" containsNumber="1" containsInteger="1" minValue="8676" maxValue="39413" count="60">
        <n v="30734"/>
        <n v="23830"/>
        <n v="18447"/>
        <n v="18981"/>
        <n v="16319"/>
        <n v="32872"/>
        <n v="19401"/>
        <n v="31745"/>
        <n v="30946"/>
        <n v="16060"/>
        <n v="25089"/>
        <n v="17938"/>
        <n v="17629"/>
        <n v="19766"/>
        <n v="23066"/>
        <n v="34686"/>
        <n v="25995"/>
        <n v="30399"/>
        <n v="39413"/>
        <n v="21393"/>
        <n v="18576"/>
        <n v="24809"/>
        <n v="24323"/>
        <n v="23194"/>
        <n v="27185"/>
        <n v="20785"/>
        <n v="19479"/>
        <n v="26484"/>
        <n v="27074"/>
        <n v="16773"/>
        <n v="28630"/>
        <n v="24084"/>
        <n v="39331"/>
        <n v="31127"/>
        <n v="22203"/>
        <n v="28460"/>
        <n v="27558"/>
        <n v="21927"/>
        <n v="28665"/>
        <n v="20019"/>
        <n v="23053"/>
        <n v="23773"/>
        <n v="30193"/>
        <n v="29042"/>
        <n v="30450"/>
        <n v="10574"/>
        <n v="25197"/>
        <n v="27508"/>
        <n v="19283"/>
        <n v="29285"/>
        <n v="21609"/>
        <n v="28608"/>
        <n v="36951"/>
        <n v="26867"/>
        <n v="17038"/>
        <n v="8676"/>
        <n v="23827"/>
        <n v="29730"/>
        <n v="21461"/>
        <n v="22328"/>
      </sharedItems>
    </cacheField>
    <cacheField name="Field1" numFmtId="0" formula=" 0" databaseField="0"/>
    <cacheField name="Years" numFmtId="0" formula="'2017'+'2018'+'2019'+'2020'+'2021'" databaseField="0"/>
  </cacheFields>
  <extLst>
    <ext xmlns:x14="http://schemas.microsoft.com/office/spreadsheetml/2009/9/main" uri="{725AE2AE-9491-48be-B2B4-4EB974FC3084}">
      <x14:pivotCacheDefinition pivotCacheId="943960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2131 Patterson Road"/>
    <x v="0"/>
    <s v="(880) 283-6803"/>
    <x v="0"/>
    <s v="Yes"/>
    <s v="Yes"/>
    <s v="Yes"/>
    <x v="0"/>
    <x v="0"/>
    <x v="0"/>
    <x v="0"/>
    <n v="1982"/>
    <n v="5388"/>
    <n v="7063"/>
    <n v="7208"/>
    <n v="9093"/>
    <n v="0.46352749292411066"/>
    <x v="0"/>
  </r>
  <r>
    <x v="1"/>
    <s v="3685 Morningview Lane"/>
    <x v="1"/>
    <s v="(711) 426-7350"/>
    <x v="0"/>
    <s v="Yes"/>
    <s v="Yes"/>
    <s v="Yes"/>
    <x v="1"/>
    <x v="0"/>
    <x v="0"/>
    <x v="0"/>
    <n v="2786"/>
    <n v="3804"/>
    <n v="4121"/>
    <n v="6210"/>
    <n v="6909"/>
    <n v="0.25489826874508914"/>
    <x v="1"/>
  </r>
  <r>
    <x v="2"/>
    <s v="2285 Ladybug Drive"/>
    <x v="1"/>
    <s v="(952) 952-5573"/>
    <x v="0"/>
    <s v="Yes"/>
    <s v="Yes"/>
    <s v="Yes"/>
    <x v="0"/>
    <x v="0"/>
    <x v="0"/>
    <x v="0"/>
    <n v="1209"/>
    <n v="1534"/>
    <n v="1634"/>
    <n v="4302"/>
    <n v="9768"/>
    <n v="0.68595057009486848"/>
    <x v="2"/>
  </r>
  <r>
    <x v="3"/>
    <s v="2930 Southern Street"/>
    <x v="1"/>
    <s v="(491) 505-6064"/>
    <x v="0"/>
    <s v="Yes"/>
    <s v="Yes"/>
    <s v="Yes"/>
    <x v="0"/>
    <x v="0"/>
    <x v="0"/>
    <x v="0"/>
    <n v="906"/>
    <n v="1251"/>
    <n v="2897"/>
    <n v="4499"/>
    <n v="9428"/>
    <n v="0.79606828454142997"/>
    <x v="3"/>
  </r>
  <r>
    <x v="4"/>
    <s v="2807 Geraldine Lane"/>
    <x v="1"/>
    <s v="(412) 570-0596"/>
    <x v="0"/>
    <s v="Yes"/>
    <s v="Yes"/>
    <s v="No"/>
    <x v="0"/>
    <x v="0"/>
    <x v="0"/>
    <x v="0"/>
    <n v="1421"/>
    <n v="1893"/>
    <n v="2722"/>
    <n v="4410"/>
    <n v="5873"/>
    <n v="0.42582583880267388"/>
    <x v="4"/>
  </r>
  <r>
    <x v="5"/>
    <s v="7778 Cherry Road"/>
    <x v="2"/>
    <s v="(594) 807-4187"/>
    <x v="0"/>
    <s v="Yes"/>
    <s v="Yes"/>
    <s v="Yes"/>
    <x v="1"/>
    <x v="0"/>
    <x v="0"/>
    <x v="1"/>
    <n v="2341"/>
    <n v="6105"/>
    <n v="7777"/>
    <n v="7891"/>
    <n v="8758"/>
    <n v="0.390755806385503"/>
    <x v="5"/>
  </r>
  <r>
    <x v="6"/>
    <s v="48 Winchester Avenue"/>
    <x v="1"/>
    <s v="(678) 294-8103"/>
    <x v="0"/>
    <s v="Yes"/>
    <s v="No"/>
    <s v="No"/>
    <x v="1"/>
    <x v="1"/>
    <x v="0"/>
    <x v="1"/>
    <n v="9252"/>
    <n v="8499"/>
    <n v="991"/>
    <n v="448"/>
    <n v="211"/>
    <n v="-0.61139202601329412"/>
    <x v="6"/>
  </r>
  <r>
    <x v="7"/>
    <s v="8735 Squaw Creek Drive"/>
    <x v="0"/>
    <s v="(305) 531-1310"/>
    <x v="0"/>
    <s v="Yes"/>
    <s v="No"/>
    <s v="Yes"/>
    <x v="0"/>
    <x v="1"/>
    <x v="0"/>
    <x v="1"/>
    <n v="1581"/>
    <n v="4799"/>
    <n v="6582"/>
    <n v="9024"/>
    <n v="9759"/>
    <n v="0.57622554654037406"/>
    <x v="7"/>
  </r>
  <r>
    <x v="8"/>
    <s v="267 Third Road"/>
    <x v="1"/>
    <s v="(697) 543-0310"/>
    <x v="0"/>
    <s v="Yes"/>
    <s v="No"/>
    <s v="No"/>
    <x v="1"/>
    <x v="1"/>
    <x v="0"/>
    <x v="1"/>
    <n v="9766"/>
    <n v="8049"/>
    <n v="5556"/>
    <n v="5202"/>
    <n v="2373"/>
    <n v="-0.29790601141591733"/>
    <x v="8"/>
  </r>
  <r>
    <x v="9"/>
    <s v="102 Coffee Court"/>
    <x v="2"/>
    <s v="(277) 456-4626"/>
    <x v="0"/>
    <s v="Yes"/>
    <s v="Yes"/>
    <s v="No"/>
    <x v="0"/>
    <x v="1"/>
    <x v="0"/>
    <x v="1"/>
    <n v="1530"/>
    <n v="1620"/>
    <n v="2027"/>
    <n v="4881"/>
    <n v="6002"/>
    <n v="0.40734683274409145"/>
    <x v="9"/>
  </r>
  <r>
    <x v="10"/>
    <s v="44 W. Pheasant Street"/>
    <x v="0"/>
    <s v="(459) 968-9453"/>
    <x v="0"/>
    <s v="Yes"/>
    <s v="No"/>
    <s v="No"/>
    <x v="1"/>
    <x v="1"/>
    <x v="1"/>
    <x v="1"/>
    <n v="7555"/>
    <n v="6551"/>
    <n v="5188"/>
    <n v="3436"/>
    <n v="2359"/>
    <n v="-0.25247905109930902"/>
    <x v="10"/>
  </r>
  <r>
    <x v="11"/>
    <s v="7488 N. Marconi Ave"/>
    <x v="0"/>
    <s v="(313) 417-8968"/>
    <x v="0"/>
    <s v="Yes"/>
    <s v="No"/>
    <s v="No"/>
    <x v="1"/>
    <x v="1"/>
    <x v="1"/>
    <x v="1"/>
    <n v="1532"/>
    <n v="2678"/>
    <n v="4068"/>
    <n v="4278"/>
    <n v="5382"/>
    <n v="0.3690560602470212"/>
    <x v="11"/>
  </r>
  <r>
    <x v="12"/>
    <s v="9575 Shipley Court"/>
    <x v="0"/>
    <s v="(876) 653-1727"/>
    <x v="0"/>
    <s v="Yes"/>
    <s v="No"/>
    <s v="Yes"/>
    <x v="0"/>
    <x v="0"/>
    <x v="0"/>
    <x v="0"/>
    <n v="24"/>
    <n v="1797"/>
    <n v="3548"/>
    <n v="3668"/>
    <n v="8592"/>
    <n v="3.3498147004699526"/>
    <x v="12"/>
  </r>
  <r>
    <x v="13"/>
    <s v="8156 Lake View Street"/>
    <x v="1"/>
    <s v="(628) 832-4986"/>
    <x v="0"/>
    <s v="Yes"/>
    <s v="Yes"/>
    <s v="Yes"/>
    <x v="0"/>
    <x v="0"/>
    <x v="0"/>
    <x v="0"/>
    <n v="861"/>
    <n v="1314"/>
    <n v="1810"/>
    <n v="6510"/>
    <n v="9271"/>
    <n v="0.81146879617010592"/>
    <x v="13"/>
  </r>
  <r>
    <x v="14"/>
    <s v="44 Madison Dr"/>
    <x v="1"/>
    <s v="(220) 929-0797"/>
    <x v="0"/>
    <s v="Yes"/>
    <s v="Yes"/>
    <s v="No"/>
    <x v="1"/>
    <x v="1"/>
    <x v="1"/>
    <x v="1"/>
    <n v="9058"/>
    <n v="4839"/>
    <n v="4776"/>
    <n v="4024"/>
    <n v="369"/>
    <n v="-0.55073921414194782"/>
    <x v="14"/>
  </r>
  <r>
    <x v="15"/>
    <s v="9848 Linden St"/>
    <x v="1"/>
    <s v="(248) 450-0797"/>
    <x v="1"/>
    <s v="Yes"/>
    <s v="Yes"/>
    <s v="No"/>
    <x v="1"/>
    <x v="1"/>
    <x v="1"/>
    <x v="1"/>
    <n v="3501"/>
    <n v="7079"/>
    <n v="7438"/>
    <n v="7443"/>
    <n v="9225"/>
    <n v="0.27407081068210992"/>
    <x v="15"/>
  </r>
  <r>
    <x v="16"/>
    <s v="805 South Pilgrim Court"/>
    <x v="0"/>
    <s v="(964) 214-3742"/>
    <x v="1"/>
    <s v="Yes"/>
    <s v="Yes"/>
    <s v="No"/>
    <x v="1"/>
    <x v="1"/>
    <x v="1"/>
    <x v="1"/>
    <n v="3916"/>
    <n v="4218"/>
    <n v="5072"/>
    <n v="5201"/>
    <n v="7588"/>
    <n v="0.17983468576187267"/>
    <x v="16"/>
  </r>
  <r>
    <x v="17"/>
    <s v="9132 Redwood Rd"/>
    <x v="2"/>
    <s v="(831) 406-6300"/>
    <x v="1"/>
    <s v="Yes"/>
    <s v="Yes"/>
    <s v="No"/>
    <x v="0"/>
    <x v="1"/>
    <x v="0"/>
    <x v="1"/>
    <n v="700"/>
    <n v="5721"/>
    <n v="6247"/>
    <n v="8495"/>
    <n v="9236"/>
    <n v="0.90588403033885334"/>
    <x v="17"/>
  </r>
  <r>
    <x v="18"/>
    <s v="3 Warren Drive"/>
    <x v="1"/>
    <s v="(778) 387-0744"/>
    <x v="1"/>
    <s v="Yes"/>
    <s v="Yes"/>
    <s v="No"/>
    <x v="1"/>
    <x v="1"/>
    <x v="1"/>
    <x v="1"/>
    <n v="9773"/>
    <n v="9179"/>
    <n v="8390"/>
    <n v="8256"/>
    <n v="3815"/>
    <n v="-0.20956409258224717"/>
    <x v="18"/>
  </r>
  <r>
    <x v="19"/>
    <s v="402 Bridgeton Lane"/>
    <x v="2"/>
    <s v="(617) 419-7996"/>
    <x v="1"/>
    <s v="Yes"/>
    <s v="Yes"/>
    <s v="No"/>
    <x v="0"/>
    <x v="1"/>
    <x v="0"/>
    <x v="1"/>
    <n v="73"/>
    <n v="3485"/>
    <n v="4592"/>
    <n v="5143"/>
    <n v="8100"/>
    <n v="2.2455667067018901"/>
    <x v="19"/>
  </r>
  <r>
    <x v="20"/>
    <s v="6 E. Nichols Ave"/>
    <x v="1"/>
    <s v="(349) 801-7566"/>
    <x v="1"/>
    <s v="Yes"/>
    <s v="Yes"/>
    <s v="No"/>
    <x v="0"/>
    <x v="1"/>
    <x v="0"/>
    <x v="1"/>
    <n v="238"/>
    <n v="1235"/>
    <n v="1822"/>
    <n v="7074"/>
    <n v="8207"/>
    <n v="1.4232703532020747"/>
    <x v="20"/>
  </r>
  <r>
    <x v="21"/>
    <s v="323 North Edgewood St"/>
    <x v="2"/>
    <s v="(784) 634-6873"/>
    <x v="1"/>
    <s v="Yes"/>
    <s v="Yes"/>
    <s v="No"/>
    <x v="0"/>
    <x v="1"/>
    <x v="0"/>
    <x v="1"/>
    <n v="1368"/>
    <n v="3447"/>
    <n v="4535"/>
    <n v="5476"/>
    <n v="9983"/>
    <n v="0.64359095818904954"/>
    <x v="21"/>
  </r>
  <r>
    <x v="22"/>
    <s v="484 Thorne St"/>
    <x v="1"/>
    <s v="(938) 752-9381"/>
    <x v="1"/>
    <s v="Yes"/>
    <s v="No"/>
    <s v="No"/>
    <x v="1"/>
    <x v="0"/>
    <x v="1"/>
    <x v="1"/>
    <n v="8331"/>
    <n v="7667"/>
    <n v="5952"/>
    <n v="1998"/>
    <n v="375"/>
    <n v="-0.53938981874158332"/>
    <x v="22"/>
  </r>
  <r>
    <x v="23"/>
    <s v="861 Gonzales Lane"/>
    <x v="2"/>
    <s v="(253) 861-1301"/>
    <x v="1"/>
    <s v="Yes"/>
    <s v="Yes"/>
    <s v="No"/>
    <x v="0"/>
    <x v="0"/>
    <x v="0"/>
    <x v="1"/>
    <n v="1779"/>
    <n v="2124"/>
    <n v="2844"/>
    <n v="6877"/>
    <n v="9570"/>
    <n v="0.52294422157633269"/>
    <x v="23"/>
  </r>
  <r>
    <x v="24"/>
    <s v="267 Randall Mill Dr"/>
    <x v="1"/>
    <s v="(939) 738-6471"/>
    <x v="1"/>
    <s v="Yes"/>
    <s v="Yes"/>
    <s v="No"/>
    <x v="0"/>
    <x v="0"/>
    <x v="0"/>
    <x v="1"/>
    <n v="570"/>
    <n v="1322"/>
    <n v="7279"/>
    <n v="8443"/>
    <n v="9571"/>
    <n v="1.0242801438529217"/>
    <x v="24"/>
  </r>
  <r>
    <x v="25"/>
    <s v="12 Lees Creek St"/>
    <x v="0"/>
    <s v="(754) 696-3109"/>
    <x v="1"/>
    <s v="Yes"/>
    <s v="No"/>
    <s v="No"/>
    <x v="1"/>
    <x v="0"/>
    <x v="1"/>
    <x v="1"/>
    <n v="6156"/>
    <n v="6110"/>
    <n v="5791"/>
    <n v="1759"/>
    <n v="969"/>
    <n v="-0.37012221518144006"/>
    <x v="25"/>
  </r>
  <r>
    <x v="26"/>
    <s v="240 W. Manhattan St"/>
    <x v="2"/>
    <s v="(967) 547-1542"/>
    <x v="1"/>
    <s v="Yes"/>
    <s v="Yes"/>
    <s v="No"/>
    <x v="0"/>
    <x v="0"/>
    <x v="0"/>
    <x v="1"/>
    <n v="209"/>
    <n v="621"/>
    <n v="3098"/>
    <n v="7118"/>
    <n v="8433"/>
    <n v="1.5203389637502625"/>
    <x v="26"/>
  </r>
  <r>
    <x v="27"/>
    <s v="62 Lower River Road"/>
    <x v="3"/>
    <s v="(743) 960-6716"/>
    <x v="1"/>
    <s v="Yes"/>
    <s v="Yes"/>
    <s v="No"/>
    <x v="1"/>
    <x v="1"/>
    <x v="1"/>
    <x v="1"/>
    <n v="6309"/>
    <n v="6227"/>
    <n v="5123"/>
    <n v="4968"/>
    <n v="3857"/>
    <n v="-0.11575568185753915"/>
    <x v="27"/>
  </r>
  <r>
    <x v="28"/>
    <s v="48 S. Brandywine St"/>
    <x v="1"/>
    <s v="(845) 304-6511"/>
    <x v="1"/>
    <s v="Yes"/>
    <s v="Yes"/>
    <s v="No"/>
    <x v="0"/>
    <x v="1"/>
    <x v="0"/>
    <x v="1"/>
    <n v="712"/>
    <n v="4182"/>
    <n v="6087"/>
    <n v="7494"/>
    <n v="8599"/>
    <n v="0.86419779018759768"/>
    <x v="28"/>
  </r>
  <r>
    <x v="29"/>
    <s v="5 Tallwood St"/>
    <x v="0"/>
    <s v="(886) 554-5339"/>
    <x v="1"/>
    <s v="Yes"/>
    <s v="Yes"/>
    <s v="No"/>
    <x v="1"/>
    <x v="1"/>
    <x v="1"/>
    <x v="1"/>
    <n v="2390"/>
    <n v="2415"/>
    <n v="3461"/>
    <n v="3850"/>
    <n v="4657"/>
    <n v="0.18148193130433588"/>
    <x v="29"/>
  </r>
  <r>
    <x v="30"/>
    <s v="77 Stillwater St"/>
    <x v="0"/>
    <s v="(831) 581-1892"/>
    <x v="2"/>
    <s v="Yes"/>
    <s v="Yes"/>
    <s v="Yes"/>
    <x v="1"/>
    <x v="1"/>
    <x v="0"/>
    <x v="1"/>
    <n v="2519"/>
    <n v="3938"/>
    <n v="5190"/>
    <n v="8203"/>
    <n v="8780"/>
    <n v="0.36636455401735013"/>
    <x v="30"/>
  </r>
  <r>
    <x v="31"/>
    <s v="7061 Bishop St"/>
    <x v="4"/>
    <s v="(571) 843-1746"/>
    <x v="2"/>
    <s v="Yes"/>
    <s v="Yes"/>
    <s v="Yes"/>
    <x v="0"/>
    <x v="0"/>
    <x v="0"/>
    <x v="1"/>
    <n v="138"/>
    <n v="286"/>
    <n v="6750"/>
    <n v="8254"/>
    <n v="8656"/>
    <n v="1.8142296888697582"/>
    <x v="31"/>
  </r>
  <r>
    <x v="32"/>
    <s v="7223 Cedarwood Ave"/>
    <x v="0"/>
    <s v="(924) 516-6566"/>
    <x v="2"/>
    <s v="Yes"/>
    <s v="Yes"/>
    <s v="Yes"/>
    <x v="1"/>
    <x v="1"/>
    <x v="0"/>
    <x v="0"/>
    <n v="8873"/>
    <n v="8484"/>
    <n v="7883"/>
    <n v="7499"/>
    <n v="6592"/>
    <n v="-7.1596691853915484E-2"/>
    <x v="32"/>
  </r>
  <r>
    <x v="33"/>
    <s v="62 Lafayette Ave"/>
    <x v="2"/>
    <s v="(247) 999-3394"/>
    <x v="2"/>
    <s v="Yes"/>
    <s v="Yes"/>
    <s v="Yes"/>
    <x v="1"/>
    <x v="1"/>
    <x v="0"/>
    <x v="0"/>
    <n v="3297"/>
    <n v="4866"/>
    <n v="4928"/>
    <n v="8451"/>
    <n v="9585"/>
    <n v="0.30577482876902251"/>
    <x v="33"/>
  </r>
  <r>
    <x v="34"/>
    <s v="7839 Elm St"/>
    <x v="5"/>
    <s v="(920) 451-3973"/>
    <x v="2"/>
    <s v="Yes"/>
    <s v="Yes"/>
    <s v="Yes"/>
    <x v="0"/>
    <x v="0"/>
    <x v="0"/>
    <x v="0"/>
    <n v="1092"/>
    <n v="3140"/>
    <n v="4123"/>
    <n v="4366"/>
    <n v="9482"/>
    <n v="0.71660086943635504"/>
    <x v="34"/>
  </r>
  <r>
    <x v="35"/>
    <s v="429 Stonybrook Dr"/>
    <x v="0"/>
    <s v="(258) 948-7479"/>
    <x v="2"/>
    <s v="Yes"/>
    <s v="Yes"/>
    <s v="Yes"/>
    <x v="1"/>
    <x v="1"/>
    <x v="0"/>
    <x v="0"/>
    <n v="2541"/>
    <n v="3794"/>
    <n v="3984"/>
    <n v="8803"/>
    <n v="9338"/>
    <n v="0.38456165928272146"/>
    <x v="35"/>
  </r>
  <r>
    <x v="36"/>
    <s v="640 Beechwood Dr"/>
    <x v="2"/>
    <s v="(357) 532-0838"/>
    <x v="2"/>
    <s v="Yes"/>
    <s v="Yes"/>
    <s v="Yes"/>
    <x v="0"/>
    <x v="0"/>
    <x v="0"/>
    <x v="0"/>
    <n v="742"/>
    <n v="3751"/>
    <n v="4423"/>
    <n v="8733"/>
    <n v="9909"/>
    <n v="0.91164163510334228"/>
    <x v="36"/>
  </r>
  <r>
    <x v="37"/>
    <s v="9453 N. Wagon Lane"/>
    <x v="0"/>
    <s v="(454) 903-5770"/>
    <x v="2"/>
    <s v="Yes"/>
    <s v="No"/>
    <s v="No"/>
    <x v="1"/>
    <x v="1"/>
    <x v="0"/>
    <x v="0"/>
    <n v="7703"/>
    <n v="6957"/>
    <n v="3898"/>
    <n v="1857"/>
    <n v="1512"/>
    <n v="-0.33438519484677687"/>
    <x v="37"/>
  </r>
  <r>
    <x v="38"/>
    <s v="81 San Carlos Road"/>
    <x v="2"/>
    <s v="(336) 448-7026"/>
    <x v="2"/>
    <s v="Yes"/>
    <s v="Yes"/>
    <s v="Yes"/>
    <x v="0"/>
    <x v="0"/>
    <x v="0"/>
    <x v="0"/>
    <n v="488"/>
    <n v="5535"/>
    <n v="5775"/>
    <n v="7661"/>
    <n v="9206"/>
    <n v="1.084072328017021"/>
    <x v="38"/>
  </r>
  <r>
    <x v="39"/>
    <s v="596 Coffee St"/>
    <x v="2"/>
    <s v="(242) 869-1226"/>
    <x v="2"/>
    <s v="Yes"/>
    <s v="Yes"/>
    <s v="Yes"/>
    <x v="0"/>
    <x v="0"/>
    <x v="0"/>
    <x v="0"/>
    <n v="376"/>
    <n v="889"/>
    <n v="4373"/>
    <n v="6803"/>
    <n v="7578"/>
    <n v="1.1188084145320056"/>
    <x v="39"/>
  </r>
  <r>
    <x v="40"/>
    <s v="92 Princess St"/>
    <x v="1"/>
    <s v="(485) 453-8693"/>
    <x v="2"/>
    <s v="Yes"/>
    <s v="No"/>
    <s v="No"/>
    <x v="1"/>
    <x v="1"/>
    <x v="0"/>
    <x v="0"/>
    <n v="7840"/>
    <n v="5804"/>
    <n v="4259"/>
    <n v="4243"/>
    <n v="907"/>
    <n v="-0.41679289513417705"/>
    <x v="40"/>
  </r>
  <r>
    <x v="41"/>
    <s v="9151 River St"/>
    <x v="0"/>
    <s v="(691) 657-1498"/>
    <x v="2"/>
    <s v="Yes"/>
    <s v="Yes"/>
    <s v="Yes"/>
    <x v="0"/>
    <x v="0"/>
    <x v="0"/>
    <x v="0"/>
    <n v="1038"/>
    <n v="3615"/>
    <n v="3712"/>
    <n v="5819"/>
    <n v="9589"/>
    <n v="0.74338775485751718"/>
    <x v="41"/>
  </r>
  <r>
    <x v="42"/>
    <s v="424 Hall Ave"/>
    <x v="1"/>
    <s v="(462) 693-6254"/>
    <x v="2"/>
    <s v="Yes"/>
    <s v="Yes"/>
    <s v="No"/>
    <x v="1"/>
    <x v="1"/>
    <x v="1"/>
    <x v="1"/>
    <n v="8891"/>
    <n v="5952"/>
    <n v="5914"/>
    <n v="5405"/>
    <n v="4031"/>
    <n v="-0.17943016656995925"/>
    <x v="42"/>
  </r>
  <r>
    <x v="43"/>
    <s v="81 Crescent St"/>
    <x v="0"/>
    <s v="(881) 243-5276"/>
    <x v="2"/>
    <s v="Yes"/>
    <s v="Yes"/>
    <s v="Yes"/>
    <x v="0"/>
    <x v="1"/>
    <x v="1"/>
    <x v="1"/>
    <n v="1290"/>
    <n v="4033"/>
    <n v="6956"/>
    <n v="7929"/>
    <n v="8834"/>
    <n v="0.61767741115573149"/>
    <x v="43"/>
  </r>
  <r>
    <x v="44"/>
    <s v="7217 Birch Hill Dr"/>
    <x v="1"/>
    <s v="(680) 628-4625"/>
    <x v="2"/>
    <s v="Yes"/>
    <s v="Yes"/>
    <s v="Yes"/>
    <x v="0"/>
    <x v="0"/>
    <x v="1"/>
    <x v="1"/>
    <n v="431"/>
    <n v="6231"/>
    <n v="7478"/>
    <n v="8039"/>
    <n v="8271"/>
    <n v="1.0930046233022455"/>
    <x v="44"/>
  </r>
  <r>
    <x v="45"/>
    <s v="7184 Center Court"/>
    <x v="0"/>
    <s v="(685) 981-8556"/>
    <x v="3"/>
    <s v="Yes"/>
    <s v="No"/>
    <s v="No"/>
    <x v="1"/>
    <x v="1"/>
    <x v="0"/>
    <x v="1"/>
    <n v="8156"/>
    <n v="1245"/>
    <n v="791"/>
    <n v="338"/>
    <n v="44"/>
    <n v="-0.72898466539472961"/>
    <x v="45"/>
  </r>
  <r>
    <x v="46"/>
    <s v="815 2nd St"/>
    <x v="1"/>
    <s v="(828) 840-2736"/>
    <x v="3"/>
    <s v="Yes"/>
    <s v="Yes"/>
    <s v="Yes"/>
    <x v="1"/>
    <x v="1"/>
    <x v="0"/>
    <x v="1"/>
    <n v="299"/>
    <n v="657"/>
    <n v="6238"/>
    <n v="8922"/>
    <n v="9081"/>
    <n v="1.3475541667800686"/>
    <x v="46"/>
  </r>
  <r>
    <x v="47"/>
    <s v="9875 Franklin Rd"/>
    <x v="0"/>
    <s v="(931) 618-9558"/>
    <x v="3"/>
    <s v="Yes"/>
    <s v="Yes"/>
    <s v="Yes"/>
    <x v="1"/>
    <x v="1"/>
    <x v="0"/>
    <x v="1"/>
    <n v="1323"/>
    <n v="4963"/>
    <n v="6292"/>
    <n v="6728"/>
    <n v="8202"/>
    <n v="0.57793816418173161"/>
    <x v="47"/>
  </r>
  <r>
    <x v="48"/>
    <s v="601 Bank Ave"/>
    <x v="0"/>
    <s v="(261) 690-0303"/>
    <x v="3"/>
    <s v="Yes"/>
    <s v="No"/>
    <s v="No"/>
    <x v="1"/>
    <x v="1"/>
    <x v="0"/>
    <x v="1"/>
    <n v="8466"/>
    <n v="4079"/>
    <n v="2797"/>
    <n v="2245"/>
    <n v="1696"/>
    <n v="-0.33098339677163802"/>
    <x v="48"/>
  </r>
  <r>
    <x v="49"/>
    <s v="21 Yukon St"/>
    <x v="2"/>
    <s v="(597) 701-9429"/>
    <x v="3"/>
    <s v="Yes"/>
    <s v="Yes"/>
    <s v="Yes"/>
    <x v="1"/>
    <x v="1"/>
    <x v="0"/>
    <x v="1"/>
    <n v="870"/>
    <n v="2428"/>
    <n v="7386"/>
    <n v="8835"/>
    <n v="9766"/>
    <n v="0.83041416010220881"/>
    <x v="49"/>
  </r>
  <r>
    <x v="50"/>
    <s v="18 N. Woodland Ave"/>
    <x v="1"/>
    <s v="(609) 345-8163"/>
    <x v="3"/>
    <s v="Yes"/>
    <s v="Yes"/>
    <s v="Yes"/>
    <x v="1"/>
    <x v="1"/>
    <x v="0"/>
    <x v="1"/>
    <n v="1497"/>
    <n v="1768"/>
    <n v="2804"/>
    <n v="5718"/>
    <n v="9822"/>
    <n v="0.60045892388204325"/>
    <x v="50"/>
  </r>
  <r>
    <x v="51"/>
    <s v="65 Lower River Ave"/>
    <x v="2"/>
    <s v="(381) 643-1230"/>
    <x v="3"/>
    <s v="Yes"/>
    <s v="Yes"/>
    <s v="Yes"/>
    <x v="1"/>
    <x v="1"/>
    <x v="0"/>
    <x v="1"/>
    <n v="1082"/>
    <n v="3353"/>
    <n v="6351"/>
    <n v="8550"/>
    <n v="9272"/>
    <n v="0.71094693671276654"/>
    <x v="51"/>
  </r>
  <r>
    <x v="52"/>
    <s v="8680 Alderwood St"/>
    <x v="1"/>
    <s v="(293) 473-1512"/>
    <x v="3"/>
    <s v="Yes"/>
    <s v="Yes"/>
    <s v="No"/>
    <x v="1"/>
    <x v="1"/>
    <x v="0"/>
    <x v="1"/>
    <n v="9791"/>
    <n v="9610"/>
    <n v="7534"/>
    <n v="5080"/>
    <n v="4936"/>
    <n v="-0.15736979056747447"/>
    <x v="52"/>
  </r>
  <r>
    <x v="53"/>
    <s v="8388 Gonzales St"/>
    <x v="0"/>
    <s v="(459) 261-2301"/>
    <x v="3"/>
    <s v="Yes"/>
    <s v="Yes"/>
    <s v="Yes"/>
    <x v="1"/>
    <x v="1"/>
    <x v="0"/>
    <x v="1"/>
    <n v="1357"/>
    <n v="4189"/>
    <n v="5407"/>
    <n v="6233"/>
    <n v="9681"/>
    <n v="0.63431246502429839"/>
    <x v="53"/>
  </r>
  <r>
    <x v="54"/>
    <s v="9760 Taylor Dr"/>
    <x v="0"/>
    <s v="(936) 816-9148"/>
    <x v="3"/>
    <s v="Yes"/>
    <s v="No"/>
    <s v="No"/>
    <x v="1"/>
    <x v="1"/>
    <x v="0"/>
    <x v="1"/>
    <n v="576"/>
    <n v="2628"/>
    <n v="3612"/>
    <n v="5066"/>
    <n v="5156"/>
    <n v="0.72970725225475852"/>
    <x v="54"/>
  </r>
  <r>
    <x v="55"/>
    <s v="419 E. Henry Ave"/>
    <x v="1"/>
    <s v="(201) 363-0653"/>
    <x v="3"/>
    <s v="Yes"/>
    <s v="Yes"/>
    <s v="Yes"/>
    <x v="1"/>
    <x v="1"/>
    <x v="0"/>
    <x v="1"/>
    <n v="128"/>
    <n v="416"/>
    <n v="747"/>
    <n v="1028"/>
    <n v="6357"/>
    <n v="1.6546701130112136"/>
    <x v="55"/>
  </r>
  <r>
    <x v="56"/>
    <s v="8083 8th St"/>
    <x v="0"/>
    <s v="(237) 890-0247"/>
    <x v="3"/>
    <s v="Yes"/>
    <s v="No"/>
    <s v="No"/>
    <x v="1"/>
    <x v="1"/>
    <x v="1"/>
    <x v="1"/>
    <n v="8034"/>
    <n v="6541"/>
    <n v="3311"/>
    <n v="3254"/>
    <n v="2687"/>
    <n v="-0.23952671916055424"/>
    <x v="56"/>
  </r>
  <r>
    <x v="57"/>
    <s v="2 Rock Maple Ave"/>
    <x v="1"/>
    <s v="(488) 656-0761"/>
    <x v="3"/>
    <s v="Yes"/>
    <s v="Yes"/>
    <s v="Yes"/>
    <x v="1"/>
    <x v="1"/>
    <x v="1"/>
    <x v="1"/>
    <n v="1263"/>
    <n v="2517"/>
    <n v="8042"/>
    <n v="8222"/>
    <n v="9686"/>
    <n v="0.66412244620782168"/>
    <x v="57"/>
  </r>
  <r>
    <x v="58"/>
    <s v="9577 Nicolls Ave"/>
    <x v="5"/>
    <s v="(650) 848-8284"/>
    <x v="3"/>
    <s v="Yes"/>
    <s v="Yes"/>
    <s v="Yes"/>
    <x v="1"/>
    <x v="1"/>
    <x v="1"/>
    <x v="1"/>
    <n v="1032"/>
    <n v="3919"/>
    <n v="4466"/>
    <n v="5568"/>
    <n v="6476"/>
    <n v="0.58272982283102692"/>
    <x v="58"/>
  </r>
  <r>
    <x v="59"/>
    <s v="174 Del Monte St"/>
    <x v="0"/>
    <s v="(980) 437-1451"/>
    <x v="3"/>
    <s v="Yes"/>
    <s v="Yes"/>
    <s v="Yes"/>
    <x v="1"/>
    <x v="1"/>
    <x v="1"/>
    <x v="1"/>
    <n v="1014"/>
    <n v="2254"/>
    <n v="4534"/>
    <n v="6796"/>
    <n v="7730"/>
    <n v="0.66163405613342663"/>
    <x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E9FC76-226C-49B5-A0F6-FBE249D011E6}"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21">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 dataField="1" showAll="0"/>
    <pivotField dragToRow="0" dragToCol="0" dragToPage="0" showAll="0" defaultSubtotal="0"/>
    <pivotField dragToRow="0" dragToCol="0" dragToPage="0" showAll="0" defaultSubtotal="0"/>
  </pivotFields>
  <rowFields count="1">
    <field x="4"/>
  </rowFields>
  <rowItems count="5">
    <i>
      <x/>
    </i>
    <i>
      <x v="1"/>
    </i>
    <i>
      <x v="2"/>
    </i>
    <i>
      <x v="3"/>
    </i>
    <i t="grand">
      <x/>
    </i>
  </rowItems>
  <colItems count="1">
    <i/>
  </colItems>
  <dataFields count="1">
    <dataField name="Sum of Total Unit Sales " fld="18"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D43572-DE6F-418C-AFA7-F6F1506B4D09}" name="PivotTable3" cacheId="4" dataOnRows="1" applyNumberFormats="0" applyBorderFormats="0" applyFontFormats="0" applyPatternFormats="0" applyAlignmentFormats="0" applyWidthHeightFormats="1" dataCaption="Year" updatedVersion="8" minRefreshableVersion="3" useAutoFormatting="1" rowGrandTotals="0" colGrandTotals="0" itemPrintTitles="1" createdVersion="8" indent="0" outline="1" outlineData="1" multipleFieldFilters="0" chartFormat="23">
  <location ref="A3:B9" firstHeaderRow="1" firstDataRow="1" firstDataCol="1"/>
  <pivotFields count="21">
    <pivotField subtotalTop="0" showAll="0"/>
    <pivotField subtotalTop="0" showAll="0"/>
    <pivotField axis="axisRow" subtotalTop="0" showAll="0">
      <items count="58">
        <item m="1" x="48"/>
        <item m="1" x="27"/>
        <item m="1" x="16"/>
        <item m="1" x="32"/>
        <item m="1" x="40"/>
        <item m="1" x="50"/>
        <item m="1" x="23"/>
        <item m="1" x="12"/>
        <item m="1" x="25"/>
        <item m="1" x="29"/>
        <item m="1" x="8"/>
        <item m="1" x="39"/>
        <item m="1" x="44"/>
        <item m="1" x="53"/>
        <item m="1" x="42"/>
        <item m="1" x="31"/>
        <item m="1" x="35"/>
        <item m="1" x="14"/>
        <item m="1" x="47"/>
        <item m="1" x="37"/>
        <item m="1" x="46"/>
        <item m="1" x="56"/>
        <item m="1" x="22"/>
        <item m="1" x="51"/>
        <item m="1" x="41"/>
        <item m="1" x="17"/>
        <item m="1" x="18"/>
        <item m="1" x="19"/>
        <item m="1" x="34"/>
        <item m="1" x="11"/>
        <item m="1" x="10"/>
        <item m="1" x="43"/>
        <item m="1" x="21"/>
        <item m="1" x="9"/>
        <item m="1" x="13"/>
        <item m="1" x="49"/>
        <item m="1" x="26"/>
        <item m="1" x="45"/>
        <item m="1" x="54"/>
        <item m="1" x="52"/>
        <item m="1" x="20"/>
        <item m="1" x="30"/>
        <item m="1" x="15"/>
        <item m="1" x="24"/>
        <item m="1" x="28"/>
        <item m="1" x="33"/>
        <item m="1" x="38"/>
        <item m="1" x="55"/>
        <item m="1" x="36"/>
        <item x="0"/>
        <item x="1"/>
        <item x="2"/>
        <item m="1" x="6"/>
        <item m="1" x="7"/>
        <item x="4"/>
        <item x="5"/>
        <item x="3"/>
        <item t="default"/>
      </items>
    </pivotField>
    <pivotField subtotalTop="0" showAll="0"/>
    <pivotField subtotalTop="0" showAll="0">
      <items count="5">
        <item x="1"/>
        <item x="2"/>
        <item x="0"/>
        <item x="3"/>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numFmtId="9" subtotalTop="0" showAll="0"/>
    <pivotField dataField="1" subtotalTop="0" showAll="0"/>
    <pivotField subtotalTop="0" dragToRow="0" dragToCol="0" dragToPage="0" showAll="0" defaultSubtotal="0"/>
    <pivotField subtotalTop="0" dragToRow="0" dragToCol="0" dragToPage="0" showAll="0" defaultSubtotal="0"/>
  </pivotFields>
  <rowFields count="1">
    <field x="2"/>
  </rowFields>
  <rowItems count="6">
    <i>
      <x v="49"/>
    </i>
    <i>
      <x v="50"/>
    </i>
    <i>
      <x v="51"/>
    </i>
    <i>
      <x v="54"/>
    </i>
    <i>
      <x v="55"/>
    </i>
    <i>
      <x v="56"/>
    </i>
  </rowItems>
  <colItems count="1">
    <i/>
  </colItems>
  <dataFields count="1">
    <dataField name="Sum of Total Unit Sales " fld="18" baseField="0" baseItem="0" numFmtId="1"/>
  </dataFields>
  <formats count="1">
    <format dxfId="5">
      <pivotArea outline="0" collapsedLevelsAreSubtotals="1" fieldPosition="0"/>
    </format>
  </formats>
  <chartFormats count="14">
    <chartFormat chart="8"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2" count="1" selected="0">
            <x v="49"/>
          </reference>
        </references>
      </pivotArea>
    </chartFormat>
    <chartFormat chart="13" format="10">
      <pivotArea type="data" outline="0" fieldPosition="0">
        <references count="2">
          <reference field="4294967294" count="1" selected="0">
            <x v="0"/>
          </reference>
          <reference field="2" count="1" selected="0">
            <x v="50"/>
          </reference>
        </references>
      </pivotArea>
    </chartFormat>
    <chartFormat chart="13" format="11">
      <pivotArea type="data" outline="0" fieldPosition="0">
        <references count="2">
          <reference field="4294967294" count="1" selected="0">
            <x v="0"/>
          </reference>
          <reference field="2" count="1" selected="0">
            <x v="51"/>
          </reference>
        </references>
      </pivotArea>
    </chartFormat>
    <chartFormat chart="13" format="12">
      <pivotArea type="data" outline="0" fieldPosition="0">
        <references count="2">
          <reference field="4294967294" count="1" selected="0">
            <x v="0"/>
          </reference>
          <reference field="2" count="1" selected="0">
            <x v="54"/>
          </reference>
        </references>
      </pivotArea>
    </chartFormat>
    <chartFormat chart="13" format="13">
      <pivotArea type="data" outline="0" fieldPosition="0">
        <references count="2">
          <reference field="4294967294" count="1" selected="0">
            <x v="0"/>
          </reference>
          <reference field="2" count="1" selected="0">
            <x v="55"/>
          </reference>
        </references>
      </pivotArea>
    </chartFormat>
    <chartFormat chart="13" format="14">
      <pivotArea type="data" outline="0" fieldPosition="0">
        <references count="2">
          <reference field="4294967294" count="1" selected="0">
            <x v="0"/>
          </reference>
          <reference field="2" count="1" selected="0">
            <x v="56"/>
          </reference>
        </references>
      </pivotArea>
    </chartFormat>
    <chartFormat chart="8" format="1">
      <pivotArea type="data" outline="0" fieldPosition="0">
        <references count="2">
          <reference field="4294967294" count="1" selected="0">
            <x v="0"/>
          </reference>
          <reference field="2" count="1" selected="0">
            <x v="49"/>
          </reference>
        </references>
      </pivotArea>
    </chartFormat>
    <chartFormat chart="8" format="2">
      <pivotArea type="data" outline="0" fieldPosition="0">
        <references count="2">
          <reference field="4294967294" count="1" selected="0">
            <x v="0"/>
          </reference>
          <reference field="2" count="1" selected="0">
            <x v="50"/>
          </reference>
        </references>
      </pivotArea>
    </chartFormat>
    <chartFormat chart="8" format="3">
      <pivotArea type="data" outline="0" fieldPosition="0">
        <references count="2">
          <reference field="4294967294" count="1" selected="0">
            <x v="0"/>
          </reference>
          <reference field="2" count="1" selected="0">
            <x v="51"/>
          </reference>
        </references>
      </pivotArea>
    </chartFormat>
    <chartFormat chart="8" format="4">
      <pivotArea type="data" outline="0" fieldPosition="0">
        <references count="2">
          <reference field="4294967294" count="1" selected="0">
            <x v="0"/>
          </reference>
          <reference field="2" count="1" selected="0">
            <x v="54"/>
          </reference>
        </references>
      </pivotArea>
    </chartFormat>
    <chartFormat chart="8" format="5">
      <pivotArea type="data" outline="0" fieldPosition="0">
        <references count="2">
          <reference field="4294967294" count="1" selected="0">
            <x v="0"/>
          </reference>
          <reference field="2" count="1" selected="0">
            <x v="55"/>
          </reference>
        </references>
      </pivotArea>
    </chartFormat>
    <chartFormat chart="8" format="6">
      <pivotArea type="data" outline="0" fieldPosition="0">
        <references count="2">
          <reference field="4294967294" count="1" selected="0">
            <x v="0"/>
          </reference>
          <reference field="2" count="1" selected="0">
            <x v="5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EDDF7B-5EA1-4FE5-A353-66147B02E36B}" name="PivotTable4" cacheId="4" dataOnRows="1" applyNumberFormats="0" applyBorderFormats="0" applyFontFormats="0" applyPatternFormats="0" applyAlignmentFormats="0" applyWidthHeightFormats="1" dataCaption="Year" updatedVersion="8" minRefreshableVersion="3" useAutoFormatting="1" itemPrintTitles="1" createdVersion="8" indent="0" outline="1" outlineData="1" multipleFieldFilters="0" chartFormat="26">
  <location ref="A3:B8" firstHeaderRow="1" firstDataRow="1" firstDataCol="1"/>
  <pivotFields count="21">
    <pivotField showAll="0"/>
    <pivotField showAll="0"/>
    <pivotField showAll="0"/>
    <pivotField showAll="0"/>
    <pivotField showAll="0">
      <items count="5">
        <item x="1"/>
        <item x="2"/>
        <item x="0"/>
        <item x="3"/>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numFmtId="9" showAll="0"/>
    <pivotField showAll="0"/>
    <pivotField dragToRow="0" dragToCol="0" dragToPage="0" showAll="0" defaultSubtotal="0"/>
    <pivotField dragToRow="0" dragToCol="0" dragToPage="0" showAll="0" defaultSubtotal="0"/>
  </pivotFields>
  <rowFields count="1">
    <field x="-2"/>
  </rowFields>
  <rowItems count="5">
    <i>
      <x/>
    </i>
    <i i="1">
      <x v="1"/>
    </i>
    <i i="2">
      <x v="2"/>
    </i>
    <i i="3">
      <x v="3"/>
    </i>
    <i i="4">
      <x v="4"/>
    </i>
  </rowItems>
  <colItems count="1">
    <i/>
  </colItems>
  <dataFields count="5">
    <dataField name="Year 2017" fld="12" baseField="0" baseItem="0"/>
    <dataField name="Year 2018" fld="13" baseField="0" baseItem="0"/>
    <dataField name="Year 2019" fld="14" baseField="0" baseItem="0"/>
    <dataField name="Year 2020" fld="15" baseField="0" baseItem="0"/>
    <dataField name="Year 2021" fld="16" baseField="0" baseItem="0"/>
  </dataFields>
  <chartFormats count="2">
    <chartFormat chart="17"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563E17-76A6-43B5-8D32-544AA343ECC3}" name="PivotTable5"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63" firstHeaderRow="1" firstDataRow="1" firstDataCol="1"/>
  <pivotFields count="21">
    <pivotField axis="axisRow" showAll="0" includeNewItemsInFilter="1" sortType="descending" countASubtotal="1">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countA"/>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numFmtId="9" showAll="0"/>
    <pivotField showAll="0">
      <items count="61">
        <item x="55"/>
        <item x="45"/>
        <item x="9"/>
        <item x="4"/>
        <item x="29"/>
        <item x="54"/>
        <item x="12"/>
        <item x="11"/>
        <item x="2"/>
        <item x="20"/>
        <item x="3"/>
        <item x="48"/>
        <item x="6"/>
        <item x="26"/>
        <item x="13"/>
        <item x="39"/>
        <item x="25"/>
        <item x="19"/>
        <item x="58"/>
        <item x="50"/>
        <item x="37"/>
        <item x="34"/>
        <item x="59"/>
        <item x="40"/>
        <item x="14"/>
        <item x="23"/>
        <item x="41"/>
        <item x="56"/>
        <item x="1"/>
        <item x="31"/>
        <item x="22"/>
        <item x="21"/>
        <item x="10"/>
        <item x="46"/>
        <item x="16"/>
        <item x="27"/>
        <item x="53"/>
        <item x="28"/>
        <item x="24"/>
        <item x="47"/>
        <item x="36"/>
        <item x="35"/>
        <item x="51"/>
        <item x="30"/>
        <item x="38"/>
        <item x="43"/>
        <item x="49"/>
        <item x="57"/>
        <item x="42"/>
        <item x="17"/>
        <item x="44"/>
        <item x="0"/>
        <item x="8"/>
        <item x="33"/>
        <item x="7"/>
        <item x="5"/>
        <item x="15"/>
        <item x="52"/>
        <item x="32"/>
        <item x="18"/>
        <item t="default"/>
      </items>
    </pivotField>
    <pivotField dragToRow="0" dragToCol="0" dragToPage="0" showAll="0" defaultSubtotal="0"/>
    <pivotField dragToRow="0" dragToCol="0" dragToPage="0" showAll="0" defaultSubtotal="0"/>
  </pivotFields>
  <rowFields count="1">
    <field x="0"/>
  </rowFields>
  <rowItems count="60">
    <i>
      <x v="34"/>
    </i>
    <i>
      <x v="10"/>
    </i>
    <i>
      <x v="22"/>
    </i>
    <i>
      <x v="47"/>
    </i>
    <i>
      <x v="3"/>
    </i>
    <i>
      <x v="11"/>
    </i>
    <i>
      <x v="52"/>
    </i>
    <i>
      <x v="16"/>
    </i>
    <i>
      <x v="21"/>
    </i>
    <i>
      <x v="29"/>
    </i>
    <i>
      <x v="1"/>
    </i>
    <i>
      <x v="27"/>
    </i>
    <i>
      <x v="8"/>
    </i>
    <i>
      <x v="5"/>
    </i>
    <i>
      <x v="55"/>
    </i>
    <i>
      <x v="35"/>
    </i>
    <i>
      <x v="39"/>
    </i>
    <i>
      <x v="18"/>
    </i>
    <i>
      <x v="46"/>
    </i>
    <i>
      <x v="25"/>
    </i>
    <i>
      <x v="57"/>
    </i>
    <i>
      <x v="38"/>
    </i>
    <i>
      <x v="49"/>
    </i>
    <i>
      <x v="51"/>
    </i>
    <i>
      <x v="12"/>
    </i>
    <i>
      <x v="59"/>
    </i>
    <i>
      <x v="20"/>
    </i>
    <i>
      <x v="56"/>
    </i>
    <i>
      <x v="50"/>
    </i>
    <i>
      <x v="53"/>
    </i>
    <i>
      <x v="43"/>
    </i>
    <i>
      <x v="14"/>
    </i>
    <i>
      <x v="30"/>
    </i>
    <i>
      <x v="40"/>
    </i>
    <i>
      <x v="31"/>
    </i>
    <i>
      <x v="41"/>
    </i>
    <i>
      <x v="26"/>
    </i>
    <i>
      <x v="33"/>
    </i>
    <i>
      <x v="15"/>
    </i>
    <i>
      <x v="24"/>
    </i>
    <i>
      <x/>
    </i>
    <i>
      <x v="37"/>
    </i>
    <i>
      <x v="6"/>
    </i>
    <i>
      <x v="7"/>
    </i>
    <i>
      <x v="23"/>
    </i>
    <i>
      <x v="4"/>
    </i>
    <i>
      <x v="58"/>
    </i>
    <i>
      <x v="19"/>
    </i>
    <i>
      <x v="9"/>
    </i>
    <i>
      <x v="48"/>
    </i>
    <i>
      <x v="32"/>
    </i>
    <i>
      <x v="44"/>
    </i>
    <i>
      <x v="54"/>
    </i>
    <i>
      <x v="28"/>
    </i>
    <i>
      <x v="2"/>
    </i>
    <i>
      <x v="17"/>
    </i>
    <i>
      <x v="13"/>
    </i>
    <i>
      <x v="36"/>
    </i>
    <i>
      <x v="42"/>
    </i>
    <i>
      <x v="45"/>
    </i>
  </rowItems>
  <colItems count="1">
    <i/>
  </colItems>
  <dataFields count="1">
    <dataField name="Sum of 5 YR CAGR" fld="17" baseField="0" baseItem="0"/>
  </dataFields>
  <formats count="2">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4249EF-0C42-4A7B-9FAD-7CCAFDA64581}"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A4" firstHeaderRow="1" firstDataRow="1" firstDataCol="0"/>
  <pivotFields count="21">
    <pivotField dataField="1" showAll="0" countASubtotal="1"/>
    <pivotField showAll="0"/>
    <pivotField showAll="0"/>
    <pivotField showAll="0"/>
    <pivotField multipleItemSelectionAllowed="1" showAll="0">
      <items count="5">
        <item x="1"/>
        <item h="1" x="2"/>
        <item h="1"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 showAll="0"/>
    <pivotField dragToRow="0" dragToCol="0" dragToPage="0" showAll="0" defaultSubtotal="0"/>
    <pivotField dragToRow="0" dragToCol="0" dragToPage="0" showAll="0" defaultSubtotal="0"/>
  </pivotFields>
  <rowItems count="1">
    <i/>
  </rowItems>
  <colItems count="1">
    <i/>
  </colItems>
  <dataFields count="1">
    <dataField name="Count of Account Name" fld="0" subtotal="count" baseField="0" baseItem="0"/>
  </dataFields>
  <chartFormats count="4">
    <chartFormat chart="6"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1">
          <reference field="4294967294" count="1" selected="0">
            <x v="0"/>
          </reference>
        </references>
      </pivotArea>
    </chartFormat>
    <chartFormat chart="6" format="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AA7AA2-3564-4747-A06A-8A6EC6F23DBC}"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4" firstHeaderRow="1" firstDataRow="1" firstDataCol="1"/>
  <pivotFields count="21">
    <pivotField axis="axisRow" showAll="0" sortType="descending">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 dataField="1" showAll="0"/>
    <pivotField dragToRow="0" dragToCol="0" dragToPage="0" showAll="0" defaultSubtotal="0"/>
    <pivotField dragToRow="0" dragToCol="0" dragToPage="0" showAll="0" defaultSubtotal="0"/>
  </pivotFields>
  <rowFields count="1">
    <field x="0"/>
  </rowFields>
  <rowItems count="61">
    <i>
      <x v="9"/>
    </i>
    <i>
      <x v="23"/>
    </i>
    <i>
      <x v="58"/>
    </i>
    <i>
      <x/>
    </i>
    <i>
      <x v="41"/>
    </i>
    <i>
      <x v="43"/>
    </i>
    <i>
      <x v="24"/>
    </i>
    <i>
      <x v="44"/>
    </i>
    <i>
      <x v="30"/>
    </i>
    <i>
      <x v="21"/>
    </i>
    <i>
      <x v="8"/>
    </i>
    <i>
      <x v="19"/>
    </i>
    <i>
      <x v="49"/>
    </i>
    <i>
      <x v="55"/>
    </i>
    <i>
      <x v="20"/>
    </i>
    <i>
      <x v="29"/>
    </i>
    <i>
      <x v="15"/>
    </i>
    <i>
      <x v="57"/>
    </i>
    <i>
      <x v="26"/>
    </i>
    <i>
      <x v="27"/>
    </i>
    <i>
      <x v="53"/>
    </i>
    <i>
      <x v="1"/>
    </i>
    <i>
      <x v="5"/>
    </i>
    <i>
      <x v="59"/>
    </i>
    <i>
      <x v="4"/>
    </i>
    <i>
      <x v="7"/>
    </i>
    <i>
      <x v="52"/>
    </i>
    <i>
      <x v="32"/>
    </i>
    <i>
      <x v="12"/>
    </i>
    <i>
      <x v="13"/>
    </i>
    <i>
      <x v="22"/>
    </i>
    <i>
      <x v="37"/>
    </i>
    <i>
      <x v="48"/>
    </i>
    <i>
      <x v="18"/>
    </i>
    <i>
      <x v="14"/>
    </i>
    <i>
      <x v="36"/>
    </i>
    <i>
      <x v="17"/>
    </i>
    <i>
      <x v="51"/>
    </i>
    <i>
      <x v="25"/>
    </i>
    <i>
      <x v="28"/>
    </i>
    <i>
      <x v="56"/>
    </i>
    <i>
      <x v="50"/>
    </i>
    <i>
      <x v="10"/>
    </i>
    <i>
      <x v="2"/>
    </i>
    <i>
      <x v="16"/>
    </i>
    <i>
      <x v="35"/>
    </i>
    <i>
      <x v="3"/>
    </i>
    <i>
      <x v="42"/>
    </i>
    <i>
      <x v="54"/>
    </i>
    <i>
      <x v="39"/>
    </i>
    <i>
      <x v="11"/>
    </i>
    <i>
      <x v="38"/>
    </i>
    <i>
      <x v="33"/>
    </i>
    <i>
      <x v="34"/>
    </i>
    <i>
      <x v="46"/>
    </i>
    <i>
      <x v="6"/>
    </i>
    <i>
      <x v="40"/>
    </i>
    <i>
      <x v="31"/>
    </i>
    <i>
      <x v="45"/>
    </i>
    <i>
      <x v="47"/>
    </i>
    <i t="grand">
      <x/>
    </i>
  </rowItems>
  <colItems count="1">
    <i/>
  </colItems>
  <dataFields count="1">
    <dataField name="Sum of Total Unit Sales "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B079A541-D509-447A-9D47-DCA3309C9615}" sourceName="Account Type">
  <pivotTables>
    <pivotTable tabId="3" name="PivotTable2"/>
    <pivotTable tabId="6" name="PivotTable5"/>
    <pivotTable tabId="4" name="PivotTable3"/>
    <pivotTable tabId="5" name="PivotTable4"/>
  </pivotTables>
  <data>
    <tabular pivotCacheId="943960960">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1" xr10:uid="{7352E7FD-A09D-4711-B6D1-0644453863CF}" cache="Slicer_Account_Type" caption="Account Type"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xr10:uid="{807D8A78-5A33-4CCB-B0F0-30419933B67B}" cache="Slicer_Account_Type" caption="Account Type"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FEAF1C-340F-4019-8FF1-2AEDE14CD358}" name="Table1" displayName="Table1" ref="A4:S64" totalsRowShown="0" headerRowDxfId="2">
  <autoFilter ref="A4:S64" xr:uid="{0AFEAF1C-340F-4019-8FF1-2AEDE14CD358}"/>
  <sortState xmlns:xlrd2="http://schemas.microsoft.com/office/spreadsheetml/2017/richdata2" ref="A5:S64">
    <sortCondition descending="1" ref="M3"/>
  </sortState>
  <tableColumns count="19">
    <tableColumn id="1" xr3:uid="{786965C4-7023-47D6-A7A4-D94BF4365664}" name="Account Name"/>
    <tableColumn id="2" xr3:uid="{E4528198-8440-41AF-BECC-898062DB9531}" name="Account Address"/>
    <tableColumn id="3" xr3:uid="{9FA76F83-C295-4CD2-A433-FF55D7A7BC4B}" name="Region "/>
    <tableColumn id="5" xr3:uid="{D5A82086-1937-4C48-BF6D-ABA04465FE8D}" name="Phone Number"/>
    <tableColumn id="6" xr3:uid="{29267B48-4423-4424-BC87-9EF699AF7CD4}" name="Account Type"/>
    <tableColumn id="7" xr3:uid="{B77F18B5-0F32-448E-96D6-220E5B4103D8}" name="Product 1"/>
    <tableColumn id="8" xr3:uid="{DED144C7-9680-4A16-9F68-875B71476D54}" name="Product 2"/>
    <tableColumn id="9" xr3:uid="{8F181E96-29BF-4DE3-96C8-B8E48FF03599}" name="Product 3"/>
    <tableColumn id="10" xr3:uid="{40564D88-B223-4889-97E6-15A00F34BC22}" name="Social Media"/>
    <tableColumn id="11" xr3:uid="{570FB6E7-A8BF-447C-84FE-D8ABD16F6C1A}" name="Coupons"/>
    <tableColumn id="12" xr3:uid="{5A8F4B4A-F1FB-4CB3-9BA5-06B53762A78F}" name="Catalog Inclusion"/>
    <tableColumn id="13" xr3:uid="{41611852-D84C-4B9E-AD1D-7F0E98FF6C18}" name="Posters"/>
    <tableColumn id="14" xr3:uid="{88F27A33-38B3-4E58-B1FD-2E35621B4DEE}" name="2017"/>
    <tableColumn id="15" xr3:uid="{AC58D7B5-C114-4AB2-BF62-0FFD493DAA71}" name="2018"/>
    <tableColumn id="16" xr3:uid="{B6D84C23-14A1-44A2-AE92-1E8727DC8689}" name="2019"/>
    <tableColumn id="17" xr3:uid="{3723531C-3DC6-4CAD-A199-FF3A495CBA3A}" name="2020"/>
    <tableColumn id="18" xr3:uid="{BD445A20-5579-4DCB-95FE-59DBBA5CBF64}" name="2021"/>
    <tableColumn id="20" xr3:uid="{DE0FF3B4-DEBC-4AFF-B276-43CE70A16378}" name="Total Unit Sales " dataDxfId="1">
      <calculatedColumnFormula>SUM(Table1[[#This Row],[2017]:[2021]])</calculatedColumnFormula>
    </tableColumn>
    <tableColumn id="21" xr3:uid="{C59D8894-14B3-4BEE-9CF0-44983015C1DD}" name="5 YR CAGR" dataDxfId="0">
      <calculatedColumnFormula>_xlfn.RRI($Q$4-$M$4,M5,Q5)</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D1CFE-B3E8-4D85-AB81-DADFABD38F6A}">
  <dimension ref="R12:T12"/>
  <sheetViews>
    <sheetView showGridLines="0" tabSelected="1" zoomScale="83" zoomScaleNormal="83" workbookViewId="0">
      <selection activeCell="S18" sqref="S18"/>
    </sheetView>
  </sheetViews>
  <sheetFormatPr defaultRowHeight="14.4" x14ac:dyDescent="0.3"/>
  <cols>
    <col min="1" max="16384" width="8.88671875" style="13"/>
  </cols>
  <sheetData>
    <row r="12" spans="18:20" ht="15.6" x14ac:dyDescent="0.3">
      <c r="R12" s="15" t="s">
        <v>228</v>
      </c>
      <c r="S12" s="16"/>
      <c r="T12"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916EC-2AD9-4651-8EA1-10085A56CA3A}">
  <dimension ref="A3:B13"/>
  <sheetViews>
    <sheetView workbookViewId="0">
      <selection activeCell="A3" sqref="A3"/>
    </sheetView>
  </sheetViews>
  <sheetFormatPr defaultRowHeight="14.4" x14ac:dyDescent="0.3"/>
  <cols>
    <col min="1" max="1" width="18.88671875" bestFit="1" customWidth="1"/>
    <col min="2" max="2" width="21" bestFit="1" customWidth="1"/>
  </cols>
  <sheetData>
    <row r="3" spans="1:2" x14ac:dyDescent="0.3">
      <c r="A3" s="4" t="s">
        <v>208</v>
      </c>
      <c r="B3" t="s">
        <v>210</v>
      </c>
    </row>
    <row r="4" spans="1:2" x14ac:dyDescent="0.3">
      <c r="A4" s="5" t="s">
        <v>50</v>
      </c>
      <c r="B4">
        <v>380568</v>
      </c>
    </row>
    <row r="5" spans="1:2" x14ac:dyDescent="0.3">
      <c r="A5" s="5" t="s">
        <v>81</v>
      </c>
      <c r="B5">
        <v>408515</v>
      </c>
    </row>
    <row r="6" spans="1:2" x14ac:dyDescent="0.3">
      <c r="A6" s="5" t="s">
        <v>17</v>
      </c>
      <c r="B6">
        <v>342823</v>
      </c>
    </row>
    <row r="7" spans="1:2" x14ac:dyDescent="0.3">
      <c r="A7" s="5" t="s">
        <v>112</v>
      </c>
      <c r="B7">
        <v>348942</v>
      </c>
    </row>
    <row r="8" spans="1:2" x14ac:dyDescent="0.3">
      <c r="A8" s="5" t="s">
        <v>209</v>
      </c>
      <c r="B8">
        <v>1480848</v>
      </c>
    </row>
    <row r="12" spans="1:2" x14ac:dyDescent="0.3">
      <c r="A12" s="7" t="s">
        <v>207</v>
      </c>
    </row>
    <row r="13" spans="1:2" x14ac:dyDescent="0.3">
      <c r="A13">
        <f>GETPIVOTDATA("Total Unit Sales ",$A$3)</f>
        <v>1480848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A162D-4B75-4A50-A40D-A69ACA43C585}">
  <dimension ref="A3:B9"/>
  <sheetViews>
    <sheetView topLeftCell="B1" workbookViewId="0">
      <selection activeCell="B3" sqref="B3"/>
    </sheetView>
  </sheetViews>
  <sheetFormatPr defaultRowHeight="14.4" x14ac:dyDescent="0.3"/>
  <cols>
    <col min="1" max="1" width="15.21875" bestFit="1" customWidth="1"/>
    <col min="2" max="2" width="21" bestFit="1" customWidth="1"/>
    <col min="3" max="4" width="11.44140625" bestFit="1" customWidth="1"/>
  </cols>
  <sheetData>
    <row r="3" spans="1:2" x14ac:dyDescent="0.3">
      <c r="A3" s="4" t="s">
        <v>208</v>
      </c>
      <c r="B3" t="s">
        <v>210</v>
      </c>
    </row>
    <row r="4" spans="1:2" x14ac:dyDescent="0.3">
      <c r="A4" s="5" t="s">
        <v>221</v>
      </c>
      <c r="B4" s="12">
        <v>505276</v>
      </c>
    </row>
    <row r="5" spans="1:2" x14ac:dyDescent="0.3">
      <c r="A5" s="5" t="s">
        <v>222</v>
      </c>
      <c r="B5" s="12">
        <v>547872</v>
      </c>
    </row>
    <row r="6" spans="1:2" x14ac:dyDescent="0.3">
      <c r="A6" s="5" t="s">
        <v>223</v>
      </c>
      <c r="B6" s="12">
        <v>333468</v>
      </c>
    </row>
    <row r="7" spans="1:2" x14ac:dyDescent="0.3">
      <c r="A7" s="5" t="s">
        <v>224</v>
      </c>
      <c r="B7" s="12">
        <v>24084</v>
      </c>
    </row>
    <row r="8" spans="1:2" x14ac:dyDescent="0.3">
      <c r="A8" s="5" t="s">
        <v>225</v>
      </c>
      <c r="B8" s="12">
        <v>43664</v>
      </c>
    </row>
    <row r="9" spans="1:2" x14ac:dyDescent="0.3">
      <c r="A9" s="5" t="s">
        <v>226</v>
      </c>
      <c r="B9" s="12">
        <v>26484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3C2D6-B9CF-44A1-A788-375531B9EA80}">
  <dimension ref="A3:B8"/>
  <sheetViews>
    <sheetView workbookViewId="0">
      <selection activeCell="C32" sqref="C32"/>
    </sheetView>
  </sheetViews>
  <sheetFormatPr defaultRowHeight="14.4" x14ac:dyDescent="0.3"/>
  <cols>
    <col min="1" max="1" width="9.109375" bestFit="1" customWidth="1"/>
    <col min="2" max="2" width="7" bestFit="1" customWidth="1"/>
    <col min="3" max="5" width="11.44140625" bestFit="1" customWidth="1"/>
    <col min="6" max="6" width="21" bestFit="1" customWidth="1"/>
    <col min="7" max="61" width="6" bestFit="1" customWidth="1"/>
    <col min="62" max="62" width="10.77734375" bestFit="1" customWidth="1"/>
  </cols>
  <sheetData>
    <row r="3" spans="1:2" x14ac:dyDescent="0.3">
      <c r="A3" s="4" t="s">
        <v>211</v>
      </c>
    </row>
    <row r="4" spans="1:2" x14ac:dyDescent="0.3">
      <c r="A4" s="5" t="s">
        <v>212</v>
      </c>
      <c r="B4">
        <v>189976</v>
      </c>
    </row>
    <row r="5" spans="1:2" x14ac:dyDescent="0.3">
      <c r="A5" s="5" t="s">
        <v>213</v>
      </c>
      <c r="B5">
        <v>242995</v>
      </c>
    </row>
    <row r="6" spans="1:2" x14ac:dyDescent="0.3">
      <c r="A6" s="5" t="s">
        <v>214</v>
      </c>
      <c r="B6">
        <v>288449</v>
      </c>
    </row>
    <row r="7" spans="1:2" x14ac:dyDescent="0.3">
      <c r="A7" s="5" t="s">
        <v>215</v>
      </c>
      <c r="B7">
        <v>350234</v>
      </c>
    </row>
    <row r="8" spans="1:2" x14ac:dyDescent="0.3">
      <c r="A8" s="5" t="s">
        <v>216</v>
      </c>
      <c r="B8">
        <v>409194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96C7D-3D74-4616-A5B0-53EC48DB0B38}">
  <dimension ref="A3:M63"/>
  <sheetViews>
    <sheetView workbookViewId="0">
      <selection activeCell="A3" sqref="A3"/>
    </sheetView>
  </sheetViews>
  <sheetFormatPr defaultRowHeight="14.4" x14ac:dyDescent="0.3"/>
  <cols>
    <col min="1" max="1" width="12.5546875" bestFit="1" customWidth="1"/>
    <col min="2" max="2" width="16.21875" bestFit="1" customWidth="1"/>
    <col min="3" max="7" width="21" bestFit="1" customWidth="1"/>
    <col min="9" max="9" width="14.44140625" bestFit="1" customWidth="1"/>
    <col min="10" max="10" width="10.33203125" bestFit="1" customWidth="1"/>
    <col min="13" max="13" width="16.21875" bestFit="1" customWidth="1"/>
    <col min="15" max="15" width="16.44140625" bestFit="1" customWidth="1"/>
    <col min="17" max="17" width="13.5546875" bestFit="1" customWidth="1"/>
  </cols>
  <sheetData>
    <row r="3" spans="1:13" x14ac:dyDescent="0.3">
      <c r="A3" s="4" t="s">
        <v>208</v>
      </c>
      <c r="B3" s="8" t="s">
        <v>217</v>
      </c>
      <c r="D3" s="7" t="s">
        <v>3</v>
      </c>
      <c r="E3" s="7" t="s">
        <v>14</v>
      </c>
      <c r="G3" s="10" t="s">
        <v>219</v>
      </c>
      <c r="I3" s="11" t="s">
        <v>220</v>
      </c>
      <c r="J3" s="6" t="s">
        <v>208</v>
      </c>
      <c r="M3" s="9" t="s">
        <v>217</v>
      </c>
    </row>
    <row r="4" spans="1:13" x14ac:dyDescent="0.3">
      <c r="A4" s="5" t="s">
        <v>42</v>
      </c>
      <c r="B4" s="8">
        <v>3.3498147004699526</v>
      </c>
      <c r="D4" s="5" t="s">
        <v>42</v>
      </c>
      <c r="E4" s="8">
        <v>3.3498147004699526</v>
      </c>
      <c r="G4" s="8">
        <f>AVERAGE(M4:M63)</f>
        <v>0.5176765572724078</v>
      </c>
      <c r="J4" s="5" t="s">
        <v>42</v>
      </c>
      <c r="M4" s="8">
        <v>3.3498147004699526</v>
      </c>
    </row>
    <row r="5" spans="1:13" x14ac:dyDescent="0.3">
      <c r="A5" s="5" t="s">
        <v>57</v>
      </c>
      <c r="B5" s="8">
        <v>2.2455667067018901</v>
      </c>
      <c r="D5" s="5" t="s">
        <v>57</v>
      </c>
      <c r="E5" s="8">
        <v>2.2455667067018901</v>
      </c>
      <c r="J5" s="5" t="s">
        <v>57</v>
      </c>
      <c r="M5" s="8">
        <v>2.2455667067018901</v>
      </c>
    </row>
    <row r="6" spans="1:13" x14ac:dyDescent="0.3">
      <c r="A6" s="5" t="s">
        <v>82</v>
      </c>
      <c r="B6" s="8">
        <v>1.8142296888697582</v>
      </c>
      <c r="D6" s="5" t="s">
        <v>82</v>
      </c>
      <c r="E6" s="8">
        <v>1.8142296888697582</v>
      </c>
      <c r="J6" s="5" t="s">
        <v>82</v>
      </c>
      <c r="M6" s="8">
        <v>1.8142296888697582</v>
      </c>
    </row>
    <row r="7" spans="1:13" x14ac:dyDescent="0.3">
      <c r="A7" s="5" t="s">
        <v>131</v>
      </c>
      <c r="B7" s="8">
        <v>1.6546701130112136</v>
      </c>
      <c r="D7" s="5" t="s">
        <v>131</v>
      </c>
      <c r="E7" s="8">
        <v>1.6546701130112136</v>
      </c>
      <c r="J7" s="5" t="s">
        <v>131</v>
      </c>
      <c r="M7" s="8">
        <v>1.6546701130112136</v>
      </c>
    </row>
    <row r="8" spans="1:13" x14ac:dyDescent="0.3">
      <c r="A8" s="5" t="s">
        <v>71</v>
      </c>
      <c r="B8" s="8">
        <v>1.5203389637502625</v>
      </c>
      <c r="D8" s="5" t="s">
        <v>71</v>
      </c>
      <c r="E8" s="8">
        <v>1.5203389637502625</v>
      </c>
      <c r="J8" s="5" t="s">
        <v>71</v>
      </c>
      <c r="M8" s="8">
        <v>1.5203389637502625</v>
      </c>
    </row>
    <row r="9" spans="1:13" x14ac:dyDescent="0.3">
      <c r="A9" s="5" t="s">
        <v>59</v>
      </c>
      <c r="B9" s="8">
        <v>1.4232703532020747</v>
      </c>
      <c r="J9" s="5" t="s">
        <v>59</v>
      </c>
      <c r="M9" s="8">
        <v>1.4232703532020747</v>
      </c>
    </row>
    <row r="10" spans="1:13" x14ac:dyDescent="0.3">
      <c r="A10" s="5" t="s">
        <v>113</v>
      </c>
      <c r="B10" s="8">
        <v>1.3475541667800686</v>
      </c>
      <c r="J10" s="5" t="s">
        <v>113</v>
      </c>
      <c r="M10" s="8">
        <v>1.3475541667800686</v>
      </c>
    </row>
    <row r="11" spans="1:13" x14ac:dyDescent="0.3">
      <c r="A11" s="5" t="s">
        <v>98</v>
      </c>
      <c r="B11" s="8">
        <v>1.1188084145320056</v>
      </c>
      <c r="J11" s="5" t="s">
        <v>98</v>
      </c>
      <c r="M11" s="8">
        <v>1.1188084145320056</v>
      </c>
    </row>
    <row r="12" spans="1:13" x14ac:dyDescent="0.3">
      <c r="A12" s="5" t="s">
        <v>108</v>
      </c>
      <c r="B12" s="8">
        <v>1.0930046233022455</v>
      </c>
      <c r="J12" s="5" t="s">
        <v>108</v>
      </c>
      <c r="M12" s="8">
        <v>1.0930046233022455</v>
      </c>
    </row>
    <row r="13" spans="1:13" x14ac:dyDescent="0.3">
      <c r="A13" s="5" t="s">
        <v>96</v>
      </c>
      <c r="B13" s="8">
        <v>1.084072328017021</v>
      </c>
      <c r="J13" s="5" t="s">
        <v>96</v>
      </c>
      <c r="M13" s="8">
        <v>1.084072328017021</v>
      </c>
    </row>
    <row r="14" spans="1:13" x14ac:dyDescent="0.3">
      <c r="A14" s="5" t="s">
        <v>67</v>
      </c>
      <c r="B14" s="8">
        <v>1.0242801438529217</v>
      </c>
      <c r="J14" s="5" t="s">
        <v>67</v>
      </c>
      <c r="M14" s="8">
        <v>1.0242801438529217</v>
      </c>
    </row>
    <row r="15" spans="1:13" x14ac:dyDescent="0.3">
      <c r="A15" s="5" t="s">
        <v>92</v>
      </c>
      <c r="B15" s="8">
        <v>0.91164163510334228</v>
      </c>
      <c r="J15" s="5" t="s">
        <v>92</v>
      </c>
      <c r="M15" s="8">
        <v>0.91164163510334228</v>
      </c>
    </row>
    <row r="16" spans="1:13" x14ac:dyDescent="0.3">
      <c r="A16" s="5" t="s">
        <v>53</v>
      </c>
      <c r="B16" s="8">
        <v>0.90588403033885334</v>
      </c>
      <c r="J16" s="5" t="s">
        <v>53</v>
      </c>
      <c r="M16" s="8">
        <v>0.90588403033885334</v>
      </c>
    </row>
    <row r="17" spans="1:13" x14ac:dyDescent="0.3">
      <c r="A17" s="5" t="s">
        <v>75</v>
      </c>
      <c r="B17" s="8">
        <v>0.86419779018759768</v>
      </c>
      <c r="J17" s="5" t="s">
        <v>75</v>
      </c>
      <c r="M17" s="8">
        <v>0.86419779018759768</v>
      </c>
    </row>
    <row r="18" spans="1:13" x14ac:dyDescent="0.3">
      <c r="A18" s="5" t="s">
        <v>119</v>
      </c>
      <c r="B18" s="8">
        <v>0.83041416010220881</v>
      </c>
      <c r="J18" s="5" t="s">
        <v>119</v>
      </c>
      <c r="M18" s="8">
        <v>0.83041416010220881</v>
      </c>
    </row>
    <row r="19" spans="1:13" x14ac:dyDescent="0.3">
      <c r="A19" s="5" t="s">
        <v>44</v>
      </c>
      <c r="B19" s="8">
        <v>0.81146879617010592</v>
      </c>
      <c r="J19" s="5" t="s">
        <v>44</v>
      </c>
      <c r="M19" s="8">
        <v>0.81146879617010592</v>
      </c>
    </row>
    <row r="20" spans="1:13" x14ac:dyDescent="0.3">
      <c r="A20" s="5" t="s">
        <v>24</v>
      </c>
      <c r="B20" s="8">
        <v>0.79606828454142997</v>
      </c>
      <c r="J20" s="5" t="s">
        <v>24</v>
      </c>
      <c r="M20" s="8">
        <v>0.79606828454142997</v>
      </c>
    </row>
    <row r="21" spans="1:13" x14ac:dyDescent="0.3">
      <c r="A21" s="5" t="s">
        <v>102</v>
      </c>
      <c r="B21" s="8">
        <v>0.74338775485751718</v>
      </c>
      <c r="J21" s="5" t="s">
        <v>102</v>
      </c>
      <c r="M21" s="8">
        <v>0.74338775485751718</v>
      </c>
    </row>
    <row r="22" spans="1:13" x14ac:dyDescent="0.3">
      <c r="A22" s="5" t="s">
        <v>129</v>
      </c>
      <c r="B22" s="8">
        <v>0.72970725225475852</v>
      </c>
      <c r="J22" s="5" t="s">
        <v>129</v>
      </c>
      <c r="M22" s="8">
        <v>0.72970725225475852</v>
      </c>
    </row>
    <row r="23" spans="1:13" x14ac:dyDescent="0.3">
      <c r="A23" s="5" t="s">
        <v>88</v>
      </c>
      <c r="B23" s="8">
        <v>0.71660086943635504</v>
      </c>
      <c r="J23" s="5" t="s">
        <v>88</v>
      </c>
      <c r="M23" s="8">
        <v>0.71660086943635504</v>
      </c>
    </row>
    <row r="24" spans="1:13" x14ac:dyDescent="0.3">
      <c r="A24" s="5" t="s">
        <v>123</v>
      </c>
      <c r="B24" s="8">
        <v>0.71094693671276654</v>
      </c>
      <c r="J24" s="5" t="s">
        <v>123</v>
      </c>
      <c r="M24" s="8">
        <v>0.71094693671276654</v>
      </c>
    </row>
    <row r="25" spans="1:13" x14ac:dyDescent="0.3">
      <c r="A25" s="5" t="s">
        <v>22</v>
      </c>
      <c r="B25" s="8">
        <v>0.68595057009486848</v>
      </c>
      <c r="J25" s="5" t="s">
        <v>22</v>
      </c>
      <c r="M25" s="8">
        <v>0.68595057009486848</v>
      </c>
    </row>
    <row r="26" spans="1:13" x14ac:dyDescent="0.3">
      <c r="A26" s="5" t="s">
        <v>135</v>
      </c>
      <c r="B26" s="8">
        <v>0.66412244620782168</v>
      </c>
      <c r="J26" s="5" t="s">
        <v>135</v>
      </c>
      <c r="M26" s="8">
        <v>0.66412244620782168</v>
      </c>
    </row>
    <row r="27" spans="1:13" x14ac:dyDescent="0.3">
      <c r="A27" s="5" t="s">
        <v>139</v>
      </c>
      <c r="B27" s="8">
        <v>0.66163405613342663</v>
      </c>
      <c r="J27" s="5" t="s">
        <v>139</v>
      </c>
      <c r="M27" s="8">
        <v>0.66163405613342663</v>
      </c>
    </row>
    <row r="28" spans="1:13" x14ac:dyDescent="0.3">
      <c r="A28" s="5" t="s">
        <v>61</v>
      </c>
      <c r="B28" s="8">
        <v>0.64359095818904954</v>
      </c>
      <c r="J28" s="5" t="s">
        <v>61</v>
      </c>
      <c r="M28" s="8">
        <v>0.64359095818904954</v>
      </c>
    </row>
    <row r="29" spans="1:13" x14ac:dyDescent="0.3">
      <c r="A29" s="5" t="s">
        <v>127</v>
      </c>
      <c r="B29" s="8">
        <v>0.63431246502429839</v>
      </c>
      <c r="J29" s="5" t="s">
        <v>127</v>
      </c>
      <c r="M29" s="8">
        <v>0.63431246502429839</v>
      </c>
    </row>
    <row r="30" spans="1:13" x14ac:dyDescent="0.3">
      <c r="A30" s="5" t="s">
        <v>106</v>
      </c>
      <c r="B30" s="8">
        <v>0.61767741115573149</v>
      </c>
      <c r="J30" s="5" t="s">
        <v>106</v>
      </c>
      <c r="M30" s="8">
        <v>0.61767741115573149</v>
      </c>
    </row>
    <row r="31" spans="1:13" x14ac:dyDescent="0.3">
      <c r="A31" s="5" t="s">
        <v>121</v>
      </c>
      <c r="B31" s="8">
        <v>0.60045892388204325</v>
      </c>
      <c r="J31" s="5" t="s">
        <v>121</v>
      </c>
      <c r="M31" s="8">
        <v>0.60045892388204325</v>
      </c>
    </row>
    <row r="32" spans="1:13" x14ac:dyDescent="0.3">
      <c r="A32" s="5" t="s">
        <v>137</v>
      </c>
      <c r="B32" s="8">
        <v>0.58272982283102692</v>
      </c>
      <c r="J32" s="5" t="s">
        <v>137</v>
      </c>
      <c r="M32" s="8">
        <v>0.58272982283102692</v>
      </c>
    </row>
    <row r="33" spans="1:13" x14ac:dyDescent="0.3">
      <c r="A33" s="5" t="s">
        <v>115</v>
      </c>
      <c r="B33" s="8">
        <v>0.57793816418173161</v>
      </c>
      <c r="J33" s="5" t="s">
        <v>115</v>
      </c>
      <c r="M33" s="8">
        <v>0.57793816418173161</v>
      </c>
    </row>
    <row r="34" spans="1:13" x14ac:dyDescent="0.3">
      <c r="A34" s="5" t="s">
        <v>32</v>
      </c>
      <c r="B34" s="8">
        <v>0.57622554654037406</v>
      </c>
      <c r="J34" s="5" t="s">
        <v>32</v>
      </c>
      <c r="M34" s="8">
        <v>0.57622554654037406</v>
      </c>
    </row>
    <row r="35" spans="1:13" x14ac:dyDescent="0.3">
      <c r="A35" s="5" t="s">
        <v>65</v>
      </c>
      <c r="B35" s="8">
        <v>0.52294422157633269</v>
      </c>
      <c r="J35" s="5" t="s">
        <v>65</v>
      </c>
      <c r="M35" s="8">
        <v>0.52294422157633269</v>
      </c>
    </row>
    <row r="36" spans="1:13" x14ac:dyDescent="0.3">
      <c r="A36" s="5" t="s">
        <v>15</v>
      </c>
      <c r="B36" s="8">
        <v>0.46352749292411066</v>
      </c>
      <c r="J36" s="5" t="s">
        <v>15</v>
      </c>
      <c r="M36" s="8">
        <v>0.46352749292411066</v>
      </c>
    </row>
    <row r="37" spans="1:13" x14ac:dyDescent="0.3">
      <c r="A37" s="5" t="s">
        <v>26</v>
      </c>
      <c r="B37" s="8">
        <v>0.42582583880267388</v>
      </c>
      <c r="J37" s="5" t="s">
        <v>26</v>
      </c>
      <c r="M37" s="8">
        <v>0.42582583880267388</v>
      </c>
    </row>
    <row r="38" spans="1:13" x14ac:dyDescent="0.3">
      <c r="A38" s="5" t="s">
        <v>36</v>
      </c>
      <c r="B38" s="8">
        <v>0.40734683274409145</v>
      </c>
      <c r="J38" s="5" t="s">
        <v>36</v>
      </c>
      <c r="M38" s="8">
        <v>0.40734683274409145</v>
      </c>
    </row>
    <row r="39" spans="1:13" x14ac:dyDescent="0.3">
      <c r="A39" s="5" t="s">
        <v>28</v>
      </c>
      <c r="B39" s="8">
        <v>0.390755806385503</v>
      </c>
      <c r="J39" s="5" t="s">
        <v>28</v>
      </c>
      <c r="M39" s="8">
        <v>0.390755806385503</v>
      </c>
    </row>
    <row r="40" spans="1:13" x14ac:dyDescent="0.3">
      <c r="A40" s="5" t="s">
        <v>90</v>
      </c>
      <c r="B40" s="8">
        <v>0.38456165928272146</v>
      </c>
      <c r="J40" s="5" t="s">
        <v>90</v>
      </c>
      <c r="M40" s="8">
        <v>0.38456165928272146</v>
      </c>
    </row>
    <row r="41" spans="1:13" x14ac:dyDescent="0.3">
      <c r="A41" s="5" t="s">
        <v>40</v>
      </c>
      <c r="B41" s="8">
        <v>0.3690560602470212</v>
      </c>
      <c r="J41" s="5" t="s">
        <v>40</v>
      </c>
      <c r="M41" s="8">
        <v>0.3690560602470212</v>
      </c>
    </row>
    <row r="42" spans="1:13" x14ac:dyDescent="0.3">
      <c r="A42" s="5" t="s">
        <v>79</v>
      </c>
      <c r="B42" s="8">
        <v>0.36636455401735013</v>
      </c>
      <c r="J42" s="5" t="s">
        <v>79</v>
      </c>
      <c r="M42" s="8">
        <v>0.36636455401735013</v>
      </c>
    </row>
    <row r="43" spans="1:13" x14ac:dyDescent="0.3">
      <c r="A43" s="5" t="s">
        <v>86</v>
      </c>
      <c r="B43" s="8">
        <v>0.30577482876902251</v>
      </c>
      <c r="J43" s="5" t="s">
        <v>86</v>
      </c>
      <c r="M43" s="8">
        <v>0.30577482876902251</v>
      </c>
    </row>
    <row r="44" spans="1:13" x14ac:dyDescent="0.3">
      <c r="A44" s="5" t="s">
        <v>48</v>
      </c>
      <c r="B44" s="8">
        <v>0.27407081068210992</v>
      </c>
      <c r="J44" s="5" t="s">
        <v>48</v>
      </c>
      <c r="M44" s="8">
        <v>0.27407081068210992</v>
      </c>
    </row>
    <row r="45" spans="1:13" x14ac:dyDescent="0.3">
      <c r="A45" s="5" t="s">
        <v>19</v>
      </c>
      <c r="B45" s="8">
        <v>0.25489826874508914</v>
      </c>
      <c r="J45" s="5" t="s">
        <v>19</v>
      </c>
      <c r="M45" s="8">
        <v>0.25489826874508914</v>
      </c>
    </row>
    <row r="46" spans="1:13" x14ac:dyDescent="0.3">
      <c r="A46" s="5" t="s">
        <v>77</v>
      </c>
      <c r="B46" s="8">
        <v>0.18148193130433588</v>
      </c>
      <c r="J46" s="5" t="s">
        <v>77</v>
      </c>
      <c r="M46" s="8">
        <v>0.18148193130433588</v>
      </c>
    </row>
    <row r="47" spans="1:13" x14ac:dyDescent="0.3">
      <c r="A47" s="5" t="s">
        <v>51</v>
      </c>
      <c r="B47" s="8">
        <v>0.17983468576187267</v>
      </c>
      <c r="J47" s="5" t="s">
        <v>51</v>
      </c>
      <c r="M47" s="8">
        <v>0.17983468576187267</v>
      </c>
    </row>
    <row r="48" spans="1:13" x14ac:dyDescent="0.3">
      <c r="A48" s="5" t="s">
        <v>84</v>
      </c>
      <c r="B48" s="8">
        <v>-7.1596691853915484E-2</v>
      </c>
      <c r="J48" s="5" t="s">
        <v>84</v>
      </c>
      <c r="M48" s="8">
        <v>-7.1596691853915484E-2</v>
      </c>
    </row>
    <row r="49" spans="1:13" x14ac:dyDescent="0.3">
      <c r="A49" s="5" t="s">
        <v>73</v>
      </c>
      <c r="B49" s="8">
        <v>-0.11575568185753915</v>
      </c>
      <c r="J49" s="5" t="s">
        <v>73</v>
      </c>
      <c r="M49" s="8">
        <v>-0.11575568185753915</v>
      </c>
    </row>
    <row r="50" spans="1:13" x14ac:dyDescent="0.3">
      <c r="A50" s="5" t="s">
        <v>125</v>
      </c>
      <c r="B50" s="8">
        <v>-0.15736979056747447</v>
      </c>
      <c r="J50" s="5" t="s">
        <v>125</v>
      </c>
      <c r="M50" s="8">
        <v>-0.15736979056747447</v>
      </c>
    </row>
    <row r="51" spans="1:13" x14ac:dyDescent="0.3">
      <c r="A51" s="5" t="s">
        <v>104</v>
      </c>
      <c r="B51" s="8">
        <v>-0.17943016656995925</v>
      </c>
      <c r="J51" s="5" t="s">
        <v>104</v>
      </c>
      <c r="M51" s="8">
        <v>-0.17943016656995925</v>
      </c>
    </row>
    <row r="52" spans="1:13" x14ac:dyDescent="0.3">
      <c r="A52" s="5" t="s">
        <v>55</v>
      </c>
      <c r="B52" s="8">
        <v>-0.20956409258224717</v>
      </c>
      <c r="J52" s="5" t="s">
        <v>55</v>
      </c>
      <c r="M52" s="8">
        <v>-0.20956409258224717</v>
      </c>
    </row>
    <row r="53" spans="1:13" x14ac:dyDescent="0.3">
      <c r="A53" s="5" t="s">
        <v>133</v>
      </c>
      <c r="B53" s="8">
        <v>-0.23952671916055424</v>
      </c>
      <c r="J53" s="5" t="s">
        <v>133</v>
      </c>
      <c r="M53" s="8">
        <v>-0.23952671916055424</v>
      </c>
    </row>
    <row r="54" spans="1:13" x14ac:dyDescent="0.3">
      <c r="A54" s="5" t="s">
        <v>38</v>
      </c>
      <c r="B54" s="8">
        <v>-0.25247905109930902</v>
      </c>
      <c r="J54" s="5" t="s">
        <v>38</v>
      </c>
      <c r="M54" s="8">
        <v>-0.25247905109930902</v>
      </c>
    </row>
    <row r="55" spans="1:13" x14ac:dyDescent="0.3">
      <c r="A55" s="5" t="s">
        <v>34</v>
      </c>
      <c r="B55" s="8">
        <v>-0.29790601141591733</v>
      </c>
      <c r="J55" s="5" t="s">
        <v>34</v>
      </c>
      <c r="M55" s="8">
        <v>-0.29790601141591733</v>
      </c>
    </row>
    <row r="56" spans="1:13" x14ac:dyDescent="0.3">
      <c r="A56" s="5" t="s">
        <v>117</v>
      </c>
      <c r="B56" s="8">
        <v>-0.33098339677163802</v>
      </c>
      <c r="J56" s="5" t="s">
        <v>117</v>
      </c>
      <c r="M56" s="8">
        <v>-0.33098339677163802</v>
      </c>
    </row>
    <row r="57" spans="1:13" x14ac:dyDescent="0.3">
      <c r="A57" s="5" t="s">
        <v>94</v>
      </c>
      <c r="B57" s="8">
        <v>-0.33438519484677687</v>
      </c>
      <c r="J57" s="5" t="s">
        <v>94</v>
      </c>
      <c r="M57" s="8">
        <v>-0.33438519484677687</v>
      </c>
    </row>
    <row r="58" spans="1:13" x14ac:dyDescent="0.3">
      <c r="A58" s="5" t="s">
        <v>69</v>
      </c>
      <c r="B58" s="8">
        <v>-0.37012221518144006</v>
      </c>
      <c r="J58" s="5" t="s">
        <v>69</v>
      </c>
      <c r="M58" s="8">
        <v>-0.37012221518144006</v>
      </c>
    </row>
    <row r="59" spans="1:13" x14ac:dyDescent="0.3">
      <c r="A59" s="5" t="s">
        <v>100</v>
      </c>
      <c r="B59" s="8">
        <v>-0.41679289513417705</v>
      </c>
      <c r="J59" s="5" t="s">
        <v>100</v>
      </c>
      <c r="M59" s="8">
        <v>-0.41679289513417705</v>
      </c>
    </row>
    <row r="60" spans="1:13" x14ac:dyDescent="0.3">
      <c r="A60" s="5" t="s">
        <v>63</v>
      </c>
      <c r="B60" s="8">
        <v>-0.53938981874158332</v>
      </c>
      <c r="J60" s="5" t="s">
        <v>63</v>
      </c>
      <c r="M60" s="8">
        <v>-0.53938981874158332</v>
      </c>
    </row>
    <row r="61" spans="1:13" x14ac:dyDescent="0.3">
      <c r="A61" s="5" t="s">
        <v>46</v>
      </c>
      <c r="B61" s="8">
        <v>-0.55073921414194782</v>
      </c>
      <c r="J61" s="5" t="s">
        <v>46</v>
      </c>
      <c r="M61" s="8">
        <v>-0.55073921414194782</v>
      </c>
    </row>
    <row r="62" spans="1:13" x14ac:dyDescent="0.3">
      <c r="A62" s="5" t="s">
        <v>30</v>
      </c>
      <c r="B62" s="8">
        <v>-0.61139202601329412</v>
      </c>
      <c r="J62" s="5" t="s">
        <v>30</v>
      </c>
      <c r="M62" s="8">
        <v>-0.61139202601329412</v>
      </c>
    </row>
    <row r="63" spans="1:13" x14ac:dyDescent="0.3">
      <c r="A63" s="5" t="s">
        <v>110</v>
      </c>
      <c r="B63" s="8">
        <v>-0.72898466539472961</v>
      </c>
      <c r="J63" s="5" t="s">
        <v>110</v>
      </c>
      <c r="M63" s="8">
        <v>-0.72898466539472961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D5DCF-AC44-4C30-AEE0-E666949E2491}">
  <dimension ref="A3:C4"/>
  <sheetViews>
    <sheetView workbookViewId="0">
      <selection activeCell="D32" sqref="D32"/>
    </sheetView>
  </sheetViews>
  <sheetFormatPr defaultRowHeight="14.4" x14ac:dyDescent="0.3"/>
  <cols>
    <col min="1" max="1" width="21.5546875" bestFit="1" customWidth="1"/>
    <col min="2" max="2" width="21" bestFit="1" customWidth="1"/>
    <col min="3" max="3" width="14.44140625" bestFit="1" customWidth="1"/>
  </cols>
  <sheetData>
    <row r="3" spans="1:3" x14ac:dyDescent="0.3">
      <c r="A3" t="s">
        <v>218</v>
      </c>
      <c r="C3" s="11" t="s">
        <v>220</v>
      </c>
    </row>
    <row r="4" spans="1:3" x14ac:dyDescent="0.3">
      <c r="A4">
        <v>60</v>
      </c>
      <c r="C4">
        <f>GETPIVOTDATA("Account Name",$A$3)</f>
        <v>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A8926-21AA-4C27-AB3A-3D01AAC7CC6A}">
  <dimension ref="A3:M64"/>
  <sheetViews>
    <sheetView topLeftCell="C1" workbookViewId="0">
      <selection activeCell="Q29" sqref="Q29"/>
    </sheetView>
  </sheetViews>
  <sheetFormatPr defaultRowHeight="14.4" x14ac:dyDescent="0.3"/>
  <cols>
    <col min="1" max="1" width="12.5546875" bestFit="1" customWidth="1"/>
    <col min="2" max="2" width="21" bestFit="1" customWidth="1"/>
    <col min="6" max="6" width="21" bestFit="1" customWidth="1"/>
  </cols>
  <sheetData>
    <row r="3" spans="1:13" x14ac:dyDescent="0.3">
      <c r="A3" s="4" t="s">
        <v>208</v>
      </c>
      <c r="B3" t="s">
        <v>210</v>
      </c>
      <c r="E3" s="6" t="s">
        <v>208</v>
      </c>
      <c r="F3" s="6" t="s">
        <v>210</v>
      </c>
      <c r="L3" s="23" t="s">
        <v>229</v>
      </c>
      <c r="M3" s="23" t="s">
        <v>230</v>
      </c>
    </row>
    <row r="4" spans="1:13" x14ac:dyDescent="0.3">
      <c r="A4" s="5" t="s">
        <v>55</v>
      </c>
      <c r="B4" s="22">
        <v>39413</v>
      </c>
      <c r="E4" s="5" t="s">
        <v>55</v>
      </c>
      <c r="F4" s="22">
        <v>39413</v>
      </c>
      <c r="L4" s="5" t="s">
        <v>77</v>
      </c>
      <c r="M4" s="22">
        <v>16773</v>
      </c>
    </row>
    <row r="5" spans="1:13" x14ac:dyDescent="0.3">
      <c r="A5" s="5" t="s">
        <v>84</v>
      </c>
      <c r="B5" s="22">
        <v>39331</v>
      </c>
      <c r="E5" s="5" t="s">
        <v>84</v>
      </c>
      <c r="F5" s="22">
        <v>39331</v>
      </c>
      <c r="L5" s="5" t="s">
        <v>26</v>
      </c>
      <c r="M5" s="22">
        <v>16319</v>
      </c>
    </row>
    <row r="6" spans="1:13" x14ac:dyDescent="0.3">
      <c r="A6" s="5" t="s">
        <v>125</v>
      </c>
      <c r="B6" s="22">
        <v>36951</v>
      </c>
      <c r="E6" s="5" t="s">
        <v>125</v>
      </c>
      <c r="F6" s="22">
        <v>36951</v>
      </c>
      <c r="L6" s="5" t="s">
        <v>36</v>
      </c>
      <c r="M6" s="22">
        <v>16060</v>
      </c>
    </row>
    <row r="7" spans="1:13" x14ac:dyDescent="0.3">
      <c r="A7" s="5" t="s">
        <v>48</v>
      </c>
      <c r="B7" s="22">
        <v>34686</v>
      </c>
      <c r="E7" s="5" t="s">
        <v>48</v>
      </c>
      <c r="F7" s="22">
        <v>34686</v>
      </c>
      <c r="L7" s="5" t="s">
        <v>110</v>
      </c>
      <c r="M7" s="22">
        <v>10574</v>
      </c>
    </row>
    <row r="8" spans="1:13" x14ac:dyDescent="0.3">
      <c r="A8" s="5" t="s">
        <v>28</v>
      </c>
      <c r="B8" s="22">
        <v>32872</v>
      </c>
      <c r="E8" s="5" t="s">
        <v>28</v>
      </c>
      <c r="F8" s="22">
        <v>32872</v>
      </c>
      <c r="L8" s="5" t="s">
        <v>131</v>
      </c>
      <c r="M8" s="22">
        <v>8676</v>
      </c>
    </row>
    <row r="9" spans="1:13" x14ac:dyDescent="0.3">
      <c r="A9" s="5" t="s">
        <v>32</v>
      </c>
      <c r="B9" s="22">
        <v>31745</v>
      </c>
    </row>
    <row r="10" spans="1:13" x14ac:dyDescent="0.3">
      <c r="A10" s="5" t="s">
        <v>86</v>
      </c>
      <c r="B10" s="22">
        <v>31127</v>
      </c>
    </row>
    <row r="11" spans="1:13" x14ac:dyDescent="0.3">
      <c r="A11" s="5" t="s">
        <v>34</v>
      </c>
      <c r="B11" s="22">
        <v>30946</v>
      </c>
    </row>
    <row r="12" spans="1:13" x14ac:dyDescent="0.3">
      <c r="A12" s="5" t="s">
        <v>15</v>
      </c>
      <c r="B12" s="22">
        <v>30734</v>
      </c>
    </row>
    <row r="13" spans="1:13" x14ac:dyDescent="0.3">
      <c r="A13" s="5" t="s">
        <v>108</v>
      </c>
      <c r="B13" s="22">
        <v>30450</v>
      </c>
    </row>
    <row r="14" spans="1:13" x14ac:dyDescent="0.3">
      <c r="A14" s="5" t="s">
        <v>53</v>
      </c>
      <c r="B14" s="22">
        <v>30399</v>
      </c>
    </row>
    <row r="15" spans="1:13" x14ac:dyDescent="0.3">
      <c r="A15" s="5" t="s">
        <v>104</v>
      </c>
      <c r="B15" s="22">
        <v>30193</v>
      </c>
    </row>
    <row r="16" spans="1:13" x14ac:dyDescent="0.3">
      <c r="A16" s="5" t="s">
        <v>135</v>
      </c>
      <c r="B16" s="22">
        <v>29730</v>
      </c>
    </row>
    <row r="17" spans="1:2" x14ac:dyDescent="0.3">
      <c r="A17" s="5" t="s">
        <v>119</v>
      </c>
      <c r="B17" s="22">
        <v>29285</v>
      </c>
    </row>
    <row r="18" spans="1:2" x14ac:dyDescent="0.3">
      <c r="A18" s="5" t="s">
        <v>106</v>
      </c>
      <c r="B18" s="22">
        <v>29042</v>
      </c>
    </row>
    <row r="19" spans="1:2" x14ac:dyDescent="0.3">
      <c r="A19" s="5" t="s">
        <v>96</v>
      </c>
      <c r="B19" s="22">
        <v>28665</v>
      </c>
    </row>
    <row r="20" spans="1:2" x14ac:dyDescent="0.3">
      <c r="A20" s="5" t="s">
        <v>79</v>
      </c>
      <c r="B20" s="22">
        <v>28630</v>
      </c>
    </row>
    <row r="21" spans="1:2" x14ac:dyDescent="0.3">
      <c r="A21" s="5" t="s">
        <v>123</v>
      </c>
      <c r="B21" s="22">
        <v>28608</v>
      </c>
    </row>
    <row r="22" spans="1:2" x14ac:dyDescent="0.3">
      <c r="A22" s="5" t="s">
        <v>90</v>
      </c>
      <c r="B22" s="22">
        <v>28460</v>
      </c>
    </row>
    <row r="23" spans="1:2" x14ac:dyDescent="0.3">
      <c r="A23" s="5" t="s">
        <v>92</v>
      </c>
      <c r="B23" s="22">
        <v>27558</v>
      </c>
    </row>
    <row r="24" spans="1:2" x14ac:dyDescent="0.3">
      <c r="A24" s="5" t="s">
        <v>115</v>
      </c>
      <c r="B24" s="22">
        <v>27508</v>
      </c>
    </row>
    <row r="25" spans="1:2" x14ac:dyDescent="0.3">
      <c r="A25" s="5" t="s">
        <v>67</v>
      </c>
      <c r="B25" s="22">
        <v>27185</v>
      </c>
    </row>
    <row r="26" spans="1:2" x14ac:dyDescent="0.3">
      <c r="A26" s="5" t="s">
        <v>75</v>
      </c>
      <c r="B26" s="22">
        <v>27074</v>
      </c>
    </row>
    <row r="27" spans="1:2" x14ac:dyDescent="0.3">
      <c r="A27" s="5" t="s">
        <v>127</v>
      </c>
      <c r="B27" s="22">
        <v>26867</v>
      </c>
    </row>
    <row r="28" spans="1:2" x14ac:dyDescent="0.3">
      <c r="A28" s="5" t="s">
        <v>73</v>
      </c>
      <c r="B28" s="22">
        <v>26484</v>
      </c>
    </row>
    <row r="29" spans="1:2" x14ac:dyDescent="0.3">
      <c r="A29" s="5" t="s">
        <v>51</v>
      </c>
      <c r="B29" s="22">
        <v>25995</v>
      </c>
    </row>
    <row r="30" spans="1:2" x14ac:dyDescent="0.3">
      <c r="A30" s="5" t="s">
        <v>113</v>
      </c>
      <c r="B30" s="22">
        <v>25197</v>
      </c>
    </row>
    <row r="31" spans="1:2" x14ac:dyDescent="0.3">
      <c r="A31" s="5" t="s">
        <v>38</v>
      </c>
      <c r="B31" s="22">
        <v>25089</v>
      </c>
    </row>
    <row r="32" spans="1:2" x14ac:dyDescent="0.3">
      <c r="A32" s="5" t="s">
        <v>61</v>
      </c>
      <c r="B32" s="22">
        <v>24809</v>
      </c>
    </row>
    <row r="33" spans="1:2" x14ac:dyDescent="0.3">
      <c r="A33" s="5" t="s">
        <v>63</v>
      </c>
      <c r="B33" s="22">
        <v>24323</v>
      </c>
    </row>
    <row r="34" spans="1:2" x14ac:dyDescent="0.3">
      <c r="A34" s="5" t="s">
        <v>82</v>
      </c>
      <c r="B34" s="22">
        <v>24084</v>
      </c>
    </row>
    <row r="35" spans="1:2" x14ac:dyDescent="0.3">
      <c r="A35" s="5" t="s">
        <v>19</v>
      </c>
      <c r="B35" s="22">
        <v>23830</v>
      </c>
    </row>
    <row r="36" spans="1:2" x14ac:dyDescent="0.3">
      <c r="A36" s="5" t="s">
        <v>133</v>
      </c>
      <c r="B36" s="22">
        <v>23827</v>
      </c>
    </row>
    <row r="37" spans="1:2" x14ac:dyDescent="0.3">
      <c r="A37" s="5" t="s">
        <v>102</v>
      </c>
      <c r="B37" s="22">
        <v>23773</v>
      </c>
    </row>
    <row r="38" spans="1:2" x14ac:dyDescent="0.3">
      <c r="A38" s="5" t="s">
        <v>65</v>
      </c>
      <c r="B38" s="22">
        <v>23194</v>
      </c>
    </row>
    <row r="39" spans="1:2" x14ac:dyDescent="0.3">
      <c r="A39" s="5" t="s">
        <v>46</v>
      </c>
      <c r="B39" s="22">
        <v>23066</v>
      </c>
    </row>
    <row r="40" spans="1:2" x14ac:dyDescent="0.3">
      <c r="A40" s="5" t="s">
        <v>100</v>
      </c>
      <c r="B40" s="22">
        <v>23053</v>
      </c>
    </row>
    <row r="41" spans="1:2" x14ac:dyDescent="0.3">
      <c r="A41" s="5" t="s">
        <v>139</v>
      </c>
      <c r="B41" s="22">
        <v>22328</v>
      </c>
    </row>
    <row r="42" spans="1:2" x14ac:dyDescent="0.3">
      <c r="A42" s="5" t="s">
        <v>88</v>
      </c>
      <c r="B42" s="22">
        <v>22203</v>
      </c>
    </row>
    <row r="43" spans="1:2" x14ac:dyDescent="0.3">
      <c r="A43" s="5" t="s">
        <v>94</v>
      </c>
      <c r="B43" s="22">
        <v>21927</v>
      </c>
    </row>
    <row r="44" spans="1:2" x14ac:dyDescent="0.3">
      <c r="A44" s="5" t="s">
        <v>121</v>
      </c>
      <c r="B44" s="22">
        <v>21609</v>
      </c>
    </row>
    <row r="45" spans="1:2" x14ac:dyDescent="0.3">
      <c r="A45" s="5" t="s">
        <v>137</v>
      </c>
      <c r="B45" s="22">
        <v>21461</v>
      </c>
    </row>
    <row r="46" spans="1:2" x14ac:dyDescent="0.3">
      <c r="A46" s="5" t="s">
        <v>57</v>
      </c>
      <c r="B46" s="22">
        <v>21393</v>
      </c>
    </row>
    <row r="47" spans="1:2" x14ac:dyDescent="0.3">
      <c r="A47" s="5" t="s">
        <v>69</v>
      </c>
      <c r="B47" s="22">
        <v>20785</v>
      </c>
    </row>
    <row r="48" spans="1:2" x14ac:dyDescent="0.3">
      <c r="A48" s="5" t="s">
        <v>98</v>
      </c>
      <c r="B48" s="22">
        <v>20019</v>
      </c>
    </row>
    <row r="49" spans="1:2" x14ac:dyDescent="0.3">
      <c r="A49" s="5" t="s">
        <v>44</v>
      </c>
      <c r="B49" s="22">
        <v>19766</v>
      </c>
    </row>
    <row r="50" spans="1:2" x14ac:dyDescent="0.3">
      <c r="A50" s="5" t="s">
        <v>71</v>
      </c>
      <c r="B50" s="22">
        <v>19479</v>
      </c>
    </row>
    <row r="51" spans="1:2" x14ac:dyDescent="0.3">
      <c r="A51" s="5" t="s">
        <v>30</v>
      </c>
      <c r="B51" s="22">
        <v>19401</v>
      </c>
    </row>
    <row r="52" spans="1:2" x14ac:dyDescent="0.3">
      <c r="A52" s="5" t="s">
        <v>117</v>
      </c>
      <c r="B52" s="22">
        <v>19283</v>
      </c>
    </row>
    <row r="53" spans="1:2" x14ac:dyDescent="0.3">
      <c r="A53" s="5" t="s">
        <v>24</v>
      </c>
      <c r="B53" s="22">
        <v>18981</v>
      </c>
    </row>
    <row r="54" spans="1:2" x14ac:dyDescent="0.3">
      <c r="A54" s="5" t="s">
        <v>59</v>
      </c>
      <c r="B54" s="22">
        <v>18576</v>
      </c>
    </row>
    <row r="55" spans="1:2" x14ac:dyDescent="0.3">
      <c r="A55" s="5" t="s">
        <v>22</v>
      </c>
      <c r="B55" s="22">
        <v>18447</v>
      </c>
    </row>
    <row r="56" spans="1:2" x14ac:dyDescent="0.3">
      <c r="A56" s="5" t="s">
        <v>40</v>
      </c>
      <c r="B56" s="22">
        <v>17938</v>
      </c>
    </row>
    <row r="57" spans="1:2" x14ac:dyDescent="0.3">
      <c r="A57" s="5" t="s">
        <v>42</v>
      </c>
      <c r="B57" s="22">
        <v>17629</v>
      </c>
    </row>
    <row r="58" spans="1:2" x14ac:dyDescent="0.3">
      <c r="A58" s="5" t="s">
        <v>129</v>
      </c>
      <c r="B58" s="22">
        <v>17038</v>
      </c>
    </row>
    <row r="59" spans="1:2" x14ac:dyDescent="0.3">
      <c r="A59" s="5" t="s">
        <v>77</v>
      </c>
      <c r="B59" s="22">
        <v>16773</v>
      </c>
    </row>
    <row r="60" spans="1:2" x14ac:dyDescent="0.3">
      <c r="A60" s="5" t="s">
        <v>26</v>
      </c>
      <c r="B60" s="22">
        <v>16319</v>
      </c>
    </row>
    <row r="61" spans="1:2" x14ac:dyDescent="0.3">
      <c r="A61" s="5" t="s">
        <v>36</v>
      </c>
      <c r="B61" s="22">
        <v>16060</v>
      </c>
    </row>
    <row r="62" spans="1:2" x14ac:dyDescent="0.3">
      <c r="A62" s="5" t="s">
        <v>110</v>
      </c>
      <c r="B62" s="22">
        <v>10574</v>
      </c>
    </row>
    <row r="63" spans="1:2" x14ac:dyDescent="0.3">
      <c r="A63" s="5" t="s">
        <v>131</v>
      </c>
      <c r="B63" s="22">
        <v>8676</v>
      </c>
    </row>
    <row r="64" spans="1:2" x14ac:dyDescent="0.3">
      <c r="A64" s="5" t="s">
        <v>209</v>
      </c>
      <c r="B64" s="22">
        <v>1480848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S64"/>
  <sheetViews>
    <sheetView topLeftCell="A5" zoomScale="79" zoomScaleNormal="79" workbookViewId="0">
      <selection activeCell="A5" sqref="A5"/>
    </sheetView>
  </sheetViews>
  <sheetFormatPr defaultRowHeight="14.4" x14ac:dyDescent="0.3"/>
  <cols>
    <col min="1" max="1" width="15.33203125" customWidth="1"/>
    <col min="2" max="3" width="41.109375" customWidth="1"/>
    <col min="4" max="4" width="16.6640625" customWidth="1"/>
    <col min="5" max="5" width="21.109375" customWidth="1"/>
    <col min="6" max="8" width="11" customWidth="1"/>
    <col min="9" max="9" width="13.5546875" customWidth="1"/>
    <col min="10" max="10" width="10.33203125" customWidth="1"/>
    <col min="11" max="11" width="17.21875" customWidth="1"/>
    <col min="12" max="12" width="9" customWidth="1"/>
    <col min="13" max="17" width="8.88671875" customWidth="1"/>
    <col min="18" max="18" width="16.6640625" bestFit="1" customWidth="1"/>
  </cols>
  <sheetData>
    <row r="1" spans="1:19" ht="18" x14ac:dyDescent="0.35">
      <c r="A1" s="2" t="s">
        <v>0</v>
      </c>
    </row>
    <row r="3" spans="1:19" x14ac:dyDescent="0.3">
      <c r="A3" s="1"/>
      <c r="B3" s="1"/>
      <c r="C3" s="1"/>
      <c r="D3" s="1"/>
      <c r="E3" s="1"/>
      <c r="F3" s="20" t="s">
        <v>1</v>
      </c>
      <c r="G3" s="21"/>
      <c r="H3" s="21"/>
      <c r="I3" s="17" t="s">
        <v>2</v>
      </c>
      <c r="J3" s="18"/>
      <c r="K3" s="18"/>
      <c r="L3" s="18"/>
      <c r="M3" s="19" t="s">
        <v>227</v>
      </c>
      <c r="N3" s="19"/>
      <c r="O3" s="19"/>
      <c r="P3" s="19"/>
      <c r="Q3" s="19"/>
    </row>
    <row r="4" spans="1:19" ht="15" thickBot="1" x14ac:dyDescent="0.35">
      <c r="A4" s="1" t="s">
        <v>3</v>
      </c>
      <c r="B4" s="1" t="s">
        <v>4</v>
      </c>
      <c r="C4" s="1" t="s">
        <v>141</v>
      </c>
      <c r="D4" s="1" t="s">
        <v>5</v>
      </c>
      <c r="E4" s="1" t="s">
        <v>6</v>
      </c>
      <c r="F4" s="1" t="s">
        <v>7</v>
      </c>
      <c r="G4" s="1" t="s">
        <v>8</v>
      </c>
      <c r="H4" s="1" t="s">
        <v>9</v>
      </c>
      <c r="I4" s="1" t="s">
        <v>10</v>
      </c>
      <c r="J4" s="1" t="s">
        <v>11</v>
      </c>
      <c r="K4" s="1" t="s">
        <v>12</v>
      </c>
      <c r="L4" s="1" t="s">
        <v>13</v>
      </c>
      <c r="M4" s="14" t="s">
        <v>202</v>
      </c>
      <c r="N4" s="14" t="s">
        <v>203</v>
      </c>
      <c r="O4" s="14" t="s">
        <v>204</v>
      </c>
      <c r="P4" s="14" t="s">
        <v>205</v>
      </c>
      <c r="Q4" s="14" t="s">
        <v>206</v>
      </c>
      <c r="R4" s="1" t="s">
        <v>207</v>
      </c>
      <c r="S4" s="1" t="s">
        <v>14</v>
      </c>
    </row>
    <row r="5" spans="1:19" x14ac:dyDescent="0.3">
      <c r="A5" t="s">
        <v>125</v>
      </c>
      <c r="B5" t="s">
        <v>194</v>
      </c>
      <c r="C5" t="s">
        <v>222</v>
      </c>
      <c r="D5" t="s">
        <v>126</v>
      </c>
      <c r="E5" t="s">
        <v>112</v>
      </c>
      <c r="F5" t="s">
        <v>18</v>
      </c>
      <c r="G5" t="s">
        <v>18</v>
      </c>
      <c r="H5" t="s">
        <v>21</v>
      </c>
      <c r="I5" t="s">
        <v>21</v>
      </c>
      <c r="J5" t="s">
        <v>21</v>
      </c>
      <c r="K5" t="s">
        <v>18</v>
      </c>
      <c r="L5" t="s">
        <v>21</v>
      </c>
      <c r="M5">
        <v>9791</v>
      </c>
      <c r="N5">
        <v>9610</v>
      </c>
      <c r="O5">
        <v>7534</v>
      </c>
      <c r="P5">
        <v>5080</v>
      </c>
      <c r="Q5">
        <v>4936</v>
      </c>
      <c r="R5">
        <f>SUM(Table1[[#This Row],[2017]:[2021]])</f>
        <v>36951</v>
      </c>
      <c r="S5" s="3">
        <f t="shared" ref="S5:S36" si="0">_xlfn.RRI($Q$4-$M$4,M5,Q5)</f>
        <v>-0.15736979056747447</v>
      </c>
    </row>
    <row r="6" spans="1:19" x14ac:dyDescent="0.3">
      <c r="A6" t="s">
        <v>55</v>
      </c>
      <c r="B6" t="s">
        <v>160</v>
      </c>
      <c r="C6" t="s">
        <v>222</v>
      </c>
      <c r="D6" t="s">
        <v>56</v>
      </c>
      <c r="E6" t="s">
        <v>50</v>
      </c>
      <c r="F6" t="s">
        <v>18</v>
      </c>
      <c r="G6" t="s">
        <v>18</v>
      </c>
      <c r="H6" t="s">
        <v>21</v>
      </c>
      <c r="I6" t="s">
        <v>21</v>
      </c>
      <c r="J6" t="s">
        <v>21</v>
      </c>
      <c r="K6" t="s">
        <v>21</v>
      </c>
      <c r="L6" t="s">
        <v>21</v>
      </c>
      <c r="M6">
        <v>9773</v>
      </c>
      <c r="N6">
        <v>9179</v>
      </c>
      <c r="O6">
        <v>8390</v>
      </c>
      <c r="P6">
        <v>8256</v>
      </c>
      <c r="Q6">
        <v>3815</v>
      </c>
      <c r="R6">
        <f>SUM(Table1[[#This Row],[2017]:[2021]])</f>
        <v>39413</v>
      </c>
      <c r="S6" s="3">
        <f t="shared" si="0"/>
        <v>-0.20956409258224717</v>
      </c>
    </row>
    <row r="7" spans="1:19" x14ac:dyDescent="0.3">
      <c r="A7" t="s">
        <v>34</v>
      </c>
      <c r="B7" t="s">
        <v>150</v>
      </c>
      <c r="C7" t="s">
        <v>222</v>
      </c>
      <c r="D7" t="s">
        <v>35</v>
      </c>
      <c r="E7" t="s">
        <v>17</v>
      </c>
      <c r="F7" t="s">
        <v>18</v>
      </c>
      <c r="G7" t="s">
        <v>21</v>
      </c>
      <c r="H7" t="s">
        <v>21</v>
      </c>
      <c r="I7" t="s">
        <v>21</v>
      </c>
      <c r="J7" t="s">
        <v>21</v>
      </c>
      <c r="K7" t="s">
        <v>18</v>
      </c>
      <c r="L7" t="s">
        <v>21</v>
      </c>
      <c r="M7">
        <v>9766</v>
      </c>
      <c r="N7">
        <v>8049</v>
      </c>
      <c r="O7">
        <v>5556</v>
      </c>
      <c r="P7">
        <v>5202</v>
      </c>
      <c r="Q7">
        <v>2373</v>
      </c>
      <c r="R7">
        <f>SUM(Table1[[#This Row],[2017]:[2021]])</f>
        <v>30946</v>
      </c>
      <c r="S7" s="3">
        <f t="shared" si="0"/>
        <v>-0.29790601141591733</v>
      </c>
    </row>
    <row r="8" spans="1:19" x14ac:dyDescent="0.3">
      <c r="A8" t="s">
        <v>30</v>
      </c>
      <c r="B8" t="s">
        <v>148</v>
      </c>
      <c r="C8" t="s">
        <v>222</v>
      </c>
      <c r="D8" t="s">
        <v>31</v>
      </c>
      <c r="E8" t="s">
        <v>17</v>
      </c>
      <c r="F8" t="s">
        <v>18</v>
      </c>
      <c r="G8" t="s">
        <v>21</v>
      </c>
      <c r="H8" t="s">
        <v>21</v>
      </c>
      <c r="I8" t="s">
        <v>21</v>
      </c>
      <c r="J8" t="s">
        <v>21</v>
      </c>
      <c r="K8" t="s">
        <v>18</v>
      </c>
      <c r="L8" t="s">
        <v>21</v>
      </c>
      <c r="M8">
        <v>9252</v>
      </c>
      <c r="N8">
        <v>8499</v>
      </c>
      <c r="O8">
        <v>991</v>
      </c>
      <c r="P8">
        <v>448</v>
      </c>
      <c r="Q8">
        <v>211</v>
      </c>
      <c r="R8">
        <f>SUM(Table1[[#This Row],[2017]:[2021]])</f>
        <v>19401</v>
      </c>
      <c r="S8" s="3">
        <f t="shared" si="0"/>
        <v>-0.61139202601329412</v>
      </c>
    </row>
    <row r="9" spans="1:19" x14ac:dyDescent="0.3">
      <c r="A9" t="s">
        <v>46</v>
      </c>
      <c r="B9" t="s">
        <v>156</v>
      </c>
      <c r="C9" t="s">
        <v>222</v>
      </c>
      <c r="D9" t="s">
        <v>47</v>
      </c>
      <c r="E9" t="s">
        <v>17</v>
      </c>
      <c r="F9" t="s">
        <v>18</v>
      </c>
      <c r="G9" t="s">
        <v>18</v>
      </c>
      <c r="H9" t="s">
        <v>21</v>
      </c>
      <c r="I9" t="s">
        <v>21</v>
      </c>
      <c r="J9" t="s">
        <v>21</v>
      </c>
      <c r="K9" t="s">
        <v>21</v>
      </c>
      <c r="L9" t="s">
        <v>21</v>
      </c>
      <c r="M9">
        <v>9058</v>
      </c>
      <c r="N9">
        <v>4839</v>
      </c>
      <c r="O9">
        <v>4776</v>
      </c>
      <c r="P9">
        <v>4024</v>
      </c>
      <c r="Q9">
        <v>369</v>
      </c>
      <c r="R9">
        <f>SUM(Table1[[#This Row],[2017]:[2021]])</f>
        <v>23066</v>
      </c>
      <c r="S9" s="3">
        <f t="shared" si="0"/>
        <v>-0.55073921414194782</v>
      </c>
    </row>
    <row r="10" spans="1:19" x14ac:dyDescent="0.3">
      <c r="A10" t="s">
        <v>104</v>
      </c>
      <c r="B10" t="s">
        <v>184</v>
      </c>
      <c r="C10" t="s">
        <v>222</v>
      </c>
      <c r="D10" t="s">
        <v>105</v>
      </c>
      <c r="E10" t="s">
        <v>81</v>
      </c>
      <c r="F10" t="s">
        <v>18</v>
      </c>
      <c r="G10" t="s">
        <v>18</v>
      </c>
      <c r="H10" t="s">
        <v>21</v>
      </c>
      <c r="I10" t="s">
        <v>21</v>
      </c>
      <c r="J10" t="s">
        <v>21</v>
      </c>
      <c r="K10" t="s">
        <v>21</v>
      </c>
      <c r="L10" t="s">
        <v>21</v>
      </c>
      <c r="M10">
        <v>8891</v>
      </c>
      <c r="N10">
        <v>5952</v>
      </c>
      <c r="O10">
        <v>5914</v>
      </c>
      <c r="P10">
        <v>5405</v>
      </c>
      <c r="Q10">
        <v>4031</v>
      </c>
      <c r="R10">
        <f>SUM(Table1[[#This Row],[2017]:[2021]])</f>
        <v>30193</v>
      </c>
      <c r="S10" s="3">
        <f t="shared" si="0"/>
        <v>-0.17943016656995925</v>
      </c>
    </row>
    <row r="11" spans="1:19" x14ac:dyDescent="0.3">
      <c r="A11" t="s">
        <v>84</v>
      </c>
      <c r="B11" t="s">
        <v>174</v>
      </c>
      <c r="C11" t="s">
        <v>221</v>
      </c>
      <c r="D11" t="s">
        <v>85</v>
      </c>
      <c r="E11" t="s">
        <v>81</v>
      </c>
      <c r="F11" t="s">
        <v>18</v>
      </c>
      <c r="G11" t="s">
        <v>18</v>
      </c>
      <c r="H11" t="s">
        <v>18</v>
      </c>
      <c r="I11" t="s">
        <v>21</v>
      </c>
      <c r="J11" t="s">
        <v>21</v>
      </c>
      <c r="K11" t="s">
        <v>18</v>
      </c>
      <c r="L11" t="s">
        <v>18</v>
      </c>
      <c r="M11">
        <v>8873</v>
      </c>
      <c r="N11">
        <v>8484</v>
      </c>
      <c r="O11">
        <v>7883</v>
      </c>
      <c r="P11">
        <v>7499</v>
      </c>
      <c r="Q11">
        <v>6592</v>
      </c>
      <c r="R11">
        <f>SUM(Table1[[#This Row],[2017]:[2021]])</f>
        <v>39331</v>
      </c>
      <c r="S11" s="3">
        <f t="shared" si="0"/>
        <v>-7.1596691853915484E-2</v>
      </c>
    </row>
    <row r="12" spans="1:19" x14ac:dyDescent="0.3">
      <c r="A12" t="s">
        <v>117</v>
      </c>
      <c r="B12" t="s">
        <v>190</v>
      </c>
      <c r="C12" t="s">
        <v>221</v>
      </c>
      <c r="D12" t="s">
        <v>118</v>
      </c>
      <c r="E12" t="s">
        <v>112</v>
      </c>
      <c r="F12" t="s">
        <v>18</v>
      </c>
      <c r="G12" t="s">
        <v>21</v>
      </c>
      <c r="H12" t="s">
        <v>21</v>
      </c>
      <c r="I12" t="s">
        <v>21</v>
      </c>
      <c r="J12" t="s">
        <v>21</v>
      </c>
      <c r="K12" t="s">
        <v>18</v>
      </c>
      <c r="L12" t="s">
        <v>21</v>
      </c>
      <c r="M12">
        <v>8466</v>
      </c>
      <c r="N12">
        <v>4079</v>
      </c>
      <c r="O12">
        <v>2797</v>
      </c>
      <c r="P12">
        <v>2245</v>
      </c>
      <c r="Q12">
        <v>1696</v>
      </c>
      <c r="R12">
        <f>SUM(Table1[[#This Row],[2017]:[2021]])</f>
        <v>19283</v>
      </c>
      <c r="S12" s="3">
        <f t="shared" si="0"/>
        <v>-0.33098339677163802</v>
      </c>
    </row>
    <row r="13" spans="1:19" x14ac:dyDescent="0.3">
      <c r="A13" t="s">
        <v>63</v>
      </c>
      <c r="B13" t="s">
        <v>164</v>
      </c>
      <c r="C13" t="s">
        <v>222</v>
      </c>
      <c r="D13" t="s">
        <v>64</v>
      </c>
      <c r="E13" t="s">
        <v>50</v>
      </c>
      <c r="F13" t="s">
        <v>18</v>
      </c>
      <c r="G13" t="s">
        <v>21</v>
      </c>
      <c r="H13" t="s">
        <v>21</v>
      </c>
      <c r="I13" t="s">
        <v>21</v>
      </c>
      <c r="J13" t="s">
        <v>18</v>
      </c>
      <c r="K13" t="s">
        <v>21</v>
      </c>
      <c r="L13" t="s">
        <v>21</v>
      </c>
      <c r="M13">
        <v>8331</v>
      </c>
      <c r="N13">
        <v>7667</v>
      </c>
      <c r="O13">
        <v>5952</v>
      </c>
      <c r="P13">
        <v>1998</v>
      </c>
      <c r="Q13">
        <v>375</v>
      </c>
      <c r="R13">
        <f>SUM(Table1[[#This Row],[2017]:[2021]])</f>
        <v>24323</v>
      </c>
      <c r="S13" s="3">
        <f t="shared" si="0"/>
        <v>-0.53938981874158332</v>
      </c>
    </row>
    <row r="14" spans="1:19" x14ac:dyDescent="0.3">
      <c r="A14" t="s">
        <v>110</v>
      </c>
      <c r="B14" t="s">
        <v>187</v>
      </c>
      <c r="C14" t="s">
        <v>221</v>
      </c>
      <c r="D14" t="s">
        <v>111</v>
      </c>
      <c r="E14" t="s">
        <v>112</v>
      </c>
      <c r="F14" t="s">
        <v>18</v>
      </c>
      <c r="G14" t="s">
        <v>21</v>
      </c>
      <c r="H14" t="s">
        <v>21</v>
      </c>
      <c r="I14" t="s">
        <v>21</v>
      </c>
      <c r="J14" t="s">
        <v>21</v>
      </c>
      <c r="K14" t="s">
        <v>18</v>
      </c>
      <c r="L14" t="s">
        <v>21</v>
      </c>
      <c r="M14">
        <v>8156</v>
      </c>
      <c r="N14">
        <v>1245</v>
      </c>
      <c r="O14">
        <v>791</v>
      </c>
      <c r="P14">
        <v>338</v>
      </c>
      <c r="Q14">
        <v>44</v>
      </c>
      <c r="R14">
        <f>SUM(Table1[[#This Row],[2017]:[2021]])</f>
        <v>10574</v>
      </c>
      <c r="S14" s="3">
        <f t="shared" si="0"/>
        <v>-0.72898466539472961</v>
      </c>
    </row>
    <row r="15" spans="1:19" x14ac:dyDescent="0.3">
      <c r="A15" t="s">
        <v>133</v>
      </c>
      <c r="B15" t="s">
        <v>198</v>
      </c>
      <c r="C15" t="s">
        <v>221</v>
      </c>
      <c r="D15" t="s">
        <v>134</v>
      </c>
      <c r="E15" t="s">
        <v>112</v>
      </c>
      <c r="F15" t="s">
        <v>18</v>
      </c>
      <c r="G15" t="s">
        <v>21</v>
      </c>
      <c r="H15" t="s">
        <v>21</v>
      </c>
      <c r="I15" t="s">
        <v>21</v>
      </c>
      <c r="J15" t="s">
        <v>21</v>
      </c>
      <c r="K15" t="s">
        <v>21</v>
      </c>
      <c r="L15" t="s">
        <v>21</v>
      </c>
      <c r="M15">
        <v>8034</v>
      </c>
      <c r="N15">
        <v>6541</v>
      </c>
      <c r="O15">
        <v>3311</v>
      </c>
      <c r="P15">
        <v>3254</v>
      </c>
      <c r="Q15">
        <v>2687</v>
      </c>
      <c r="R15">
        <f>SUM(Table1[[#This Row],[2017]:[2021]])</f>
        <v>23827</v>
      </c>
      <c r="S15" s="3">
        <f t="shared" si="0"/>
        <v>-0.23952671916055424</v>
      </c>
    </row>
    <row r="16" spans="1:19" x14ac:dyDescent="0.3">
      <c r="A16" t="s">
        <v>100</v>
      </c>
      <c r="B16" t="s">
        <v>182</v>
      </c>
      <c r="C16" t="s">
        <v>222</v>
      </c>
      <c r="D16" t="s">
        <v>101</v>
      </c>
      <c r="E16" t="s">
        <v>81</v>
      </c>
      <c r="F16" t="s">
        <v>18</v>
      </c>
      <c r="G16" t="s">
        <v>21</v>
      </c>
      <c r="H16" t="s">
        <v>21</v>
      </c>
      <c r="I16" t="s">
        <v>21</v>
      </c>
      <c r="J16" t="s">
        <v>21</v>
      </c>
      <c r="K16" t="s">
        <v>18</v>
      </c>
      <c r="L16" t="s">
        <v>18</v>
      </c>
      <c r="M16">
        <v>7840</v>
      </c>
      <c r="N16">
        <v>5804</v>
      </c>
      <c r="O16">
        <v>4259</v>
      </c>
      <c r="P16">
        <v>4243</v>
      </c>
      <c r="Q16">
        <v>907</v>
      </c>
      <c r="R16">
        <f>SUM(Table1[[#This Row],[2017]:[2021]])</f>
        <v>23053</v>
      </c>
      <c r="S16" s="3">
        <f t="shared" si="0"/>
        <v>-0.41679289513417705</v>
      </c>
    </row>
    <row r="17" spans="1:19" x14ac:dyDescent="0.3">
      <c r="A17" t="s">
        <v>94</v>
      </c>
      <c r="B17" t="s">
        <v>179</v>
      </c>
      <c r="C17" t="s">
        <v>221</v>
      </c>
      <c r="D17" t="s">
        <v>95</v>
      </c>
      <c r="E17" t="s">
        <v>81</v>
      </c>
      <c r="F17" t="s">
        <v>18</v>
      </c>
      <c r="G17" t="s">
        <v>21</v>
      </c>
      <c r="H17" t="s">
        <v>21</v>
      </c>
      <c r="I17" t="s">
        <v>21</v>
      </c>
      <c r="J17" t="s">
        <v>21</v>
      </c>
      <c r="K17" t="s">
        <v>18</v>
      </c>
      <c r="L17" t="s">
        <v>18</v>
      </c>
      <c r="M17">
        <v>7703</v>
      </c>
      <c r="N17">
        <v>6957</v>
      </c>
      <c r="O17">
        <v>3898</v>
      </c>
      <c r="P17">
        <v>1857</v>
      </c>
      <c r="Q17">
        <v>1512</v>
      </c>
      <c r="R17">
        <f>SUM(Table1[[#This Row],[2017]:[2021]])</f>
        <v>21927</v>
      </c>
      <c r="S17" s="3">
        <f t="shared" si="0"/>
        <v>-0.33438519484677687</v>
      </c>
    </row>
    <row r="18" spans="1:19" x14ac:dyDescent="0.3">
      <c r="A18" t="s">
        <v>38</v>
      </c>
      <c r="B18" t="s">
        <v>152</v>
      </c>
      <c r="C18" t="s">
        <v>221</v>
      </c>
      <c r="D18" t="s">
        <v>39</v>
      </c>
      <c r="E18" t="s">
        <v>17</v>
      </c>
      <c r="F18" t="s">
        <v>18</v>
      </c>
      <c r="G18" t="s">
        <v>21</v>
      </c>
      <c r="H18" t="s">
        <v>21</v>
      </c>
      <c r="I18" t="s">
        <v>21</v>
      </c>
      <c r="J18" t="s">
        <v>21</v>
      </c>
      <c r="K18" t="s">
        <v>21</v>
      </c>
      <c r="L18" t="s">
        <v>21</v>
      </c>
      <c r="M18">
        <v>7555</v>
      </c>
      <c r="N18">
        <v>6551</v>
      </c>
      <c r="O18">
        <v>5188</v>
      </c>
      <c r="P18">
        <v>3436</v>
      </c>
      <c r="Q18">
        <v>2359</v>
      </c>
      <c r="R18">
        <f>SUM(Table1[[#This Row],[2017]:[2021]])</f>
        <v>25089</v>
      </c>
      <c r="S18" s="3">
        <f t="shared" si="0"/>
        <v>-0.25247905109930902</v>
      </c>
    </row>
    <row r="19" spans="1:19" x14ac:dyDescent="0.3">
      <c r="A19" t="s">
        <v>73</v>
      </c>
      <c r="B19" t="s">
        <v>169</v>
      </c>
      <c r="C19" t="s">
        <v>226</v>
      </c>
      <c r="D19" t="s">
        <v>74</v>
      </c>
      <c r="E19" t="s">
        <v>50</v>
      </c>
      <c r="F19" t="s">
        <v>18</v>
      </c>
      <c r="G19" t="s">
        <v>18</v>
      </c>
      <c r="H19" t="s">
        <v>21</v>
      </c>
      <c r="I19" t="s">
        <v>21</v>
      </c>
      <c r="J19" t="s">
        <v>21</v>
      </c>
      <c r="K19" t="s">
        <v>21</v>
      </c>
      <c r="L19" t="s">
        <v>21</v>
      </c>
      <c r="M19">
        <v>6309</v>
      </c>
      <c r="N19">
        <v>6227</v>
      </c>
      <c r="O19">
        <v>5123</v>
      </c>
      <c r="P19">
        <v>4968</v>
      </c>
      <c r="Q19">
        <v>3857</v>
      </c>
      <c r="R19">
        <f>SUM(Table1[[#This Row],[2017]:[2021]])</f>
        <v>26484</v>
      </c>
      <c r="S19" s="3">
        <f t="shared" si="0"/>
        <v>-0.11575568185753915</v>
      </c>
    </row>
    <row r="20" spans="1:19" x14ac:dyDescent="0.3">
      <c r="A20" t="s">
        <v>69</v>
      </c>
      <c r="B20" t="s">
        <v>167</v>
      </c>
      <c r="C20" t="s">
        <v>221</v>
      </c>
      <c r="D20" t="s">
        <v>70</v>
      </c>
      <c r="E20" t="s">
        <v>50</v>
      </c>
      <c r="F20" t="s">
        <v>18</v>
      </c>
      <c r="G20" t="s">
        <v>21</v>
      </c>
      <c r="H20" t="s">
        <v>21</v>
      </c>
      <c r="I20" t="s">
        <v>21</v>
      </c>
      <c r="J20" t="s">
        <v>18</v>
      </c>
      <c r="K20" t="s">
        <v>21</v>
      </c>
      <c r="L20" t="s">
        <v>21</v>
      </c>
      <c r="M20">
        <v>6156</v>
      </c>
      <c r="N20">
        <v>6110</v>
      </c>
      <c r="O20">
        <v>5791</v>
      </c>
      <c r="P20">
        <v>1759</v>
      </c>
      <c r="Q20">
        <v>969</v>
      </c>
      <c r="R20">
        <f>SUM(Table1[[#This Row],[2017]:[2021]])</f>
        <v>20785</v>
      </c>
      <c r="S20" s="3">
        <f t="shared" si="0"/>
        <v>-0.37012221518144006</v>
      </c>
    </row>
    <row r="21" spans="1:19" x14ac:dyDescent="0.3">
      <c r="A21" t="s">
        <v>51</v>
      </c>
      <c r="B21" t="s">
        <v>158</v>
      </c>
      <c r="C21" t="s">
        <v>221</v>
      </c>
      <c r="D21" t="s">
        <v>52</v>
      </c>
      <c r="E21" t="s">
        <v>50</v>
      </c>
      <c r="F21" t="s">
        <v>18</v>
      </c>
      <c r="G21" t="s">
        <v>18</v>
      </c>
      <c r="H21" t="s">
        <v>21</v>
      </c>
      <c r="I21" t="s">
        <v>21</v>
      </c>
      <c r="J21" t="s">
        <v>21</v>
      </c>
      <c r="K21" t="s">
        <v>21</v>
      </c>
      <c r="L21" t="s">
        <v>21</v>
      </c>
      <c r="M21">
        <v>3916</v>
      </c>
      <c r="N21">
        <v>4218</v>
      </c>
      <c r="O21">
        <v>5072</v>
      </c>
      <c r="P21">
        <v>5201</v>
      </c>
      <c r="Q21">
        <v>7588</v>
      </c>
      <c r="R21">
        <f>SUM(Table1[[#This Row],[2017]:[2021]])</f>
        <v>25995</v>
      </c>
      <c r="S21" s="3">
        <f t="shared" si="0"/>
        <v>0.17983468576187267</v>
      </c>
    </row>
    <row r="22" spans="1:19" x14ac:dyDescent="0.3">
      <c r="A22" t="s">
        <v>48</v>
      </c>
      <c r="B22" t="s">
        <v>157</v>
      </c>
      <c r="C22" t="s">
        <v>222</v>
      </c>
      <c r="D22" t="s">
        <v>49</v>
      </c>
      <c r="E22" t="s">
        <v>50</v>
      </c>
      <c r="F22" t="s">
        <v>18</v>
      </c>
      <c r="G22" t="s">
        <v>18</v>
      </c>
      <c r="H22" t="s">
        <v>21</v>
      </c>
      <c r="I22" t="s">
        <v>21</v>
      </c>
      <c r="J22" t="s">
        <v>21</v>
      </c>
      <c r="K22" t="s">
        <v>21</v>
      </c>
      <c r="L22" t="s">
        <v>21</v>
      </c>
      <c r="M22">
        <v>3501</v>
      </c>
      <c r="N22">
        <v>7079</v>
      </c>
      <c r="O22">
        <v>7438</v>
      </c>
      <c r="P22">
        <v>7443</v>
      </c>
      <c r="Q22">
        <v>9225</v>
      </c>
      <c r="R22">
        <f>SUM(Table1[[#This Row],[2017]:[2021]])</f>
        <v>34686</v>
      </c>
      <c r="S22" s="3">
        <f t="shared" si="0"/>
        <v>0.27407081068210992</v>
      </c>
    </row>
    <row r="23" spans="1:19" x14ac:dyDescent="0.3">
      <c r="A23" t="s">
        <v>86</v>
      </c>
      <c r="B23" t="s">
        <v>175</v>
      </c>
      <c r="C23" t="s">
        <v>223</v>
      </c>
      <c r="D23" t="s">
        <v>87</v>
      </c>
      <c r="E23" t="s">
        <v>81</v>
      </c>
      <c r="F23" t="s">
        <v>18</v>
      </c>
      <c r="G23" t="s">
        <v>18</v>
      </c>
      <c r="H23" t="s">
        <v>18</v>
      </c>
      <c r="I23" t="s">
        <v>21</v>
      </c>
      <c r="J23" t="s">
        <v>21</v>
      </c>
      <c r="K23" t="s">
        <v>18</v>
      </c>
      <c r="L23" t="s">
        <v>18</v>
      </c>
      <c r="M23">
        <v>3297</v>
      </c>
      <c r="N23">
        <v>4866</v>
      </c>
      <c r="O23">
        <v>4928</v>
      </c>
      <c r="P23">
        <v>8451</v>
      </c>
      <c r="Q23">
        <v>9585</v>
      </c>
      <c r="R23">
        <f>SUM(Table1[[#This Row],[2017]:[2021]])</f>
        <v>31127</v>
      </c>
      <c r="S23" s="3">
        <f t="shared" si="0"/>
        <v>0.30577482876902251</v>
      </c>
    </row>
    <row r="24" spans="1:19" x14ac:dyDescent="0.3">
      <c r="A24" t="s">
        <v>19</v>
      </c>
      <c r="B24" t="s">
        <v>143</v>
      </c>
      <c r="C24" t="s">
        <v>222</v>
      </c>
      <c r="D24" t="s">
        <v>20</v>
      </c>
      <c r="E24" t="s">
        <v>17</v>
      </c>
      <c r="F24" t="s">
        <v>18</v>
      </c>
      <c r="G24" t="s">
        <v>18</v>
      </c>
      <c r="H24" t="s">
        <v>18</v>
      </c>
      <c r="I24" t="s">
        <v>21</v>
      </c>
      <c r="J24" t="s">
        <v>18</v>
      </c>
      <c r="K24" t="s">
        <v>18</v>
      </c>
      <c r="L24" t="s">
        <v>18</v>
      </c>
      <c r="M24">
        <v>2786</v>
      </c>
      <c r="N24">
        <v>3804</v>
      </c>
      <c r="O24">
        <v>4121</v>
      </c>
      <c r="P24">
        <v>6210</v>
      </c>
      <c r="Q24">
        <v>6909</v>
      </c>
      <c r="R24">
        <f>SUM(Table1[[#This Row],[2017]:[2021]])</f>
        <v>23830</v>
      </c>
      <c r="S24" s="3">
        <f t="shared" si="0"/>
        <v>0.25489826874508914</v>
      </c>
    </row>
    <row r="25" spans="1:19" x14ac:dyDescent="0.3">
      <c r="A25" t="s">
        <v>90</v>
      </c>
      <c r="B25" t="s">
        <v>177</v>
      </c>
      <c r="C25" t="s">
        <v>221</v>
      </c>
      <c r="D25" t="s">
        <v>91</v>
      </c>
      <c r="E25" t="s">
        <v>81</v>
      </c>
      <c r="F25" t="s">
        <v>18</v>
      </c>
      <c r="G25" t="s">
        <v>18</v>
      </c>
      <c r="H25" t="s">
        <v>18</v>
      </c>
      <c r="I25" t="s">
        <v>21</v>
      </c>
      <c r="J25" t="s">
        <v>21</v>
      </c>
      <c r="K25" t="s">
        <v>18</v>
      </c>
      <c r="L25" t="s">
        <v>18</v>
      </c>
      <c r="M25">
        <v>2541</v>
      </c>
      <c r="N25">
        <v>3794</v>
      </c>
      <c r="O25">
        <v>3984</v>
      </c>
      <c r="P25">
        <v>8803</v>
      </c>
      <c r="Q25">
        <v>9338</v>
      </c>
      <c r="R25">
        <f>SUM(Table1[[#This Row],[2017]:[2021]])</f>
        <v>28460</v>
      </c>
      <c r="S25" s="3">
        <f t="shared" si="0"/>
        <v>0.38456165928272146</v>
      </c>
    </row>
    <row r="26" spans="1:19" x14ac:dyDescent="0.3">
      <c r="A26" t="s">
        <v>79</v>
      </c>
      <c r="B26" t="s">
        <v>172</v>
      </c>
      <c r="C26" t="s">
        <v>221</v>
      </c>
      <c r="D26" t="s">
        <v>80</v>
      </c>
      <c r="E26" t="s">
        <v>81</v>
      </c>
      <c r="F26" t="s">
        <v>18</v>
      </c>
      <c r="G26" t="s">
        <v>18</v>
      </c>
      <c r="H26" t="s">
        <v>18</v>
      </c>
      <c r="I26" t="s">
        <v>21</v>
      </c>
      <c r="J26" t="s">
        <v>21</v>
      </c>
      <c r="K26" t="s">
        <v>18</v>
      </c>
      <c r="L26" t="s">
        <v>21</v>
      </c>
      <c r="M26">
        <v>2519</v>
      </c>
      <c r="N26">
        <v>3938</v>
      </c>
      <c r="O26">
        <v>5190</v>
      </c>
      <c r="P26">
        <v>8203</v>
      </c>
      <c r="Q26">
        <v>8780</v>
      </c>
      <c r="R26">
        <f>SUM(Table1[[#This Row],[2017]:[2021]])</f>
        <v>28630</v>
      </c>
      <c r="S26" s="3">
        <f t="shared" si="0"/>
        <v>0.36636455401735013</v>
      </c>
    </row>
    <row r="27" spans="1:19" x14ac:dyDescent="0.3">
      <c r="A27" t="s">
        <v>77</v>
      </c>
      <c r="B27" t="s">
        <v>171</v>
      </c>
      <c r="C27" t="s">
        <v>221</v>
      </c>
      <c r="D27" t="s">
        <v>78</v>
      </c>
      <c r="E27" t="s">
        <v>50</v>
      </c>
      <c r="F27" t="s">
        <v>18</v>
      </c>
      <c r="G27" t="s">
        <v>18</v>
      </c>
      <c r="H27" t="s">
        <v>21</v>
      </c>
      <c r="I27" t="s">
        <v>21</v>
      </c>
      <c r="J27" t="s">
        <v>21</v>
      </c>
      <c r="K27" t="s">
        <v>21</v>
      </c>
      <c r="L27" t="s">
        <v>21</v>
      </c>
      <c r="M27">
        <v>2390</v>
      </c>
      <c r="N27">
        <v>2415</v>
      </c>
      <c r="O27">
        <v>3461</v>
      </c>
      <c r="P27">
        <v>3850</v>
      </c>
      <c r="Q27">
        <v>4657</v>
      </c>
      <c r="R27">
        <f>SUM(Table1[[#This Row],[2017]:[2021]])</f>
        <v>16773</v>
      </c>
      <c r="S27" s="3">
        <f t="shared" si="0"/>
        <v>0.18148193130433588</v>
      </c>
    </row>
    <row r="28" spans="1:19" x14ac:dyDescent="0.3">
      <c r="A28" t="s">
        <v>28</v>
      </c>
      <c r="B28" t="s">
        <v>147</v>
      </c>
      <c r="C28" t="s">
        <v>223</v>
      </c>
      <c r="D28" t="s">
        <v>29</v>
      </c>
      <c r="E28" t="s">
        <v>17</v>
      </c>
      <c r="F28" t="s">
        <v>18</v>
      </c>
      <c r="G28" t="s">
        <v>18</v>
      </c>
      <c r="H28" t="s">
        <v>18</v>
      </c>
      <c r="I28" t="s">
        <v>21</v>
      </c>
      <c r="J28" t="s">
        <v>18</v>
      </c>
      <c r="K28" t="s">
        <v>18</v>
      </c>
      <c r="L28" t="s">
        <v>21</v>
      </c>
      <c r="M28">
        <v>2341</v>
      </c>
      <c r="N28">
        <v>6105</v>
      </c>
      <c r="O28">
        <v>7777</v>
      </c>
      <c r="P28">
        <v>7891</v>
      </c>
      <c r="Q28">
        <v>8758</v>
      </c>
      <c r="R28">
        <f>SUM(Table1[[#This Row],[2017]:[2021]])</f>
        <v>32872</v>
      </c>
      <c r="S28" s="3">
        <f t="shared" si="0"/>
        <v>0.390755806385503</v>
      </c>
    </row>
    <row r="29" spans="1:19" x14ac:dyDescent="0.3">
      <c r="A29" t="s">
        <v>15</v>
      </c>
      <c r="B29" t="s">
        <v>142</v>
      </c>
      <c r="C29" t="s">
        <v>221</v>
      </c>
      <c r="D29" t="s">
        <v>16</v>
      </c>
      <c r="E29" t="s">
        <v>17</v>
      </c>
      <c r="F29" t="s">
        <v>18</v>
      </c>
      <c r="G29" t="s">
        <v>18</v>
      </c>
      <c r="H29" t="s">
        <v>18</v>
      </c>
      <c r="I29" t="s">
        <v>18</v>
      </c>
      <c r="J29" t="s">
        <v>18</v>
      </c>
      <c r="K29" t="s">
        <v>18</v>
      </c>
      <c r="L29" t="s">
        <v>18</v>
      </c>
      <c r="M29">
        <v>1982</v>
      </c>
      <c r="N29">
        <v>5388</v>
      </c>
      <c r="O29">
        <v>7063</v>
      </c>
      <c r="P29">
        <v>7208</v>
      </c>
      <c r="Q29">
        <v>9093</v>
      </c>
      <c r="R29">
        <f>SUM(Table1[[#This Row],[2017]:[2021]])</f>
        <v>30734</v>
      </c>
      <c r="S29" s="3">
        <f t="shared" si="0"/>
        <v>0.46352749292411066</v>
      </c>
    </row>
    <row r="30" spans="1:19" x14ac:dyDescent="0.3">
      <c r="A30" t="s">
        <v>65</v>
      </c>
      <c r="B30" t="s">
        <v>165</v>
      </c>
      <c r="C30" t="s">
        <v>223</v>
      </c>
      <c r="D30" t="s">
        <v>66</v>
      </c>
      <c r="E30" t="s">
        <v>50</v>
      </c>
      <c r="F30" t="s">
        <v>18</v>
      </c>
      <c r="G30" t="s">
        <v>18</v>
      </c>
      <c r="H30" t="s">
        <v>21</v>
      </c>
      <c r="I30" t="s">
        <v>18</v>
      </c>
      <c r="J30" t="s">
        <v>18</v>
      </c>
      <c r="K30" t="s">
        <v>18</v>
      </c>
      <c r="L30" t="s">
        <v>21</v>
      </c>
      <c r="M30">
        <v>1779</v>
      </c>
      <c r="N30">
        <v>2124</v>
      </c>
      <c r="O30">
        <v>2844</v>
      </c>
      <c r="P30">
        <v>6877</v>
      </c>
      <c r="Q30">
        <v>9570</v>
      </c>
      <c r="R30">
        <f>SUM(Table1[[#This Row],[2017]:[2021]])</f>
        <v>23194</v>
      </c>
      <c r="S30" s="3">
        <f t="shared" si="0"/>
        <v>0.52294422157633269</v>
      </c>
    </row>
    <row r="31" spans="1:19" x14ac:dyDescent="0.3">
      <c r="A31" t="s">
        <v>32</v>
      </c>
      <c r="B31" t="s">
        <v>149</v>
      </c>
      <c r="C31" t="s">
        <v>221</v>
      </c>
      <c r="D31" t="s">
        <v>33</v>
      </c>
      <c r="E31" t="s">
        <v>17</v>
      </c>
      <c r="F31" t="s">
        <v>18</v>
      </c>
      <c r="G31" t="s">
        <v>21</v>
      </c>
      <c r="H31" t="s">
        <v>18</v>
      </c>
      <c r="I31" t="s">
        <v>18</v>
      </c>
      <c r="J31" t="s">
        <v>21</v>
      </c>
      <c r="K31" t="s">
        <v>18</v>
      </c>
      <c r="L31" t="s">
        <v>21</v>
      </c>
      <c r="M31">
        <v>1581</v>
      </c>
      <c r="N31">
        <v>4799</v>
      </c>
      <c r="O31">
        <v>6582</v>
      </c>
      <c r="P31">
        <v>9024</v>
      </c>
      <c r="Q31">
        <v>9759</v>
      </c>
      <c r="R31">
        <f>SUM(Table1[[#This Row],[2017]:[2021]])</f>
        <v>31745</v>
      </c>
      <c r="S31" s="3">
        <f t="shared" si="0"/>
        <v>0.57622554654037406</v>
      </c>
    </row>
    <row r="32" spans="1:19" x14ac:dyDescent="0.3">
      <c r="A32" t="s">
        <v>40</v>
      </c>
      <c r="B32" t="s">
        <v>153</v>
      </c>
      <c r="C32" t="s">
        <v>221</v>
      </c>
      <c r="D32" t="s">
        <v>41</v>
      </c>
      <c r="E32" t="s">
        <v>17</v>
      </c>
      <c r="F32" t="s">
        <v>18</v>
      </c>
      <c r="G32" t="s">
        <v>21</v>
      </c>
      <c r="H32" t="s">
        <v>21</v>
      </c>
      <c r="I32" t="s">
        <v>21</v>
      </c>
      <c r="J32" t="s">
        <v>21</v>
      </c>
      <c r="K32" t="s">
        <v>21</v>
      </c>
      <c r="L32" t="s">
        <v>21</v>
      </c>
      <c r="M32">
        <v>1532</v>
      </c>
      <c r="N32">
        <v>2678</v>
      </c>
      <c r="O32">
        <v>4068</v>
      </c>
      <c r="P32">
        <v>4278</v>
      </c>
      <c r="Q32">
        <v>5382</v>
      </c>
      <c r="R32">
        <f>SUM(Table1[[#This Row],[2017]:[2021]])</f>
        <v>17938</v>
      </c>
      <c r="S32" s="3">
        <f t="shared" si="0"/>
        <v>0.3690560602470212</v>
      </c>
    </row>
    <row r="33" spans="1:19" x14ac:dyDescent="0.3">
      <c r="A33" t="s">
        <v>36</v>
      </c>
      <c r="B33" t="s">
        <v>151</v>
      </c>
      <c r="C33" t="s">
        <v>223</v>
      </c>
      <c r="D33" t="s">
        <v>37</v>
      </c>
      <c r="E33" t="s">
        <v>17</v>
      </c>
      <c r="F33" t="s">
        <v>18</v>
      </c>
      <c r="G33" t="s">
        <v>18</v>
      </c>
      <c r="H33" t="s">
        <v>21</v>
      </c>
      <c r="I33" t="s">
        <v>18</v>
      </c>
      <c r="J33" t="s">
        <v>21</v>
      </c>
      <c r="K33" t="s">
        <v>18</v>
      </c>
      <c r="L33" t="s">
        <v>21</v>
      </c>
      <c r="M33">
        <v>1530</v>
      </c>
      <c r="N33">
        <v>1620</v>
      </c>
      <c r="O33">
        <v>2027</v>
      </c>
      <c r="P33">
        <v>4881</v>
      </c>
      <c r="Q33">
        <v>6002</v>
      </c>
      <c r="R33">
        <f>SUM(Table1[[#This Row],[2017]:[2021]])</f>
        <v>16060</v>
      </c>
      <c r="S33" s="3">
        <f t="shared" si="0"/>
        <v>0.40734683274409145</v>
      </c>
    </row>
    <row r="34" spans="1:19" x14ac:dyDescent="0.3">
      <c r="A34" t="s">
        <v>121</v>
      </c>
      <c r="B34" t="s">
        <v>192</v>
      </c>
      <c r="C34" t="s">
        <v>222</v>
      </c>
      <c r="D34" t="s">
        <v>122</v>
      </c>
      <c r="E34" t="s">
        <v>112</v>
      </c>
      <c r="F34" t="s">
        <v>18</v>
      </c>
      <c r="G34" t="s">
        <v>18</v>
      </c>
      <c r="H34" t="s">
        <v>18</v>
      </c>
      <c r="I34" t="s">
        <v>21</v>
      </c>
      <c r="J34" t="s">
        <v>21</v>
      </c>
      <c r="K34" t="s">
        <v>18</v>
      </c>
      <c r="L34" t="s">
        <v>21</v>
      </c>
      <c r="M34">
        <v>1497</v>
      </c>
      <c r="N34">
        <v>1768</v>
      </c>
      <c r="O34">
        <v>2804</v>
      </c>
      <c r="P34">
        <v>5718</v>
      </c>
      <c r="Q34">
        <v>9822</v>
      </c>
      <c r="R34">
        <f>SUM(Table1[[#This Row],[2017]:[2021]])</f>
        <v>21609</v>
      </c>
      <c r="S34" s="3">
        <f t="shared" si="0"/>
        <v>0.60045892388204325</v>
      </c>
    </row>
    <row r="35" spans="1:19" x14ac:dyDescent="0.3">
      <c r="A35" t="s">
        <v>26</v>
      </c>
      <c r="B35" t="s">
        <v>146</v>
      </c>
      <c r="C35" t="s">
        <v>222</v>
      </c>
      <c r="D35" t="s">
        <v>27</v>
      </c>
      <c r="E35" t="s">
        <v>17</v>
      </c>
      <c r="F35" t="s">
        <v>18</v>
      </c>
      <c r="G35" t="s">
        <v>18</v>
      </c>
      <c r="H35" t="s">
        <v>21</v>
      </c>
      <c r="I35" t="s">
        <v>18</v>
      </c>
      <c r="J35" t="s">
        <v>18</v>
      </c>
      <c r="K35" t="s">
        <v>18</v>
      </c>
      <c r="L35" t="s">
        <v>18</v>
      </c>
      <c r="M35">
        <v>1421</v>
      </c>
      <c r="N35">
        <v>1893</v>
      </c>
      <c r="O35">
        <v>2722</v>
      </c>
      <c r="P35">
        <v>4410</v>
      </c>
      <c r="Q35">
        <v>5873</v>
      </c>
      <c r="R35">
        <f>SUM(Table1[[#This Row],[2017]:[2021]])</f>
        <v>16319</v>
      </c>
      <c r="S35" s="3">
        <f t="shared" si="0"/>
        <v>0.42582583880267388</v>
      </c>
    </row>
    <row r="36" spans="1:19" x14ac:dyDescent="0.3">
      <c r="A36" t="s">
        <v>61</v>
      </c>
      <c r="B36" t="s">
        <v>163</v>
      </c>
      <c r="C36" t="s">
        <v>223</v>
      </c>
      <c r="D36" t="s">
        <v>62</v>
      </c>
      <c r="E36" t="s">
        <v>50</v>
      </c>
      <c r="F36" t="s">
        <v>18</v>
      </c>
      <c r="G36" t="s">
        <v>18</v>
      </c>
      <c r="H36" t="s">
        <v>21</v>
      </c>
      <c r="I36" t="s">
        <v>18</v>
      </c>
      <c r="J36" t="s">
        <v>21</v>
      </c>
      <c r="K36" t="s">
        <v>18</v>
      </c>
      <c r="L36" t="s">
        <v>21</v>
      </c>
      <c r="M36">
        <v>1368</v>
      </c>
      <c r="N36">
        <v>3447</v>
      </c>
      <c r="O36">
        <v>4535</v>
      </c>
      <c r="P36">
        <v>5476</v>
      </c>
      <c r="Q36">
        <v>9983</v>
      </c>
      <c r="R36">
        <f>SUM(Table1[[#This Row],[2017]:[2021]])</f>
        <v>24809</v>
      </c>
      <c r="S36" s="3">
        <f t="shared" si="0"/>
        <v>0.64359095818904954</v>
      </c>
    </row>
    <row r="37" spans="1:19" x14ac:dyDescent="0.3">
      <c r="A37" t="s">
        <v>127</v>
      </c>
      <c r="B37" t="s">
        <v>195</v>
      </c>
      <c r="C37" t="s">
        <v>221</v>
      </c>
      <c r="D37" t="s">
        <v>128</v>
      </c>
      <c r="E37" t="s">
        <v>112</v>
      </c>
      <c r="F37" t="s">
        <v>18</v>
      </c>
      <c r="G37" t="s">
        <v>18</v>
      </c>
      <c r="H37" t="s">
        <v>18</v>
      </c>
      <c r="I37" t="s">
        <v>21</v>
      </c>
      <c r="J37" t="s">
        <v>21</v>
      </c>
      <c r="K37" t="s">
        <v>18</v>
      </c>
      <c r="L37" t="s">
        <v>21</v>
      </c>
      <c r="M37">
        <v>1357</v>
      </c>
      <c r="N37">
        <v>4189</v>
      </c>
      <c r="O37">
        <v>5407</v>
      </c>
      <c r="P37">
        <v>6233</v>
      </c>
      <c r="Q37">
        <v>9681</v>
      </c>
      <c r="R37">
        <f>SUM(Table1[[#This Row],[2017]:[2021]])</f>
        <v>26867</v>
      </c>
      <c r="S37" s="3">
        <f t="shared" ref="S37:S64" si="1">_xlfn.RRI($Q$4-$M$4,M37,Q37)</f>
        <v>0.63431246502429839</v>
      </c>
    </row>
    <row r="38" spans="1:19" x14ac:dyDescent="0.3">
      <c r="A38" t="s">
        <v>115</v>
      </c>
      <c r="B38" t="s">
        <v>189</v>
      </c>
      <c r="C38" t="s">
        <v>221</v>
      </c>
      <c r="D38" t="s">
        <v>116</v>
      </c>
      <c r="E38" t="s">
        <v>112</v>
      </c>
      <c r="F38" t="s">
        <v>18</v>
      </c>
      <c r="G38" t="s">
        <v>18</v>
      </c>
      <c r="H38" t="s">
        <v>18</v>
      </c>
      <c r="I38" t="s">
        <v>21</v>
      </c>
      <c r="J38" t="s">
        <v>21</v>
      </c>
      <c r="K38" t="s">
        <v>18</v>
      </c>
      <c r="L38" t="s">
        <v>21</v>
      </c>
      <c r="M38">
        <v>1323</v>
      </c>
      <c r="N38">
        <v>4963</v>
      </c>
      <c r="O38">
        <v>6292</v>
      </c>
      <c r="P38">
        <v>6728</v>
      </c>
      <c r="Q38">
        <v>8202</v>
      </c>
      <c r="R38">
        <f>SUM(Table1[[#This Row],[2017]:[2021]])</f>
        <v>27508</v>
      </c>
      <c r="S38" s="3">
        <f t="shared" si="1"/>
        <v>0.57793816418173161</v>
      </c>
    </row>
    <row r="39" spans="1:19" x14ac:dyDescent="0.3">
      <c r="A39" t="s">
        <v>106</v>
      </c>
      <c r="B39" t="s">
        <v>185</v>
      </c>
      <c r="C39" t="s">
        <v>221</v>
      </c>
      <c r="D39" t="s">
        <v>107</v>
      </c>
      <c r="E39" t="s">
        <v>81</v>
      </c>
      <c r="F39" t="s">
        <v>18</v>
      </c>
      <c r="G39" t="s">
        <v>18</v>
      </c>
      <c r="H39" t="s">
        <v>18</v>
      </c>
      <c r="I39" t="s">
        <v>18</v>
      </c>
      <c r="J39" t="s">
        <v>21</v>
      </c>
      <c r="K39" t="s">
        <v>21</v>
      </c>
      <c r="L39" t="s">
        <v>21</v>
      </c>
      <c r="M39">
        <v>1290</v>
      </c>
      <c r="N39">
        <v>4033</v>
      </c>
      <c r="O39">
        <v>6956</v>
      </c>
      <c r="P39">
        <v>7929</v>
      </c>
      <c r="Q39">
        <v>8834</v>
      </c>
      <c r="R39">
        <f>SUM(Table1[[#This Row],[2017]:[2021]])</f>
        <v>29042</v>
      </c>
      <c r="S39" s="3">
        <f t="shared" si="1"/>
        <v>0.61767741115573149</v>
      </c>
    </row>
    <row r="40" spans="1:19" x14ac:dyDescent="0.3">
      <c r="A40" t="s">
        <v>135</v>
      </c>
      <c r="B40" t="s">
        <v>199</v>
      </c>
      <c r="C40" t="s">
        <v>222</v>
      </c>
      <c r="D40" t="s">
        <v>136</v>
      </c>
      <c r="E40" t="s">
        <v>112</v>
      </c>
      <c r="F40" t="s">
        <v>18</v>
      </c>
      <c r="G40" t="s">
        <v>18</v>
      </c>
      <c r="H40" t="s">
        <v>18</v>
      </c>
      <c r="I40" t="s">
        <v>21</v>
      </c>
      <c r="J40" t="s">
        <v>21</v>
      </c>
      <c r="K40" t="s">
        <v>21</v>
      </c>
      <c r="L40" t="s">
        <v>21</v>
      </c>
      <c r="M40">
        <v>1263</v>
      </c>
      <c r="N40">
        <v>2517</v>
      </c>
      <c r="O40">
        <v>8042</v>
      </c>
      <c r="P40">
        <v>8222</v>
      </c>
      <c r="Q40">
        <v>9686</v>
      </c>
      <c r="R40">
        <f>SUM(Table1[[#This Row],[2017]:[2021]])</f>
        <v>29730</v>
      </c>
      <c r="S40" s="3">
        <f t="shared" si="1"/>
        <v>0.66412244620782168</v>
      </c>
    </row>
    <row r="41" spans="1:19" x14ac:dyDescent="0.3">
      <c r="A41" t="s">
        <v>22</v>
      </c>
      <c r="B41" t="s">
        <v>144</v>
      </c>
      <c r="C41" t="s">
        <v>222</v>
      </c>
      <c r="D41" t="s">
        <v>23</v>
      </c>
      <c r="E41" t="s">
        <v>17</v>
      </c>
      <c r="F41" t="s">
        <v>18</v>
      </c>
      <c r="G41" t="s">
        <v>18</v>
      </c>
      <c r="H41" t="s">
        <v>18</v>
      </c>
      <c r="I41" t="s">
        <v>18</v>
      </c>
      <c r="J41" t="s">
        <v>18</v>
      </c>
      <c r="K41" t="s">
        <v>18</v>
      </c>
      <c r="L41" t="s">
        <v>18</v>
      </c>
      <c r="M41">
        <v>1209</v>
      </c>
      <c r="N41">
        <v>1534</v>
      </c>
      <c r="O41">
        <v>1634</v>
      </c>
      <c r="P41">
        <v>4302</v>
      </c>
      <c r="Q41">
        <v>9768</v>
      </c>
      <c r="R41">
        <f>SUM(Table1[[#This Row],[2017]:[2021]])</f>
        <v>18447</v>
      </c>
      <c r="S41" s="3">
        <f t="shared" si="1"/>
        <v>0.68595057009486848</v>
      </c>
    </row>
    <row r="42" spans="1:19" x14ac:dyDescent="0.3">
      <c r="A42" t="s">
        <v>88</v>
      </c>
      <c r="B42" t="s">
        <v>176</v>
      </c>
      <c r="C42" t="s">
        <v>225</v>
      </c>
      <c r="D42" t="s">
        <v>89</v>
      </c>
      <c r="E42" t="s">
        <v>81</v>
      </c>
      <c r="F42" t="s">
        <v>18</v>
      </c>
      <c r="G42" t="s">
        <v>18</v>
      </c>
      <c r="H42" t="s">
        <v>18</v>
      </c>
      <c r="I42" t="s">
        <v>18</v>
      </c>
      <c r="J42" t="s">
        <v>18</v>
      </c>
      <c r="K42" t="s">
        <v>18</v>
      </c>
      <c r="L42" t="s">
        <v>18</v>
      </c>
      <c r="M42">
        <v>1092</v>
      </c>
      <c r="N42">
        <v>3140</v>
      </c>
      <c r="O42">
        <v>4123</v>
      </c>
      <c r="P42">
        <v>4366</v>
      </c>
      <c r="Q42">
        <v>9482</v>
      </c>
      <c r="R42">
        <f>SUM(Table1[[#This Row],[2017]:[2021]])</f>
        <v>22203</v>
      </c>
      <c r="S42" s="3">
        <f t="shared" si="1"/>
        <v>0.71660086943635504</v>
      </c>
    </row>
    <row r="43" spans="1:19" x14ac:dyDescent="0.3">
      <c r="A43" t="s">
        <v>123</v>
      </c>
      <c r="B43" t="s">
        <v>193</v>
      </c>
      <c r="C43" t="s">
        <v>223</v>
      </c>
      <c r="D43" t="s">
        <v>124</v>
      </c>
      <c r="E43" t="s">
        <v>112</v>
      </c>
      <c r="F43" t="s">
        <v>18</v>
      </c>
      <c r="G43" t="s">
        <v>18</v>
      </c>
      <c r="H43" t="s">
        <v>18</v>
      </c>
      <c r="I43" t="s">
        <v>21</v>
      </c>
      <c r="J43" t="s">
        <v>21</v>
      </c>
      <c r="K43" t="s">
        <v>18</v>
      </c>
      <c r="L43" t="s">
        <v>21</v>
      </c>
      <c r="M43">
        <v>1082</v>
      </c>
      <c r="N43">
        <v>3353</v>
      </c>
      <c r="O43">
        <v>6351</v>
      </c>
      <c r="P43">
        <v>8550</v>
      </c>
      <c r="Q43">
        <v>9272</v>
      </c>
      <c r="R43">
        <f>SUM(Table1[[#This Row],[2017]:[2021]])</f>
        <v>28608</v>
      </c>
      <c r="S43" s="3">
        <f t="shared" si="1"/>
        <v>0.71094693671276654</v>
      </c>
    </row>
    <row r="44" spans="1:19" x14ac:dyDescent="0.3">
      <c r="A44" t="s">
        <v>102</v>
      </c>
      <c r="B44" t="s">
        <v>183</v>
      </c>
      <c r="C44" t="s">
        <v>221</v>
      </c>
      <c r="D44" t="s">
        <v>103</v>
      </c>
      <c r="E44" t="s">
        <v>81</v>
      </c>
      <c r="F44" t="s">
        <v>18</v>
      </c>
      <c r="G44" t="s">
        <v>18</v>
      </c>
      <c r="H44" t="s">
        <v>18</v>
      </c>
      <c r="I44" t="s">
        <v>18</v>
      </c>
      <c r="J44" t="s">
        <v>18</v>
      </c>
      <c r="K44" t="s">
        <v>18</v>
      </c>
      <c r="L44" t="s">
        <v>18</v>
      </c>
      <c r="M44">
        <v>1038</v>
      </c>
      <c r="N44">
        <v>3615</v>
      </c>
      <c r="O44">
        <v>3712</v>
      </c>
      <c r="P44">
        <v>5819</v>
      </c>
      <c r="Q44">
        <v>9589</v>
      </c>
      <c r="R44">
        <f>SUM(Table1[[#This Row],[2017]:[2021]])</f>
        <v>23773</v>
      </c>
      <c r="S44" s="3">
        <f t="shared" si="1"/>
        <v>0.74338775485751718</v>
      </c>
    </row>
    <row r="45" spans="1:19" x14ac:dyDescent="0.3">
      <c r="A45" t="s">
        <v>137</v>
      </c>
      <c r="B45" t="s">
        <v>200</v>
      </c>
      <c r="C45" t="s">
        <v>225</v>
      </c>
      <c r="D45" t="s">
        <v>138</v>
      </c>
      <c r="E45" t="s">
        <v>112</v>
      </c>
      <c r="F45" t="s">
        <v>18</v>
      </c>
      <c r="G45" t="s">
        <v>18</v>
      </c>
      <c r="H45" t="s">
        <v>18</v>
      </c>
      <c r="I45" t="s">
        <v>21</v>
      </c>
      <c r="J45" t="s">
        <v>21</v>
      </c>
      <c r="K45" t="s">
        <v>21</v>
      </c>
      <c r="L45" t="s">
        <v>21</v>
      </c>
      <c r="M45">
        <v>1032</v>
      </c>
      <c r="N45">
        <v>3919</v>
      </c>
      <c r="O45">
        <v>4466</v>
      </c>
      <c r="P45">
        <v>5568</v>
      </c>
      <c r="Q45">
        <v>6476</v>
      </c>
      <c r="R45">
        <f>SUM(Table1[[#This Row],[2017]:[2021]])</f>
        <v>21461</v>
      </c>
      <c r="S45" s="3">
        <f t="shared" si="1"/>
        <v>0.58272982283102692</v>
      </c>
    </row>
    <row r="46" spans="1:19" x14ac:dyDescent="0.3">
      <c r="A46" t="s">
        <v>139</v>
      </c>
      <c r="B46" t="s">
        <v>201</v>
      </c>
      <c r="C46" t="s">
        <v>221</v>
      </c>
      <c r="D46" t="s">
        <v>140</v>
      </c>
      <c r="E46" t="s">
        <v>112</v>
      </c>
      <c r="F46" t="s">
        <v>18</v>
      </c>
      <c r="G46" t="s">
        <v>18</v>
      </c>
      <c r="H46" t="s">
        <v>18</v>
      </c>
      <c r="I46" t="s">
        <v>21</v>
      </c>
      <c r="J46" t="s">
        <v>21</v>
      </c>
      <c r="K46" t="s">
        <v>21</v>
      </c>
      <c r="L46" t="s">
        <v>21</v>
      </c>
      <c r="M46">
        <v>1014</v>
      </c>
      <c r="N46">
        <v>2254</v>
      </c>
      <c r="O46">
        <v>4534</v>
      </c>
      <c r="P46">
        <v>6796</v>
      </c>
      <c r="Q46">
        <v>7730</v>
      </c>
      <c r="R46">
        <f>SUM(Table1[[#This Row],[2017]:[2021]])</f>
        <v>22328</v>
      </c>
      <c r="S46" s="3">
        <f t="shared" si="1"/>
        <v>0.66163405613342663</v>
      </c>
    </row>
    <row r="47" spans="1:19" x14ac:dyDescent="0.3">
      <c r="A47" t="s">
        <v>24</v>
      </c>
      <c r="B47" t="s">
        <v>145</v>
      </c>
      <c r="C47" t="s">
        <v>222</v>
      </c>
      <c r="D47" t="s">
        <v>25</v>
      </c>
      <c r="E47" t="s">
        <v>17</v>
      </c>
      <c r="F47" t="s">
        <v>18</v>
      </c>
      <c r="G47" t="s">
        <v>18</v>
      </c>
      <c r="H47" t="s">
        <v>18</v>
      </c>
      <c r="I47" t="s">
        <v>18</v>
      </c>
      <c r="J47" t="s">
        <v>18</v>
      </c>
      <c r="K47" t="s">
        <v>18</v>
      </c>
      <c r="L47" t="s">
        <v>18</v>
      </c>
      <c r="M47">
        <v>906</v>
      </c>
      <c r="N47">
        <v>1251</v>
      </c>
      <c r="O47">
        <v>2897</v>
      </c>
      <c r="P47">
        <v>4499</v>
      </c>
      <c r="Q47">
        <v>9428</v>
      </c>
      <c r="R47">
        <f>SUM(Table1[[#This Row],[2017]:[2021]])</f>
        <v>18981</v>
      </c>
      <c r="S47" s="3">
        <f t="shared" si="1"/>
        <v>0.79606828454142997</v>
      </c>
    </row>
    <row r="48" spans="1:19" x14ac:dyDescent="0.3">
      <c r="A48" t="s">
        <v>119</v>
      </c>
      <c r="B48" t="s">
        <v>191</v>
      </c>
      <c r="C48" t="s">
        <v>223</v>
      </c>
      <c r="D48" t="s">
        <v>120</v>
      </c>
      <c r="E48" t="s">
        <v>112</v>
      </c>
      <c r="F48" t="s">
        <v>18</v>
      </c>
      <c r="G48" t="s">
        <v>18</v>
      </c>
      <c r="H48" t="s">
        <v>18</v>
      </c>
      <c r="I48" t="s">
        <v>21</v>
      </c>
      <c r="J48" t="s">
        <v>21</v>
      </c>
      <c r="K48" t="s">
        <v>18</v>
      </c>
      <c r="L48" t="s">
        <v>21</v>
      </c>
      <c r="M48">
        <v>870</v>
      </c>
      <c r="N48">
        <v>2428</v>
      </c>
      <c r="O48">
        <v>7386</v>
      </c>
      <c r="P48">
        <v>8835</v>
      </c>
      <c r="Q48">
        <v>9766</v>
      </c>
      <c r="R48">
        <f>SUM(Table1[[#This Row],[2017]:[2021]])</f>
        <v>29285</v>
      </c>
      <c r="S48" s="3">
        <f t="shared" si="1"/>
        <v>0.83041416010220881</v>
      </c>
    </row>
    <row r="49" spans="1:19" x14ac:dyDescent="0.3">
      <c r="A49" t="s">
        <v>44</v>
      </c>
      <c r="B49" t="s">
        <v>155</v>
      </c>
      <c r="C49" t="s">
        <v>222</v>
      </c>
      <c r="D49" t="s">
        <v>45</v>
      </c>
      <c r="E49" t="s">
        <v>17</v>
      </c>
      <c r="F49" t="s">
        <v>18</v>
      </c>
      <c r="G49" t="s">
        <v>18</v>
      </c>
      <c r="H49" t="s">
        <v>18</v>
      </c>
      <c r="I49" t="s">
        <v>18</v>
      </c>
      <c r="J49" t="s">
        <v>18</v>
      </c>
      <c r="K49" t="s">
        <v>18</v>
      </c>
      <c r="L49" t="s">
        <v>18</v>
      </c>
      <c r="M49">
        <v>861</v>
      </c>
      <c r="N49">
        <v>1314</v>
      </c>
      <c r="O49">
        <v>1810</v>
      </c>
      <c r="P49">
        <v>6510</v>
      </c>
      <c r="Q49">
        <v>9271</v>
      </c>
      <c r="R49">
        <f>SUM(Table1[[#This Row],[2017]:[2021]])</f>
        <v>19766</v>
      </c>
      <c r="S49" s="3">
        <f t="shared" si="1"/>
        <v>0.81146879617010592</v>
      </c>
    </row>
    <row r="50" spans="1:19" x14ac:dyDescent="0.3">
      <c r="A50" t="s">
        <v>92</v>
      </c>
      <c r="B50" t="s">
        <v>178</v>
      </c>
      <c r="C50" t="s">
        <v>223</v>
      </c>
      <c r="D50" t="s">
        <v>93</v>
      </c>
      <c r="E50" t="s">
        <v>81</v>
      </c>
      <c r="F50" t="s">
        <v>18</v>
      </c>
      <c r="G50" t="s">
        <v>18</v>
      </c>
      <c r="H50" t="s">
        <v>18</v>
      </c>
      <c r="I50" t="s">
        <v>18</v>
      </c>
      <c r="J50" t="s">
        <v>18</v>
      </c>
      <c r="K50" t="s">
        <v>18</v>
      </c>
      <c r="L50" t="s">
        <v>18</v>
      </c>
      <c r="M50">
        <v>742</v>
      </c>
      <c r="N50">
        <v>3751</v>
      </c>
      <c r="O50">
        <v>4423</v>
      </c>
      <c r="P50">
        <v>8733</v>
      </c>
      <c r="Q50">
        <v>9909</v>
      </c>
      <c r="R50">
        <f>SUM(Table1[[#This Row],[2017]:[2021]])</f>
        <v>27558</v>
      </c>
      <c r="S50" s="3">
        <f t="shared" si="1"/>
        <v>0.91164163510334228</v>
      </c>
    </row>
    <row r="51" spans="1:19" x14ac:dyDescent="0.3">
      <c r="A51" t="s">
        <v>75</v>
      </c>
      <c r="B51" t="s">
        <v>170</v>
      </c>
      <c r="C51" t="s">
        <v>222</v>
      </c>
      <c r="D51" t="s">
        <v>76</v>
      </c>
      <c r="E51" t="s">
        <v>50</v>
      </c>
      <c r="F51" t="s">
        <v>18</v>
      </c>
      <c r="G51" t="s">
        <v>18</v>
      </c>
      <c r="H51" t="s">
        <v>21</v>
      </c>
      <c r="I51" t="s">
        <v>18</v>
      </c>
      <c r="J51" t="s">
        <v>21</v>
      </c>
      <c r="K51" t="s">
        <v>18</v>
      </c>
      <c r="L51" t="s">
        <v>21</v>
      </c>
      <c r="M51">
        <v>712</v>
      </c>
      <c r="N51">
        <v>4182</v>
      </c>
      <c r="O51">
        <v>6087</v>
      </c>
      <c r="P51">
        <v>7494</v>
      </c>
      <c r="Q51">
        <v>8599</v>
      </c>
      <c r="R51">
        <f>SUM(Table1[[#This Row],[2017]:[2021]])</f>
        <v>27074</v>
      </c>
      <c r="S51" s="3">
        <f t="shared" si="1"/>
        <v>0.86419779018759768</v>
      </c>
    </row>
    <row r="52" spans="1:19" x14ac:dyDescent="0.3">
      <c r="A52" t="s">
        <v>53</v>
      </c>
      <c r="B52" t="s">
        <v>159</v>
      </c>
      <c r="C52" t="s">
        <v>223</v>
      </c>
      <c r="D52" t="s">
        <v>54</v>
      </c>
      <c r="E52" t="s">
        <v>50</v>
      </c>
      <c r="F52" t="s">
        <v>18</v>
      </c>
      <c r="G52" t="s">
        <v>18</v>
      </c>
      <c r="H52" t="s">
        <v>21</v>
      </c>
      <c r="I52" t="s">
        <v>18</v>
      </c>
      <c r="J52" t="s">
        <v>21</v>
      </c>
      <c r="K52" t="s">
        <v>18</v>
      </c>
      <c r="L52" t="s">
        <v>21</v>
      </c>
      <c r="M52">
        <v>700</v>
      </c>
      <c r="N52">
        <v>5721</v>
      </c>
      <c r="O52">
        <v>6247</v>
      </c>
      <c r="P52">
        <v>8495</v>
      </c>
      <c r="Q52">
        <v>9236</v>
      </c>
      <c r="R52">
        <f>SUM(Table1[[#This Row],[2017]:[2021]])</f>
        <v>30399</v>
      </c>
      <c r="S52" s="3">
        <f t="shared" si="1"/>
        <v>0.90588403033885334</v>
      </c>
    </row>
    <row r="53" spans="1:19" x14ac:dyDescent="0.3">
      <c r="A53" t="s">
        <v>129</v>
      </c>
      <c r="B53" t="s">
        <v>196</v>
      </c>
      <c r="C53" t="s">
        <v>221</v>
      </c>
      <c r="D53" t="s">
        <v>130</v>
      </c>
      <c r="E53" t="s">
        <v>112</v>
      </c>
      <c r="F53" t="s">
        <v>18</v>
      </c>
      <c r="G53" t="s">
        <v>21</v>
      </c>
      <c r="H53" t="s">
        <v>21</v>
      </c>
      <c r="I53" t="s">
        <v>21</v>
      </c>
      <c r="J53" t="s">
        <v>21</v>
      </c>
      <c r="K53" t="s">
        <v>18</v>
      </c>
      <c r="L53" t="s">
        <v>21</v>
      </c>
      <c r="M53">
        <v>576</v>
      </c>
      <c r="N53">
        <v>2628</v>
      </c>
      <c r="O53">
        <v>3612</v>
      </c>
      <c r="P53">
        <v>5066</v>
      </c>
      <c r="Q53">
        <v>5156</v>
      </c>
      <c r="R53">
        <f>SUM(Table1[[#This Row],[2017]:[2021]])</f>
        <v>17038</v>
      </c>
      <c r="S53" s="3">
        <f t="shared" si="1"/>
        <v>0.72970725225475852</v>
      </c>
    </row>
    <row r="54" spans="1:19" x14ac:dyDescent="0.3">
      <c r="A54" t="s">
        <v>67</v>
      </c>
      <c r="B54" t="s">
        <v>166</v>
      </c>
      <c r="C54" t="s">
        <v>222</v>
      </c>
      <c r="D54" t="s">
        <v>68</v>
      </c>
      <c r="E54" t="s">
        <v>50</v>
      </c>
      <c r="F54" t="s">
        <v>18</v>
      </c>
      <c r="G54" t="s">
        <v>18</v>
      </c>
      <c r="H54" t="s">
        <v>21</v>
      </c>
      <c r="I54" t="s">
        <v>18</v>
      </c>
      <c r="J54" t="s">
        <v>18</v>
      </c>
      <c r="K54" t="s">
        <v>18</v>
      </c>
      <c r="L54" t="s">
        <v>21</v>
      </c>
      <c r="M54">
        <v>570</v>
      </c>
      <c r="N54">
        <v>1322</v>
      </c>
      <c r="O54">
        <v>7279</v>
      </c>
      <c r="P54">
        <v>8443</v>
      </c>
      <c r="Q54">
        <v>9571</v>
      </c>
      <c r="R54">
        <f>SUM(Table1[[#This Row],[2017]:[2021]])</f>
        <v>27185</v>
      </c>
      <c r="S54" s="3">
        <f t="shared" si="1"/>
        <v>1.0242801438529217</v>
      </c>
    </row>
    <row r="55" spans="1:19" x14ac:dyDescent="0.3">
      <c r="A55" t="s">
        <v>96</v>
      </c>
      <c r="B55" t="s">
        <v>180</v>
      </c>
      <c r="C55" t="s">
        <v>223</v>
      </c>
      <c r="D55" t="s">
        <v>97</v>
      </c>
      <c r="E55" t="s">
        <v>81</v>
      </c>
      <c r="F55" t="s">
        <v>18</v>
      </c>
      <c r="G55" t="s">
        <v>18</v>
      </c>
      <c r="H55" t="s">
        <v>18</v>
      </c>
      <c r="I55" t="s">
        <v>18</v>
      </c>
      <c r="J55" t="s">
        <v>18</v>
      </c>
      <c r="K55" t="s">
        <v>18</v>
      </c>
      <c r="L55" t="s">
        <v>18</v>
      </c>
      <c r="M55">
        <v>488</v>
      </c>
      <c r="N55">
        <v>5535</v>
      </c>
      <c r="O55">
        <v>5775</v>
      </c>
      <c r="P55">
        <v>7661</v>
      </c>
      <c r="Q55">
        <v>9206</v>
      </c>
      <c r="R55">
        <f>SUM(Table1[[#This Row],[2017]:[2021]])</f>
        <v>28665</v>
      </c>
      <c r="S55" s="3">
        <f t="shared" si="1"/>
        <v>1.084072328017021</v>
      </c>
    </row>
    <row r="56" spans="1:19" x14ac:dyDescent="0.3">
      <c r="A56" t="s">
        <v>108</v>
      </c>
      <c r="B56" t="s">
        <v>186</v>
      </c>
      <c r="C56" t="s">
        <v>222</v>
      </c>
      <c r="D56" t="s">
        <v>109</v>
      </c>
      <c r="E56" t="s">
        <v>81</v>
      </c>
      <c r="F56" t="s">
        <v>18</v>
      </c>
      <c r="G56" t="s">
        <v>18</v>
      </c>
      <c r="H56" t="s">
        <v>18</v>
      </c>
      <c r="I56" t="s">
        <v>18</v>
      </c>
      <c r="J56" t="s">
        <v>18</v>
      </c>
      <c r="K56" t="s">
        <v>21</v>
      </c>
      <c r="L56" t="s">
        <v>21</v>
      </c>
      <c r="M56">
        <v>431</v>
      </c>
      <c r="N56">
        <v>6231</v>
      </c>
      <c r="O56">
        <v>7478</v>
      </c>
      <c r="P56">
        <v>8039</v>
      </c>
      <c r="Q56">
        <v>8271</v>
      </c>
      <c r="R56">
        <f>SUM(Table1[[#This Row],[2017]:[2021]])</f>
        <v>30450</v>
      </c>
      <c r="S56" s="3">
        <f t="shared" si="1"/>
        <v>1.0930046233022455</v>
      </c>
    </row>
    <row r="57" spans="1:19" x14ac:dyDescent="0.3">
      <c r="A57" t="s">
        <v>98</v>
      </c>
      <c r="B57" t="s">
        <v>181</v>
      </c>
      <c r="C57" t="s">
        <v>223</v>
      </c>
      <c r="D57" t="s">
        <v>99</v>
      </c>
      <c r="E57" t="s">
        <v>81</v>
      </c>
      <c r="F57" t="s">
        <v>18</v>
      </c>
      <c r="G57" t="s">
        <v>18</v>
      </c>
      <c r="H57" t="s">
        <v>18</v>
      </c>
      <c r="I57" t="s">
        <v>18</v>
      </c>
      <c r="J57" t="s">
        <v>18</v>
      </c>
      <c r="K57" t="s">
        <v>18</v>
      </c>
      <c r="L57" t="s">
        <v>18</v>
      </c>
      <c r="M57">
        <v>376</v>
      </c>
      <c r="N57">
        <v>889</v>
      </c>
      <c r="O57">
        <v>4373</v>
      </c>
      <c r="P57">
        <v>6803</v>
      </c>
      <c r="Q57">
        <v>7578</v>
      </c>
      <c r="R57">
        <f>SUM(Table1[[#This Row],[2017]:[2021]])</f>
        <v>20019</v>
      </c>
      <c r="S57" s="3">
        <f t="shared" si="1"/>
        <v>1.1188084145320056</v>
      </c>
    </row>
    <row r="58" spans="1:19" x14ac:dyDescent="0.3">
      <c r="A58" t="s">
        <v>113</v>
      </c>
      <c r="B58" t="s">
        <v>188</v>
      </c>
      <c r="C58" t="s">
        <v>222</v>
      </c>
      <c r="D58" t="s">
        <v>114</v>
      </c>
      <c r="E58" t="s">
        <v>112</v>
      </c>
      <c r="F58" t="s">
        <v>18</v>
      </c>
      <c r="G58" t="s">
        <v>18</v>
      </c>
      <c r="H58" t="s">
        <v>18</v>
      </c>
      <c r="I58" t="s">
        <v>21</v>
      </c>
      <c r="J58" t="s">
        <v>21</v>
      </c>
      <c r="K58" t="s">
        <v>18</v>
      </c>
      <c r="L58" t="s">
        <v>21</v>
      </c>
      <c r="M58">
        <v>299</v>
      </c>
      <c r="N58">
        <v>657</v>
      </c>
      <c r="O58">
        <v>6238</v>
      </c>
      <c r="P58">
        <v>8922</v>
      </c>
      <c r="Q58">
        <v>9081</v>
      </c>
      <c r="R58">
        <f>SUM(Table1[[#This Row],[2017]:[2021]])</f>
        <v>25197</v>
      </c>
      <c r="S58" s="3">
        <f t="shared" si="1"/>
        <v>1.3475541667800686</v>
      </c>
    </row>
    <row r="59" spans="1:19" x14ac:dyDescent="0.3">
      <c r="A59" t="s">
        <v>59</v>
      </c>
      <c r="B59" t="s">
        <v>162</v>
      </c>
      <c r="C59" t="s">
        <v>222</v>
      </c>
      <c r="D59" t="s">
        <v>60</v>
      </c>
      <c r="E59" t="s">
        <v>50</v>
      </c>
      <c r="F59" t="s">
        <v>18</v>
      </c>
      <c r="G59" t="s">
        <v>18</v>
      </c>
      <c r="H59" t="s">
        <v>21</v>
      </c>
      <c r="I59" t="s">
        <v>18</v>
      </c>
      <c r="J59" t="s">
        <v>21</v>
      </c>
      <c r="K59" t="s">
        <v>18</v>
      </c>
      <c r="L59" t="s">
        <v>21</v>
      </c>
      <c r="M59">
        <v>238</v>
      </c>
      <c r="N59">
        <v>1235</v>
      </c>
      <c r="O59">
        <v>1822</v>
      </c>
      <c r="P59">
        <v>7074</v>
      </c>
      <c r="Q59">
        <v>8207</v>
      </c>
      <c r="R59">
        <f>SUM(Table1[[#This Row],[2017]:[2021]])</f>
        <v>18576</v>
      </c>
      <c r="S59" s="3">
        <f t="shared" si="1"/>
        <v>1.4232703532020747</v>
      </c>
    </row>
    <row r="60" spans="1:19" x14ac:dyDescent="0.3">
      <c r="A60" t="s">
        <v>71</v>
      </c>
      <c r="B60" t="s">
        <v>168</v>
      </c>
      <c r="C60" t="s">
        <v>223</v>
      </c>
      <c r="D60" t="s">
        <v>72</v>
      </c>
      <c r="E60" t="s">
        <v>50</v>
      </c>
      <c r="F60" t="s">
        <v>18</v>
      </c>
      <c r="G60" t="s">
        <v>18</v>
      </c>
      <c r="H60" t="s">
        <v>21</v>
      </c>
      <c r="I60" t="s">
        <v>18</v>
      </c>
      <c r="J60" t="s">
        <v>18</v>
      </c>
      <c r="K60" t="s">
        <v>18</v>
      </c>
      <c r="L60" t="s">
        <v>21</v>
      </c>
      <c r="M60">
        <v>209</v>
      </c>
      <c r="N60">
        <v>621</v>
      </c>
      <c r="O60">
        <v>3098</v>
      </c>
      <c r="P60">
        <v>7118</v>
      </c>
      <c r="Q60">
        <v>8433</v>
      </c>
      <c r="R60">
        <f>SUM(Table1[[#This Row],[2017]:[2021]])</f>
        <v>19479</v>
      </c>
      <c r="S60" s="3">
        <f t="shared" si="1"/>
        <v>1.5203389637502625</v>
      </c>
    </row>
    <row r="61" spans="1:19" x14ac:dyDescent="0.3">
      <c r="A61" t="s">
        <v>82</v>
      </c>
      <c r="B61" t="s">
        <v>173</v>
      </c>
      <c r="C61" t="s">
        <v>224</v>
      </c>
      <c r="D61" t="s">
        <v>83</v>
      </c>
      <c r="E61" t="s">
        <v>81</v>
      </c>
      <c r="F61" t="s">
        <v>18</v>
      </c>
      <c r="G61" t="s">
        <v>18</v>
      </c>
      <c r="H61" t="s">
        <v>18</v>
      </c>
      <c r="I61" t="s">
        <v>18</v>
      </c>
      <c r="J61" t="s">
        <v>18</v>
      </c>
      <c r="K61" t="s">
        <v>18</v>
      </c>
      <c r="L61" t="s">
        <v>21</v>
      </c>
      <c r="M61">
        <v>138</v>
      </c>
      <c r="N61">
        <v>286</v>
      </c>
      <c r="O61">
        <v>6750</v>
      </c>
      <c r="P61">
        <v>8254</v>
      </c>
      <c r="Q61">
        <v>8656</v>
      </c>
      <c r="R61">
        <f>SUM(Table1[[#This Row],[2017]:[2021]])</f>
        <v>24084</v>
      </c>
      <c r="S61" s="3">
        <f t="shared" si="1"/>
        <v>1.8142296888697582</v>
      </c>
    </row>
    <row r="62" spans="1:19" x14ac:dyDescent="0.3">
      <c r="A62" t="s">
        <v>131</v>
      </c>
      <c r="B62" t="s">
        <v>197</v>
      </c>
      <c r="C62" t="s">
        <v>222</v>
      </c>
      <c r="D62" t="s">
        <v>132</v>
      </c>
      <c r="E62" t="s">
        <v>112</v>
      </c>
      <c r="F62" t="s">
        <v>18</v>
      </c>
      <c r="G62" t="s">
        <v>18</v>
      </c>
      <c r="H62" t="s">
        <v>18</v>
      </c>
      <c r="I62" t="s">
        <v>21</v>
      </c>
      <c r="J62" t="s">
        <v>21</v>
      </c>
      <c r="K62" t="s">
        <v>18</v>
      </c>
      <c r="L62" t="s">
        <v>21</v>
      </c>
      <c r="M62">
        <v>128</v>
      </c>
      <c r="N62">
        <v>416</v>
      </c>
      <c r="O62">
        <v>747</v>
      </c>
      <c r="P62">
        <v>1028</v>
      </c>
      <c r="Q62">
        <v>6357</v>
      </c>
      <c r="R62">
        <f>SUM(Table1[[#This Row],[2017]:[2021]])</f>
        <v>8676</v>
      </c>
      <c r="S62" s="3">
        <f t="shared" si="1"/>
        <v>1.6546701130112136</v>
      </c>
    </row>
    <row r="63" spans="1:19" x14ac:dyDescent="0.3">
      <c r="A63" t="s">
        <v>57</v>
      </c>
      <c r="B63" t="s">
        <v>161</v>
      </c>
      <c r="C63" t="s">
        <v>223</v>
      </c>
      <c r="D63" t="s">
        <v>58</v>
      </c>
      <c r="E63" t="s">
        <v>50</v>
      </c>
      <c r="F63" t="s">
        <v>18</v>
      </c>
      <c r="G63" t="s">
        <v>18</v>
      </c>
      <c r="H63" t="s">
        <v>21</v>
      </c>
      <c r="I63" t="s">
        <v>18</v>
      </c>
      <c r="J63" t="s">
        <v>21</v>
      </c>
      <c r="K63" t="s">
        <v>18</v>
      </c>
      <c r="L63" t="s">
        <v>21</v>
      </c>
      <c r="M63">
        <v>73</v>
      </c>
      <c r="N63">
        <v>3485</v>
      </c>
      <c r="O63">
        <v>4592</v>
      </c>
      <c r="P63">
        <v>5143</v>
      </c>
      <c r="Q63">
        <v>8100</v>
      </c>
      <c r="R63">
        <f>SUM(Table1[[#This Row],[2017]:[2021]])</f>
        <v>21393</v>
      </c>
      <c r="S63" s="3">
        <f t="shared" si="1"/>
        <v>2.2455667067018901</v>
      </c>
    </row>
    <row r="64" spans="1:19" x14ac:dyDescent="0.3">
      <c r="A64" t="s">
        <v>42</v>
      </c>
      <c r="B64" t="s">
        <v>154</v>
      </c>
      <c r="C64" t="s">
        <v>221</v>
      </c>
      <c r="D64" t="s">
        <v>43</v>
      </c>
      <c r="E64" t="s">
        <v>17</v>
      </c>
      <c r="F64" t="s">
        <v>18</v>
      </c>
      <c r="G64" t="s">
        <v>21</v>
      </c>
      <c r="H64" t="s">
        <v>18</v>
      </c>
      <c r="I64" t="s">
        <v>18</v>
      </c>
      <c r="J64" t="s">
        <v>18</v>
      </c>
      <c r="K64" t="s">
        <v>18</v>
      </c>
      <c r="L64" t="s">
        <v>18</v>
      </c>
      <c r="M64">
        <v>24</v>
      </c>
      <c r="N64">
        <v>1797</v>
      </c>
      <c r="O64">
        <v>3548</v>
      </c>
      <c r="P64">
        <v>3668</v>
      </c>
      <c r="Q64">
        <v>8592</v>
      </c>
      <c r="R64">
        <f>SUM(Table1[[#This Row],[2017]:[2021]])</f>
        <v>17629</v>
      </c>
      <c r="S64" s="3">
        <f t="shared" si="1"/>
        <v>3.3498147004699526</v>
      </c>
    </row>
  </sheetData>
  <sortState xmlns:xlrd2="http://schemas.microsoft.com/office/spreadsheetml/2017/richdata2" columnSort="1" ref="M64:Q64">
    <sortCondition ref="M64:Q64"/>
  </sortState>
  <dataConsolidate>
    <dataRefs count="2">
      <dataRef ref="M4:Q64" sheet="Data "/>
      <dataRef ref="M5:M64" sheet="Data "/>
    </dataRefs>
  </dataConsolidate>
  <mergeCells count="3">
    <mergeCell ref="I3:L3"/>
    <mergeCell ref="M3:Q3"/>
    <mergeCell ref="F3:H3"/>
  </mergeCells>
  <phoneticPr fontId="3"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 A c c o u n t   N a m e < / s t r i n g > < / k e y > < v a l u e > < i n t > 1 5 5 < / i n t > < / v a l u e > < / i t e m > < i t e m > < k e y > < s t r i n g > A c c o u n t   A d d r e s s < / s t r i n g > < / k e y > < v a l u e > < i n t > 1 7 3 < / i n t > < / v a l u e > < / i t e m > < i t e m > < k e y > < s t r i n g > R e g i o n < / s t r i n g > < / k e y > < v a l u e > < i n t > 9 5 < / i n t > < / v a l u e > < / i t e m > < i t e m > < k e y > < s t r i n g > P h o n e   N u m b e r < / s t r i n g > < / k e y > < v a l u e > < i n t > 1 5 9 < / i n t > < / v a l u e > < / i t e m > < i t e m > < k e y > < s t r i n g > A c c o u n t   T y p e < / s t r i n g > < / k e y > < v a l u e > < i n t > 1 4 6 < / i n t > < / v a l u e > < / i t e m > < i t e m > < k e y > < s t r i n g > P r o d u c t   1 < / s t r i n g > < / k e y > < v a l u e > < i n t > 1 1 8 < / i n t > < / v a l u e > < / i t e m > < i t e m > < k e y > < s t r i n g > P r o d u c t   2 < / s t r i n g > < / k e y > < v a l u e > < i n t > 1 1 8 < / i n t > < / v a l u e > < / i t e m > < i t e m > < k e y > < s t r i n g > P r o d u c t   3 < / s t r i n g > < / k e y > < v a l u e > < i n t > 1 1 8 < / i n t > < / v a l u e > < / i t e m > < i t e m > < k e y > < s t r i n g > S o c i a l   M e d i a < / s t r i n g > < / k e y > < v a l u e > < i n t > 1 3 9 < / i n t > < / v a l u e > < / i t e m > < i t e m > < k e y > < s t r i n g > C o u p o n s < / s t r i n g > < / k e y > < v a l u e > < i n t > 1 1 1 < / i n t > < / v a l u e > < / i t e m > < i t e m > < k e y > < s t r i n g > C a t a l o g   I n c l u s i o n < / s t r i n g > < / k e y > < v a l u e > < i n t > 1 7 4 < / i n t > < / v a l u e > < / i t e m > < i t e m > < k e y > < s t r i n g > P o s t e r s < / s t r i n g > < / k e y > < v a l u e > < i n t > 1 0 1 < / i n t > < / v a l u e > < / i t e m > < i t e m > < k e y > < s t r i n g > 2 0 1 7 < / s t r i n g > < / k e y > < v a l u e > < i n t > 8 3 < / i n t > < / v a l u e > < / i t e m > < i t e m > < k e y > < s t r i n g > 2 0 1 8 < / s t r i n g > < / k e y > < v a l u e > < i n t > 8 3 < / i n t > < / v a l u e > < / i t e m > < i t e m > < k e y > < s t r i n g > 2 0 1 9 < / s t r i n g > < / k e y > < v a l u e > < i n t > 8 3 < / i n t > < / v a l u e > < / i t e m > < i t e m > < k e y > < s t r i n g > 2 0 2 0 < / s t r i n g > < / k e y > < v a l u e > < i n t > 8 3 < / i n t > < / v a l u e > < / i t e m > < i t e m > < k e y > < s t r i n g > 2 0 2 1 < / s t r i n g > < / k e y > < v a l u e > < i n t > 8 3 < / i n t > < / v a l u e > < / i t e m > < i t e m > < k e y > < s t r i n g > 5   Y R   C A G R < / s t r i n g > < / k e y > < v a l u e > < i n t > 1 2 3 < / i n t > < / v a l u e > < / i t e m > < i t e m > < k e y > < s t r i n g > T o t a l   U n i t   S a l e s < / s t r i n g > < / k e y > < v a l u e > < i n t > 1 5 8 < / i n t > < / v a l u e > < / i t e m > < / C o l u m n W i d t h s > < C o l u m n D i s p l a y I n d e x > < i t e m > < k e y > < s t r i n g > A c c o u n t   N a m e < / s t r i n g > < / k e y > < v a l u e > < i n t > 5 < / i n t > < / v a l u e > < / i t e m > < i t e m > < k e y > < s t r i n g > A c c o u n t   A d d r e s s < / s t r i n g > < / k e y > < v a l u e > < i n t > 6 < / i n t > < / v a l u e > < / i t e m > < i t e m > < k e y > < s t r i n g > R e g i o n < / s t r i n g > < / k e y > < v a l u e > < i n t > 7 < / i n t > < / v a l u e > < / i t e m > < i t e m > < k e y > < s t r i n g > P h o n e   N u m b e r < / s t r i n g > < / k e y > < v a l u e > < i n t > 8 < / i n t > < / v a l u e > < / i t e m > < i t e m > < k e y > < s t r i n g > A c c o u n t   T y p e < / s t r i n g > < / k e y > < v a l u e > < i n t > 9 < / i n t > < / v a l u e > < / i t e m > < i t e m > < k e y > < s t r i n g > P r o d u c t   1 < / s t r i n g > < / k e y > < v a l u e > < i n t > 1 0 < / i n t > < / v a l u e > < / i t e m > < i t e m > < k e y > < s t r i n g > P r o d u c t   2 < / s t r i n g > < / k e y > < v a l u e > < i n t > 1 1 < / i n t > < / v a l u e > < / i t e m > < i t e m > < k e y > < s t r i n g > P r o d u c t   3 < / s t r i n g > < / k e y > < v a l u e > < i n t > 1 2 < / i n t > < / v a l u e > < / i t e m > < i t e m > < k e y > < s t r i n g > S o c i a l   M e d i a < / s t r i n g > < / k e y > < v a l u e > < i n t > 1 3 < / i n t > < / v a l u e > < / i t e m > < i t e m > < k e y > < s t r i n g > C o u p o n s < / s t r i n g > < / k e y > < v a l u e > < i n t > 1 4 < / i n t > < / v a l u e > < / i t e m > < i t e m > < k e y > < s t r i n g > C a t a l o g   I n c l u s i o n < / s t r i n g > < / k e y > < v a l u e > < i n t > 1 5 < / i n t > < / v a l u e > < / i t e m > < i t e m > < k e y > < s t r i n g > P o s t e r s < / s t r i n g > < / k e y > < v a l u e > < i n t > 1 6 < / i n t > < / v a l u e > < / i t e m > < i t e m > < k e y > < s t r i n g > 2 0 1 7 < / s t r i n g > < / k e y > < v a l u e > < i n t > 3 < / i n t > < / v a l u e > < / i t e m > < i t e m > < k e y > < s t r i n g > 2 0 1 8 < / s t r i n g > < / k e y > < v a l u e > < i n t > 0 < / i n t > < / v a l u e > < / i t e m > < i t e m > < k e y > < s t r i n g > 2 0 1 9 < / s t r i n g > < / k e y > < v a l u e > < i n t > 1 < / i n t > < / v a l u e > < / i t e m > < i t e m > < k e y > < s t r i n g > 2 0 2 0 < / s t r i n g > < / k e y > < v a l u e > < i n t > 2 < / i n t > < / v a l u e > < / i t e m > < i t e m > < k e y > < s t r i n g > 2 0 2 1 < / s t r i n g > < / k e y > < v a l u e > < i n t > 4 < / i n t > < / v a l u e > < / i t e m > < i t e m > < k e y > < s t r i n g > 5   Y R   C A G R < / s t r i n g > < / k e y > < v a l u e > < i n t > 1 7 < / i n t > < / v a l u e > < / i t e m > < i t e m > < k e y > < s t r i n g > T o t a l   U n i t   S a l e s < / s t r i n g > < / k e y > < v a l u e > < i n t > 1 8 < / i n t > < / v a l u e > < / i t e m > < / C o l u m n D i s p l a y I n d e x > < C o l u m n F r o z e n > < i t e m > < k e y > < s t r i n g > 2 0 1 7 < / s t r i n g > < / k e y > < v a l u e > < b o o l e a n > t r u e < / b o o l e a n > < / v a l u e > < / i t e m > < i t e m > < k e y > < s t r i n g > 2 0 1 8 < / s t r i n g > < / k e y > < v a l u e > < b o o l e a n > t r u e < / b o o l e a n > < / v a l u e > < / i t e m > < i t e m > < k e y > < s t r i n g > 2 0 1 9 < / s t r i n g > < / k e y > < v a l u e > < b o o l e a n > t r u e < / b o o l e a n > < / v a l u e > < / i t e m > < i t e m > < k e y > < s t r i n g > 2 0 2 0 < / s t r i n g > < / k e y > < v a l u e > < b o o l e a n > t r u e < / b o o l e a n > < / v a l u e > < / i t e m > < i t e m > < k e y > < s t r i n g > 2 0 2 1 < / s t r i n g > < / k e y > < v a l u e > < b o o l e a n > t r u e < / b o o l e a n > < / v a l u e > < / i t e m > < / C o l u m n F r o z e n > < 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 T a b l e s \ T a b l e 1 \ C o l u m n s \ A c c o u n t   N a m e < / K e y > < / D i a g r a m O b j e c t K e y > < D i a g r a m O b j e c t K e y > < K e y > T a b l e s \ T a b l e 1 \ C o l u m n s \ A c c o u n t   A d d r e s s < / K e y > < / D i a g r a m O b j e c t K e y > < D i a g r a m O b j e c t K e y > < K e y > T a b l e s \ T a b l e 1 \ C o l u m n s \ R e g i o n < / K e y > < / D i a g r a m O b j e c t K e y > < D i a g r a m O b j e c t K e y > < K e y > T a b l e s \ T a b l e 1 \ C o l u m n s \ P h o n e   N u m b e r < / K e y > < / D i a g r a m O b j e c t K e y > < D i a g r a m O b j e c t K e y > < K e y > T a b l e s \ T a b l e 1 \ C o l u m n s \ A c c o u n t   T y p e < / K e y > < / D i a g r a m O b j e c t K e y > < D i a g r a m O b j e c t K e y > < K e y > T a b l e s \ T a b l e 1 \ C o l u m n s \ P r o d u c t   1 < / K e y > < / D i a g r a m O b j e c t K e y > < D i a g r a m O b j e c t K e y > < K e y > T a b l e s \ T a b l e 1 \ C o l u m n s \ P r o d u c t   2 < / K e y > < / D i a g r a m O b j e c t K e y > < D i a g r a m O b j e c t K e y > < K e y > T a b l e s \ T a b l e 1 \ C o l u m n s \ P r o d u c t   3 < / K e y > < / D i a g r a m O b j e c t K e y > < D i a g r a m O b j e c t K e y > < K e y > T a b l e s \ T a b l e 1 \ C o l u m n s \ S o c i a l   M e d i a < / K e y > < / D i a g r a m O b j e c t K e y > < D i a g r a m O b j e c t K e y > < K e y > T a b l e s \ T a b l e 1 \ C o l u m n s \ C o u p o n s < / K e y > < / D i a g r a m O b j e c t K e y > < D i a g r a m O b j e c t K e y > < K e y > T a b l e s \ T a b l e 1 \ C o l u m n s \ C a t a l o g   I n c l u s i o n < / K e y > < / D i a g r a m O b j e c t K e y > < D i a g r a m O b j e c t K e y > < K e y > T a b l e s \ T a b l e 1 \ C o l u m n s \ P o s t e r s < / K e y > < / D i a g r a m O b j e c t K e y > < D i a g r a m O b j e c t K e y > < K e y > T a b l e s \ T a b l e 1 \ C o l u m n s \ 2 0 1 7 < / K e y > < / D i a g r a m O b j e c t K e y > < D i a g r a m O b j e c t K e y > < K e y > T a b l e s \ T a b l e 1 \ C o l u m n s \ 2 0 1 8 < / K e y > < / D i a g r a m O b j e c t K e y > < D i a g r a m O b j e c t K e y > < K e y > T a b l e s \ T a b l e 1 \ C o l u m n s \ 2 0 1 9 < / K e y > < / D i a g r a m O b j e c t K e y > < D i a g r a m O b j e c t K e y > < K e y > T a b l e s \ T a b l e 1 \ C o l u m n s \ 2 0 2 0 < / K e y > < / D i a g r a m O b j e c t K e y > < D i a g r a m O b j e c t K e y > < K e y > T a b l e s \ T a b l e 1 \ C o l u m n s \ 2 0 2 1 < / K e y > < / D i a g r a m O b j e c t K e y > < D i a g r a m O b j e c t K e y > < K e y > T a b l e s \ T a b l e 1 \ C o l u m n s \ 5   Y R   C A G R < / K e y > < / D i a g r a m O b j e c t K e y > < D i a g r a m O b j e c t K e y > < K e y > T a b l e s \ T a b l e 1 \ C o l u m n s \ T o t a l   U n i t   S a l e s < / K e y > < / D i a g r a m O b j e c t K e y > < D i a g r a m O b j e c t K e y > < K e y > T a b l e s \ T a b l e 1 \ C o l u m n s \ C a l c u l a t e d   C o l u m n   1 < / 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 T a b l e s \ T a b l e 1 \ C o l u m n s \ A c c o u n t   N a m e < / K e y > < / a : K e y > < a : V a l u e   i : t y p e = " D i a g r a m D i s p l a y N o d e V i e w S t a t e " > < H e i g h t > 1 5 0 < / H e i g h t > < I s E x p a n d e d > t r u e < / I s E x p a n d e d > < W i d t h > 2 0 0 < / W i d t h > < / a : V a l u e > < / a : K e y V a l u e O f D i a g r a m O b j e c t K e y a n y T y p e z b w N T n L X > < a : K e y V a l u e O f D i a g r a m O b j e c t K e y a n y T y p e z b w N T n L X > < a : K e y > < K e y > T a b l e s \ T a b l e 1 \ C o l u m n s \ A c c o u n t   A d d r e s s < / K e y > < / a : K e y > < a : V a l u e   i : t y p e = " D i a g r a m D i s p l a y N o d e V i e w S t a t e " > < H e i g h t > 1 5 0 < / H e i g h t > < I s E x p a n d e d > t r u e < / I s E x p a n d e d > < W i d t h > 2 0 0 < / W i d t h > < / a : V a l u e > < / a : K e y V a l u e O f D i a g r a m O b j e c t K e y a n y T y p e z b w N T n L X > < a : K e y V a l u e O f D i a g r a m O b j e c t K e y a n y T y p e z b w N T n L X > < a : K e y > < K e y > T a b l e s \ T a b l e 1 \ C o l u m n s \ R e g i o n < / K e y > < / a : K e y > < a : V a l u e   i : t y p e = " D i a g r a m D i s p l a y N o d e V i e w S t a t e " > < H e i g h t > 1 5 0 < / H e i g h t > < I s E x p a n d e d > t r u e < / I s E x p a n d e d > < W i d t h > 2 0 0 < / W i d t h > < / a : V a l u e > < / a : K e y V a l u e O f D i a g r a m O b j e c t K e y a n y T y p e z b w N T n L X > < a : K e y V a l u e O f D i a g r a m O b j e c t K e y a n y T y p e z b w N T n L X > < a : K e y > < K e y > T a b l e s \ T a b l e 1 \ C o l u m n s \ P h o n e   N u m b e r < / K e y > < / a : K e y > < a : V a l u e   i : t y p e = " D i a g r a m D i s p l a y N o d e V i e w S t a t e " > < H e i g h t > 1 5 0 < / H e i g h t > < I s E x p a n d e d > t r u e < / I s E x p a n d e d > < W i d t h > 2 0 0 < / W i d t h > < / a : V a l u e > < / a : K e y V a l u e O f D i a g r a m O b j e c t K e y a n y T y p e z b w N T n L X > < a : K e y V a l u e O f D i a g r a m O b j e c t K e y a n y T y p e z b w N T n L X > < a : K e y > < K e y > T a b l e s \ T a b l e 1 \ C o l u m n s \ A c c o u n t   T y p e < / K e y > < / a : K e y > < a : V a l u e   i : t y p e = " D i a g r a m D i s p l a y N o d e V i e w S t a t e " > < H e i g h t > 1 5 0 < / H e i g h t > < I s E x p a n d e d > t r u e < / I s E x p a n d e d > < W i d t h > 2 0 0 < / W i d t h > < / a : V a l u e > < / a : K e y V a l u e O f D i a g r a m O b j e c t K e y a n y T y p e z b w N T n L X > < a : K e y V a l u e O f D i a g r a m O b j e c t K e y a n y T y p e z b w N T n L X > < a : K e y > < K e y > T a b l e s \ T a b l e 1 \ C o l u m n s \ P r o d u c t   1 < / K e y > < / a : K e y > < a : V a l u e   i : t y p e = " D i a g r a m D i s p l a y N o d e V i e w S t a t e " > < H e i g h t > 1 5 0 < / H e i g h t > < I s E x p a n d e d > t r u e < / I s E x p a n d e d > < W i d t h > 2 0 0 < / W i d t h > < / a : V a l u e > < / a : K e y V a l u e O f D i a g r a m O b j e c t K e y a n y T y p e z b w N T n L X > < a : K e y V a l u e O f D i a g r a m O b j e c t K e y a n y T y p e z b w N T n L X > < a : K e y > < K e y > T a b l e s \ T a b l e 1 \ C o l u m n s \ P r o d u c t   2 < / K e y > < / a : K e y > < a : V a l u e   i : t y p e = " D i a g r a m D i s p l a y N o d e V i e w S t a t e " > < H e i g h t > 1 5 0 < / H e i g h t > < I s E x p a n d e d > t r u e < / I s E x p a n d e d > < W i d t h > 2 0 0 < / W i d t h > < / a : V a l u e > < / a : K e y V a l u e O f D i a g r a m O b j e c t K e y a n y T y p e z b w N T n L X > < a : K e y V a l u e O f D i a g r a m O b j e c t K e y a n y T y p e z b w N T n L X > < a : K e y > < K e y > T a b l e s \ T a b l e 1 \ C o l u m n s \ P r o d u c t   3 < / K e y > < / a : K e y > < a : V a l u e   i : t y p e = " D i a g r a m D i s p l a y N o d e V i e w S t a t e " > < H e i g h t > 1 5 0 < / H e i g h t > < I s E x p a n d e d > t r u e < / I s E x p a n d e d > < W i d t h > 2 0 0 < / W i d t h > < / a : V a l u e > < / a : K e y V a l u e O f D i a g r a m O b j e c t K e y a n y T y p e z b w N T n L X > < a : K e y V a l u e O f D i a g r a m O b j e c t K e y a n y T y p e z b w N T n L X > < a : K e y > < K e y > T a b l e s \ T a b l e 1 \ C o l u m n s \ S o c i a l   M e d i a < / K e y > < / a : K e y > < a : V a l u e   i : t y p e = " D i a g r a m D i s p l a y N o d e V i e w S t a t e " > < H e i g h t > 1 5 0 < / H e i g h t > < I s E x p a n d e d > t r u e < / I s E x p a n d e d > < W i d t h > 2 0 0 < / W i d t h > < / a : V a l u e > < / a : K e y V a l u e O f D i a g r a m O b j e c t K e y a n y T y p e z b w N T n L X > < a : K e y V a l u e O f D i a g r a m O b j e c t K e y a n y T y p e z b w N T n L X > < a : K e y > < K e y > T a b l e s \ T a b l e 1 \ C o l u m n s \ C o u p o n s < / K e y > < / a : K e y > < a : V a l u e   i : t y p e = " D i a g r a m D i s p l a y N o d e V i e w S t a t e " > < H e i g h t > 1 5 0 < / H e i g h t > < I s E x p a n d e d > t r u e < / I s E x p a n d e d > < W i d t h > 2 0 0 < / W i d t h > < / a : V a l u e > < / a : K e y V a l u e O f D i a g r a m O b j e c t K e y a n y T y p e z b w N T n L X > < a : K e y V a l u e O f D i a g r a m O b j e c t K e y a n y T y p e z b w N T n L X > < a : K e y > < K e y > T a b l e s \ T a b l e 1 \ C o l u m n s \ C a t a l o g   I n c l u s i o n < / K e y > < / a : K e y > < a : V a l u e   i : t y p e = " D i a g r a m D i s p l a y N o d e V i e w S t a t e " > < H e i g h t > 1 5 0 < / H e i g h t > < I s E x p a n d e d > t r u e < / I s E x p a n d e d > < W i d t h > 2 0 0 < / W i d t h > < / a : V a l u e > < / a : K e y V a l u e O f D i a g r a m O b j e c t K e y a n y T y p e z b w N T n L X > < a : K e y V a l u e O f D i a g r a m O b j e c t K e y a n y T y p e z b w N T n L X > < a : K e y > < K e y > T a b l e s \ T a b l e 1 \ C o l u m n s \ P o s t e r s < / K e y > < / a : K e y > < a : V a l u e   i : t y p e = " D i a g r a m D i s p l a y N o d e V i e w S t a t e " > < H e i g h t > 1 5 0 < / H e i g h t > < I s E x p a n d e d > t r u e < / I s E x p a n d e d > < W i d t h > 2 0 0 < / W i d t h > < / a : V a l u e > < / a : K e y V a l u e O f D i a g r a m O b j e c t K e y a n y T y p e z b w N T n L X > < a : K e y V a l u e O f D i a g r a m O b j e c t K e y a n y T y p e z b w N T n L X > < a : K e y > < K e y > T a b l e s \ T a b l e 1 \ C o l u m n s \ 2 0 1 7 < / K e y > < / a : K e y > < a : V a l u e   i : t y p e = " D i a g r a m D i s p l a y N o d e V i e w S t a t e " > < H e i g h t > 1 5 0 < / H e i g h t > < I s E x p a n d e d > t r u e < / I s E x p a n d e d > < W i d t h > 2 0 0 < / W i d t h > < / a : V a l u e > < / a : K e y V a l u e O f D i a g r a m O b j e c t K e y a n y T y p e z b w N T n L X > < a : K e y V a l u e O f D i a g r a m O b j e c t K e y a n y T y p e z b w N T n L X > < a : K e y > < K e y > T a b l e s \ T a b l e 1 \ C o l u m n s \ 2 0 1 8 < / K e y > < / a : K e y > < a : V a l u e   i : t y p e = " D i a g r a m D i s p l a y N o d e V i e w S t a t e " > < H e i g h t > 1 5 0 < / H e i g h t > < I s E x p a n d e d > t r u e < / I s E x p a n d e d > < W i d t h > 2 0 0 < / W i d t h > < / a : V a l u e > < / a : K e y V a l u e O f D i a g r a m O b j e c t K e y a n y T y p e z b w N T n L X > < a : K e y V a l u e O f D i a g r a m O b j e c t K e y a n y T y p e z b w N T n L X > < a : K e y > < K e y > T a b l e s \ T a b l e 1 \ C o l u m n s \ 2 0 1 9 < / K e y > < / a : K e y > < a : V a l u e   i : t y p e = " D i a g r a m D i s p l a y N o d e V i e w S t a t e " > < H e i g h t > 1 5 0 < / H e i g h t > < I s E x p a n d e d > t r u e < / I s E x p a n d e d > < W i d t h > 2 0 0 < / W i d t h > < / a : V a l u e > < / a : K e y V a l u e O f D i a g r a m O b j e c t K e y a n y T y p e z b w N T n L X > < a : K e y V a l u e O f D i a g r a m O b j e c t K e y a n y T y p e z b w N T n L X > < a : K e y > < K e y > T a b l e s \ T a b l e 1 \ C o l u m n s \ 2 0 2 0 < / K e y > < / a : K e y > < a : V a l u e   i : t y p e = " D i a g r a m D i s p l a y N o d e V i e w S t a t e " > < H e i g h t > 1 5 0 < / H e i g h t > < I s E x p a n d e d > t r u e < / I s E x p a n d e d > < W i d t h > 2 0 0 < / W i d t h > < / a : V a l u e > < / a : K e y V a l u e O f D i a g r a m O b j e c t K e y a n y T y p e z b w N T n L X > < a : K e y V a l u e O f D i a g r a m O b j e c t K e y a n y T y p e z b w N T n L X > < a : K e y > < K e y > T a b l e s \ T a b l e 1 \ C o l u m n s \ 2 0 2 1 < / K e y > < / a : K e y > < a : V a l u e   i : t y p e = " D i a g r a m D i s p l a y N o d e V i e w S t a t e " > < H e i g h t > 1 5 0 < / H e i g h t > < I s E x p a n d e d > t r u e < / I s E x p a n d e d > < W i d t h > 2 0 0 < / W i d t h > < / a : V a l u e > < / a : K e y V a l u e O f D i a g r a m O b j e c t K e y a n y T y p e z b w N T n L X > < a : K e y V a l u e O f D i a g r a m O b j e c t K e y a n y T y p e z b w N T n L X > < a : K e y > < K e y > T a b l e s \ T a b l e 1 \ C o l u m n s \ 5   Y R   C A G R < / K e y > < / a : K e y > < a : V a l u e   i : t y p e = " D i a g r a m D i s p l a y N o d e V i e w S t a t e " > < H e i g h t > 1 5 0 < / H e i g h t > < I s E x p a n d e d > t r u e < / I s E x p a n d e d > < W i d t h > 2 0 0 < / W i d t h > < / a : V a l u e > < / a : K e y V a l u e O f D i a g r a m O b j e c t K e y a n y T y p e z b w N T n L X > < a : K e y V a l u e O f D i a g r a m O b j e c t K e y a n y T y p e z b w N T n L X > < a : K e y > < K e y > T a b l e s \ T a b l e 1 \ C o l u m n s \ T o t a l   U n i t   S a l e s < / K e y > < / a : K e y > < a : V a l u e   i : t y p e = " D i a g r a m D i s p l a y N o d e V i e w S t a t e " > < H e i g h t > 1 5 0 < / H e i g h t > < I s E x p a n d e d > t r u e < / I s E x p a n d e d > < W i d t h > 2 0 0 < / W i d t h > < / a : V a l u e > < / a : K e y V a l u e O f D i a g r a m O b j e c t K e y a n y T y p e z b w N T n L X > < a : K e y V a l u e O f D i a g r a m O b j e c t K e y a n y T y p e z b w N T n L X > < a : K e y > < K e y > T a b l e s \ T a b l e 1 \ C o l u m n s \ C a l c u l a t e d   C o l u m n   1 < / K e y > < / a : K e y > < a : V a l u e   i : t y p e = " D i a g r a m D i s p l a y N o d e V i e w S t a t e " > < H e i g h t > 1 5 0 < / H e i g h t > < I s E x p a n d e d > t r u e < / I s E x p a n d e d > < W i d t h > 2 0 0 < / W i d t h > < / 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 N a m e < / K e y > < / D i a g r a m O b j e c t K e y > < D i a g r a m O b j e c t K e y > < K e y > C o l u m n s \ A c c o u n t   A d d r e s s < / K e y > < / D i a g r a m O b j e c t K e y > < D i a g r a m O b j e c t K e y > < K e y > C o l u m n s \ R e g i o n < / K e y > < / D i a g r a m O b j e c t K e y > < D i a g r a m O b j e c t K e y > < K e y > C o l u m n s \ P h o n e   N u m b e r < / K e y > < / D i a g r a m O b j e c t K e y > < D i a g r a m O b j e c t K e y > < K e y > C o l u m n s \ A c c o u n t   T y p e < / K e y > < / D i a g r a m O b j e c t K e y > < D i a g r a m O b j e c t K e y > < K e y > C o l u m n s \ P r o d u c t   1 < / K e y > < / D i a g r a m O b j e c t K e y > < D i a g r a m O b j e c t K e y > < K e y > C o l u m n s \ P r o d u c t   2 < / K e y > < / D i a g r a m O b j e c t K e y > < D i a g r a m O b j e c t K e y > < K e y > C o l u m n s \ P r o d u c t   3 < / K e y > < / D i a g r a m O b j e c t K e y > < D i a g r a m O b j e c t K e y > < K e y > C o l u m n s \ S o c i a l   M e d i a < / K e y > < / D i a g r a m O b j e c t K e y > < D i a g r a m O b j e c t K e y > < K e y > C o l u m n s \ C o u p o n s < / K e y > < / D i a g r a m O b j e c t K e y > < D i a g r a m O b j e c t K e y > < K e y > C o l u m n s \ C a t a l o g   I n c l u s i o n < / K e y > < / D i a g r a m O b j e c t K e y > < D i a g r a m O b j e c t K e y > < K e y > C o l u m n s \ P o s t e r s < / K e y > < / D i a g r a m O b j e c t K e y > < D i a g r a m O b j e c t K e y > < K e y > C o l u m n s \ 2 0 1 7 < / K e y > < / D i a g r a m O b j e c t K e y > < D i a g r a m O b j e c t K e y > < K e y > C o l u m n s \ 2 0 1 8 < / K e y > < / D i a g r a m O b j e c t K e y > < D i a g r a m O b j e c t K e y > < K e y > C o l u m n s \ 2 0 1 9 < / K e y > < / D i a g r a m O b j e c t K e y > < D i a g r a m O b j e c t K e y > < K e y > C o l u m n s \ 2 0 2 0 < / K e y > < / D i a g r a m O b j e c t K e y > < D i a g r a m O b j e c t K e y > < K e y > C o l u m n s \ 2 0 2 1 < / K e y > < / D i a g r a m O b j e c t K e y > < D i a g r a m O b j e c t K e y > < K e y > C o l u m n s \ T o t a l   U n i t   S a l e s < / K e y > < / D i a g r a m O b j e c t K e y > < D i a g r a m O b j e c t K e y > < K e y > C o l u m n s \ 5   Y R   C A G R 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 N a m e < / K e y > < / a : K e y > < a : V a l u e   i : t y p e = " M e a s u r e G r i d N o d e V i e w S t a t e " > < C o l u m n > 5 < / C o l u m n > < L a y e d O u t > t r u e < / L a y e d O u t > < / a : V a l u e > < / a : K e y V a l u e O f D i a g r a m O b j e c t K e y a n y T y p e z b w N T n L X > < a : K e y V a l u e O f D i a g r a m O b j e c t K e y a n y T y p e z b w N T n L X > < a : K e y > < K e y > C o l u m n s \ A c c o u n t   A d d r e s s < / K e y > < / a : K e y > < a : V a l u e   i : t y p e = " M e a s u r e G r i d N o d e V i e w S t a t e " > < C o l u m n > 6 < / C o l u m n > < L a y e d O u t > t r u e < / L a y e d O u t > < / a : V a l u e > < / a : K e y V a l u e O f D i a g r a m O b j e c t K e y a n y T y p e z b w N T n L X > < a : K e y V a l u e O f D i a g r a m O b j e c t K e y a n y T y p e z b w N T n L X > < a : K e y > < K e y > C o l u m n s \ R e g i o n < / K e y > < / a : K e y > < a : V a l u e   i : t y p e = " M e a s u r e G r i d N o d e V i e w S t a t e " > < C o l u m n > 7 < / C o l u m n > < L a y e d O u t > t r u e < / L a y e d O u t > < / a : V a l u e > < / a : K e y V a l u e O f D i a g r a m O b j e c t K e y a n y T y p e z b w N T n L X > < a : K e y V a l u e O f D i a g r a m O b j e c t K e y a n y T y p e z b w N T n L X > < a : K e y > < K e y > C o l u m n s \ P h o n e   N u m b e r < / K e y > < / a : K e y > < a : V a l u e   i : t y p e = " M e a s u r e G r i d N o d e V i e w S t a t e " > < C o l u m n > 8 < / C o l u m n > < L a y e d O u t > t r u e < / L a y e d O u t > < / a : V a l u e > < / a : K e y V a l u e O f D i a g r a m O b j e c t K e y a n y T y p e z b w N T n L X > < a : K e y V a l u e O f D i a g r a m O b j e c t K e y a n y T y p e z b w N T n L X > < a : K e y > < K e y > C o l u m n s \ A c c o u n t   T y p e < / K e y > < / a : K e y > < a : V a l u e   i : t y p e = " M e a s u r e G r i d N o d e V i e w S t a t e " > < C o l u m n > 9 < / C o l u m n > < L a y e d O u t > t r u e < / L a y e d O u t > < / a : V a l u e > < / a : K e y V a l u e O f D i a g r a m O b j e c t K e y a n y T y p e z b w N T n L X > < a : K e y V a l u e O f D i a g r a m O b j e c t K e y a n y T y p e z b w N T n L X > < a : K e y > < K e y > C o l u m n s \ P r o d u c t   1 < / K e y > < / a : K e y > < a : V a l u e   i : t y p e = " M e a s u r e G r i d N o d e V i e w S t a t e " > < C o l u m n > 1 0 < / C o l u m n > < L a y e d O u t > t r u e < / L a y e d O u t > < / a : V a l u e > < / a : K e y V a l u e O f D i a g r a m O b j e c t K e y a n y T y p e z b w N T n L X > < a : K e y V a l u e O f D i a g r a m O b j e c t K e y a n y T y p e z b w N T n L X > < a : K e y > < K e y > C o l u m n s \ P r o d u c t   2 < / K e y > < / a : K e y > < a : V a l u e   i : t y p e = " M e a s u r e G r i d N o d e V i e w S t a t e " > < C o l u m n > 1 1 < / C o l u m n > < L a y e d O u t > t r u e < / L a y e d O u t > < / a : V a l u e > < / a : K e y V a l u e O f D i a g r a m O b j e c t K e y a n y T y p e z b w N T n L X > < a : K e y V a l u e O f D i a g r a m O b j e c t K e y a n y T y p e z b w N T n L X > < a : K e y > < K e y > C o l u m n s \ P r o d u c t   3 < / K e y > < / a : K e y > < a : V a l u e   i : t y p e = " M e a s u r e G r i d N o d e V i e w S t a t e " > < C o l u m n > 1 2 < / C o l u m n > < L a y e d O u t > t r u e < / L a y e d O u t > < / a : V a l u e > < / a : K e y V a l u e O f D i a g r a m O b j e c t K e y a n y T y p e z b w N T n L X > < a : K e y V a l u e O f D i a g r a m O b j e c t K e y a n y T y p e z b w N T n L X > < a : K e y > < K e y > C o l u m n s \ S o c i a l   M e d i a < / K e y > < / a : K e y > < a : V a l u e   i : t y p e = " M e a s u r e G r i d N o d e V i e w S t a t e " > < C o l u m n > 1 3 < / C o l u m n > < L a y e d O u t > t r u e < / L a y e d O u t > < / a : V a l u e > < / a : K e y V a l u e O f D i a g r a m O b j e c t K e y a n y T y p e z b w N T n L X > < a : K e y V a l u e O f D i a g r a m O b j e c t K e y a n y T y p e z b w N T n L X > < a : K e y > < K e y > C o l u m n s \ C o u p o n s < / K e y > < / a : K e y > < a : V a l u e   i : t y p e = " M e a s u r e G r i d N o d e V i e w S t a t e " > < C o l u m n > 1 4 < / C o l u m n > < L a y e d O u t > t r u e < / L a y e d O u t > < / a : V a l u e > < / a : K e y V a l u e O f D i a g r a m O b j e c t K e y a n y T y p e z b w N T n L X > < a : K e y V a l u e O f D i a g r a m O b j e c t K e y a n y T y p e z b w N T n L X > < a : K e y > < K e y > C o l u m n s \ C a t a l o g   I n c l u s i o n < / K e y > < / a : K e y > < a : V a l u e   i : t y p e = " M e a s u r e G r i d N o d e V i e w S t a t e " > < C o l u m n > 1 5 < / C o l u m n > < L a y e d O u t > t r u e < / L a y e d O u t > < / a : V a l u e > < / a : K e y V a l u e O f D i a g r a m O b j e c t K e y a n y T y p e z b w N T n L X > < a : K e y V a l u e O f D i a g r a m O b j e c t K e y a n y T y p e z b w N T n L X > < a : K e y > < K e y > C o l u m n s \ P o s t e r s < / K e y > < / a : K e y > < a : V a l u e   i : t y p e = " M e a s u r e G r i d N o d e V i e w S t a t e " > < C o l u m n > 1 6 < / C o l u m n > < L a y e d O u t > t r u e < / L a y e d O u t > < / a : V a l u e > < / a : K e y V a l u e O f D i a g r a m O b j e c t K e y a n y T y p e z b w N T n L X > < a : K e y V a l u e O f D i a g r a m O b j e c t K e y a n y T y p e z b w N T n L X > < a : K e y > < K e y > C o l u m n s \ 2 0 1 7 < / K e y > < / a : K e y > < a : V a l u e   i : t y p e = " M e a s u r e G r i d N o d e V i e w S t a t e " > < C o l u m n > 3 < / C o l u m n > < L a y e d O u t > t r u e < / L a y e d O u t > < / a : V a l u e > < / a : K e y V a l u e O f D i a g r a m O b j e c t K e y a n y T y p e z b w N T n L X > < a : K e y V a l u e O f D i a g r a m O b j e c t K e y a n y T y p e z b w N T n L X > < a : K e y > < K e y > C o l u m n s \ 2 0 1 8 < / K e y > < / a : K e y > < a : V a l u e   i : t y p e = " M e a s u r e G r i d N o d e V i e w S t a t e " > < L a y e d O u t > t r u e < / L a y e d O u t > < / a : V a l u e > < / a : K e y V a l u e O f D i a g r a m O b j e c t K e y a n y T y p e z b w N T n L X > < a : K e y V a l u e O f D i a g r a m O b j e c t K e y a n y T y p e z b w N T n L X > < a : K e y > < K e y > C o l u m n s \ 2 0 1 9 < / K e y > < / a : K e y > < a : V a l u e   i : t y p e = " M e a s u r e G r i d N o d e V i e w S t a t e " > < C o l u m n > 1 < / C o l u m n > < L a y e d O u t > t r u e < / L a y e d O u t > < / a : V a l u e > < / a : K e y V a l u e O f D i a g r a m O b j e c t K e y a n y T y p e z b w N T n L X > < a : K e y V a l u e O f D i a g r a m O b j e c t K e y a n y T y p e z b w N T n L X > < a : K e y > < K e y > C o l u m n s \ 2 0 2 0 < / K e y > < / a : K e y > < a : V a l u e   i : t y p e = " M e a s u r e G r i d N o d e V i e w S t a t e " > < C o l u m n > 2 < / C o l u m n > < L a y e d O u t > t r u e < / L a y e d O u t > < / a : V a l u e > < / a : K e y V a l u e O f D i a g r a m O b j e c t K e y a n y T y p e z b w N T n L X > < a : K e y V a l u e O f D i a g r a m O b j e c t K e y a n y T y p e z b w N T n L X > < a : K e y > < K e y > C o l u m n s \ 2 0 2 1 < / K e y > < / a : K e y > < a : V a l u e   i : t y p e = " M e a s u r e G r i d N o d e V i e w S t a t e " > < C o l u m n > 4 < / C o l u m n > < L a y e d O u t > t r u e < / L a y e d O u t > < / a : V a l u e > < / a : K e y V a l u e O f D i a g r a m O b j e c t K e y a n y T y p e z b w N T n L X > < a : K e y V a l u e O f D i a g r a m O b j e c t K e y a n y T y p e z b w N T n L X > < a : K e y > < K e y > C o l u m n s \ T o t a l   U n i t   S a l e s < / K e y > < / a : K e y > < a : V a l u e   i : t y p e = " M e a s u r e G r i d N o d e V i e w S t a t e " > < C o l u m n > 1 8 < / C o l u m n > < L a y e d O u t > t r u e < / L a y e d O u t > < / a : V a l u e > < / a : K e y V a l u e O f D i a g r a m O b j e c t K e y a n y T y p e z b w N T n L X > < a : K e y V a l u e O f D i a g r a m O b j e c t K e y a n y T y p e z b w N T n L X > < a : K e y > < K e y > C o l u m n s \ 5   Y R   C A G R < / K e y > < / a : K e y > < a : V a l u e   i : t y p e = " M e a s u r e G r i d N o d e V i e w S t a t e " > < C o l u m n > 1 7 < / C o l u m n > < L a y e d O u t > t r u e < / L a y e d O u t > < / a : V a l u e > < / a : K e y V a l u e O f D i a g r a m O b j e c t K e y a n y T y p e z b w N T n L X > < / V i e w S t a t e s > < / D i a g r a m M a n a g e r . S e r i a l i z a b l e D i a g r a m > < / A r r a y O f D i a g r a m M a n a g e r . S e r i a l i z a b l e D i a g r a m > ] ] > < / 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M a n u a l C a l c M o d e " > < C u s t o m C o n t e n t > < ! [ C D A T A [ F a l s e ] ] > < / C u s t o m C o n t e n t > < / G e m i n i > 
</file>

<file path=customXml/item2.xml>��< ? x m l   v e r s i o n = " 1 . 0 "   e n c o d i n g = " u t f - 1 6 " ? > < D a t a M a s h u p   x m l n s = " h t t p : / / s c h e m a s . m i c r o s o f t . c o m / D a t a M a s h u p " > A A A A A B U D A A B Q S w M E F A A C A A g A z m s J 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M 5 r C 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a w l Z K I p H u A 4 A A A A R A A A A E w A c A E Z v c m 1 1 b G F z L 1 N l Y 3 R p b 2 4 x L m 0 g o h g A K K A U A A A A A A A A A A A A A A A A A A A A A A A A A A A A K 0 5 N L s n M z 1 M I h t C G 1 g B Q S w E C L Q A U A A I A C A D O a w l Z 0 7 3 x u a U A A A D 2 A A A A E g A A A A A A A A A A A A A A A A A A A A A A Q 2 9 u Z m l n L 1 B h Y 2 t h Z 2 U u e G 1 s U E s B A i 0 A F A A C A A g A z m s J W Q / K 6 a u k A A A A 6 Q A A A B M A A A A A A A A A A A A A A A A A 8 Q A A A F t D b 2 5 0 Z W 5 0 X 1 R 5 c G V z X S 5 4 b W x Q S w E C L Q A U A A I A C A D O a w l 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r w q a B Z 0 H 1 k C C Q + Y p 6 L + 2 v g A A A A A C A A A A A A A Q Z g A A A A E A A C A A A A A / c Q T W p c g P L 5 3 m P Y t i 6 f f W h f N N H o s 6 X Q 1 n E H g + L t d j 7 Q A A A A A O g A A A A A I A A C A A A A C l W z p G f J d C v 2 G y p i F P g D n b r h P G e o o Y r V n t z K E d / A k c 0 l A A A A C q A v E I v J P M j 0 7 0 Y z / n S / + r R V 2 f / f Y h F 0 O 4 s G U q 1 v d c Y 8 H q I + r l 5 x e H D q c x g I O e d U E 6 f u 5 e 3 O w T s V c N m c j K G W k X e p m W A G N b + B l 7 y 7 f y a Y U K d U A A A A C V D S 7 + w d i Q y g i t i H 8 J C A r p 4 e 9 e q g J y c X v L D 7 X t x e / W T w T + R N b k m 6 I 0 C K f S N T q U 9 P C y 7 p A D t 4 2 / g / L 6 C b V W 0 d C Y < / D a t a M a s h u p > 
</file>

<file path=customXml/item3.xml>��< ? x m l   v e r s i o n = " 1 . 0 "   e n c o d i n g = " U T F - 1 6 " ? > < G e m i n i   x m l n s = " h t t p : / / g e m i n i / p i v o t c u s t o m i z a t i o n / T a b l e O r d e r " > < C u s t o m C o n t e n t > < ! [ C D A T A [ T a b l e 1 ] ] > < / C u s t o m C o n t e n t > < / G e m i n i > 
</file>

<file path=customXml/item4.xml>��< ? x m l   v e r s i o n = " 1 . 0 "   e n c o d i n g = " U T F - 1 6 " ? > < G e m i n i   x m l n s = " h t t p : / / g e m i n i / p i v o t c u s t o m i z a t i o n / C l i e n t W i n d o w X M L " > < C u s t o m C o n t e n t > < ! [ C D A T A [ T a b l e 1 ] ] > < / 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 1 2 9 < / a : S i z e A t D p i 9 6 > < a : V i s i b l e > t r u e < / a : V i s i b l e > < / V a l u e > < / K e y V a l u e O f s t r i n g S a n d b o x E d i t o r . M e a s u r e G r i d S t a t e S c d E 3 5 R y > < / A r r a y O f K e y V a l u e O f s t r i n g S a n d b o x E d i t o r . M e a s u r e G r i d S t a t e S c d E 3 5 R y > ] ] > < / 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 N a m e < / K e y > < / a : K e y > < a : V a l u e   i : t y p e = " T a b l e W i d g e t B a s e V i e w S t a t e " / > < / a : K e y V a l u e O f D i a g r a m O b j e c t K e y a n y T y p e z b w N T n L X > < a : K e y V a l u e O f D i a g r a m O b j e c t K e y a n y T y p e z b w N T n L X > < a : K e y > < K e y > C o l u m n s \ A c c o u n t   A d d r e s s < / 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 C o l u m n s \ A c c o u n t   T y p e < / K e y > < / a : K e y > < a : V a l u e   i : t y p e = " T a b l e W i d g e t B a s e V i e w S t a t e " / > < / a : K e y V a l u e O f D i a g r a m O b j e c t K e y a n y T y p e z b w N T n L X > < a : K e y V a l u e O f D i a g r a m O b j e c t K e y a n y T y p e z b w N T n L X > < a : K e y > < K e y > C o l u m n s \ P r o d u c t   1 < / K e y > < / a : K e y > < a : V a l u e   i : t y p e = " T a b l e W i d g e t B a s e V i e w S t a t e " / > < / a : K e y V a l u e O f D i a g r a m O b j e c t K e y a n y T y p e z b w N T n L X > < a : K e y V a l u e O f D i a g r a m O b j e c t K e y a n y T y p e z b w N T n L X > < a : K e y > < K e y > C o l u m n s \ P r o d u c t   2 < / K e y > < / a : K e y > < a : V a l u e   i : t y p e = " T a b l e W i d g e t B a s e V i e w S t a t e " / > < / a : K e y V a l u e O f D i a g r a m O b j e c t K e y a n y T y p e z b w N T n L X > < a : K e y V a l u e O f D i a g r a m O b j e c t K e y a n y T y p e z b w N T n L X > < a : K e y > < K e y > C o l u m n s \ P r o d u c t   3 < / K e y > < / a : K e y > < a : V a l u e   i : t y p e = " T a b l e W i d g e t B a s e V i e w S t a t e " / > < / a : K e y V a l u e O f D i a g r a m O b j e c t K e y a n y T y p e z b w N T n L X > < a : K e y V a l u e O f D i a g r a m O b j e c t K e y a n y T y p e z b w N T n L X > < a : K e y > < K e y > C o l u m n s \ S o c i a l   M e d i a < / K e y > < / a : K e y > < a : V a l u e   i : t y p e = " T a b l e W i d g e t B a s e V i e w S t a t e " / > < / a : K e y V a l u e O f D i a g r a m O b j e c t K e y a n y T y p e z b w N T n L X > < a : K e y V a l u e O f D i a g r a m O b j e c t K e y a n y T y p e z b w N T n L X > < a : K e y > < K e y > C o l u m n s \ C o u p o n s < / K e y > < / a : K e y > < a : V a l u e   i : t y p e = " T a b l e W i d g e t B a s e V i e w S t a t e " / > < / a : K e y V a l u e O f D i a g r a m O b j e c t K e y a n y T y p e z b w N T n L X > < a : K e y V a l u e O f D i a g r a m O b j e c t K e y a n y T y p e z b w N T n L X > < a : K e y > < K e y > C o l u m n s \ C a t a l o g   I n c l u s i o n < / K e y > < / a : K e y > < a : V a l u e   i : t y p e = " T a b l e W i d g e t B a s e V i e w S t a t e " / > < / a : K e y V a l u e O f D i a g r a m O b j e c t K e y a n y T y p e z b w N T n L X > < a : K e y V a l u e O f D i a g r a m O b j e c t K e y a n y T y p e z b w N T n L X > < a : K e y > < K e y > C o l u m n s \ P o s t e r s < / K e y > < / a : K e y > < a : V a l u e   i : t y p e = " T a b l e W i d g e t B a s e V i e w S t a t e " / > < / a : K e y V a l u e O f D i a g r a m O b j e c t K e y a n y T y p e z b w N T n L X > < a : K e y V a l u e O f D i a g r a m O b j e c t K e y a n y T y p e z b w N T n L X > < a : K e y > < K e y > C o l u m n s \ 2 0 1 7 < / K e y > < / a : K e y > < a : V a l u e   i : t y p e = " T a b l e W i d g e t B a s e V i e w S t a t e " / > < / a : K e y V a l u e O f D i a g r a m O b j e c t K e y a n y T y p e z b w N T n L X > < a : K e y V a l u e O f D i a g r a m O b j e c t K e y a n y T y p e z b w N T n L X > < a : K e y > < K e y > C o l u m n s \ 2 0 1 8 < / K e y > < / a : K e y > < a : V a l u e   i : t y p e = " T a b l e W i d g e t B a s e V i e w S t a t e " / > < / a : K e y V a l u e O f D i a g r a m O b j e c t K e y a n y T y p e z b w N T n L X > < a : K e y V a l u e O f D i a g r a m O b j e c t K e y a n y T y p e z b w N T n L X > < a : K e y > < K e y > C o l u m n s \ 2 0 1 9 < / K e y > < / a : K e y > < a : V a l u e   i : t y p e = " T a b l e W i d g e t B a s e V i e w S t a t e " / > < / a : K e y V a l u e O f D i a g r a m O b j e c t K e y a n y T y p e z b w N T n L X > < a : K e y V a l u e O f D i a g r a m O b j e c t K e y a n y T y p e z b w N T n L X > < a : K e y > < K e y > C o l u m n s \ 2 0 2 0 < / K e y > < / a : K e y > < a : V a l u e   i : t y p e = " T a b l e W i d g e t B a s e V i e w S t a t e " / > < / a : K e y V a l u e O f D i a g r a m O b j e c t K e y a n y T y p e z b w N T n L X > < a : K e y V a l u e O f D i a g r a m O b j e c t K e y a n y T y p e z b w N T n L X > < a : K e y > < K e y > C o l u m n s \ 2 0 2 1 < / K e y > < / a : K e y > < a : V a l u e   i : t y p e = " T a b l e W i d g e t B a s e V i e w S t a t e " / > < / a : K e y V a l u e O f D i a g r a m O b j e c t K e y a n y T y p e z b w N T n L X > < a : K e y V a l u e O f D i a g r a m O b j e c t K e y a n y T y p e z b w N T n L X > < a : K e y > < K e y > C o l u m n s \ T o t a l   U n i t   S a l e s < / K e y > < / a : K e y > < a : V a l u e   i : t y p e = " T a b l e W i d g e t B a s e V i e w S t a t e " / > < / a : K e y V a l u e O f D i a g r a m O b j e c t K e y a n y T y p e z b w N T n L X > < a : K e y V a l u e O f D i a g r a m O b j e c t K e y a n y T y p e z b w N T n L X > < a : K e y > < K e y > C o l u m n s \ 5   Y R   C A G R 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57003630-1027-4319-8F7E-54670B43A151}">
  <ds:schemaRefs/>
</ds:datastoreItem>
</file>

<file path=customXml/itemProps10.xml><?xml version="1.0" encoding="utf-8"?>
<ds:datastoreItem xmlns:ds="http://schemas.openxmlformats.org/officeDocument/2006/customXml" ds:itemID="{35833AA5-BCE1-41F5-9388-B04B5CB97B0F}">
  <ds:schemaRefs/>
</ds:datastoreItem>
</file>

<file path=customXml/itemProps11.xml><?xml version="1.0" encoding="utf-8"?>
<ds:datastoreItem xmlns:ds="http://schemas.openxmlformats.org/officeDocument/2006/customXml" ds:itemID="{166B9941-8AC8-4EEE-BA6A-2255795D0FD3}">
  <ds:schemaRefs/>
</ds:datastoreItem>
</file>

<file path=customXml/itemProps12.xml><?xml version="1.0" encoding="utf-8"?>
<ds:datastoreItem xmlns:ds="http://schemas.openxmlformats.org/officeDocument/2006/customXml" ds:itemID="{419857DB-F143-41D4-AB34-5184D561B5B5}">
  <ds:schemaRefs/>
</ds:datastoreItem>
</file>

<file path=customXml/itemProps2.xml><?xml version="1.0" encoding="utf-8"?>
<ds:datastoreItem xmlns:ds="http://schemas.openxmlformats.org/officeDocument/2006/customXml" ds:itemID="{39ACE6C1-52E8-4000-ADF0-13C1FCE0AC17}">
  <ds:schemaRefs>
    <ds:schemaRef ds:uri="http://schemas.microsoft.com/DataMashup"/>
  </ds:schemaRefs>
</ds:datastoreItem>
</file>

<file path=customXml/itemProps3.xml><?xml version="1.0" encoding="utf-8"?>
<ds:datastoreItem xmlns:ds="http://schemas.openxmlformats.org/officeDocument/2006/customXml" ds:itemID="{C27379E3-E67B-490B-89DB-37B01F32E74B}">
  <ds:schemaRefs/>
</ds:datastoreItem>
</file>

<file path=customXml/itemProps4.xml><?xml version="1.0" encoding="utf-8"?>
<ds:datastoreItem xmlns:ds="http://schemas.openxmlformats.org/officeDocument/2006/customXml" ds:itemID="{CFBD551B-ACBF-4CC9-828D-F40312E5A21F}">
  <ds:schemaRefs/>
</ds:datastoreItem>
</file>

<file path=customXml/itemProps5.xml><?xml version="1.0" encoding="utf-8"?>
<ds:datastoreItem xmlns:ds="http://schemas.openxmlformats.org/officeDocument/2006/customXml" ds:itemID="{DB99C139-7CE9-4390-8956-0D526F180BD5}">
  <ds:schemaRefs/>
</ds:datastoreItem>
</file>

<file path=customXml/itemProps6.xml><?xml version="1.0" encoding="utf-8"?>
<ds:datastoreItem xmlns:ds="http://schemas.openxmlformats.org/officeDocument/2006/customXml" ds:itemID="{0FD0DC59-15E0-40F8-9954-F12FA262956C}">
  <ds:schemaRefs/>
</ds:datastoreItem>
</file>

<file path=customXml/itemProps7.xml><?xml version="1.0" encoding="utf-8"?>
<ds:datastoreItem xmlns:ds="http://schemas.openxmlformats.org/officeDocument/2006/customXml" ds:itemID="{7445766F-3F4C-435C-B1A0-4A52DD957349}">
  <ds:schemaRefs/>
</ds:datastoreItem>
</file>

<file path=customXml/itemProps8.xml><?xml version="1.0" encoding="utf-8"?>
<ds:datastoreItem xmlns:ds="http://schemas.openxmlformats.org/officeDocument/2006/customXml" ds:itemID="{8B032797-B36A-41FA-AE1B-9362F5EBDEE3}">
  <ds:schemaRefs/>
</ds:datastoreItem>
</file>

<file path=customXml/itemProps9.xml><?xml version="1.0" encoding="utf-8"?>
<ds:datastoreItem xmlns:ds="http://schemas.openxmlformats.org/officeDocument/2006/customXml" ds:itemID="{47EBD997-2254-4952-857B-B7EB829BD6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vt:lpstr>
      <vt:lpstr>Acc Type Unit Sales</vt:lpstr>
      <vt:lpstr>Top 5 Region Sales </vt:lpstr>
      <vt:lpstr>Yearly Sales </vt:lpstr>
      <vt:lpstr>Top 5 Accounts As per CAGR    </vt:lpstr>
      <vt:lpstr>No. Of Accounts</vt:lpstr>
      <vt:lpstr>Sheet1</vt:lpstr>
      <vt:lpstr>Data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Aniruddh Thakor</cp:lastModifiedBy>
  <cp:revision/>
  <dcterms:created xsi:type="dcterms:W3CDTF">2022-01-18T02:47:06Z</dcterms:created>
  <dcterms:modified xsi:type="dcterms:W3CDTF">2024-08-09T09:22:00Z</dcterms:modified>
  <cp:category/>
  <cp:contentStatus/>
</cp:coreProperties>
</file>