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38\Desktop\Resume Challenge 5\Excel Results\"/>
    </mc:Choice>
  </mc:AlternateContent>
  <bookViews>
    <workbookView xWindow="0" yWindow="0" windowWidth="19200" windowHeight="7640" activeTab="2"/>
  </bookViews>
  <sheets>
    <sheet name="DV_year_wise" sheetId="1" r:id="rId1"/>
    <sheet name="DV_year_wise (2)" sheetId="3" r:id="rId2"/>
    <sheet name="DV_year_wise (3)" sheetId="4" r:id="rId3"/>
    <sheet name="Sheet1" sheetId="2" r:id="rId4"/>
  </sheets>
  <definedNames>
    <definedName name="_xlnm._FilterDatabase" localSheetId="0" hidden="1">DV_year_wise!$A$1:$F$34</definedName>
    <definedName name="_xlnm._FilterDatabase" localSheetId="1" hidden="1">'DV_year_wise (2)'!$A$1:$F$34</definedName>
    <definedName name="_xlnm._FilterDatabase" localSheetId="2" hidden="1">'DV_year_wise (3)'!$A$1:$J$35</definedName>
  </definedNames>
  <calcPr calcId="162913"/>
</workbook>
</file>

<file path=xl/calcChain.xml><?xml version="1.0" encoding="utf-8"?>
<calcChain xmlns="http://schemas.openxmlformats.org/spreadsheetml/2006/main">
  <c r="B34" i="4" l="1"/>
  <c r="B3" i="4"/>
  <c r="B4" i="4"/>
  <c r="B5" i="4"/>
  <c r="B6" i="4"/>
  <c r="B7" i="4"/>
  <c r="B8" i="4"/>
  <c r="B9" i="4"/>
  <c r="B10" i="4"/>
  <c r="B11" i="4"/>
  <c r="B12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2" i="4"/>
  <c r="J26" i="4" l="1"/>
  <c r="I17" i="4"/>
  <c r="J17" i="4" s="1"/>
  <c r="I18" i="4"/>
  <c r="J18" i="4" s="1"/>
  <c r="I21" i="4"/>
  <c r="J21" i="4" s="1"/>
  <c r="I26" i="4"/>
  <c r="I29" i="4"/>
  <c r="J29" i="4" s="1"/>
  <c r="I30" i="4"/>
  <c r="J30" i="4" s="1"/>
  <c r="H12" i="4" l="1"/>
  <c r="I12" i="4" s="1"/>
  <c r="J12" i="4" s="1"/>
  <c r="H5" i="4"/>
  <c r="I5" i="4" s="1"/>
  <c r="J5" i="4" s="1"/>
  <c r="H6" i="4"/>
  <c r="I6" i="4" s="1"/>
  <c r="J6" i="4" s="1"/>
  <c r="H7" i="4"/>
  <c r="I7" i="4" s="1"/>
  <c r="J7" i="4" s="1"/>
  <c r="H8" i="4"/>
  <c r="I8" i="4" s="1"/>
  <c r="J8" i="4" s="1"/>
  <c r="H9" i="4"/>
  <c r="I9" i="4" s="1"/>
  <c r="J9" i="4" s="1"/>
  <c r="H10" i="4"/>
  <c r="I10" i="4" s="1"/>
  <c r="J10" i="4" s="1"/>
  <c r="H11" i="4"/>
  <c r="I11" i="4" s="1"/>
  <c r="J11" i="4" s="1"/>
  <c r="H13" i="4"/>
  <c r="I13" i="4" s="1"/>
  <c r="J13" i="4" s="1"/>
  <c r="H14" i="4"/>
  <c r="I14" i="4" s="1"/>
  <c r="J14" i="4" s="1"/>
  <c r="H15" i="4"/>
  <c r="I15" i="4" s="1"/>
  <c r="J15" i="4" s="1"/>
  <c r="H16" i="4"/>
  <c r="I16" i="4" s="1"/>
  <c r="J16" i="4" s="1"/>
  <c r="H19" i="4"/>
  <c r="I19" i="4" s="1"/>
  <c r="J19" i="4" s="1"/>
  <c r="H20" i="4"/>
  <c r="I20" i="4" s="1"/>
  <c r="J20" i="4" s="1"/>
  <c r="H22" i="4"/>
  <c r="I22" i="4" s="1"/>
  <c r="J22" i="4" s="1"/>
  <c r="H23" i="4"/>
  <c r="I23" i="4" s="1"/>
  <c r="J23" i="4" s="1"/>
  <c r="H24" i="4"/>
  <c r="I24" i="4" s="1"/>
  <c r="J24" i="4" s="1"/>
  <c r="H25" i="4"/>
  <c r="I25" i="4" s="1"/>
  <c r="J25" i="4" s="1"/>
  <c r="H27" i="4"/>
  <c r="I27" i="4" s="1"/>
  <c r="J27" i="4" s="1"/>
  <c r="H28" i="4"/>
  <c r="I28" i="4" s="1"/>
  <c r="J28" i="4" s="1"/>
  <c r="H31" i="4"/>
  <c r="I31" i="4" s="1"/>
  <c r="J31" i="4" s="1"/>
  <c r="H32" i="4"/>
  <c r="I32" i="4" s="1"/>
  <c r="J32" i="4" s="1"/>
  <c r="H33" i="4"/>
  <c r="I33" i="4" s="1"/>
  <c r="J33" i="4" s="1"/>
  <c r="H34" i="4"/>
  <c r="I34" i="4" s="1"/>
  <c r="J34" i="4" s="1"/>
  <c r="H3" i="4"/>
  <c r="I3" i="4" s="1"/>
  <c r="J3" i="4" s="1"/>
  <c r="H4" i="4"/>
  <c r="I4" i="4" s="1"/>
  <c r="J4" i="4" s="1"/>
  <c r="H2" i="4"/>
  <c r="I2" i="4" s="1"/>
  <c r="J2" i="4" s="1"/>
  <c r="F12" i="3"/>
  <c r="F14" i="3"/>
  <c r="F15" i="3"/>
  <c r="F16" i="3"/>
  <c r="F19" i="3"/>
  <c r="F20" i="3"/>
  <c r="F22" i="3"/>
  <c r="F23" i="3"/>
  <c r="F24" i="3"/>
  <c r="F25" i="3"/>
  <c r="F27" i="3"/>
  <c r="F28" i="3"/>
  <c r="F31" i="3"/>
  <c r="F32" i="3"/>
  <c r="F33" i="3"/>
  <c r="F34" i="3"/>
  <c r="F5" i="3"/>
  <c r="F6" i="3"/>
  <c r="F7" i="3"/>
  <c r="F8" i="3"/>
  <c r="F9" i="3"/>
  <c r="F10" i="3"/>
  <c r="F11" i="3"/>
  <c r="F13" i="3"/>
  <c r="F3" i="3"/>
  <c r="F4" i="3"/>
  <c r="F2" i="3"/>
  <c r="F12" i="1"/>
  <c r="F3" i="1"/>
  <c r="F4" i="1"/>
  <c r="F5" i="1"/>
  <c r="F6" i="1"/>
  <c r="F7" i="1"/>
  <c r="F8" i="1"/>
  <c r="F9" i="1"/>
  <c r="F10" i="1"/>
  <c r="F11" i="1"/>
  <c r="F13" i="1"/>
  <c r="F14" i="1"/>
  <c r="F15" i="1"/>
  <c r="F16" i="1"/>
  <c r="F19" i="1"/>
  <c r="F20" i="1"/>
  <c r="F22" i="1"/>
  <c r="F23" i="1"/>
  <c r="F24" i="1"/>
  <c r="F25" i="1"/>
  <c r="F27" i="1"/>
  <c r="F28" i="1"/>
  <c r="F31" i="1"/>
  <c r="F32" i="1"/>
  <c r="F33" i="1"/>
  <c r="F34" i="1"/>
  <c r="F2" i="1"/>
  <c r="G17" i="3" l="1"/>
  <c r="G18" i="3"/>
  <c r="G21" i="3"/>
  <c r="G26" i="3"/>
  <c r="G29" i="3"/>
  <c r="G30" i="3"/>
  <c r="G11" i="3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F35" i="4"/>
  <c r="C40" i="4" l="1"/>
  <c r="B40" i="3"/>
  <c r="B41" i="3" s="1"/>
  <c r="G34" i="3"/>
  <c r="G10" i="3"/>
  <c r="G32" i="3"/>
  <c r="G31" i="3"/>
  <c r="G27" i="3"/>
  <c r="G24" i="3"/>
  <c r="G23" i="3"/>
  <c r="G22" i="3"/>
  <c r="G4" i="3"/>
  <c r="G19" i="3"/>
  <c r="G33" i="3"/>
  <c r="G15" i="3"/>
  <c r="G13" i="3"/>
  <c r="G20" i="3"/>
  <c r="G14" i="3"/>
  <c r="G12" i="3"/>
  <c r="G2" i="3"/>
  <c r="G9" i="3"/>
  <c r="G8" i="3"/>
  <c r="G7" i="3"/>
  <c r="G5" i="3"/>
  <c r="G16" i="3"/>
  <c r="G3" i="3"/>
  <c r="G25" i="3" l="1"/>
  <c r="G6" i="3"/>
  <c r="G28" i="3"/>
</calcChain>
</file>

<file path=xl/sharedStrings.xml><?xml version="1.0" encoding="utf-8"?>
<sst xmlns="http://schemas.openxmlformats.org/spreadsheetml/2006/main" count="112" uniqueCount="42">
  <si>
    <t>district</t>
  </si>
  <si>
    <t>Adilabad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</si>
  <si>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</si>
  <si>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</si>
  <si>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</si>
  <si>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</si>
  <si>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</si>
  <si>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</si>
  <si>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</si>
  <si>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</si>
  <si>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</si>
  <si>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</si>
  <si>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</si>
  <si>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</si>
  <si>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</si>
  <si>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</si>
  <si>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</si>
  <si>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>Mulugu</t>
  </si>
  <si>
    <t xml:space="preserve">Nagarkurnool </t>
  </si>
  <si>
    <t>Nalgonda</t>
  </si>
  <si>
    <t>Narayanapet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</si>
  <si>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</si>
  <si>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</si>
  <si>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</si>
  <si>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</si>
  <si>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</si>
  <si>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</si>
  <si>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</si>
  <si>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</si>
  <si>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</si>
  <si>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</si>
  <si>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</si>
  <si>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</si>
  <si>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</si>
  <si>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Cagr</t>
  </si>
  <si>
    <t>Cagr ABS</t>
  </si>
  <si>
    <t>24% Visitors in 2019 are from the districts where CAGR  is -ve top 8</t>
  </si>
  <si>
    <t>2025 EST</t>
  </si>
  <si>
    <t>EST Revenue</t>
  </si>
  <si>
    <t>District Acronym</t>
  </si>
  <si>
    <t>Mah.N</t>
  </si>
  <si>
    <t>Mah.D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</si>
</sst>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10" fontId="16" fillId="0" borderId="0" xfId="0" applyNumberFormat="1" applyFont="1"/>
    <xf numFmtId="9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DV_year_wise!$F$1</c:f>
              <c:strCache>
                <c:ptCount val="1"/>
                <c:pt idx="0">
                  <c:v>Cagr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DV_year_wise!$A$25:$A$32</c:f>
              <c:strCache>
                <c:ptCount val="3"/>
                <c:pt idx="0">
                  <c:v>Bhadradri Kothagudem </c:v>
                </c:pt>
                <c:pt idx="1">
                  <c:v>Warangal (Rural)</c:v>
                </c:pt>
                <c:pt idx="2">
                  <c:v>Mancherial</c:v>
                </c:pt>
              </c:strCache>
            </c:strRef>
          </c:cat>
          <c:val>
            <c:numRef>
              <c:f>DV_year_wise!$F$25:$F$32</c:f>
              <c:numCache>
                <c:formatCode>0%</c:formatCode>
                <c:ptCount val="3"/>
                <c:pt idx="0">
                  <c:v>1.433875243991837</c:v>
                </c:pt>
                <c:pt idx="1">
                  <c:v>1.6314546875673206</c:v>
                </c:pt>
                <c:pt idx="2">
                  <c:v>2.2579971394283596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4-4E61-B38C-E4B28F881C6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82516959"/>
        <c:axId val="1182509471"/>
      </c:barChart>
      <c:catAx>
        <c:axId val="1182516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509471"/>
        <c:crosses val="autoZero"/>
        <c:auto val="1"/>
        <c:lblAlgn val="ctr"/>
        <c:lblOffset val="100"/>
        <c:noMultiLvlLbl val="0"/>
      </c:catAx>
      <c:valAx>
        <c:axId val="118250947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182516959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17624332928076"/>
          <c:y val="8.2432188662465503E-2"/>
          <c:w val="0.78228794047867567"/>
          <c:h val="0.7186498530528555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'DV_year_wise (2)'!$A$2:$A$33</c:f>
              <c:strCache>
                <c:ptCount val="3"/>
                <c:pt idx="0">
                  <c:v>Karimnagar </c:v>
                </c:pt>
                <c:pt idx="1">
                  <c:v>Nalgonda</c:v>
                </c:pt>
                <c:pt idx="2">
                  <c:v>Warangal (Urban)</c:v>
                </c:pt>
              </c:strCache>
            </c:strRef>
          </c:cat>
          <c:val>
            <c:numRef>
              <c:f>'DV_year_wise (2)'!$F$2:$F$33</c:f>
              <c:numCache>
                <c:formatCode>0%</c:formatCode>
                <c:ptCount val="3"/>
                <c:pt idx="0">
                  <c:v>-0.79629550099925028</c:v>
                </c:pt>
                <c:pt idx="1">
                  <c:v>-0.71133488076589946</c:v>
                </c:pt>
                <c:pt idx="2">
                  <c:v>-0.58862873829510498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D-4D59-9B12-8290FD8799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701726191"/>
        <c:axId val="701714127"/>
      </c:barChart>
      <c:catAx>
        <c:axId val="701726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714127"/>
        <c:crosses val="autoZero"/>
        <c:auto val="1"/>
        <c:lblAlgn val="ctr"/>
        <c:lblOffset val="100"/>
        <c:noMultiLvlLbl val="0"/>
      </c:catAx>
      <c:valAx>
        <c:axId val="70171412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72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'DV_year_wise (3)'!$H$1</c:f>
              <c:strCache>
                <c:ptCount val="1"/>
                <c:pt idx="0">
                  <c:v>Cagr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67D774C3-0443-4F24-930F-59A2F86791B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ACE-4209-B804-EBBF0FE0F36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8A4E893-4FEC-425B-9909-05EF7DBA1D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ACE-4209-B804-EBBF0FE0F36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4E15702-0336-45C3-BA3E-5DBE6775FC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ACE-4209-B804-EBBF0FE0F36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F605647-F530-4C76-84F3-FF7F8615E6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ACE-4209-B804-EBBF0FE0F36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71A1DFB-D3A4-4B8C-AAF6-2463EAB0EB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ACE-4209-B804-EBBF0FE0F36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A25FA7D-1985-4921-A298-38A107D6A8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ACE-4209-B804-EBBF0FE0F36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414F6E0-B3A0-4BA2-A3DE-BE419EA1A2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ACE-4209-B804-EBBF0FE0F36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9429604-A856-45FC-BE60-D740D592BD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ACE-4209-B804-EBBF0FE0F36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AB15A30-2551-48BB-9D31-7213266D81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ACE-4209-B804-EBBF0FE0F36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CE854B8-CCED-41D6-A9AC-24CF796142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ACE-4209-B804-EBBF0FE0F36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2656476-0843-4758-9403-F48E2EA354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ACE-4209-B804-EBBF0FE0F36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F7B21A6-00F7-4E48-BE40-5D8BD57C5B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ACE-4209-B804-EBBF0FE0F36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C593497-C208-47EF-B52D-2116A0B94D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ACE-4209-B804-EBBF0FE0F36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9387A00-9703-49B6-88A7-B847E50380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ACE-4209-B804-EBBF0FE0F36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6EDCC71-1284-40E1-8F40-FEEC4B542A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ACE-4209-B804-EBBF0FE0F36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FC1852B-7A54-42AA-83B3-D2D32EC3CD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ACE-4209-B804-EBBF0FE0F36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4DF0B0D-2824-4B69-96A2-688517C15D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ACE-4209-B804-EBBF0FE0F36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8192D12-D2A3-462B-9409-467E684873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ACE-4209-B804-EBBF0FE0F36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55DD749-88B8-4222-8504-C93657F9E9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ACE-4209-B804-EBBF0FE0F36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3A2388F-8FAD-47E8-9F8D-8732EE78FE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ACE-4209-B804-EBBF0FE0F36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900D6B0-DB23-4F62-B48D-159B913804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ACE-4209-B804-EBBF0FE0F36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731A3D0-BF71-4F38-BDD7-EF301DFF09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ACE-4209-B804-EBBF0FE0F36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61FBD45-7A83-45DF-8787-660D7D0E02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ACE-4209-B804-EBBF0FE0F36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89D0A8F5-7156-4F4B-86F8-0E926E329A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ACE-4209-B804-EBBF0FE0F36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97A6ECF-B29E-453A-8EB2-921EB41CC9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ACE-4209-B804-EBBF0FE0F36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0C3CFA1-072D-47C1-854E-D6D73BEDA8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ACE-4209-B804-EBBF0FE0F36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8D9C229B-AF95-4325-A323-8149000E3E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ACE-4209-B804-EBBF0FE0F36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E79D10C-BBD2-4DBE-B1F2-961728EA57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ACE-4209-B804-EBBF0FE0F36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33E65B8-80DD-495D-AA26-F5D509A967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ACE-4209-B804-EBBF0FE0F36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6FF8CD18-87F9-4FCE-B988-189BC6A2E2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ACE-4209-B804-EBBF0FE0F36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7DF4CC5-3237-4BF5-933B-36C8C9FFC8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ACE-4209-B804-EBBF0FE0F36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88AA885-ACC1-487F-8CCD-14E37B13D2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ACE-4209-B804-EBBF0FE0F36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E5B634F1-25D9-4C9C-B366-4ED8BF40EF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ACE-4209-B804-EBBF0FE0F3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'DV_year_wise (3)'!$G$2:$G$34</c:f>
              <c:numCache>
                <c:formatCode>0.00%</c:formatCode>
                <c:ptCount val="33"/>
                <c:pt idx="0">
                  <c:v>9.3440916045294826E-3</c:v>
                </c:pt>
                <c:pt idx="1">
                  <c:v>3.5965049042526115E-3</c:v>
                </c:pt>
                <c:pt idx="2">
                  <c:v>0.16622163422483294</c:v>
                </c:pt>
                <c:pt idx="3">
                  <c:v>3.7166035690541249E-2</c:v>
                </c:pt>
                <c:pt idx="4">
                  <c:v>1.9968472911244866E-4</c:v>
                </c:pt>
                <c:pt idx="5">
                  <c:v>7.9788386453694352E-3</c:v>
                </c:pt>
                <c:pt idx="6">
                  <c:v>2.4182253038667834E-2</c:v>
                </c:pt>
                <c:pt idx="7">
                  <c:v>6.4309538234152086E-6</c:v>
                </c:pt>
                <c:pt idx="8">
                  <c:v>9.3322292646117594E-4</c:v>
                </c:pt>
                <c:pt idx="9">
                  <c:v>1.702203627746815E-2</c:v>
                </c:pt>
                <c:pt idx="10">
                  <c:v>2.31092833178866E-4</c:v>
                </c:pt>
                <c:pt idx="11">
                  <c:v>1.8411917140315247E-3</c:v>
                </c:pt>
                <c:pt idx="12">
                  <c:v>3.0526738232022888E-2</c:v>
                </c:pt>
                <c:pt idx="13">
                  <c:v>5.4833636162211971E-2</c:v>
                </c:pt>
                <c:pt idx="14">
                  <c:v>6.5665217020485139E-2</c:v>
                </c:pt>
                <c:pt idx="15">
                  <c:v>0</c:v>
                </c:pt>
                <c:pt idx="16">
                  <c:v>2.1915823535301492E-2</c:v>
                </c:pt>
                <c:pt idx="17">
                  <c:v>2.5209724363297634E-2</c:v>
                </c:pt>
                <c:pt idx="18">
                  <c:v>1.6970733162697087E-3</c:v>
                </c:pt>
                <c:pt idx="19">
                  <c:v>4.6877317898209175E-3</c:v>
                </c:pt>
                <c:pt idx="20">
                  <c:v>4.5965399011661148E-2</c:v>
                </c:pt>
                <c:pt idx="21">
                  <c:v>5.5798760955111772E-4</c:v>
                </c:pt>
                <c:pt idx="22">
                  <c:v>0.20271832082641272</c:v>
                </c:pt>
                <c:pt idx="23">
                  <c:v>3.9608172340506141E-3</c:v>
                </c:pt>
                <c:pt idx="24">
                  <c:v>0</c:v>
                </c:pt>
                <c:pt idx="25">
                  <c:v>3.598280040195629E-2</c:v>
                </c:pt>
                <c:pt idx="26">
                  <c:v>0.15436381042636815</c:v>
                </c:pt>
                <c:pt idx="27">
                  <c:v>0</c:v>
                </c:pt>
                <c:pt idx="28">
                  <c:v>0</c:v>
                </c:pt>
                <c:pt idx="29">
                  <c:v>4.257195087223364E-3</c:v>
                </c:pt>
                <c:pt idx="30">
                  <c:v>3.2493176986810065E-3</c:v>
                </c:pt>
                <c:pt idx="31">
                  <c:v>2.1619927401516265E-2</c:v>
                </c:pt>
                <c:pt idx="32">
                  <c:v>5.4065462340900428E-2</c:v>
                </c:pt>
              </c:numCache>
            </c:numRef>
          </c:xVal>
          <c:yVal>
            <c:numRef>
              <c:f>'DV_year_wise (3)'!$H$2:$H$34</c:f>
              <c:numCache>
                <c:formatCode>0%</c:formatCode>
                <c:ptCount val="33"/>
                <c:pt idx="0">
                  <c:v>-0.46530464095306356</c:v>
                </c:pt>
                <c:pt idx="1">
                  <c:v>0.70607917025017319</c:v>
                </c:pt>
                <c:pt idx="2">
                  <c:v>-0.16128975739591811</c:v>
                </c:pt>
                <c:pt idx="3">
                  <c:v>0.70460383724237574</c:v>
                </c:pt>
                <c:pt idx="4">
                  <c:v>0.72256898954428728</c:v>
                </c:pt>
                <c:pt idx="5">
                  <c:v>0.39624508758075572</c:v>
                </c:pt>
                <c:pt idx="6">
                  <c:v>0.5654625874688981</c:v>
                </c:pt>
                <c:pt idx="7">
                  <c:v>0.61403337945674163</c:v>
                </c:pt>
                <c:pt idx="8">
                  <c:v>-0.79629550099925028</c:v>
                </c:pt>
                <c:pt idx="9">
                  <c:v>-0.34391989466989648</c:v>
                </c:pt>
                <c:pt idx="10">
                  <c:v>-0.278029247172211</c:v>
                </c:pt>
                <c:pt idx="11">
                  <c:v>2.9777849472204965E-2</c:v>
                </c:pt>
                <c:pt idx="12">
                  <c:v>-0.32670360450224778</c:v>
                </c:pt>
                <c:pt idx="13">
                  <c:v>0.80209537316074853</c:v>
                </c:pt>
                <c:pt idx="14">
                  <c:v>0.1633432982468157</c:v>
                </c:pt>
                <c:pt idx="15">
                  <c:v>0</c:v>
                </c:pt>
                <c:pt idx="16">
                  <c:v>0</c:v>
                </c:pt>
                <c:pt idx="17">
                  <c:v>0.52651991270539811</c:v>
                </c:pt>
                <c:pt idx="18">
                  <c:v>-0.71133488076589946</c:v>
                </c:pt>
                <c:pt idx="19">
                  <c:v>0</c:v>
                </c:pt>
                <c:pt idx="20">
                  <c:v>0.60880757739383773</c:v>
                </c:pt>
                <c:pt idx="21">
                  <c:v>0.93029299014630351</c:v>
                </c:pt>
                <c:pt idx="22">
                  <c:v>0.9774858257457022</c:v>
                </c:pt>
                <c:pt idx="23">
                  <c:v>1.0073715506340157</c:v>
                </c:pt>
                <c:pt idx="24">
                  <c:v>0</c:v>
                </c:pt>
                <c:pt idx="25">
                  <c:v>1.0276715524771785</c:v>
                </c:pt>
                <c:pt idx="26">
                  <c:v>1.433875243991837</c:v>
                </c:pt>
                <c:pt idx="27">
                  <c:v>0</c:v>
                </c:pt>
                <c:pt idx="28">
                  <c:v>0</c:v>
                </c:pt>
                <c:pt idx="29">
                  <c:v>1.6314546875673206</c:v>
                </c:pt>
                <c:pt idx="30">
                  <c:v>2.2579971394283596</c:v>
                </c:pt>
                <c:pt idx="31">
                  <c:v>-0.58862873829510498</c:v>
                </c:pt>
                <c:pt idx="32">
                  <c:v>0.37456018283459969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'DV_year_wise (3)'!$B$2:$B$34</c15:f>
                <c15:dlblRangeCache>
                  <c:ptCount val="33"/>
                  <c:pt idx="0">
                    <c:v>Adi</c:v>
                  </c:pt>
                  <c:pt idx="1">
                    <c:v>Wan</c:v>
                  </c:pt>
                  <c:pt idx="2">
                    <c:v>Hyd</c:v>
                  </c:pt>
                  <c:pt idx="3">
                    <c:v>Jag</c:v>
                  </c:pt>
                  <c:pt idx="4">
                    <c:v>Ped</c:v>
                  </c:pt>
                  <c:pt idx="5">
                    <c:v>Jay</c:v>
                  </c:pt>
                  <c:pt idx="6">
                    <c:v>Jog</c:v>
                  </c:pt>
                  <c:pt idx="7">
                    <c:v>Kam</c:v>
                  </c:pt>
                  <c:pt idx="8">
                    <c:v>Kar</c:v>
                  </c:pt>
                  <c:pt idx="9">
                    <c:v>Kha</c:v>
                  </c:pt>
                  <c:pt idx="10">
                    <c:v>Kom</c:v>
                  </c:pt>
                  <c:pt idx="11">
                    <c:v>Mah.D</c:v>
                  </c:pt>
                  <c:pt idx="12">
                    <c:v>Mah.N</c:v>
                  </c:pt>
                  <c:pt idx="13">
                    <c:v>San</c:v>
                  </c:pt>
                  <c:pt idx="14">
                    <c:v>Med</c:v>
                  </c:pt>
                  <c:pt idx="15">
                    <c:v>Med</c:v>
                  </c:pt>
                  <c:pt idx="16">
                    <c:v>Mul</c:v>
                  </c:pt>
                  <c:pt idx="17">
                    <c:v>Nag</c:v>
                  </c:pt>
                  <c:pt idx="18">
                    <c:v>Nal</c:v>
                  </c:pt>
                  <c:pt idx="19">
                    <c:v>Nar</c:v>
                  </c:pt>
                  <c:pt idx="20">
                    <c:v>Nir</c:v>
                  </c:pt>
                  <c:pt idx="21">
                    <c:v>Niz</c:v>
                  </c:pt>
                  <c:pt idx="22">
                    <c:v>Raj</c:v>
                  </c:pt>
                  <c:pt idx="23">
                    <c:v>Jan</c:v>
                  </c:pt>
                  <c:pt idx="24">
                    <c:v>Ran</c:v>
                  </c:pt>
                  <c:pt idx="25">
                    <c:v>Sid</c:v>
                  </c:pt>
                  <c:pt idx="26">
                    <c:v>Bha</c:v>
                  </c:pt>
                  <c:pt idx="27">
                    <c:v>Sur</c:v>
                  </c:pt>
                  <c:pt idx="28">
                    <c:v>Vik</c:v>
                  </c:pt>
                  <c:pt idx="29">
                    <c:v>War</c:v>
                  </c:pt>
                  <c:pt idx="30">
                    <c:v>Man</c:v>
                  </c:pt>
                  <c:pt idx="31">
                    <c:v>War</c:v>
                  </c:pt>
                  <c:pt idx="32">
                    <c:v>Yad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ACE-4209-B804-EBBF0FE0F36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31056463"/>
        <c:axId val="831051471"/>
      </c:scatterChart>
      <c:valAx>
        <c:axId val="83105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2019</a:t>
                </a:r>
                <a:r>
                  <a:rPr lang="en-IN" baseline="0"/>
                  <a:t> Domestic Tourist Percentage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051471"/>
        <c:crosses val="autoZero"/>
        <c:crossBetween val="midCat"/>
      </c:valAx>
      <c:valAx>
        <c:axId val="8310514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CAGR</a:t>
                </a:r>
                <a:r>
                  <a:rPr lang="en-IN" baseline="0"/>
                  <a:t> Domestic Visitors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05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416280</xdr:colOff>
      <xdr:row>36</xdr:row>
      <xdr:rowOff>162277</xdr:rowOff>
    </xdr:from>
    <xdr:to>
      <xdr:col>10</xdr:col>
      <xdr:colOff>536224</xdr:colOff>
      <xdr:row>49</xdr:row>
      <xdr:rowOff>28223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368709</xdr:colOff>
      <xdr:row>34</xdr:row>
      <xdr:rowOff>6828</xdr:rowOff>
    </xdr:from>
    <xdr:to>
      <xdr:col>15</xdr:col>
      <xdr:colOff>375537</xdr:colOff>
      <xdr:row>48</xdr:row>
      <xdr:rowOff>61452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77434</xdr:colOff>
      <xdr:row>2</xdr:row>
      <xdr:rowOff>13656</xdr:rowOff>
    </xdr:from>
    <xdr:to>
      <xdr:col>22</xdr:col>
      <xdr:colOff>279947</xdr:colOff>
      <xdr:row>23</xdr:row>
      <xdr:rowOff>124575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4"/>
  <sheetViews>
    <sheetView topLeftCell="B1" zoomScale="90" zoomScaleNormal="90" workbookViewId="0">
      <selection activeCell="M54" sqref="M54"/>
    </sheetView>
  </sheetViews>
  <sheetFormatPr defaultRowHeight="14.5" x14ac:dyDescent="0.35"/>
  <cols>
    <col min="1" max="1" width="23.1796875" bestFit="1" customWidth="1"/>
    <col min="2" max="2" width="11.08984375" customWidth="1"/>
    <col min="3" max="3" width="10.54296875" customWidth="1"/>
    <col min="4" max="4" width="11.453125" customWidth="1"/>
    <col min="5" max="5" width="11.08984375" customWidth="1"/>
  </cols>
  <sheetData>
    <row r="1" spans="1:6" x14ac:dyDescent="0.35">
      <c r="A1" t="s">
        <v>0</v>
      </c>
      <c r="B1">
        <v>2016</v>
      </c>
      <c r="C1">
        <v>2017</v>
      </c>
      <c r="D1">
        <v>2018</v>
      </c>
      <c r="E1">
        <v>2019</v>
      </c>
      <c r="F1" t="s">
        <v>34</v>
      </c>
    </row>
    <row r="2" spans="1:6" hidden="1" x14ac:dyDescent="0.35">
      <c r="A2" t="s">
        <v>1</v>
      </c>
      <c r="B2">
        <v>5075557</v>
      </c>
      <c r="C2">
        <v>825380</v>
      </c>
      <c r="D2">
        <v>644743</v>
      </c>
      <c r="E2">
        <v>775895</v>
      </c>
      <c r="F2" s="1">
        <f>((E2/B2)^(1/3)) - 1</f>
        <v>-0.46530464095306356</v>
      </c>
    </row>
    <row r="3" spans="1:6" hidden="1" x14ac:dyDescent="0.35">
      <c r="A3" t="s">
        <v>30</v>
      </c>
      <c r="B3">
        <v>60138</v>
      </c>
      <c r="C3">
        <v>244701</v>
      </c>
      <c r="D3">
        <v>286600</v>
      </c>
      <c r="E3">
        <v>298639</v>
      </c>
      <c r="F3" s="1">
        <f t="shared" ref="F3:F34" si="0">((E3/B3)^(1/3)) - 1</f>
        <v>0.70607917025017319</v>
      </c>
    </row>
    <row r="4" spans="1:6" hidden="1" x14ac:dyDescent="0.35">
      <c r="A4" t="s">
        <v>3</v>
      </c>
      <c r="B4">
        <v>23394705</v>
      </c>
      <c r="C4">
        <v>27160242</v>
      </c>
      <c r="D4">
        <v>19543651</v>
      </c>
      <c r="E4">
        <v>13802362</v>
      </c>
      <c r="F4" s="1">
        <f t="shared" si="0"/>
        <v>-0.16128975739591811</v>
      </c>
    </row>
    <row r="5" spans="1:6" hidden="1" x14ac:dyDescent="0.35">
      <c r="A5" t="s">
        <v>4</v>
      </c>
      <c r="B5">
        <v>623077</v>
      </c>
      <c r="C5">
        <v>3641401</v>
      </c>
      <c r="D5">
        <v>3952921</v>
      </c>
      <c r="E5">
        <v>3086115</v>
      </c>
      <c r="F5" s="1">
        <f t="shared" si="0"/>
        <v>0.70460383724237574</v>
      </c>
    </row>
    <row r="6" spans="1:6" hidden="1" x14ac:dyDescent="0.35">
      <c r="A6" t="s">
        <v>23</v>
      </c>
      <c r="B6">
        <v>3244</v>
      </c>
      <c r="C6">
        <v>14898</v>
      </c>
      <c r="D6">
        <v>22254</v>
      </c>
      <c r="E6">
        <v>16581</v>
      </c>
      <c r="F6" s="1">
        <f t="shared" si="0"/>
        <v>0.72256898954428728</v>
      </c>
    </row>
    <row r="7" spans="1:6" hidden="1" x14ac:dyDescent="0.35">
      <c r="A7" t="s">
        <v>6</v>
      </c>
      <c r="B7">
        <v>243400</v>
      </c>
      <c r="C7">
        <v>1831010</v>
      </c>
      <c r="D7">
        <v>16895925</v>
      </c>
      <c r="E7">
        <v>662530</v>
      </c>
      <c r="F7" s="1">
        <f t="shared" si="0"/>
        <v>0.39624508758075572</v>
      </c>
    </row>
    <row r="8" spans="1:6" hidden="1" x14ac:dyDescent="0.35">
      <c r="A8" t="s">
        <v>7</v>
      </c>
      <c r="B8">
        <v>523401</v>
      </c>
      <c r="C8">
        <v>2245399</v>
      </c>
      <c r="D8">
        <v>2036545</v>
      </c>
      <c r="E8">
        <v>2007995</v>
      </c>
      <c r="F8" s="1">
        <f t="shared" si="0"/>
        <v>0.5654625874688981</v>
      </c>
    </row>
    <row r="9" spans="1:6" hidden="1" x14ac:dyDescent="0.35">
      <c r="A9" t="s">
        <v>8</v>
      </c>
      <c r="B9">
        <v>127</v>
      </c>
      <c r="C9">
        <v>540</v>
      </c>
      <c r="D9">
        <v>572</v>
      </c>
      <c r="E9">
        <v>534</v>
      </c>
      <c r="F9" s="1">
        <f t="shared" si="0"/>
        <v>0.61403337945674163</v>
      </c>
    </row>
    <row r="10" spans="1:6" hidden="1" x14ac:dyDescent="0.35">
      <c r="A10" t="s">
        <v>9</v>
      </c>
      <c r="B10">
        <v>9167468</v>
      </c>
      <c r="C10">
        <v>123976</v>
      </c>
      <c r="D10">
        <v>93448</v>
      </c>
      <c r="E10">
        <v>77491</v>
      </c>
      <c r="F10" s="1">
        <f t="shared" si="0"/>
        <v>-0.79629550099925028</v>
      </c>
    </row>
    <row r="11" spans="1:6" hidden="1" x14ac:dyDescent="0.35">
      <c r="A11" t="s">
        <v>10</v>
      </c>
      <c r="B11">
        <v>5005031</v>
      </c>
      <c r="C11">
        <v>1542403</v>
      </c>
      <c r="D11">
        <v>1417441</v>
      </c>
      <c r="E11">
        <v>1413440</v>
      </c>
      <c r="F11" s="1">
        <f t="shared" si="0"/>
        <v>-0.34391989466989648</v>
      </c>
    </row>
    <row r="12" spans="1:6" hidden="1" x14ac:dyDescent="0.35">
      <c r="A12" t="s">
        <v>11</v>
      </c>
      <c r="B12">
        <v>0</v>
      </c>
      <c r="C12">
        <v>50991</v>
      </c>
      <c r="D12">
        <v>22554</v>
      </c>
      <c r="E12">
        <v>19189</v>
      </c>
      <c r="F12" s="1">
        <f>((E12/C12)^(1/3)) - 1</f>
        <v>-0.278029247172211</v>
      </c>
    </row>
    <row r="13" spans="1:6" hidden="1" x14ac:dyDescent="0.35">
      <c r="A13" t="s">
        <v>12</v>
      </c>
      <c r="B13">
        <v>140002</v>
      </c>
      <c r="C13">
        <v>141815</v>
      </c>
      <c r="D13">
        <v>165995</v>
      </c>
      <c r="E13">
        <v>152885</v>
      </c>
      <c r="F13" s="1">
        <f t="shared" si="0"/>
        <v>2.9777849472204965E-2</v>
      </c>
    </row>
    <row r="14" spans="1:6" hidden="1" x14ac:dyDescent="0.35">
      <c r="A14" t="s">
        <v>13</v>
      </c>
      <c r="B14">
        <v>8304766</v>
      </c>
      <c r="C14">
        <v>3488229</v>
      </c>
      <c r="D14">
        <v>2852308</v>
      </c>
      <c r="E14">
        <v>2534815</v>
      </c>
      <c r="F14" s="1">
        <f t="shared" si="0"/>
        <v>-0.32670360450224778</v>
      </c>
    </row>
    <row r="15" spans="1:6" hidden="1" x14ac:dyDescent="0.35">
      <c r="A15" t="s">
        <v>26</v>
      </c>
      <c r="B15">
        <v>778000</v>
      </c>
      <c r="C15">
        <v>2823450</v>
      </c>
      <c r="D15">
        <v>2269900</v>
      </c>
      <c r="E15">
        <v>4553160</v>
      </c>
      <c r="F15" s="1">
        <f t="shared" si="0"/>
        <v>0.80209537316074853</v>
      </c>
    </row>
    <row r="16" spans="1:6" hidden="1" x14ac:dyDescent="0.35">
      <c r="A16" t="s">
        <v>15</v>
      </c>
      <c r="B16">
        <v>3463200</v>
      </c>
      <c r="C16">
        <v>7726869</v>
      </c>
      <c r="D16">
        <v>3900000</v>
      </c>
      <c r="E16">
        <v>5452570</v>
      </c>
      <c r="F16" s="1">
        <f t="shared" si="0"/>
        <v>0.1633432982468157</v>
      </c>
    </row>
    <row r="17" spans="1:6" hidden="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 s="1">
        <v>0</v>
      </c>
    </row>
    <row r="18" spans="1:6" hidden="1" x14ac:dyDescent="0.35">
      <c r="A18" t="s">
        <v>17</v>
      </c>
      <c r="B18">
        <v>0</v>
      </c>
      <c r="C18">
        <v>0</v>
      </c>
      <c r="D18">
        <v>0</v>
      </c>
      <c r="E18">
        <v>1819800</v>
      </c>
      <c r="F18" s="1">
        <v>0</v>
      </c>
    </row>
    <row r="19" spans="1:6" hidden="1" x14ac:dyDescent="0.35">
      <c r="A19" t="s">
        <v>18</v>
      </c>
      <c r="B19">
        <v>588473</v>
      </c>
      <c r="C19">
        <v>2653645</v>
      </c>
      <c r="D19">
        <v>2088925</v>
      </c>
      <c r="E19">
        <v>2093312</v>
      </c>
      <c r="F19" s="1">
        <f t="shared" si="0"/>
        <v>0.52651991270539811</v>
      </c>
    </row>
    <row r="20" spans="1:6" hidden="1" x14ac:dyDescent="0.35">
      <c r="A20" t="s">
        <v>19</v>
      </c>
      <c r="B20">
        <v>5858461</v>
      </c>
      <c r="C20">
        <v>241916</v>
      </c>
      <c r="D20">
        <v>160638</v>
      </c>
      <c r="E20">
        <v>140918</v>
      </c>
      <c r="F20" s="1">
        <f t="shared" si="0"/>
        <v>-0.71133488076589946</v>
      </c>
    </row>
    <row r="21" spans="1:6" hidden="1" x14ac:dyDescent="0.35">
      <c r="A21" t="s">
        <v>20</v>
      </c>
      <c r="B21">
        <v>0</v>
      </c>
      <c r="C21">
        <v>0</v>
      </c>
      <c r="D21">
        <v>0</v>
      </c>
      <c r="E21">
        <v>389250</v>
      </c>
      <c r="F21" s="1">
        <v>0</v>
      </c>
    </row>
    <row r="22" spans="1:6" hidden="1" x14ac:dyDescent="0.35">
      <c r="A22" t="s">
        <v>21</v>
      </c>
      <c r="B22">
        <v>916610</v>
      </c>
      <c r="C22">
        <v>4405083</v>
      </c>
      <c r="D22">
        <v>4177325</v>
      </c>
      <c r="E22">
        <v>3816778</v>
      </c>
      <c r="F22" s="1">
        <f t="shared" si="0"/>
        <v>0.60880757739383773</v>
      </c>
    </row>
    <row r="23" spans="1:6" hidden="1" x14ac:dyDescent="0.35">
      <c r="A23" t="s">
        <v>22</v>
      </c>
      <c r="B23">
        <v>6442</v>
      </c>
      <c r="C23">
        <v>21949</v>
      </c>
      <c r="D23">
        <v>41423</v>
      </c>
      <c r="E23">
        <v>46333</v>
      </c>
      <c r="F23" s="1">
        <f t="shared" si="0"/>
        <v>0.93029299014630351</v>
      </c>
    </row>
    <row r="24" spans="1:6" hidden="1" x14ac:dyDescent="0.35">
      <c r="A24" t="s">
        <v>24</v>
      </c>
      <c r="B24">
        <v>2176801</v>
      </c>
      <c r="C24">
        <v>11919347</v>
      </c>
      <c r="D24">
        <v>10834231</v>
      </c>
      <c r="E24">
        <v>16832897</v>
      </c>
      <c r="F24" s="1">
        <f t="shared" si="0"/>
        <v>0.9774858257457022</v>
      </c>
    </row>
    <row r="25" spans="1:6" hidden="1" x14ac:dyDescent="0.35">
      <c r="A25" t="s">
        <v>5</v>
      </c>
      <c r="B25">
        <v>40660</v>
      </c>
      <c r="C25">
        <v>165708</v>
      </c>
      <c r="D25">
        <v>291022</v>
      </c>
      <c r="E25">
        <v>328890</v>
      </c>
      <c r="F25" s="1">
        <f t="shared" si="0"/>
        <v>1.0073715506340157</v>
      </c>
    </row>
    <row r="26" spans="1:6" hidden="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 s="1">
        <v>0</v>
      </c>
    </row>
    <row r="27" spans="1:6" hidden="1" x14ac:dyDescent="0.35">
      <c r="A27" t="s">
        <v>27</v>
      </c>
      <c r="B27">
        <v>358400</v>
      </c>
      <c r="C27">
        <v>1145721</v>
      </c>
      <c r="D27">
        <v>1283300</v>
      </c>
      <c r="E27">
        <v>2987864</v>
      </c>
      <c r="F27" s="1">
        <f t="shared" si="0"/>
        <v>1.0276715524771785</v>
      </c>
    </row>
    <row r="28" spans="1:6" x14ac:dyDescent="0.35">
      <c r="A28" t="s">
        <v>2</v>
      </c>
      <c r="B28">
        <v>889030</v>
      </c>
      <c r="C28">
        <v>4094317</v>
      </c>
      <c r="D28">
        <v>3799878</v>
      </c>
      <c r="E28">
        <v>12817737</v>
      </c>
      <c r="F28" s="1">
        <f t="shared" si="0"/>
        <v>1.433875243991837</v>
      </c>
    </row>
    <row r="29" spans="1:6" hidden="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 s="1">
        <v>0</v>
      </c>
    </row>
    <row r="30" spans="1:6" hidden="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 s="1">
        <v>0</v>
      </c>
    </row>
    <row r="31" spans="1:6" x14ac:dyDescent="0.35">
      <c r="A31" t="s">
        <v>31</v>
      </c>
      <c r="B31">
        <v>19400</v>
      </c>
      <c r="C31">
        <v>144250</v>
      </c>
      <c r="D31">
        <v>302012</v>
      </c>
      <c r="E31">
        <v>353500</v>
      </c>
      <c r="F31" s="1">
        <f t="shared" si="0"/>
        <v>1.6314546875673206</v>
      </c>
    </row>
    <row r="32" spans="1:6" x14ac:dyDescent="0.35">
      <c r="A32" t="s">
        <v>14</v>
      </c>
      <c r="B32">
        <v>7802</v>
      </c>
      <c r="C32">
        <v>191626</v>
      </c>
      <c r="D32">
        <v>398004</v>
      </c>
      <c r="E32">
        <v>269810</v>
      </c>
      <c r="F32" s="1">
        <f t="shared" si="0"/>
        <v>2.2579971394283596</v>
      </c>
    </row>
    <row r="33" spans="1:6" hidden="1" x14ac:dyDescent="0.35">
      <c r="A33" t="s">
        <v>32</v>
      </c>
      <c r="B33">
        <v>25788035</v>
      </c>
      <c r="C33">
        <v>1420002</v>
      </c>
      <c r="D33">
        <v>1723336</v>
      </c>
      <c r="E33">
        <v>1795230</v>
      </c>
      <c r="F33" s="1">
        <f t="shared" si="0"/>
        <v>-0.58862873829510498</v>
      </c>
    </row>
    <row r="34" spans="1:6" hidden="1" x14ac:dyDescent="0.35">
      <c r="A34" t="s">
        <v>33</v>
      </c>
      <c r="B34">
        <v>1728600</v>
      </c>
      <c r="C34">
        <v>7001728</v>
      </c>
      <c r="D34">
        <v>13673378</v>
      </c>
      <c r="E34">
        <v>4489374</v>
      </c>
      <c r="F34" s="1">
        <f t="shared" si="0"/>
        <v>0.37456018283459969</v>
      </c>
    </row>
  </sheetData>
  <autoFilter ref="A1:F34">
    <filterColumn colId="5">
      <top10 val="3" filterVal="1.433875243991837"/>
    </filterColumn>
  </autoFilter>
  <sortState ref="A3:F32">
    <sortCondition ref="F3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"/>
  <sheetViews>
    <sheetView topLeftCell="C1" zoomScale="93" zoomScaleNormal="115" workbookViewId="0">
      <selection activeCell="L54" sqref="L54"/>
    </sheetView>
  </sheetViews>
  <sheetFormatPr defaultRowHeight="14.5" x14ac:dyDescent="0.35"/>
  <cols>
    <col min="1" max="1" width="23.1796875" bestFit="1" customWidth="1"/>
    <col min="2" max="2" width="11.08984375" customWidth="1"/>
    <col min="3" max="3" width="10.54296875" customWidth="1"/>
    <col min="4" max="4" width="11.453125" customWidth="1"/>
    <col min="5" max="5" width="11.08984375" customWidth="1"/>
  </cols>
  <sheetData>
    <row r="1" spans="1:7" x14ac:dyDescent="0.35">
      <c r="A1" t="s">
        <v>0</v>
      </c>
      <c r="B1">
        <v>2016</v>
      </c>
      <c r="C1">
        <v>2017</v>
      </c>
      <c r="D1">
        <v>2018</v>
      </c>
      <c r="E1">
        <v>2019</v>
      </c>
      <c r="F1" t="s">
        <v>34</v>
      </c>
      <c r="G1" t="s">
        <v>35</v>
      </c>
    </row>
    <row r="2" spans="1:7" hidden="1" x14ac:dyDescent="0.35">
      <c r="A2" t="s">
        <v>1</v>
      </c>
      <c r="B2">
        <v>5075557</v>
      </c>
      <c r="C2">
        <v>825380</v>
      </c>
      <c r="D2">
        <v>644743</v>
      </c>
      <c r="E2">
        <v>775895</v>
      </c>
      <c r="F2" s="1">
        <f>((E2/B2)^(1/3)) - 1</f>
        <v>-0.46530464095306356</v>
      </c>
      <c r="G2" s="1">
        <f t="shared" ref="G2:G33" si="0">ABS(F2)</f>
        <v>0.46530464095306356</v>
      </c>
    </row>
    <row r="3" spans="1:7" hidden="1" x14ac:dyDescent="0.35">
      <c r="A3" t="s">
        <v>2</v>
      </c>
      <c r="B3">
        <v>889030</v>
      </c>
      <c r="C3">
        <v>4094317</v>
      </c>
      <c r="D3">
        <v>3799878</v>
      </c>
      <c r="E3">
        <v>12817737</v>
      </c>
      <c r="F3" s="1">
        <f t="shared" ref="F3:F34" si="1">((E3/B3)^(1/3)) - 1</f>
        <v>1.433875243991837</v>
      </c>
      <c r="G3" s="1">
        <f t="shared" si="0"/>
        <v>1.433875243991837</v>
      </c>
    </row>
    <row r="4" spans="1:7" hidden="1" x14ac:dyDescent="0.35">
      <c r="A4" t="s">
        <v>3</v>
      </c>
      <c r="B4">
        <v>23394705</v>
      </c>
      <c r="C4">
        <v>27160242</v>
      </c>
      <c r="D4">
        <v>19543651</v>
      </c>
      <c r="E4">
        <v>13802362</v>
      </c>
      <c r="F4" s="1">
        <f t="shared" si="1"/>
        <v>-0.16128975739591811</v>
      </c>
      <c r="G4" s="1">
        <f t="shared" si="0"/>
        <v>0.16128975739591811</v>
      </c>
    </row>
    <row r="5" spans="1:7" hidden="1" x14ac:dyDescent="0.35">
      <c r="A5" t="s">
        <v>4</v>
      </c>
      <c r="B5">
        <v>623077</v>
      </c>
      <c r="C5">
        <v>3641401</v>
      </c>
      <c r="D5">
        <v>3952921</v>
      </c>
      <c r="E5">
        <v>3086115</v>
      </c>
      <c r="F5" s="1">
        <f t="shared" si="1"/>
        <v>0.70460383724237574</v>
      </c>
      <c r="G5" s="1">
        <f t="shared" si="0"/>
        <v>0.70460383724237574</v>
      </c>
    </row>
    <row r="6" spans="1:7" hidden="1" x14ac:dyDescent="0.35">
      <c r="A6" t="s">
        <v>5</v>
      </c>
      <c r="B6">
        <v>40660</v>
      </c>
      <c r="C6">
        <v>165708</v>
      </c>
      <c r="D6">
        <v>291022</v>
      </c>
      <c r="E6">
        <v>328890</v>
      </c>
      <c r="F6" s="1">
        <f t="shared" si="1"/>
        <v>1.0073715506340157</v>
      </c>
      <c r="G6" s="1">
        <f t="shared" si="0"/>
        <v>1.0073715506340157</v>
      </c>
    </row>
    <row r="7" spans="1:7" hidden="1" x14ac:dyDescent="0.35">
      <c r="A7" t="s">
        <v>6</v>
      </c>
      <c r="B7">
        <v>243400</v>
      </c>
      <c r="C7">
        <v>1831010</v>
      </c>
      <c r="D7">
        <v>16895925</v>
      </c>
      <c r="E7">
        <v>662530</v>
      </c>
      <c r="F7" s="1">
        <f t="shared" si="1"/>
        <v>0.39624508758075572</v>
      </c>
      <c r="G7" s="1">
        <f t="shared" si="0"/>
        <v>0.39624508758075572</v>
      </c>
    </row>
    <row r="8" spans="1:7" hidden="1" x14ac:dyDescent="0.35">
      <c r="A8" t="s">
        <v>7</v>
      </c>
      <c r="B8">
        <v>523401</v>
      </c>
      <c r="C8">
        <v>2245399</v>
      </c>
      <c r="D8">
        <v>2036545</v>
      </c>
      <c r="E8">
        <v>2007995</v>
      </c>
      <c r="F8" s="1">
        <f t="shared" si="1"/>
        <v>0.5654625874688981</v>
      </c>
      <c r="G8" s="1">
        <f t="shared" si="0"/>
        <v>0.5654625874688981</v>
      </c>
    </row>
    <row r="9" spans="1:7" hidden="1" x14ac:dyDescent="0.35">
      <c r="A9" t="s">
        <v>8</v>
      </c>
      <c r="B9">
        <v>127</v>
      </c>
      <c r="C9">
        <v>540</v>
      </c>
      <c r="D9">
        <v>572</v>
      </c>
      <c r="E9">
        <v>534</v>
      </c>
      <c r="F9" s="1">
        <f t="shared" si="1"/>
        <v>0.61403337945674163</v>
      </c>
      <c r="G9" s="1">
        <f t="shared" si="0"/>
        <v>0.61403337945674163</v>
      </c>
    </row>
    <row r="10" spans="1:7" x14ac:dyDescent="0.35">
      <c r="A10" t="s">
        <v>9</v>
      </c>
      <c r="B10">
        <v>9167468</v>
      </c>
      <c r="C10">
        <v>123976</v>
      </c>
      <c r="D10">
        <v>93448</v>
      </c>
      <c r="E10">
        <v>77491</v>
      </c>
      <c r="F10" s="1">
        <f t="shared" si="1"/>
        <v>-0.79629550099925028</v>
      </c>
      <c r="G10" s="1">
        <f t="shared" si="0"/>
        <v>0.79629550099925028</v>
      </c>
    </row>
    <row r="11" spans="1:7" hidden="1" x14ac:dyDescent="0.35">
      <c r="A11" t="s">
        <v>10</v>
      </c>
      <c r="B11">
        <v>5005031</v>
      </c>
      <c r="C11">
        <v>1542403</v>
      </c>
      <c r="D11">
        <v>1417441</v>
      </c>
      <c r="E11">
        <v>1413440</v>
      </c>
      <c r="F11" s="1">
        <f t="shared" si="1"/>
        <v>-0.34391989466989648</v>
      </c>
      <c r="G11" s="1">
        <f t="shared" si="0"/>
        <v>0.34391989466989648</v>
      </c>
    </row>
    <row r="12" spans="1:7" hidden="1" x14ac:dyDescent="0.35">
      <c r="A12" t="s">
        <v>11</v>
      </c>
      <c r="B12">
        <v>0</v>
      </c>
      <c r="C12">
        <v>50991</v>
      </c>
      <c r="D12">
        <v>22554</v>
      </c>
      <c r="E12">
        <v>19189</v>
      </c>
      <c r="F12" s="1">
        <f>((E12/C12)^(1/3)) - 1</f>
        <v>-0.278029247172211</v>
      </c>
      <c r="G12" s="1">
        <f t="shared" si="0"/>
        <v>0.278029247172211</v>
      </c>
    </row>
    <row r="13" spans="1:7" hidden="1" x14ac:dyDescent="0.35">
      <c r="A13" t="s">
        <v>12</v>
      </c>
      <c r="B13">
        <v>140002</v>
      </c>
      <c r="C13">
        <v>141815</v>
      </c>
      <c r="D13">
        <v>165995</v>
      </c>
      <c r="E13">
        <v>152885</v>
      </c>
      <c r="F13" s="1">
        <f t="shared" si="1"/>
        <v>2.9777849472204965E-2</v>
      </c>
      <c r="G13" s="1">
        <f t="shared" si="0"/>
        <v>2.9777849472204965E-2</v>
      </c>
    </row>
    <row r="14" spans="1:7" hidden="1" x14ac:dyDescent="0.35">
      <c r="A14" t="s">
        <v>13</v>
      </c>
      <c r="B14">
        <v>8304766</v>
      </c>
      <c r="C14">
        <v>3488229</v>
      </c>
      <c r="D14">
        <v>2852308</v>
      </c>
      <c r="E14">
        <v>2534815</v>
      </c>
      <c r="F14" s="1">
        <f t="shared" si="1"/>
        <v>-0.32670360450224778</v>
      </c>
      <c r="G14" s="1">
        <f t="shared" si="0"/>
        <v>0.32670360450224778</v>
      </c>
    </row>
    <row r="15" spans="1:7" hidden="1" x14ac:dyDescent="0.35">
      <c r="A15" t="s">
        <v>14</v>
      </c>
      <c r="B15">
        <v>7802</v>
      </c>
      <c r="C15">
        <v>191626</v>
      </c>
      <c r="D15">
        <v>398004</v>
      </c>
      <c r="E15">
        <v>269810</v>
      </c>
      <c r="F15" s="1">
        <f t="shared" si="1"/>
        <v>2.2579971394283596</v>
      </c>
      <c r="G15" s="1">
        <f t="shared" si="0"/>
        <v>2.2579971394283596</v>
      </c>
    </row>
    <row r="16" spans="1:7" hidden="1" x14ac:dyDescent="0.35">
      <c r="A16" t="s">
        <v>15</v>
      </c>
      <c r="B16">
        <v>3463200</v>
      </c>
      <c r="C16">
        <v>7726869</v>
      </c>
      <c r="D16">
        <v>3900000</v>
      </c>
      <c r="E16">
        <v>5452570</v>
      </c>
      <c r="F16" s="1">
        <f t="shared" si="1"/>
        <v>0.1633432982468157</v>
      </c>
      <c r="G16" s="1">
        <f t="shared" si="0"/>
        <v>0.1633432982468157</v>
      </c>
    </row>
    <row r="17" spans="1:7" hidden="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 s="1">
        <v>0</v>
      </c>
      <c r="G17" s="1">
        <f t="shared" si="0"/>
        <v>0</v>
      </c>
    </row>
    <row r="18" spans="1:7" hidden="1" x14ac:dyDescent="0.35">
      <c r="A18" t="s">
        <v>17</v>
      </c>
      <c r="B18">
        <v>0</v>
      </c>
      <c r="C18">
        <v>0</v>
      </c>
      <c r="D18">
        <v>0</v>
      </c>
      <c r="E18">
        <v>1819800</v>
      </c>
      <c r="F18" s="1">
        <v>0</v>
      </c>
      <c r="G18" s="1">
        <f t="shared" si="0"/>
        <v>0</v>
      </c>
    </row>
    <row r="19" spans="1:7" hidden="1" x14ac:dyDescent="0.35">
      <c r="A19" t="s">
        <v>18</v>
      </c>
      <c r="B19">
        <v>588473</v>
      </c>
      <c r="C19">
        <v>2653645</v>
      </c>
      <c r="D19">
        <v>2088925</v>
      </c>
      <c r="E19">
        <v>2093312</v>
      </c>
      <c r="F19" s="1">
        <f t="shared" si="1"/>
        <v>0.52651991270539811</v>
      </c>
      <c r="G19" s="1">
        <f t="shared" si="0"/>
        <v>0.52651991270539811</v>
      </c>
    </row>
    <row r="20" spans="1:7" x14ac:dyDescent="0.35">
      <c r="A20" t="s">
        <v>19</v>
      </c>
      <c r="B20">
        <v>5858461</v>
      </c>
      <c r="C20">
        <v>241916</v>
      </c>
      <c r="D20">
        <v>160638</v>
      </c>
      <c r="E20">
        <v>140918</v>
      </c>
      <c r="F20" s="1">
        <f t="shared" si="1"/>
        <v>-0.71133488076589946</v>
      </c>
      <c r="G20" s="1">
        <f t="shared" si="0"/>
        <v>0.71133488076589946</v>
      </c>
    </row>
    <row r="21" spans="1:7" hidden="1" x14ac:dyDescent="0.35">
      <c r="A21" t="s">
        <v>20</v>
      </c>
      <c r="B21">
        <v>0</v>
      </c>
      <c r="C21">
        <v>0</v>
      </c>
      <c r="D21">
        <v>0</v>
      </c>
      <c r="E21">
        <v>389250</v>
      </c>
      <c r="F21" s="1">
        <v>0</v>
      </c>
      <c r="G21" s="1">
        <f t="shared" si="0"/>
        <v>0</v>
      </c>
    </row>
    <row r="22" spans="1:7" hidden="1" x14ac:dyDescent="0.35">
      <c r="A22" t="s">
        <v>21</v>
      </c>
      <c r="B22">
        <v>916610</v>
      </c>
      <c r="C22">
        <v>4405083</v>
      </c>
      <c r="D22">
        <v>4177325</v>
      </c>
      <c r="E22">
        <v>3816778</v>
      </c>
      <c r="F22" s="1">
        <f t="shared" si="1"/>
        <v>0.60880757739383773</v>
      </c>
      <c r="G22" s="1">
        <f t="shared" si="0"/>
        <v>0.60880757739383773</v>
      </c>
    </row>
    <row r="23" spans="1:7" hidden="1" x14ac:dyDescent="0.35">
      <c r="A23" t="s">
        <v>22</v>
      </c>
      <c r="B23">
        <v>6442</v>
      </c>
      <c r="C23">
        <v>21949</v>
      </c>
      <c r="D23">
        <v>41423</v>
      </c>
      <c r="E23">
        <v>46333</v>
      </c>
      <c r="F23" s="1">
        <f t="shared" si="1"/>
        <v>0.93029299014630351</v>
      </c>
      <c r="G23" s="1">
        <f t="shared" si="0"/>
        <v>0.93029299014630351</v>
      </c>
    </row>
    <row r="24" spans="1:7" hidden="1" x14ac:dyDescent="0.35">
      <c r="A24" t="s">
        <v>23</v>
      </c>
      <c r="B24">
        <v>3244</v>
      </c>
      <c r="C24">
        <v>14898</v>
      </c>
      <c r="D24">
        <v>22254</v>
      </c>
      <c r="E24">
        <v>16581</v>
      </c>
      <c r="F24" s="1">
        <f t="shared" si="1"/>
        <v>0.72256898954428728</v>
      </c>
      <c r="G24" s="1">
        <f t="shared" si="0"/>
        <v>0.72256898954428728</v>
      </c>
    </row>
    <row r="25" spans="1:7" hidden="1" x14ac:dyDescent="0.35">
      <c r="A25" t="s">
        <v>24</v>
      </c>
      <c r="B25">
        <v>2176801</v>
      </c>
      <c r="C25">
        <v>11919347</v>
      </c>
      <c r="D25">
        <v>10834231</v>
      </c>
      <c r="E25">
        <v>16832897</v>
      </c>
      <c r="F25" s="1">
        <f t="shared" si="1"/>
        <v>0.9774858257457022</v>
      </c>
      <c r="G25" s="1">
        <f t="shared" si="0"/>
        <v>0.9774858257457022</v>
      </c>
    </row>
    <row r="26" spans="1:7" hidden="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 s="1">
        <v>0</v>
      </c>
      <c r="G26" s="1">
        <f t="shared" si="0"/>
        <v>0</v>
      </c>
    </row>
    <row r="27" spans="1:7" hidden="1" x14ac:dyDescent="0.35">
      <c r="A27" t="s">
        <v>26</v>
      </c>
      <c r="B27">
        <v>778000</v>
      </c>
      <c r="C27">
        <v>2823450</v>
      </c>
      <c r="D27">
        <v>2269900</v>
      </c>
      <c r="E27">
        <v>4553160</v>
      </c>
      <c r="F27" s="1">
        <f t="shared" si="1"/>
        <v>0.80209537316074853</v>
      </c>
      <c r="G27" s="1">
        <f t="shared" si="0"/>
        <v>0.80209537316074853</v>
      </c>
    </row>
    <row r="28" spans="1:7" hidden="1" x14ac:dyDescent="0.35">
      <c r="A28" t="s">
        <v>27</v>
      </c>
      <c r="B28">
        <v>358400</v>
      </c>
      <c r="C28">
        <v>1145721</v>
      </c>
      <c r="D28">
        <v>1283300</v>
      </c>
      <c r="E28">
        <v>2987864</v>
      </c>
      <c r="F28" s="1">
        <f t="shared" si="1"/>
        <v>1.0276715524771785</v>
      </c>
      <c r="G28" s="1">
        <f t="shared" si="0"/>
        <v>1.0276715524771785</v>
      </c>
    </row>
    <row r="29" spans="1:7" hidden="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 s="1">
        <v>0</v>
      </c>
      <c r="G29" s="1">
        <f t="shared" si="0"/>
        <v>0</v>
      </c>
    </row>
    <row r="30" spans="1:7" hidden="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 s="1">
        <v>0</v>
      </c>
      <c r="G30" s="1">
        <f t="shared" si="0"/>
        <v>0</v>
      </c>
    </row>
    <row r="31" spans="1:7" hidden="1" x14ac:dyDescent="0.35">
      <c r="A31" t="s">
        <v>30</v>
      </c>
      <c r="B31">
        <v>60138</v>
      </c>
      <c r="C31">
        <v>244701</v>
      </c>
      <c r="D31">
        <v>286600</v>
      </c>
      <c r="E31">
        <v>298639</v>
      </c>
      <c r="F31" s="1">
        <f t="shared" si="1"/>
        <v>0.70607917025017319</v>
      </c>
      <c r="G31" s="1">
        <f t="shared" si="0"/>
        <v>0.70607917025017319</v>
      </c>
    </row>
    <row r="32" spans="1:7" hidden="1" x14ac:dyDescent="0.35">
      <c r="A32" t="s">
        <v>31</v>
      </c>
      <c r="B32">
        <v>19400</v>
      </c>
      <c r="C32">
        <v>144250</v>
      </c>
      <c r="D32">
        <v>302012</v>
      </c>
      <c r="E32">
        <v>353500</v>
      </c>
      <c r="F32" s="1">
        <f t="shared" si="1"/>
        <v>1.6314546875673206</v>
      </c>
      <c r="G32" s="1">
        <f t="shared" si="0"/>
        <v>1.6314546875673206</v>
      </c>
    </row>
    <row r="33" spans="1:7" x14ac:dyDescent="0.35">
      <c r="A33" t="s">
        <v>32</v>
      </c>
      <c r="B33">
        <v>25788035</v>
      </c>
      <c r="C33">
        <v>1420002</v>
      </c>
      <c r="D33">
        <v>1723336</v>
      </c>
      <c r="E33">
        <v>1795230</v>
      </c>
      <c r="F33" s="1">
        <f t="shared" si="1"/>
        <v>-0.58862873829510498</v>
      </c>
      <c r="G33" s="1">
        <f t="shared" si="0"/>
        <v>0.58862873829510498</v>
      </c>
    </row>
    <row r="34" spans="1:7" hidden="1" x14ac:dyDescent="0.35">
      <c r="A34" t="s">
        <v>33</v>
      </c>
      <c r="B34">
        <v>1728600</v>
      </c>
      <c r="C34">
        <v>7001728</v>
      </c>
      <c r="D34">
        <v>13673378</v>
      </c>
      <c r="E34">
        <v>4489374</v>
      </c>
      <c r="F34" s="1">
        <f t="shared" si="1"/>
        <v>0.37456018283459969</v>
      </c>
      <c r="G34" s="1">
        <f t="shared" ref="G34" si="2">ABS(F34)</f>
        <v>0.37456018283459969</v>
      </c>
    </row>
    <row r="37" spans="1:7" x14ac:dyDescent="0.35">
      <c r="B37">
        <v>13802362</v>
      </c>
    </row>
    <row r="38" spans="1:7" x14ac:dyDescent="0.35">
      <c r="B38">
        <v>23394705</v>
      </c>
      <c r="C38">
        <v>27160242</v>
      </c>
      <c r="D38">
        <v>19543651</v>
      </c>
      <c r="E38">
        <v>13802362</v>
      </c>
    </row>
    <row r="40" spans="1:7" x14ac:dyDescent="0.35">
      <c r="B40">
        <f>B37-B38</f>
        <v>-9592343</v>
      </c>
    </row>
    <row r="41" spans="1:7" x14ac:dyDescent="0.35">
      <c r="B41" s="1">
        <f>B40/B37</f>
        <v>-0.69497836674621338</v>
      </c>
    </row>
  </sheetData>
  <autoFilter ref="A1:F34">
    <filterColumn colId="5">
      <top10 top="0" val="3" filterVal="-0.58862873829510498"/>
    </filterColumn>
    <sortState ref="A2:F34">
      <sortCondition ref="A1:A34"/>
    </sortState>
  </autoFilter>
  <sortState ref="A2:G33">
    <sortCondition descending="1" ref="G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K1" zoomScale="93" zoomScaleNormal="115" workbookViewId="0">
      <selection activeCell="A32" sqref="A32"/>
    </sheetView>
  </sheetViews>
  <sheetFormatPr defaultRowHeight="14.5" x14ac:dyDescent="0.35"/>
  <cols>
    <col min="1" max="1" width="23.1796875" bestFit="1" customWidth="1"/>
    <col min="2" max="2" width="23.1796875" customWidth="1"/>
    <col min="3" max="3" width="11.08984375" customWidth="1"/>
    <col min="4" max="4" width="10.54296875" customWidth="1"/>
    <col min="5" max="5" width="11.453125" customWidth="1"/>
    <col min="6" max="6" width="11.08984375" customWidth="1"/>
    <col min="7" max="7" width="14.26953125" customWidth="1"/>
    <col min="8" max="8" width="9.1796875" customWidth="1"/>
    <col min="9" max="9" width="11.54296875" bestFit="1" customWidth="1"/>
    <col min="10" max="10" width="18.90625" customWidth="1"/>
  </cols>
  <sheetData>
    <row r="1" spans="1:10" x14ac:dyDescent="0.35">
      <c r="A1" t="s">
        <v>0</v>
      </c>
      <c r="B1" t="s">
        <v>39</v>
      </c>
      <c r="C1">
        <v>2016</v>
      </c>
      <c r="D1">
        <v>2017</v>
      </c>
      <c r="E1">
        <v>2018</v>
      </c>
      <c r="F1">
        <v>2019</v>
      </c>
      <c r="G1" s="3">
        <v>20.190000000000001</v>
      </c>
      <c r="H1" t="s">
        <v>34</v>
      </c>
      <c r="I1" t="s">
        <v>37</v>
      </c>
      <c r="J1" t="s">
        <v>38</v>
      </c>
    </row>
    <row r="2" spans="1:10" x14ac:dyDescent="0.35">
      <c r="A2" t="s">
        <v>1</v>
      </c>
      <c r="B2" t="str">
        <f>LEFT(A2,3)</f>
        <v>Adi</v>
      </c>
      <c r="C2">
        <v>5075557</v>
      </c>
      <c r="D2">
        <v>825380</v>
      </c>
      <c r="E2">
        <v>644743</v>
      </c>
      <c r="F2">
        <v>775895</v>
      </c>
      <c r="G2" s="2">
        <f t="shared" ref="G2:G34" si="0">SUM(F2)/SUM($F$2:$F$34)</f>
        <v>9.3440916045294826E-3</v>
      </c>
      <c r="H2" s="1">
        <f>(F2/C2)^(1/3) - 1</f>
        <v>-0.46530464095306356</v>
      </c>
      <c r="I2">
        <f t="shared" ref="I2:I3" si="1">(F2*((1+(H2/100))^6))</f>
        <v>754483.77115982468</v>
      </c>
      <c r="J2">
        <f>ROUND(I2,0)*1200</f>
        <v>905380800</v>
      </c>
    </row>
    <row r="3" spans="1:10" x14ac:dyDescent="0.35">
      <c r="A3" t="s">
        <v>30</v>
      </c>
      <c r="B3" t="str">
        <f t="shared" ref="B3:B33" si="2">LEFT(A3,3)</f>
        <v>Wan</v>
      </c>
      <c r="C3">
        <v>60138</v>
      </c>
      <c r="D3">
        <v>244701</v>
      </c>
      <c r="E3">
        <v>286600</v>
      </c>
      <c r="F3">
        <v>298639</v>
      </c>
      <c r="G3" s="2">
        <f t="shared" si="0"/>
        <v>3.5965049042526115E-3</v>
      </c>
      <c r="H3" s="1">
        <f t="shared" ref="H3:H34" si="3">(F3/C3)^(1/3) - 1</f>
        <v>0.70607917025017319</v>
      </c>
      <c r="I3">
        <f t="shared" si="1"/>
        <v>311516.20903067436</v>
      </c>
      <c r="J3">
        <f t="shared" ref="J3:J34" si="4">ROUND(I3,0)*1200</f>
        <v>373819200</v>
      </c>
    </row>
    <row r="4" spans="1:10" x14ac:dyDescent="0.35">
      <c r="A4" t="s">
        <v>3</v>
      </c>
      <c r="B4" t="str">
        <f t="shared" si="2"/>
        <v>Hyd</v>
      </c>
      <c r="C4">
        <v>23394705</v>
      </c>
      <c r="D4">
        <v>27160242</v>
      </c>
      <c r="E4">
        <v>19543651</v>
      </c>
      <c r="F4">
        <v>13802362</v>
      </c>
      <c r="G4" s="2">
        <f t="shared" si="0"/>
        <v>0.16622163422483294</v>
      </c>
      <c r="H4" s="1">
        <f t="shared" si="3"/>
        <v>-0.16128975739591811</v>
      </c>
      <c r="I4">
        <f>(F4*((1+(H4/100))^6))</f>
        <v>13669328.655993927</v>
      </c>
      <c r="J4">
        <f t="shared" si="4"/>
        <v>16403194800</v>
      </c>
    </row>
    <row r="5" spans="1:10" x14ac:dyDescent="0.35">
      <c r="A5" t="s">
        <v>4</v>
      </c>
      <c r="B5" t="str">
        <f t="shared" si="2"/>
        <v>Jag</v>
      </c>
      <c r="C5">
        <v>623077</v>
      </c>
      <c r="D5">
        <v>3641401</v>
      </c>
      <c r="E5">
        <v>3952921</v>
      </c>
      <c r="F5">
        <v>3086115</v>
      </c>
      <c r="G5" s="2">
        <f t="shared" si="0"/>
        <v>3.7166035690541249E-2</v>
      </c>
      <c r="H5" s="1">
        <f t="shared" si="3"/>
        <v>0.70460383724237574</v>
      </c>
      <c r="I5">
        <f t="shared" ref="I5:I34" si="5">(F5*((1+(H5/100))^6))</f>
        <v>3218904.2432894227</v>
      </c>
      <c r="J5">
        <f t="shared" si="4"/>
        <v>3862684800</v>
      </c>
    </row>
    <row r="6" spans="1:10" x14ac:dyDescent="0.35">
      <c r="A6" t="s">
        <v>23</v>
      </c>
      <c r="B6" t="str">
        <f t="shared" si="2"/>
        <v>Ped</v>
      </c>
      <c r="C6">
        <v>3244</v>
      </c>
      <c r="D6">
        <v>14898</v>
      </c>
      <c r="E6">
        <v>22254</v>
      </c>
      <c r="F6">
        <v>16581</v>
      </c>
      <c r="G6" s="2">
        <f t="shared" si="0"/>
        <v>1.9968472911244866E-4</v>
      </c>
      <c r="H6" s="1">
        <f t="shared" si="3"/>
        <v>0.72256898954428728</v>
      </c>
      <c r="I6">
        <f t="shared" si="5"/>
        <v>17312.966329039697</v>
      </c>
      <c r="J6">
        <f t="shared" si="4"/>
        <v>20775600</v>
      </c>
    </row>
    <row r="7" spans="1:10" x14ac:dyDescent="0.35">
      <c r="A7" t="s">
        <v>6</v>
      </c>
      <c r="B7" t="str">
        <f t="shared" si="2"/>
        <v>Jay</v>
      </c>
      <c r="C7">
        <v>243400</v>
      </c>
      <c r="D7">
        <v>1831010</v>
      </c>
      <c r="E7">
        <v>16895925</v>
      </c>
      <c r="F7">
        <v>662530</v>
      </c>
      <c r="G7" s="2">
        <f t="shared" si="0"/>
        <v>7.9788386453694352E-3</v>
      </c>
      <c r="H7" s="1">
        <f t="shared" si="3"/>
        <v>0.39624508758075572</v>
      </c>
      <c r="I7">
        <f t="shared" si="5"/>
        <v>678438.31822719611</v>
      </c>
      <c r="J7">
        <f t="shared" si="4"/>
        <v>814125600</v>
      </c>
    </row>
    <row r="8" spans="1:10" x14ac:dyDescent="0.35">
      <c r="A8" t="s">
        <v>7</v>
      </c>
      <c r="B8" t="str">
        <f t="shared" si="2"/>
        <v>Jog</v>
      </c>
      <c r="C8">
        <v>523401</v>
      </c>
      <c r="D8">
        <v>2245399</v>
      </c>
      <c r="E8">
        <v>2036545</v>
      </c>
      <c r="F8">
        <v>2007995</v>
      </c>
      <c r="G8" s="2">
        <f t="shared" si="0"/>
        <v>2.4182253038667834E-2</v>
      </c>
      <c r="H8" s="1">
        <f t="shared" si="3"/>
        <v>0.5654625874688981</v>
      </c>
      <c r="I8">
        <f t="shared" si="5"/>
        <v>2077092.1332847022</v>
      </c>
      <c r="J8">
        <f t="shared" si="4"/>
        <v>2492510400</v>
      </c>
    </row>
    <row r="9" spans="1:10" x14ac:dyDescent="0.35">
      <c r="A9" t="s">
        <v>8</v>
      </c>
      <c r="B9" t="str">
        <f t="shared" si="2"/>
        <v>Kam</v>
      </c>
      <c r="C9">
        <v>127</v>
      </c>
      <c r="D9">
        <v>540</v>
      </c>
      <c r="E9">
        <v>572</v>
      </c>
      <c r="F9">
        <v>534</v>
      </c>
      <c r="G9" s="2">
        <f t="shared" si="0"/>
        <v>6.4309538234152086E-6</v>
      </c>
      <c r="H9" s="1">
        <f t="shared" si="3"/>
        <v>0.61403337945674163</v>
      </c>
      <c r="I9">
        <f t="shared" si="5"/>
        <v>553.97812008443827</v>
      </c>
      <c r="J9">
        <f t="shared" si="4"/>
        <v>664800</v>
      </c>
    </row>
    <row r="10" spans="1:10" x14ac:dyDescent="0.35">
      <c r="A10" t="s">
        <v>9</v>
      </c>
      <c r="B10" t="str">
        <f t="shared" si="2"/>
        <v>Kar</v>
      </c>
      <c r="C10">
        <v>9167468</v>
      </c>
      <c r="D10">
        <v>123976</v>
      </c>
      <c r="E10">
        <v>93448</v>
      </c>
      <c r="F10">
        <v>77491</v>
      </c>
      <c r="G10" s="2">
        <f t="shared" si="0"/>
        <v>9.3322292646117594E-4</v>
      </c>
      <c r="H10" s="1">
        <f t="shared" si="3"/>
        <v>-0.79629550099925028</v>
      </c>
      <c r="I10">
        <f t="shared" si="5"/>
        <v>73861.582041384769</v>
      </c>
      <c r="J10">
        <f t="shared" si="4"/>
        <v>88634400</v>
      </c>
    </row>
    <row r="11" spans="1:10" x14ac:dyDescent="0.35">
      <c r="A11" t="s">
        <v>10</v>
      </c>
      <c r="B11" t="str">
        <f t="shared" si="2"/>
        <v>Kha</v>
      </c>
      <c r="C11">
        <v>5005031</v>
      </c>
      <c r="D11">
        <v>1542403</v>
      </c>
      <c r="E11">
        <v>1417441</v>
      </c>
      <c r="F11">
        <v>1413440</v>
      </c>
      <c r="G11" s="2">
        <f t="shared" si="0"/>
        <v>1.702203627746815E-2</v>
      </c>
      <c r="H11" s="1">
        <f t="shared" si="3"/>
        <v>-0.34391989466989648</v>
      </c>
      <c r="I11">
        <f t="shared" si="5"/>
        <v>1384523.0192760585</v>
      </c>
      <c r="J11">
        <f t="shared" si="4"/>
        <v>1661427600</v>
      </c>
    </row>
    <row r="12" spans="1:10" x14ac:dyDescent="0.35">
      <c r="A12" t="s">
        <v>11</v>
      </c>
      <c r="B12" t="str">
        <f t="shared" si="2"/>
        <v>Kom</v>
      </c>
      <c r="C12">
        <v>0</v>
      </c>
      <c r="D12">
        <v>50991</v>
      </c>
      <c r="E12">
        <v>22554</v>
      </c>
      <c r="F12">
        <v>19189</v>
      </c>
      <c r="G12" s="2">
        <f t="shared" si="0"/>
        <v>2.31092833178866E-4</v>
      </c>
      <c r="H12" s="1">
        <f>(F12/D12)^(1/3) - 1</f>
        <v>-0.278029247172211</v>
      </c>
      <c r="I12">
        <f t="shared" si="5"/>
        <v>18871.110547742584</v>
      </c>
      <c r="J12">
        <f t="shared" si="4"/>
        <v>22645200</v>
      </c>
    </row>
    <row r="13" spans="1:10" x14ac:dyDescent="0.35">
      <c r="A13" t="s">
        <v>12</v>
      </c>
      <c r="B13" t="s">
        <v>41</v>
      </c>
      <c r="C13">
        <v>140002</v>
      </c>
      <c r="D13">
        <v>141815</v>
      </c>
      <c r="E13">
        <v>165995</v>
      </c>
      <c r="F13">
        <v>152885</v>
      </c>
      <c r="G13" s="2">
        <f t="shared" si="0"/>
        <v>1.8411917140315247E-3</v>
      </c>
      <c r="H13" s="1">
        <f t="shared" si="3"/>
        <v>2.9777849472204965E-2</v>
      </c>
      <c r="I13">
        <f t="shared" si="5"/>
        <v>153158.3586211029</v>
      </c>
      <c r="J13">
        <f t="shared" si="4"/>
        <v>183789600</v>
      </c>
    </row>
    <row r="14" spans="1:10" x14ac:dyDescent="0.35">
      <c r="A14" t="s">
        <v>13</v>
      </c>
      <c r="B14" t="s">
        <v>40</v>
      </c>
      <c r="C14">
        <v>8304766</v>
      </c>
      <c r="D14">
        <v>3488229</v>
      </c>
      <c r="E14">
        <v>2852308</v>
      </c>
      <c r="F14">
        <v>2534815</v>
      </c>
      <c r="G14" s="2">
        <f t="shared" si="0"/>
        <v>3.0526738232022888E-2</v>
      </c>
      <c r="H14" s="1">
        <f t="shared" si="3"/>
        <v>-0.32670360450224778</v>
      </c>
      <c r="I14">
        <f t="shared" si="5"/>
        <v>2485531.0758220353</v>
      </c>
      <c r="J14">
        <f t="shared" si="4"/>
        <v>2982637200</v>
      </c>
    </row>
    <row r="15" spans="1:10" x14ac:dyDescent="0.35">
      <c r="A15" t="s">
        <v>26</v>
      </c>
      <c r="B15" t="str">
        <f t="shared" si="2"/>
        <v>San</v>
      </c>
      <c r="C15">
        <v>778000</v>
      </c>
      <c r="D15">
        <v>2823450</v>
      </c>
      <c r="E15">
        <v>2269900</v>
      </c>
      <c r="F15">
        <v>4553160</v>
      </c>
      <c r="G15" s="2">
        <f t="shared" si="0"/>
        <v>5.4833636162211971E-2</v>
      </c>
      <c r="H15" s="1">
        <f t="shared" si="3"/>
        <v>0.80209537316074853</v>
      </c>
      <c r="I15">
        <f t="shared" si="5"/>
        <v>4776725.3503818391</v>
      </c>
      <c r="J15">
        <f t="shared" si="4"/>
        <v>5732070000</v>
      </c>
    </row>
    <row r="16" spans="1:10" x14ac:dyDescent="0.35">
      <c r="A16" t="s">
        <v>15</v>
      </c>
      <c r="B16" t="str">
        <f t="shared" si="2"/>
        <v>Med</v>
      </c>
      <c r="C16">
        <v>3463200</v>
      </c>
      <c r="D16">
        <v>7726869</v>
      </c>
      <c r="E16">
        <v>3900000</v>
      </c>
      <c r="F16">
        <v>5452570</v>
      </c>
      <c r="G16" s="2">
        <f t="shared" si="0"/>
        <v>6.5665217020485139E-2</v>
      </c>
      <c r="H16" s="1">
        <f t="shared" si="3"/>
        <v>0.1633432982468157</v>
      </c>
      <c r="I16">
        <f t="shared" si="5"/>
        <v>5506227.1422110582</v>
      </c>
      <c r="J16">
        <f t="shared" si="4"/>
        <v>6607472400</v>
      </c>
    </row>
    <row r="17" spans="1:10" x14ac:dyDescent="0.35">
      <c r="A17" t="s">
        <v>16</v>
      </c>
      <c r="B17" t="str">
        <f t="shared" si="2"/>
        <v>Med</v>
      </c>
      <c r="C17">
        <v>0</v>
      </c>
      <c r="D17">
        <v>0</v>
      </c>
      <c r="E17">
        <v>0</v>
      </c>
      <c r="F17">
        <v>0</v>
      </c>
      <c r="G17" s="2">
        <f t="shared" si="0"/>
        <v>0</v>
      </c>
      <c r="H17" s="1">
        <v>0</v>
      </c>
      <c r="I17">
        <f t="shared" si="5"/>
        <v>0</v>
      </c>
      <c r="J17">
        <f t="shared" si="4"/>
        <v>0</v>
      </c>
    </row>
    <row r="18" spans="1:10" x14ac:dyDescent="0.35">
      <c r="A18" t="s">
        <v>17</v>
      </c>
      <c r="B18" t="str">
        <f t="shared" si="2"/>
        <v>Mul</v>
      </c>
      <c r="C18">
        <v>0</v>
      </c>
      <c r="D18">
        <v>0</v>
      </c>
      <c r="E18">
        <v>0</v>
      </c>
      <c r="F18">
        <v>1819800</v>
      </c>
      <c r="G18" s="2">
        <f t="shared" si="0"/>
        <v>2.1915823535301492E-2</v>
      </c>
      <c r="H18" s="1">
        <v>0</v>
      </c>
      <c r="I18">
        <f t="shared" si="5"/>
        <v>1819800</v>
      </c>
      <c r="J18">
        <f t="shared" si="4"/>
        <v>2183760000</v>
      </c>
    </row>
    <row r="19" spans="1:10" x14ac:dyDescent="0.35">
      <c r="A19" t="s">
        <v>18</v>
      </c>
      <c r="B19" t="str">
        <f t="shared" si="2"/>
        <v>Nag</v>
      </c>
      <c r="C19">
        <v>588473</v>
      </c>
      <c r="D19">
        <v>2653645</v>
      </c>
      <c r="E19">
        <v>2088925</v>
      </c>
      <c r="F19">
        <v>2093312</v>
      </c>
      <c r="G19" s="2">
        <f t="shared" si="0"/>
        <v>2.5209724363297634E-2</v>
      </c>
      <c r="H19" s="1">
        <f t="shared" si="3"/>
        <v>0.52651991270539811</v>
      </c>
      <c r="I19">
        <f t="shared" si="5"/>
        <v>2160318.83425235</v>
      </c>
      <c r="J19">
        <f t="shared" si="4"/>
        <v>2592382800</v>
      </c>
    </row>
    <row r="20" spans="1:10" x14ac:dyDescent="0.35">
      <c r="A20" t="s">
        <v>19</v>
      </c>
      <c r="B20" t="str">
        <f t="shared" si="2"/>
        <v>Nal</v>
      </c>
      <c r="C20">
        <v>5858461</v>
      </c>
      <c r="D20">
        <v>241916</v>
      </c>
      <c r="E20">
        <v>160638</v>
      </c>
      <c r="F20">
        <v>140918</v>
      </c>
      <c r="G20" s="2">
        <f t="shared" si="0"/>
        <v>1.6970733162697087E-3</v>
      </c>
      <c r="H20" s="1">
        <f t="shared" si="3"/>
        <v>-0.71133488076589946</v>
      </c>
      <c r="I20">
        <f t="shared" si="5"/>
        <v>135009.55384456593</v>
      </c>
      <c r="J20">
        <f t="shared" si="4"/>
        <v>162012000</v>
      </c>
    </row>
    <row r="21" spans="1:10" x14ac:dyDescent="0.35">
      <c r="A21" t="s">
        <v>20</v>
      </c>
      <c r="B21" t="str">
        <f t="shared" si="2"/>
        <v>Nar</v>
      </c>
      <c r="C21">
        <v>0</v>
      </c>
      <c r="D21">
        <v>0</v>
      </c>
      <c r="E21">
        <v>0</v>
      </c>
      <c r="F21">
        <v>389250</v>
      </c>
      <c r="G21" s="2">
        <f t="shared" si="0"/>
        <v>4.6877317898209175E-3</v>
      </c>
      <c r="H21" s="1">
        <v>0</v>
      </c>
      <c r="I21">
        <f t="shared" si="5"/>
        <v>389250</v>
      </c>
      <c r="J21">
        <f t="shared" si="4"/>
        <v>467100000</v>
      </c>
    </row>
    <row r="22" spans="1:10" x14ac:dyDescent="0.35">
      <c r="A22" t="s">
        <v>21</v>
      </c>
      <c r="B22" t="str">
        <f t="shared" si="2"/>
        <v>Nir</v>
      </c>
      <c r="C22">
        <v>916610</v>
      </c>
      <c r="D22">
        <v>4405083</v>
      </c>
      <c r="E22">
        <v>4177325</v>
      </c>
      <c r="F22">
        <v>3816778</v>
      </c>
      <c r="G22" s="2">
        <f t="shared" si="0"/>
        <v>4.5965399011661148E-2</v>
      </c>
      <c r="H22" s="1">
        <f t="shared" si="3"/>
        <v>0.60880757739383773</v>
      </c>
      <c r="I22">
        <f t="shared" si="5"/>
        <v>3958338.3202736685</v>
      </c>
      <c r="J22">
        <f t="shared" si="4"/>
        <v>4750005600</v>
      </c>
    </row>
    <row r="23" spans="1:10" x14ac:dyDescent="0.35">
      <c r="A23" t="s">
        <v>22</v>
      </c>
      <c r="B23" t="str">
        <f t="shared" si="2"/>
        <v>Niz</v>
      </c>
      <c r="C23">
        <v>6442</v>
      </c>
      <c r="D23">
        <v>21949</v>
      </c>
      <c r="E23">
        <v>41423</v>
      </c>
      <c r="F23">
        <v>46333</v>
      </c>
      <c r="G23" s="2">
        <f t="shared" si="0"/>
        <v>5.5798760955111772E-4</v>
      </c>
      <c r="H23" s="1">
        <f t="shared" si="3"/>
        <v>0.93029299014630351</v>
      </c>
      <c r="I23">
        <f t="shared" si="5"/>
        <v>48980.095199852418</v>
      </c>
      <c r="J23">
        <f t="shared" si="4"/>
        <v>58776000</v>
      </c>
    </row>
    <row r="24" spans="1:10" x14ac:dyDescent="0.35">
      <c r="A24" t="s">
        <v>24</v>
      </c>
      <c r="B24" t="str">
        <f t="shared" si="2"/>
        <v>Raj</v>
      </c>
      <c r="C24">
        <v>2176801</v>
      </c>
      <c r="D24">
        <v>11919347</v>
      </c>
      <c r="E24">
        <v>10834231</v>
      </c>
      <c r="F24">
        <v>16832897</v>
      </c>
      <c r="G24" s="2">
        <f t="shared" si="0"/>
        <v>0.20271832082641272</v>
      </c>
      <c r="H24" s="1">
        <f t="shared" si="3"/>
        <v>0.9774858257457022</v>
      </c>
      <c r="I24">
        <f t="shared" si="5"/>
        <v>17844574.042641211</v>
      </c>
      <c r="J24">
        <f t="shared" si="4"/>
        <v>21413488800</v>
      </c>
    </row>
    <row r="25" spans="1:10" x14ac:dyDescent="0.35">
      <c r="A25" t="s">
        <v>5</v>
      </c>
      <c r="B25" t="str">
        <f t="shared" si="2"/>
        <v>Jan</v>
      </c>
      <c r="C25">
        <v>40660</v>
      </c>
      <c r="D25">
        <v>165708</v>
      </c>
      <c r="E25">
        <v>291022</v>
      </c>
      <c r="F25">
        <v>328890</v>
      </c>
      <c r="G25" s="2">
        <f t="shared" si="0"/>
        <v>3.9608172340506141E-3</v>
      </c>
      <c r="H25" s="1">
        <f t="shared" si="3"/>
        <v>1.0073715506340157</v>
      </c>
      <c r="I25">
        <f t="shared" si="5"/>
        <v>349276.27620293084</v>
      </c>
      <c r="J25">
        <f t="shared" si="4"/>
        <v>419131200</v>
      </c>
    </row>
    <row r="26" spans="1:10" x14ac:dyDescent="0.35">
      <c r="A26" t="s">
        <v>25</v>
      </c>
      <c r="B26" t="str">
        <f t="shared" si="2"/>
        <v>Ran</v>
      </c>
      <c r="C26">
        <v>0</v>
      </c>
      <c r="D26">
        <v>0</v>
      </c>
      <c r="E26">
        <v>0</v>
      </c>
      <c r="F26">
        <v>0</v>
      </c>
      <c r="G26" s="2">
        <f t="shared" si="0"/>
        <v>0</v>
      </c>
      <c r="H26" s="1">
        <v>0</v>
      </c>
      <c r="I26">
        <f t="shared" si="5"/>
        <v>0</v>
      </c>
      <c r="J26">
        <f t="shared" si="4"/>
        <v>0</v>
      </c>
    </row>
    <row r="27" spans="1:10" x14ac:dyDescent="0.35">
      <c r="A27" t="s">
        <v>27</v>
      </c>
      <c r="B27" t="str">
        <f t="shared" si="2"/>
        <v>Sid</v>
      </c>
      <c r="C27">
        <v>358400</v>
      </c>
      <c r="D27">
        <v>1145721</v>
      </c>
      <c r="E27">
        <v>1283300</v>
      </c>
      <c r="F27">
        <v>2987864</v>
      </c>
      <c r="G27" s="2">
        <f t="shared" si="0"/>
        <v>3.598280040195629E-2</v>
      </c>
      <c r="H27" s="1">
        <f t="shared" si="3"/>
        <v>1.0276715524771785</v>
      </c>
      <c r="I27">
        <f t="shared" si="5"/>
        <v>3176895.1929022567</v>
      </c>
      <c r="J27">
        <f t="shared" si="4"/>
        <v>3812274000</v>
      </c>
    </row>
    <row r="28" spans="1:10" x14ac:dyDescent="0.35">
      <c r="A28" t="s">
        <v>2</v>
      </c>
      <c r="B28" t="str">
        <f t="shared" si="2"/>
        <v>Bha</v>
      </c>
      <c r="C28">
        <v>889030</v>
      </c>
      <c r="D28">
        <v>4094317</v>
      </c>
      <c r="E28">
        <v>3799878</v>
      </c>
      <c r="F28">
        <v>12817737</v>
      </c>
      <c r="G28" s="2">
        <f t="shared" si="0"/>
        <v>0.15436381042636815</v>
      </c>
      <c r="H28" s="1">
        <f t="shared" si="3"/>
        <v>1.433875243991837</v>
      </c>
      <c r="I28">
        <f t="shared" si="5"/>
        <v>13960772.932046825</v>
      </c>
      <c r="J28">
        <f t="shared" si="4"/>
        <v>16752927600</v>
      </c>
    </row>
    <row r="29" spans="1:10" x14ac:dyDescent="0.35">
      <c r="A29" t="s">
        <v>28</v>
      </c>
      <c r="B29" t="str">
        <f t="shared" si="2"/>
        <v>Sur</v>
      </c>
      <c r="C29">
        <v>0</v>
      </c>
      <c r="D29">
        <v>0</v>
      </c>
      <c r="E29">
        <v>0</v>
      </c>
      <c r="F29">
        <v>0</v>
      </c>
      <c r="G29" s="2">
        <f t="shared" si="0"/>
        <v>0</v>
      </c>
      <c r="H29" s="1">
        <v>0</v>
      </c>
      <c r="I29">
        <f t="shared" si="5"/>
        <v>0</v>
      </c>
      <c r="J29">
        <f t="shared" si="4"/>
        <v>0</v>
      </c>
    </row>
    <row r="30" spans="1:10" x14ac:dyDescent="0.35">
      <c r="A30" t="s">
        <v>29</v>
      </c>
      <c r="B30" t="str">
        <f t="shared" si="2"/>
        <v>Vik</v>
      </c>
      <c r="C30">
        <v>0</v>
      </c>
      <c r="D30">
        <v>0</v>
      </c>
      <c r="E30">
        <v>0</v>
      </c>
      <c r="F30">
        <v>0</v>
      </c>
      <c r="G30" s="2">
        <f t="shared" si="0"/>
        <v>0</v>
      </c>
      <c r="H30" s="1">
        <v>0</v>
      </c>
      <c r="I30">
        <f t="shared" si="5"/>
        <v>0</v>
      </c>
      <c r="J30">
        <f t="shared" si="4"/>
        <v>0</v>
      </c>
    </row>
    <row r="31" spans="1:10" x14ac:dyDescent="0.35">
      <c r="A31" t="s">
        <v>31</v>
      </c>
      <c r="B31" t="str">
        <f t="shared" si="2"/>
        <v>War</v>
      </c>
      <c r="C31">
        <v>19400</v>
      </c>
      <c r="D31">
        <v>144250</v>
      </c>
      <c r="E31">
        <v>302012</v>
      </c>
      <c r="F31">
        <v>353500</v>
      </c>
      <c r="G31" s="2">
        <f t="shared" si="0"/>
        <v>4.257195087223364E-3</v>
      </c>
      <c r="H31" s="1">
        <f t="shared" si="3"/>
        <v>1.6314546875673206</v>
      </c>
      <c r="I31">
        <f t="shared" si="5"/>
        <v>389545.56940116279</v>
      </c>
      <c r="J31">
        <f t="shared" si="4"/>
        <v>467455200</v>
      </c>
    </row>
    <row r="32" spans="1:10" x14ac:dyDescent="0.35">
      <c r="A32" t="s">
        <v>14</v>
      </c>
      <c r="B32" t="str">
        <f t="shared" si="2"/>
        <v>Man</v>
      </c>
      <c r="C32">
        <v>7802</v>
      </c>
      <c r="D32">
        <v>191626</v>
      </c>
      <c r="E32">
        <v>398004</v>
      </c>
      <c r="F32">
        <v>269810</v>
      </c>
      <c r="G32" s="2">
        <f t="shared" si="0"/>
        <v>3.2493176986810065E-3</v>
      </c>
      <c r="H32" s="1">
        <f t="shared" si="3"/>
        <v>2.2579971394283596</v>
      </c>
      <c r="I32">
        <f t="shared" si="5"/>
        <v>308490.45802278369</v>
      </c>
      <c r="J32">
        <f t="shared" si="4"/>
        <v>370188000</v>
      </c>
    </row>
    <row r="33" spans="1:10" x14ac:dyDescent="0.35">
      <c r="A33" t="s">
        <v>32</v>
      </c>
      <c r="B33" t="str">
        <f t="shared" si="2"/>
        <v>War</v>
      </c>
      <c r="C33">
        <v>25788035</v>
      </c>
      <c r="D33">
        <v>1420002</v>
      </c>
      <c r="E33">
        <v>1723336</v>
      </c>
      <c r="F33">
        <v>1795230</v>
      </c>
      <c r="G33" s="2">
        <f t="shared" si="0"/>
        <v>2.1619927401516265E-2</v>
      </c>
      <c r="H33" s="1">
        <f t="shared" si="3"/>
        <v>-0.58862873829510498</v>
      </c>
      <c r="I33">
        <f t="shared" si="5"/>
        <v>1732752.2984519594</v>
      </c>
      <c r="J33">
        <f t="shared" si="4"/>
        <v>2079302400</v>
      </c>
    </row>
    <row r="34" spans="1:10" x14ac:dyDescent="0.35">
      <c r="A34" t="s">
        <v>33</v>
      </c>
      <c r="B34" t="str">
        <f>LEFT(A34,3)</f>
        <v>Yad</v>
      </c>
      <c r="C34">
        <v>1728600</v>
      </c>
      <c r="D34">
        <v>7001728</v>
      </c>
      <c r="E34">
        <v>13673378</v>
      </c>
      <c r="F34">
        <v>4489374</v>
      </c>
      <c r="G34" s="2">
        <f t="shared" si="0"/>
        <v>5.4065462340900428E-2</v>
      </c>
      <c r="H34" s="1">
        <f t="shared" si="3"/>
        <v>0.37456018283459969</v>
      </c>
      <c r="I34">
        <f t="shared" si="5"/>
        <v>4591215.9336098833</v>
      </c>
      <c r="J34">
        <f t="shared" si="4"/>
        <v>5509459200</v>
      </c>
    </row>
    <row r="35" spans="1:10" x14ac:dyDescent="0.35">
      <c r="F35" s="2">
        <f>SUM(F2:F34)/SUM($F$2:$F$34)</f>
        <v>1</v>
      </c>
      <c r="G35" s="2"/>
    </row>
    <row r="38" spans="1:10" x14ac:dyDescent="0.35">
      <c r="D38" s="4" t="s">
        <v>36</v>
      </c>
      <c r="E38" s="4"/>
      <c r="F38" s="4"/>
      <c r="G38" s="4"/>
      <c r="H38" s="4"/>
      <c r="I38" s="4"/>
    </row>
    <row r="39" spans="1:10" x14ac:dyDescent="0.35">
      <c r="D39" s="4"/>
      <c r="E39" s="4"/>
      <c r="F39" s="4"/>
      <c r="G39" s="4"/>
      <c r="H39" s="4"/>
      <c r="I39" s="4"/>
    </row>
    <row r="40" spans="1:10" x14ac:dyDescent="0.35">
      <c r="C40">
        <f>C37-C38</f>
        <v>0</v>
      </c>
      <c r="D40" s="4"/>
      <c r="E40" s="4"/>
      <c r="F40" s="4"/>
      <c r="G40" s="4"/>
      <c r="H40" s="4"/>
      <c r="I40" s="4"/>
    </row>
    <row r="41" spans="1:10" x14ac:dyDescent="0.35">
      <c r="C41" s="1"/>
    </row>
  </sheetData>
  <mergeCells count="1">
    <mergeCell ref="D38:I40"/>
  </mergeCells>
  <conditionalFormatting sqref="F3:G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{5C072C95-948D-4B76-8549-120702872897}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072C95-948D-4B76-8549-1207028728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F3:G34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DV_year_wise</vt:lpstr>
      <vt:lpstr>DV_year_wise (2)</vt:lpstr>
      <vt:lpstr>DV_year_wise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Rana</dc:creator>
  <cp:lastModifiedBy>Anirudh Rana</cp:lastModifiedBy>
  <dcterms:created xsi:type="dcterms:W3CDTF">2023-04-19T17:11:20Z</dcterms:created>
  <dcterms:modified xsi:type="dcterms:W3CDTF">2023-05-11T16:58:24Z</dcterms:modified>
</cp:coreProperties>
</file>