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75" windowWidth="14295" windowHeight="4365" activeTab="1"/>
  </bookViews>
  <sheets>
    <sheet name="Sheet1" sheetId="1" r:id="rId1"/>
    <sheet name="Sheet2" sheetId="2" r:id="rId2"/>
  </sheets>
  <calcPr calcId="124519"/>
</workbook>
</file>

<file path=xl/calcChain.xml><?xml version="1.0" encoding="utf-8"?>
<calcChain xmlns="http://schemas.openxmlformats.org/spreadsheetml/2006/main">
  <c r="I47" i="2"/>
  <c r="H4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2"/>
  <c r="G42" l="1"/>
  <c r="G43"/>
  <c r="G44"/>
  <c r="G45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2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3"/>
  <c r="F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2"/>
  <c r="G5" i="1"/>
  <c r="G4"/>
  <c r="G3"/>
  <c r="G2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6"/>
  <c r="D5"/>
  <c r="D4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10"/>
  <c r="C9"/>
  <c r="C8"/>
  <c r="C11"/>
  <c r="C12"/>
  <c r="C13"/>
  <c r="C14"/>
  <c r="C15"/>
  <c r="C16"/>
  <c r="C7"/>
  <c r="C6"/>
  <c r="C5"/>
</calcChain>
</file>

<file path=xl/sharedStrings.xml><?xml version="1.0" encoding="utf-8"?>
<sst xmlns="http://schemas.openxmlformats.org/spreadsheetml/2006/main" count="106" uniqueCount="61">
  <si>
    <t>Year</t>
  </si>
  <si>
    <t xml:space="preserve">    Total</t>
  </si>
  <si>
    <t>1996-Q1</t>
  </si>
  <si>
    <t>1996-Q2</t>
  </si>
  <si>
    <t>1996-Q3</t>
  </si>
  <si>
    <t>1996-Q4</t>
  </si>
  <si>
    <t>1997-Q1</t>
  </si>
  <si>
    <t>1997-Q2</t>
  </si>
  <si>
    <t>1997-Q3</t>
  </si>
  <si>
    <t>1997-Q4</t>
  </si>
  <si>
    <t>1998-Q1</t>
  </si>
  <si>
    <t>1998-Q2</t>
  </si>
  <si>
    <t>1998-Q3</t>
  </si>
  <si>
    <t>1998-Q4</t>
  </si>
  <si>
    <t>1999-Q1</t>
  </si>
  <si>
    <t>1999-Q2</t>
  </si>
  <si>
    <t>1999-Q3</t>
  </si>
  <si>
    <t>1999-Q4</t>
  </si>
  <si>
    <t>2000-Q1</t>
  </si>
  <si>
    <t>2000-Q2</t>
  </si>
  <si>
    <t>2000-Q3</t>
  </si>
  <si>
    <t>2000-Q4</t>
  </si>
  <si>
    <t>2001-Q1</t>
  </si>
  <si>
    <t>2001-Q2</t>
  </si>
  <si>
    <t>2001-Q3</t>
  </si>
  <si>
    <t>2001-Q4</t>
  </si>
  <si>
    <t>2002-Q1</t>
  </si>
  <si>
    <t>2002-Q2</t>
  </si>
  <si>
    <t>2002-Q3</t>
  </si>
  <si>
    <t>2002-Q4</t>
  </si>
  <si>
    <t>2003-Q1</t>
  </si>
  <si>
    <t>2003-Q2</t>
  </si>
  <si>
    <t>2003-Q3</t>
  </si>
  <si>
    <t>2003-Q4</t>
  </si>
  <si>
    <t>2004-Q1</t>
  </si>
  <si>
    <t>2004-Q2</t>
  </si>
  <si>
    <t>2004-Q3</t>
  </si>
  <si>
    <t>2004-Q4</t>
  </si>
  <si>
    <t>2005-Q1</t>
  </si>
  <si>
    <t>2005-Q2</t>
  </si>
  <si>
    <t>2005-Q3</t>
  </si>
  <si>
    <t>2005-Q4</t>
  </si>
  <si>
    <t>2006-Q1</t>
  </si>
  <si>
    <t>2006-Q2</t>
  </si>
  <si>
    <t>Moving average</t>
  </si>
  <si>
    <t>Centered Moving Avg</t>
  </si>
  <si>
    <t>Seasonal-Irregular Value</t>
  </si>
  <si>
    <t>Quarter</t>
  </si>
  <si>
    <t>Q1</t>
  </si>
  <si>
    <t>Q2</t>
  </si>
  <si>
    <t>Q3</t>
  </si>
  <si>
    <t>Q4</t>
  </si>
  <si>
    <t>Seasonal Index</t>
  </si>
  <si>
    <t>Deseasonalized Sales</t>
  </si>
  <si>
    <t>Predicted Values</t>
  </si>
  <si>
    <t>2006-Q3</t>
  </si>
  <si>
    <t>2006-Q4</t>
  </si>
  <si>
    <t>Final Forecast</t>
  </si>
  <si>
    <t>MAPE</t>
  </si>
  <si>
    <t xml:space="preserve">          X</t>
  </si>
  <si>
    <t xml:space="preserve">MAPE        </t>
  </si>
</sst>
</file>

<file path=xl/styles.xml><?xml version="1.0" encoding="utf-8"?>
<styleSheet xmlns="http://schemas.openxmlformats.org/spreadsheetml/2006/main">
  <numFmts count="1">
    <numFmt numFmtId="164" formatCode="0.00000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4"/>
      <color theme="1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39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9" fillId="40" borderId="0" applyNumberFormat="0" applyBorder="0" applyAlignment="0" applyProtection="0"/>
    <xf numFmtId="0" fontId="18" fillId="33" borderId="0" applyNumberFormat="0" applyBorder="0" applyAlignment="0" applyProtection="0"/>
    <xf numFmtId="0" fontId="18" fillId="38" borderId="0" applyNumberFormat="0" applyBorder="0" applyAlignment="0" applyProtection="0"/>
    <xf numFmtId="0" fontId="19" fillId="43" borderId="0" applyNumberFormat="0" applyBorder="0" applyAlignment="0" applyProtection="0"/>
    <xf numFmtId="0" fontId="18" fillId="39" borderId="0" applyNumberFormat="0" applyBorder="0" applyAlignment="0" applyProtection="0"/>
    <xf numFmtId="0" fontId="18" fillId="36" borderId="0" applyNumberFormat="0" applyBorder="0" applyAlignment="0" applyProtection="0"/>
    <xf numFmtId="0" fontId="18" fillId="41" borderId="0" applyNumberFormat="0" applyBorder="0" applyAlignment="0" applyProtection="0"/>
    <xf numFmtId="0" fontId="18" fillId="42" borderId="0" applyNumberFormat="0" applyBorder="0" applyAlignment="0" applyProtection="0"/>
    <xf numFmtId="0" fontId="19" fillId="41" borderId="0" applyNumberFormat="0" applyBorder="0" applyAlignment="0" applyProtection="0"/>
    <xf numFmtId="0" fontId="18" fillId="34" borderId="0" applyNumberFormat="0" applyBorder="0" applyAlignment="0" applyProtection="0"/>
    <xf numFmtId="0" fontId="18" fillId="35" borderId="0" applyNumberFormat="0" applyBorder="0" applyAlignment="0" applyProtection="0"/>
    <xf numFmtId="0" fontId="18" fillId="40" borderId="0" applyNumberFormat="0" applyBorder="0" applyAlignment="0" applyProtection="0"/>
    <xf numFmtId="0" fontId="18" fillId="54" borderId="16" applyNumberFormat="0" applyFont="0" applyAlignment="0" applyProtection="0"/>
    <xf numFmtId="0" fontId="19" fillId="44" borderId="0" applyNumberFormat="0" applyBorder="0" applyAlignment="0" applyProtection="0"/>
    <xf numFmtId="0" fontId="29" fillId="0" borderId="15" applyNumberFormat="0" applyFill="0" applyAlignment="0" applyProtection="0"/>
    <xf numFmtId="0" fontId="20" fillId="34" borderId="0" applyNumberFormat="0" applyBorder="0" applyAlignment="0" applyProtection="0"/>
    <xf numFmtId="0" fontId="19" fillId="48" borderId="0" applyNumberFormat="0" applyBorder="0" applyAlignment="0" applyProtection="0"/>
    <xf numFmtId="0" fontId="23" fillId="0" borderId="0" applyNumberFormat="0" applyFill="0" applyBorder="0" applyAlignment="0" applyProtection="0"/>
    <xf numFmtId="0" fontId="19" fillId="45" borderId="0" applyNumberFormat="0" applyBorder="0" applyAlignment="0" applyProtection="0"/>
    <xf numFmtId="0" fontId="26" fillId="0" borderId="13" applyNumberFormat="0" applyFill="0" applyAlignment="0" applyProtection="0"/>
    <xf numFmtId="0" fontId="22" fillId="52" borderId="11" applyNumberFormat="0" applyAlignment="0" applyProtection="0"/>
    <xf numFmtId="0" fontId="28" fillId="38" borderId="10" applyNumberFormat="0" applyAlignment="0" applyProtection="0"/>
    <xf numFmtId="0" fontId="19" fillId="50" borderId="0" applyNumberFormat="0" applyBorder="0" applyAlignment="0" applyProtection="0"/>
    <xf numFmtId="0" fontId="18" fillId="0" borderId="0"/>
    <xf numFmtId="0" fontId="27" fillId="0" borderId="0" applyNumberFormat="0" applyFill="0" applyBorder="0" applyAlignment="0" applyProtection="0"/>
    <xf numFmtId="0" fontId="19" fillId="44" borderId="0" applyNumberFormat="0" applyBorder="0" applyAlignment="0" applyProtection="0"/>
    <xf numFmtId="0" fontId="25" fillId="0" borderId="12" applyNumberFormat="0" applyFill="0" applyAlignment="0" applyProtection="0"/>
    <xf numFmtId="0" fontId="19" fillId="47" borderId="0" applyNumberFormat="0" applyBorder="0" applyAlignment="0" applyProtection="0"/>
    <xf numFmtId="0" fontId="31" fillId="51" borderId="17" applyNumberFormat="0" applyAlignment="0" applyProtection="0"/>
    <xf numFmtId="0" fontId="19" fillId="45" borderId="0" applyNumberFormat="0" applyBorder="0" applyAlignment="0" applyProtection="0"/>
    <xf numFmtId="0" fontId="30" fillId="53" borderId="0" applyNumberFormat="0" applyBorder="0" applyAlignment="0" applyProtection="0"/>
    <xf numFmtId="0" fontId="21" fillId="51" borderId="10" applyNumberFormat="0" applyAlignment="0" applyProtection="0"/>
    <xf numFmtId="0" fontId="19" fillId="49" borderId="0" applyNumberFormat="0" applyBorder="0" applyAlignment="0" applyProtection="0"/>
    <xf numFmtId="0" fontId="24" fillId="35" borderId="0" applyNumberFormat="0" applyBorder="0" applyAlignment="0" applyProtection="0"/>
    <xf numFmtId="0" fontId="19" fillId="46" borderId="0" applyNumberFormat="0" applyBorder="0" applyAlignment="0" applyProtection="0"/>
    <xf numFmtId="0" fontId="27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33" fillId="0" borderId="18" applyNumberFormat="0" applyFill="0" applyAlignment="0" applyProtection="0"/>
    <xf numFmtId="0" fontId="3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/>
    <xf numFmtId="0" fontId="0" fillId="0" borderId="19" xfId="0" applyBorder="1"/>
    <xf numFmtId="2" fontId="0" fillId="0" borderId="19" xfId="0" applyNumberFormat="1" applyBorder="1"/>
    <xf numFmtId="9" fontId="0" fillId="0" borderId="19" xfId="84" applyFont="1" applyBorder="1"/>
    <xf numFmtId="0" fontId="0" fillId="0" borderId="22" xfId="0" applyBorder="1"/>
    <xf numFmtId="2" fontId="0" fillId="0" borderId="22" xfId="0" applyNumberFormat="1" applyBorder="1"/>
    <xf numFmtId="9" fontId="0" fillId="0" borderId="22" xfId="84" applyFont="1" applyBorder="1"/>
    <xf numFmtId="0" fontId="16" fillId="55" borderId="19" xfId="0" applyFont="1" applyFill="1" applyBorder="1" applyAlignment="1">
      <alignment horizontal="center" vertical="center"/>
    </xf>
    <xf numFmtId="0" fontId="16" fillId="55" borderId="19" xfId="0" applyFont="1" applyFill="1" applyBorder="1" applyAlignment="1">
      <alignment horizontal="center"/>
    </xf>
    <xf numFmtId="0" fontId="16" fillId="55" borderId="23" xfId="0" applyFont="1" applyFill="1" applyBorder="1" applyAlignment="1">
      <alignment horizontal="center"/>
    </xf>
    <xf numFmtId="0" fontId="18" fillId="0" borderId="19" xfId="68" applyBorder="1"/>
    <xf numFmtId="164" fontId="0" fillId="0" borderId="19" xfId="0" applyNumberFormat="1" applyBorder="1"/>
    <xf numFmtId="0" fontId="16" fillId="55" borderId="19" xfId="0" applyFont="1" applyFill="1" applyBorder="1"/>
    <xf numFmtId="0" fontId="33" fillId="55" borderId="19" xfId="68" applyFont="1" applyFill="1" applyBorder="1"/>
    <xf numFmtId="0" fontId="16" fillId="55" borderId="0" xfId="0" applyFont="1" applyFill="1"/>
    <xf numFmtId="0" fontId="35" fillId="56" borderId="20" xfId="0" applyFont="1" applyFill="1" applyBorder="1" applyAlignment="1">
      <alignment horizontal="center" wrapText="1"/>
    </xf>
    <xf numFmtId="0" fontId="35" fillId="56" borderId="21" xfId="0" applyFont="1" applyFill="1" applyBorder="1" applyAlignment="1">
      <alignment horizontal="center" wrapText="1"/>
    </xf>
    <xf numFmtId="9" fontId="35" fillId="56" borderId="19" xfId="0" applyNumberFormat="1" applyFont="1" applyFill="1" applyBorder="1"/>
    <xf numFmtId="0" fontId="0" fillId="56" borderId="19" xfId="0" applyFill="1" applyBorder="1"/>
    <xf numFmtId="9" fontId="0" fillId="56" borderId="19" xfId="84" applyFont="1" applyFill="1" applyBorder="1"/>
  </cellXfs>
  <cellStyles count="85">
    <cellStyle name="20% - Accent1" xfId="19" builtinId="30" customBuiltin="1"/>
    <cellStyle name="20% - Accent1 2" xfId="46"/>
    <cellStyle name="20% - Accent2" xfId="23" builtinId="34" customBuiltin="1"/>
    <cellStyle name="20% - Accent2 2" xfId="54"/>
    <cellStyle name="20% - Accent3" xfId="27" builtinId="38" customBuiltin="1"/>
    <cellStyle name="20% - Accent3 2" xfId="55"/>
    <cellStyle name="20% - Accent4" xfId="31" builtinId="42" customBuiltin="1"/>
    <cellStyle name="20% - Accent4 2" xfId="50"/>
    <cellStyle name="20% - Accent5" xfId="35" builtinId="46" customBuiltin="1"/>
    <cellStyle name="20% - Accent5 2" xfId="44"/>
    <cellStyle name="20% - Accent6" xfId="39" builtinId="50" customBuiltin="1"/>
    <cellStyle name="20% - Accent6 2" xfId="47"/>
    <cellStyle name="40% - Accent1" xfId="20" builtinId="31" customBuiltin="1"/>
    <cellStyle name="40% - Accent1 2" xfId="42"/>
    <cellStyle name="40% - Accent2" xfId="24" builtinId="35" customBuiltin="1"/>
    <cellStyle name="40% - Accent2 2" xfId="56"/>
    <cellStyle name="40% - Accent3" xfId="28" builtinId="39" customBuiltin="1"/>
    <cellStyle name="40% - Accent3 2" xfId="51"/>
    <cellStyle name="40% - Accent4" xfId="32" builtinId="43" customBuiltin="1"/>
    <cellStyle name="40% - Accent4 2" xfId="43"/>
    <cellStyle name="40% - Accent5" xfId="36" builtinId="47" customBuiltin="1"/>
    <cellStyle name="40% - Accent5 2" xfId="49"/>
    <cellStyle name="40% - Accent6" xfId="40" builtinId="51" customBuiltin="1"/>
    <cellStyle name="40% - Accent6 2" xfId="52"/>
    <cellStyle name="60% - Accent1" xfId="21" builtinId="32" customBuiltin="1"/>
    <cellStyle name="60% - Accent1 2" xfId="48"/>
    <cellStyle name="60% - Accent2" xfId="25" builtinId="36" customBuiltin="1"/>
    <cellStyle name="60% - Accent2 2" xfId="45"/>
    <cellStyle name="60% - Accent3" xfId="29" builtinId="40" customBuiltin="1"/>
    <cellStyle name="60% - Accent3 2" xfId="53"/>
    <cellStyle name="60% - Accent4" xfId="33" builtinId="44" customBuiltin="1"/>
    <cellStyle name="60% - Accent4 2" xfId="70"/>
    <cellStyle name="60% - Accent5" xfId="37" builtinId="48" customBuiltin="1"/>
    <cellStyle name="60% - Accent5 2" xfId="63"/>
    <cellStyle name="60% - Accent6" xfId="41" builtinId="52" customBuiltin="1"/>
    <cellStyle name="60% - Accent6 2" xfId="79"/>
    <cellStyle name="Accent1" xfId="18" builtinId="29" customBuiltin="1"/>
    <cellStyle name="Accent1 2" xfId="72"/>
    <cellStyle name="Accent2" xfId="22" builtinId="33" customBuiltin="1"/>
    <cellStyle name="Accent2 2" xfId="61"/>
    <cellStyle name="Accent3" xfId="26" builtinId="37" customBuiltin="1"/>
    <cellStyle name="Accent3 2" xfId="77"/>
    <cellStyle name="Accent4" xfId="30" builtinId="41" customBuiltin="1"/>
    <cellStyle name="Accent4 2" xfId="58"/>
    <cellStyle name="Accent5" xfId="34" builtinId="45" customBuiltin="1"/>
    <cellStyle name="Accent5 2" xfId="74"/>
    <cellStyle name="Accent6" xfId="38" builtinId="49" customBuiltin="1"/>
    <cellStyle name="Accent6 2" xfId="67"/>
    <cellStyle name="Bad" xfId="7" builtinId="27" customBuiltin="1"/>
    <cellStyle name="Bad 2" xfId="60"/>
    <cellStyle name="Calculation" xfId="11" builtinId="22" customBuiltin="1"/>
    <cellStyle name="Calculation 2" xfId="76"/>
    <cellStyle name="Check Cell" xfId="13" builtinId="23" customBuiltin="1"/>
    <cellStyle name="Check Cell 2" xfId="65"/>
    <cellStyle name="Explanatory Text" xfId="16" builtinId="53" customBuiltin="1"/>
    <cellStyle name="Explanatory Text 2" xfId="62"/>
    <cellStyle name="Good" xfId="6" builtinId="26" customBuiltin="1"/>
    <cellStyle name="Good 2" xfId="78"/>
    <cellStyle name="Heading 1" xfId="2" builtinId="16" customBuiltin="1"/>
    <cellStyle name="Heading 1 2" xfId="71"/>
    <cellStyle name="Heading 2" xfId="3" builtinId="17" customBuiltin="1"/>
    <cellStyle name="Heading 2 2" xfId="64"/>
    <cellStyle name="Heading 3" xfId="4" builtinId="18" customBuiltin="1"/>
    <cellStyle name="Heading 3 2" xfId="80"/>
    <cellStyle name="Heading 4" xfId="5" builtinId="19" customBuiltin="1"/>
    <cellStyle name="Heading 4 2" xfId="69"/>
    <cellStyle name="Input" xfId="9" builtinId="20" customBuiltin="1"/>
    <cellStyle name="Input 2" xfId="66"/>
    <cellStyle name="Linked Cell" xfId="12" builtinId="24" customBuiltin="1"/>
    <cellStyle name="Linked Cell 2" xfId="59"/>
    <cellStyle name="Neutral" xfId="8" builtinId="28" customBuiltin="1"/>
    <cellStyle name="Neutral 2" xfId="75"/>
    <cellStyle name="Normal" xfId="0" builtinId="0"/>
    <cellStyle name="Normal_Time Series Analysis excercise" xfId="68"/>
    <cellStyle name="Note" xfId="15" builtinId="10" customBuiltin="1"/>
    <cellStyle name="Note 2" xfId="57"/>
    <cellStyle name="Output" xfId="10" builtinId="21" customBuiltin="1"/>
    <cellStyle name="Output 2" xfId="73"/>
    <cellStyle name="Percent" xfId="84" builtinId="5"/>
    <cellStyle name="Title" xfId="1" builtinId="15" customBuiltin="1"/>
    <cellStyle name="Title 2" xfId="81"/>
    <cellStyle name="Total" xfId="17" builtinId="25" customBuiltin="1"/>
    <cellStyle name="Total 2" xfId="82"/>
    <cellStyle name="Warning Text" xfId="14" builtinId="11" customBuiltin="1"/>
    <cellStyle name="Warning Text 2" xfId="83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layout/>
    </c:title>
    <c:plotArea>
      <c:layout>
        <c:manualLayout>
          <c:layoutTarget val="inner"/>
          <c:xMode val="edge"/>
          <c:yMode val="edge"/>
          <c:x val="0.1439293576675009"/>
          <c:y val="3.8350672487182623E-2"/>
          <c:w val="0.74066027793037503"/>
          <c:h val="0.77597133259896922"/>
        </c:manualLayout>
      </c:layout>
      <c:lineChart>
        <c:grouping val="standard"/>
        <c:ser>
          <c:idx val="0"/>
          <c:order val="0"/>
          <c:tx>
            <c:v>Sales</c:v>
          </c:tx>
          <c:marker>
            <c:symbol val="none"/>
          </c:marker>
          <c:cat>
            <c:strRef>
              <c:f>Sheet1!$A$2:$A$41</c:f>
              <c:strCache>
                <c:ptCount val="40"/>
                <c:pt idx="0">
                  <c:v>1996-Q1</c:v>
                </c:pt>
                <c:pt idx="1">
                  <c:v>1996-Q2</c:v>
                </c:pt>
                <c:pt idx="2">
                  <c:v>1996-Q3</c:v>
                </c:pt>
                <c:pt idx="3">
                  <c:v>1996-Q4</c:v>
                </c:pt>
                <c:pt idx="4">
                  <c:v>1997-Q1</c:v>
                </c:pt>
                <c:pt idx="5">
                  <c:v>1997-Q2</c:v>
                </c:pt>
                <c:pt idx="6">
                  <c:v>1997-Q3</c:v>
                </c:pt>
                <c:pt idx="7">
                  <c:v>1997-Q4</c:v>
                </c:pt>
                <c:pt idx="8">
                  <c:v>1998-Q1</c:v>
                </c:pt>
                <c:pt idx="9">
                  <c:v>1998-Q2</c:v>
                </c:pt>
                <c:pt idx="10">
                  <c:v>1998-Q3</c:v>
                </c:pt>
                <c:pt idx="11">
                  <c:v>1998-Q4</c:v>
                </c:pt>
                <c:pt idx="12">
                  <c:v>1999-Q1</c:v>
                </c:pt>
                <c:pt idx="13">
                  <c:v>1999-Q2</c:v>
                </c:pt>
                <c:pt idx="14">
                  <c:v>1999-Q3</c:v>
                </c:pt>
                <c:pt idx="15">
                  <c:v>1999-Q4</c:v>
                </c:pt>
                <c:pt idx="16">
                  <c:v>2000-Q1</c:v>
                </c:pt>
                <c:pt idx="17">
                  <c:v>2000-Q2</c:v>
                </c:pt>
                <c:pt idx="18">
                  <c:v>2000-Q3</c:v>
                </c:pt>
                <c:pt idx="19">
                  <c:v>2000-Q4</c:v>
                </c:pt>
                <c:pt idx="20">
                  <c:v>2001-Q1</c:v>
                </c:pt>
                <c:pt idx="21">
                  <c:v>2001-Q2</c:v>
                </c:pt>
                <c:pt idx="22">
                  <c:v>2001-Q3</c:v>
                </c:pt>
                <c:pt idx="23">
                  <c:v>2001-Q4</c:v>
                </c:pt>
                <c:pt idx="24">
                  <c:v>2002-Q1</c:v>
                </c:pt>
                <c:pt idx="25">
                  <c:v>2002-Q2</c:v>
                </c:pt>
                <c:pt idx="26">
                  <c:v>2002-Q3</c:v>
                </c:pt>
                <c:pt idx="27">
                  <c:v>2002-Q4</c:v>
                </c:pt>
                <c:pt idx="28">
                  <c:v>2003-Q1</c:v>
                </c:pt>
                <c:pt idx="29">
                  <c:v>2003-Q2</c:v>
                </c:pt>
                <c:pt idx="30">
                  <c:v>2003-Q3</c:v>
                </c:pt>
                <c:pt idx="31">
                  <c:v>2003-Q4</c:v>
                </c:pt>
                <c:pt idx="32">
                  <c:v>2004-Q1</c:v>
                </c:pt>
                <c:pt idx="33">
                  <c:v>2004-Q2</c:v>
                </c:pt>
                <c:pt idx="34">
                  <c:v>2004-Q3</c:v>
                </c:pt>
                <c:pt idx="35">
                  <c:v>2004-Q4</c:v>
                </c:pt>
                <c:pt idx="36">
                  <c:v>2005-Q1</c:v>
                </c:pt>
                <c:pt idx="37">
                  <c:v>2005-Q2</c:v>
                </c:pt>
                <c:pt idx="38">
                  <c:v>2005-Q3</c:v>
                </c:pt>
                <c:pt idx="39">
                  <c:v>2005-Q4</c:v>
                </c:pt>
              </c:strCache>
            </c:strRef>
          </c:cat>
          <c:val>
            <c:numRef>
              <c:f>Sheet1!$B$2:$B$41</c:f>
              <c:numCache>
                <c:formatCode>General</c:formatCode>
                <c:ptCount val="40"/>
                <c:pt idx="0">
                  <c:v>10222</c:v>
                </c:pt>
                <c:pt idx="1">
                  <c:v>13549</c:v>
                </c:pt>
                <c:pt idx="2">
                  <c:v>16632</c:v>
                </c:pt>
                <c:pt idx="3">
                  <c:v>11983</c:v>
                </c:pt>
                <c:pt idx="4">
                  <c:v>11007</c:v>
                </c:pt>
                <c:pt idx="5">
                  <c:v>14871</c:v>
                </c:pt>
                <c:pt idx="6">
                  <c:v>18108</c:v>
                </c:pt>
                <c:pt idx="7">
                  <c:v>12977</c:v>
                </c:pt>
                <c:pt idx="8">
                  <c:v>11796</c:v>
                </c:pt>
                <c:pt idx="9">
                  <c:v>16378</c:v>
                </c:pt>
                <c:pt idx="10">
                  <c:v>19966</c:v>
                </c:pt>
                <c:pt idx="11">
                  <c:v>14154</c:v>
                </c:pt>
                <c:pt idx="12">
                  <c:v>13031</c:v>
                </c:pt>
                <c:pt idx="13">
                  <c:v>17281</c:v>
                </c:pt>
                <c:pt idx="14">
                  <c:v>21118</c:v>
                </c:pt>
                <c:pt idx="15">
                  <c:v>14897</c:v>
                </c:pt>
                <c:pt idx="16">
                  <c:v>13525</c:v>
                </c:pt>
                <c:pt idx="17">
                  <c:v>18876</c:v>
                </c:pt>
                <c:pt idx="18">
                  <c:v>22726</c:v>
                </c:pt>
                <c:pt idx="19">
                  <c:v>15952</c:v>
                </c:pt>
                <c:pt idx="20">
                  <c:v>14044</c:v>
                </c:pt>
                <c:pt idx="21">
                  <c:v>17870</c:v>
                </c:pt>
                <c:pt idx="22">
                  <c:v>22812</c:v>
                </c:pt>
                <c:pt idx="23">
                  <c:v>14669</c:v>
                </c:pt>
                <c:pt idx="24">
                  <c:v>14223</c:v>
                </c:pt>
                <c:pt idx="25">
                  <c:v>18751</c:v>
                </c:pt>
                <c:pt idx="26">
                  <c:v>23223</c:v>
                </c:pt>
                <c:pt idx="27">
                  <c:v>16716</c:v>
                </c:pt>
                <c:pt idx="28">
                  <c:v>14693</c:v>
                </c:pt>
                <c:pt idx="29">
                  <c:v>19754</c:v>
                </c:pt>
                <c:pt idx="30">
                  <c:v>24362</c:v>
                </c:pt>
                <c:pt idx="31">
                  <c:v>17943</c:v>
                </c:pt>
                <c:pt idx="32">
                  <c:v>16083</c:v>
                </c:pt>
                <c:pt idx="33">
                  <c:v>21654</c:v>
                </c:pt>
                <c:pt idx="34">
                  <c:v>26113</c:v>
                </c:pt>
                <c:pt idx="35">
                  <c:v>19171</c:v>
                </c:pt>
                <c:pt idx="36">
                  <c:v>17915</c:v>
                </c:pt>
                <c:pt idx="37">
                  <c:v>22971</c:v>
                </c:pt>
                <c:pt idx="38">
                  <c:v>27624</c:v>
                </c:pt>
                <c:pt idx="39">
                  <c:v>20127</c:v>
                </c:pt>
              </c:numCache>
            </c:numRef>
          </c:val>
        </c:ser>
        <c:marker val="1"/>
        <c:axId val="45899776"/>
        <c:axId val="45901312"/>
      </c:lineChart>
      <c:catAx>
        <c:axId val="45899776"/>
        <c:scaling>
          <c:orientation val="minMax"/>
        </c:scaling>
        <c:axPos val="b"/>
        <c:tickLblPos val="nextTo"/>
        <c:crossAx val="45901312"/>
        <c:crosses val="autoZero"/>
        <c:auto val="1"/>
        <c:lblAlgn val="ctr"/>
        <c:lblOffset val="100"/>
      </c:catAx>
      <c:valAx>
        <c:axId val="45901312"/>
        <c:scaling>
          <c:orientation val="minMax"/>
        </c:scaling>
        <c:axPos val="l"/>
        <c:majorGridlines/>
        <c:numFmt formatCode="General" sourceLinked="1"/>
        <c:tickLblPos val="nextTo"/>
        <c:crossAx val="458997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style val="4"/>
  <c:chart>
    <c:title>
      <c:layout/>
    </c:title>
    <c:plotArea>
      <c:layout>
        <c:manualLayout>
          <c:layoutTarget val="inner"/>
          <c:xMode val="edge"/>
          <c:yMode val="edge"/>
          <c:x val="0.12643147364586543"/>
          <c:y val="0.13645672405722334"/>
          <c:w val="0.52933355750460021"/>
          <c:h val="0.71741041136834682"/>
        </c:manualLayout>
      </c:layout>
      <c:lineChart>
        <c:grouping val="standard"/>
        <c:ser>
          <c:idx val="0"/>
          <c:order val="0"/>
          <c:tx>
            <c:strRef>
              <c:f>Sheet2!$D$1</c:f>
              <c:strCache>
                <c:ptCount val="1"/>
                <c:pt idx="0">
                  <c:v>Deseasonalized Sales</c:v>
                </c:pt>
              </c:strCache>
            </c:strRef>
          </c:tx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0.22911787105748471"/>
                  <c:y val="-9.5564782737597359E-2"/>
                </c:manualLayout>
              </c:layout>
              <c:numFmt formatCode="General" sourceLinked="0"/>
            </c:trendlineLbl>
          </c:trendline>
          <c:cat>
            <c:strRef>
              <c:f>Sheet2!$A$2:$A$41</c:f>
              <c:strCache>
                <c:ptCount val="40"/>
                <c:pt idx="0">
                  <c:v>1996-Q1</c:v>
                </c:pt>
                <c:pt idx="1">
                  <c:v>1996-Q2</c:v>
                </c:pt>
                <c:pt idx="2">
                  <c:v>1996-Q3</c:v>
                </c:pt>
                <c:pt idx="3">
                  <c:v>1996-Q4</c:v>
                </c:pt>
                <c:pt idx="4">
                  <c:v>1997-Q1</c:v>
                </c:pt>
                <c:pt idx="5">
                  <c:v>1997-Q2</c:v>
                </c:pt>
                <c:pt idx="6">
                  <c:v>1997-Q3</c:v>
                </c:pt>
                <c:pt idx="7">
                  <c:v>1997-Q4</c:v>
                </c:pt>
                <c:pt idx="8">
                  <c:v>1998-Q1</c:v>
                </c:pt>
                <c:pt idx="9">
                  <c:v>1998-Q2</c:v>
                </c:pt>
                <c:pt idx="10">
                  <c:v>1998-Q3</c:v>
                </c:pt>
                <c:pt idx="11">
                  <c:v>1998-Q4</c:v>
                </c:pt>
                <c:pt idx="12">
                  <c:v>1999-Q1</c:v>
                </c:pt>
                <c:pt idx="13">
                  <c:v>1999-Q2</c:v>
                </c:pt>
                <c:pt idx="14">
                  <c:v>1999-Q3</c:v>
                </c:pt>
                <c:pt idx="15">
                  <c:v>1999-Q4</c:v>
                </c:pt>
                <c:pt idx="16">
                  <c:v>2000-Q1</c:v>
                </c:pt>
                <c:pt idx="17">
                  <c:v>2000-Q2</c:v>
                </c:pt>
                <c:pt idx="18">
                  <c:v>2000-Q3</c:v>
                </c:pt>
                <c:pt idx="19">
                  <c:v>2000-Q4</c:v>
                </c:pt>
                <c:pt idx="20">
                  <c:v>2001-Q1</c:v>
                </c:pt>
                <c:pt idx="21">
                  <c:v>2001-Q2</c:v>
                </c:pt>
                <c:pt idx="22">
                  <c:v>2001-Q3</c:v>
                </c:pt>
                <c:pt idx="23">
                  <c:v>2001-Q4</c:v>
                </c:pt>
                <c:pt idx="24">
                  <c:v>2002-Q1</c:v>
                </c:pt>
                <c:pt idx="25">
                  <c:v>2002-Q2</c:v>
                </c:pt>
                <c:pt idx="26">
                  <c:v>2002-Q3</c:v>
                </c:pt>
                <c:pt idx="27">
                  <c:v>2002-Q4</c:v>
                </c:pt>
                <c:pt idx="28">
                  <c:v>2003-Q1</c:v>
                </c:pt>
                <c:pt idx="29">
                  <c:v>2003-Q2</c:v>
                </c:pt>
                <c:pt idx="30">
                  <c:v>2003-Q3</c:v>
                </c:pt>
                <c:pt idx="31">
                  <c:v>2003-Q4</c:v>
                </c:pt>
                <c:pt idx="32">
                  <c:v>2004-Q1</c:v>
                </c:pt>
                <c:pt idx="33">
                  <c:v>2004-Q2</c:v>
                </c:pt>
                <c:pt idx="34">
                  <c:v>2004-Q3</c:v>
                </c:pt>
                <c:pt idx="35">
                  <c:v>2004-Q4</c:v>
                </c:pt>
                <c:pt idx="36">
                  <c:v>2005-Q1</c:v>
                </c:pt>
                <c:pt idx="37">
                  <c:v>2005-Q2</c:v>
                </c:pt>
                <c:pt idx="38">
                  <c:v>2005-Q3</c:v>
                </c:pt>
                <c:pt idx="39">
                  <c:v>2005-Q4</c:v>
                </c:pt>
              </c:strCache>
            </c:strRef>
          </c:cat>
          <c:val>
            <c:numRef>
              <c:f>Sheet2!$D$2:$D$41</c:f>
              <c:numCache>
                <c:formatCode>0.00</c:formatCode>
                <c:ptCount val="40"/>
                <c:pt idx="0">
                  <c:v>12833.808334065712</c:v>
                </c:pt>
                <c:pt idx="1">
                  <c:v>12933.371515845742</c:v>
                </c:pt>
                <c:pt idx="2">
                  <c:v>13094.516395701296</c:v>
                </c:pt>
                <c:pt idx="3">
                  <c:v>13505.471840589675</c:v>
                </c:pt>
                <c:pt idx="4">
                  <c:v>13819.38254089819</c:v>
                </c:pt>
                <c:pt idx="5">
                  <c:v>14195.303550973653</c:v>
                </c:pt>
                <c:pt idx="6">
                  <c:v>14256.583868047082</c:v>
                </c:pt>
                <c:pt idx="7">
                  <c:v>14625.76216935093</c:v>
                </c:pt>
                <c:pt idx="8">
                  <c:v>14809.978781905611</c:v>
                </c:pt>
                <c:pt idx="9">
                  <c:v>15633.829705994653</c:v>
                </c:pt>
                <c:pt idx="10">
                  <c:v>15719.403220092116</c:v>
                </c:pt>
                <c:pt idx="11">
                  <c:v>15952.3031320793</c:v>
                </c:pt>
                <c:pt idx="12">
                  <c:v>16360.531833419125</c:v>
                </c:pt>
                <c:pt idx="13">
                  <c:v>16495.799923634975</c:v>
                </c:pt>
                <c:pt idx="14">
                  <c:v>16626.382710703463</c:v>
                </c:pt>
                <c:pt idx="15">
                  <c:v>16789.703247038669</c:v>
                </c:pt>
                <c:pt idx="16">
                  <c:v>16980.753054024532</c:v>
                </c:pt>
                <c:pt idx="17">
                  <c:v>18018.327605956471</c:v>
                </c:pt>
                <c:pt idx="18">
                  <c:v>17892.374916348464</c:v>
                </c:pt>
                <c:pt idx="19">
                  <c:v>17978.743787122297</c:v>
                </c:pt>
                <c:pt idx="20">
                  <c:v>17632.361988223329</c:v>
                </c:pt>
                <c:pt idx="21">
                  <c:v>17058.037418862161</c:v>
                </c:pt>
                <c:pt idx="22">
                  <c:v>17960.083454710075</c:v>
                </c:pt>
                <c:pt idx="23">
                  <c:v>16532.735244063249</c:v>
                </c:pt>
                <c:pt idx="24">
                  <c:v>17857.098017552009</c:v>
                </c:pt>
                <c:pt idx="25">
                  <c:v>17899.007254677355</c:v>
                </c:pt>
                <c:pt idx="26">
                  <c:v>18283.667283391726</c:v>
                </c:pt>
                <c:pt idx="27">
                  <c:v>18839.812007618875</c:v>
                </c:pt>
                <c:pt idx="28">
                  <c:v>18447.187033107759</c:v>
                </c:pt>
                <c:pt idx="29">
                  <c:v>18856.433753340967</c:v>
                </c:pt>
                <c:pt idx="30">
                  <c:v>19180.411762390271</c:v>
                </c:pt>
                <c:pt idx="31">
                  <c:v>20222.705602578695</c:v>
                </c:pt>
                <c:pt idx="32">
                  <c:v>20192.3439089003</c:v>
                </c:pt>
                <c:pt idx="33">
                  <c:v>20670.103092783502</c:v>
                </c:pt>
                <c:pt idx="34">
                  <c:v>20558.989095776091</c:v>
                </c:pt>
                <c:pt idx="35">
                  <c:v>21606.726250183146</c:v>
                </c:pt>
                <c:pt idx="36">
                  <c:v>22492.435561023991</c:v>
                </c:pt>
                <c:pt idx="37">
                  <c:v>21927.26231386025</c:v>
                </c:pt>
                <c:pt idx="38">
                  <c:v>21748.612368617883</c:v>
                </c:pt>
                <c:pt idx="39">
                  <c:v>22684.188578448498</c:v>
                </c:pt>
              </c:numCache>
            </c:numRef>
          </c:val>
        </c:ser>
        <c:marker val="1"/>
        <c:axId val="65648896"/>
        <c:axId val="65740800"/>
      </c:lineChart>
      <c:catAx>
        <c:axId val="65648896"/>
        <c:scaling>
          <c:orientation val="minMax"/>
        </c:scaling>
        <c:axPos val="b"/>
        <c:tickLblPos val="nextTo"/>
        <c:crossAx val="65740800"/>
        <c:crosses val="autoZero"/>
        <c:auto val="1"/>
        <c:lblAlgn val="ctr"/>
        <c:lblOffset val="100"/>
      </c:catAx>
      <c:valAx>
        <c:axId val="65740800"/>
        <c:scaling>
          <c:orientation val="minMax"/>
        </c:scaling>
        <c:axPos val="l"/>
        <c:majorGridlines/>
        <c:numFmt formatCode="0.00" sourceLinked="1"/>
        <c:tickLblPos val="nextTo"/>
        <c:crossAx val="65648896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2</xdr:row>
      <xdr:rowOff>0</xdr:rowOff>
    </xdr:from>
    <xdr:to>
      <xdr:col>16</xdr:col>
      <xdr:colOff>95249</xdr:colOff>
      <xdr:row>21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2</xdr:row>
      <xdr:rowOff>57150</xdr:rowOff>
    </xdr:from>
    <xdr:to>
      <xdr:col>17</xdr:col>
      <xdr:colOff>152400</xdr:colOff>
      <xdr:row>25</xdr:row>
      <xdr:rowOff>57149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3"/>
  <sheetViews>
    <sheetView workbookViewId="0">
      <selection activeCell="I1" sqref="I1"/>
    </sheetView>
  </sheetViews>
  <sheetFormatPr defaultRowHeight="15"/>
  <cols>
    <col min="3" max="3" width="15.140625" bestFit="1" customWidth="1"/>
    <col min="4" max="4" width="20.28515625" bestFit="1" customWidth="1"/>
    <col min="5" max="5" width="23.140625" bestFit="1" customWidth="1"/>
    <col min="7" max="7" width="14.7109375" bestFit="1" customWidth="1"/>
  </cols>
  <sheetData>
    <row r="1" spans="1:7" s="15" customFormat="1">
      <c r="A1" s="8" t="s">
        <v>0</v>
      </c>
      <c r="B1" s="13" t="s">
        <v>1</v>
      </c>
      <c r="C1" s="13" t="s">
        <v>44</v>
      </c>
      <c r="D1" s="13" t="s">
        <v>45</v>
      </c>
      <c r="E1" s="13" t="s">
        <v>46</v>
      </c>
      <c r="F1" s="14" t="s">
        <v>47</v>
      </c>
      <c r="G1" s="13" t="s">
        <v>52</v>
      </c>
    </row>
    <row r="2" spans="1:7">
      <c r="A2" s="2" t="s">
        <v>2</v>
      </c>
      <c r="B2" s="2">
        <v>10222</v>
      </c>
      <c r="C2" s="2"/>
      <c r="D2" s="2"/>
      <c r="E2" s="2"/>
      <c r="F2" s="11" t="s">
        <v>48</v>
      </c>
      <c r="G2" s="12">
        <f>AVERAGE(E6,E10,E14,E18,E22,E26,E30,E34,E38)</f>
        <v>0.79649257450953181</v>
      </c>
    </row>
    <row r="3" spans="1:7">
      <c r="A3" s="2" t="s">
        <v>3</v>
      </c>
      <c r="B3" s="2">
        <v>13549</v>
      </c>
      <c r="C3" s="2"/>
      <c r="D3" s="2"/>
      <c r="E3" s="2"/>
      <c r="F3" s="11" t="s">
        <v>49</v>
      </c>
      <c r="G3" s="12">
        <f>AVERAGE(E7,E11,E15,E19,E23,E27,E31,E35,E39)</f>
        <v>1.0476032480052955</v>
      </c>
    </row>
    <row r="4" spans="1:7">
      <c r="A4" s="2" t="s">
        <v>4</v>
      </c>
      <c r="B4" s="2">
        <v>16632</v>
      </c>
      <c r="C4" s="2"/>
      <c r="D4" s="2">
        <f>AVERAGE(C5:C6)</f>
        <v>13194.625</v>
      </c>
      <c r="E4" s="2">
        <f>B4/D4</f>
        <v>1.2605132771867333</v>
      </c>
      <c r="F4" s="11" t="s">
        <v>50</v>
      </c>
      <c r="G4" s="12">
        <f>AVERAGE(E8,E12,E16,E20,E24,E28,E32,E36)</f>
        <v>1.2701480886900958</v>
      </c>
    </row>
    <row r="5" spans="1:7">
      <c r="A5" s="2" t="s">
        <v>5</v>
      </c>
      <c r="B5" s="2">
        <v>11983</v>
      </c>
      <c r="C5" s="2">
        <f t="shared" ref="C5:C10" si="0">AVERAGE(B2:B5)</f>
        <v>13096.5</v>
      </c>
      <c r="D5" s="2">
        <f>AVERAGE(C6:C7)</f>
        <v>13458</v>
      </c>
      <c r="E5" s="2">
        <f t="shared" ref="E5:E39" si="1">B5/D5</f>
        <v>0.89039976222321293</v>
      </c>
      <c r="F5" s="11" t="s">
        <v>51</v>
      </c>
      <c r="G5" s="12">
        <f>AVERAGE(E9,E13,E17,E21,E25,E29,E33,E37)</f>
        <v>0.88726522147778941</v>
      </c>
    </row>
    <row r="6" spans="1:7">
      <c r="A6" s="2" t="s">
        <v>6</v>
      </c>
      <c r="B6" s="2">
        <v>11007</v>
      </c>
      <c r="C6" s="2">
        <f t="shared" si="0"/>
        <v>13292.75</v>
      </c>
      <c r="D6" s="2">
        <f>AVERAGE(C7:C8)</f>
        <v>13807.75</v>
      </c>
      <c r="E6" s="2">
        <f t="shared" si="1"/>
        <v>0.79716101464757116</v>
      </c>
    </row>
    <row r="7" spans="1:7">
      <c r="A7" s="2" t="s">
        <v>7</v>
      </c>
      <c r="B7" s="2">
        <v>14871</v>
      </c>
      <c r="C7" s="2">
        <f t="shared" si="0"/>
        <v>13623.25</v>
      </c>
      <c r="D7" s="2">
        <f t="shared" ref="D7:D39" si="2">AVERAGE(C8:C9)</f>
        <v>14116.5</v>
      </c>
      <c r="E7" s="2">
        <f t="shared" si="1"/>
        <v>1.0534480926575285</v>
      </c>
    </row>
    <row r="8" spans="1:7">
      <c r="A8" s="2" t="s">
        <v>8</v>
      </c>
      <c r="B8" s="2">
        <v>18108</v>
      </c>
      <c r="C8" s="2">
        <f t="shared" si="0"/>
        <v>13992.25</v>
      </c>
      <c r="D8" s="2">
        <f t="shared" si="2"/>
        <v>14339.375</v>
      </c>
      <c r="E8" s="2">
        <f t="shared" si="1"/>
        <v>1.2628165453515234</v>
      </c>
    </row>
    <row r="9" spans="1:7">
      <c r="A9" s="2" t="s">
        <v>9</v>
      </c>
      <c r="B9" s="2">
        <v>12977</v>
      </c>
      <c r="C9" s="2">
        <f t="shared" si="0"/>
        <v>14240.75</v>
      </c>
      <c r="D9" s="2">
        <f t="shared" si="2"/>
        <v>14626.375</v>
      </c>
      <c r="E9" s="2">
        <f t="shared" si="1"/>
        <v>0.88723282426438543</v>
      </c>
    </row>
    <row r="10" spans="1:7">
      <c r="A10" s="2" t="s">
        <v>10</v>
      </c>
      <c r="B10" s="2">
        <v>11796</v>
      </c>
      <c r="C10" s="2">
        <f t="shared" si="0"/>
        <v>14438</v>
      </c>
      <c r="D10" s="2">
        <f t="shared" si="2"/>
        <v>15047</v>
      </c>
      <c r="E10" s="2">
        <f t="shared" si="1"/>
        <v>0.7839436432511464</v>
      </c>
    </row>
    <row r="11" spans="1:7">
      <c r="A11" s="2" t="s">
        <v>11</v>
      </c>
      <c r="B11" s="2">
        <v>16378</v>
      </c>
      <c r="C11" s="2">
        <f t="shared" ref="C11:C41" si="3">AVERAGE(B8:B11)</f>
        <v>14814.75</v>
      </c>
      <c r="D11" s="2">
        <f t="shared" si="2"/>
        <v>15426.375</v>
      </c>
      <c r="E11" s="2">
        <f t="shared" si="1"/>
        <v>1.0616881801460161</v>
      </c>
    </row>
    <row r="12" spans="1:7">
      <c r="A12" s="2" t="s">
        <v>12</v>
      </c>
      <c r="B12" s="2">
        <v>19966</v>
      </c>
      <c r="C12" s="2">
        <f t="shared" si="3"/>
        <v>15279.25</v>
      </c>
      <c r="D12" s="2">
        <f t="shared" si="2"/>
        <v>15727.875</v>
      </c>
      <c r="E12" s="2">
        <f t="shared" si="1"/>
        <v>1.2694658369296552</v>
      </c>
    </row>
    <row r="13" spans="1:7">
      <c r="A13" s="2" t="s">
        <v>13</v>
      </c>
      <c r="B13" s="2">
        <v>14154</v>
      </c>
      <c r="C13" s="2">
        <f t="shared" si="3"/>
        <v>15573.5</v>
      </c>
      <c r="D13" s="2">
        <f t="shared" si="2"/>
        <v>15995.125</v>
      </c>
      <c r="E13" s="2">
        <f t="shared" si="1"/>
        <v>0.8848946163284126</v>
      </c>
    </row>
    <row r="14" spans="1:7">
      <c r="A14" s="2" t="s">
        <v>14</v>
      </c>
      <c r="B14" s="2">
        <v>13031</v>
      </c>
      <c r="C14" s="2">
        <f t="shared" si="3"/>
        <v>15882.25</v>
      </c>
      <c r="D14" s="2">
        <f t="shared" si="2"/>
        <v>16252</v>
      </c>
      <c r="E14" s="2">
        <f t="shared" si="1"/>
        <v>0.80180900812207734</v>
      </c>
    </row>
    <row r="15" spans="1:7">
      <c r="A15" s="2" t="s">
        <v>15</v>
      </c>
      <c r="B15" s="2">
        <v>17281</v>
      </c>
      <c r="C15" s="2">
        <f t="shared" si="3"/>
        <v>16108</v>
      </c>
      <c r="D15" s="2">
        <f t="shared" si="2"/>
        <v>16488.875</v>
      </c>
      <c r="E15" s="2">
        <f t="shared" si="1"/>
        <v>1.0480399663409421</v>
      </c>
    </row>
    <row r="16" spans="1:7">
      <c r="A16" s="2" t="s">
        <v>16</v>
      </c>
      <c r="B16" s="2">
        <v>21118</v>
      </c>
      <c r="C16" s="2">
        <f t="shared" si="3"/>
        <v>16396</v>
      </c>
      <c r="D16" s="2">
        <f t="shared" si="2"/>
        <v>16643.5</v>
      </c>
      <c r="E16" s="2">
        <f t="shared" si="1"/>
        <v>1.2688436927328988</v>
      </c>
    </row>
    <row r="17" spans="1:5">
      <c r="A17" s="2" t="s">
        <v>17</v>
      </c>
      <c r="B17" s="2">
        <v>14897</v>
      </c>
      <c r="C17" s="2">
        <f t="shared" si="3"/>
        <v>16581.75</v>
      </c>
      <c r="D17" s="2">
        <f t="shared" si="2"/>
        <v>16904.625</v>
      </c>
      <c r="E17" s="2">
        <f t="shared" si="1"/>
        <v>0.88123812270310642</v>
      </c>
    </row>
    <row r="18" spans="1:5">
      <c r="A18" s="2" t="s">
        <v>18</v>
      </c>
      <c r="B18" s="2">
        <v>13525</v>
      </c>
      <c r="C18" s="2">
        <f t="shared" si="3"/>
        <v>16705.25</v>
      </c>
      <c r="D18" s="2">
        <f t="shared" si="2"/>
        <v>17305</v>
      </c>
      <c r="E18" s="2">
        <f t="shared" si="1"/>
        <v>0.78156602138110376</v>
      </c>
    </row>
    <row r="19" spans="1:5">
      <c r="A19" s="2" t="s">
        <v>19</v>
      </c>
      <c r="B19" s="2">
        <v>18876</v>
      </c>
      <c r="C19" s="2">
        <f t="shared" si="3"/>
        <v>17104</v>
      </c>
      <c r="D19" s="2">
        <f t="shared" si="2"/>
        <v>17637.875</v>
      </c>
      <c r="E19" s="2">
        <f t="shared" si="1"/>
        <v>1.0701969483285261</v>
      </c>
    </row>
    <row r="20" spans="1:5">
      <c r="A20" s="2" t="s">
        <v>20</v>
      </c>
      <c r="B20" s="2">
        <v>22726</v>
      </c>
      <c r="C20" s="2">
        <f t="shared" si="3"/>
        <v>17506</v>
      </c>
      <c r="D20" s="2">
        <f t="shared" si="2"/>
        <v>17834.625</v>
      </c>
      <c r="E20" s="2">
        <f t="shared" si="1"/>
        <v>1.27426284544811</v>
      </c>
    </row>
    <row r="21" spans="1:5">
      <c r="A21" s="2" t="s">
        <v>21</v>
      </c>
      <c r="B21" s="2">
        <v>15952</v>
      </c>
      <c r="C21" s="2">
        <f t="shared" si="3"/>
        <v>17769.75</v>
      </c>
      <c r="D21" s="2">
        <f t="shared" si="2"/>
        <v>17773.75</v>
      </c>
      <c r="E21" s="2">
        <f t="shared" si="1"/>
        <v>0.89750334060060477</v>
      </c>
    </row>
    <row r="22" spans="1:5">
      <c r="A22" s="2" t="s">
        <v>22</v>
      </c>
      <c r="B22" s="2">
        <v>14044</v>
      </c>
      <c r="C22" s="2">
        <f t="shared" si="3"/>
        <v>17899.5</v>
      </c>
      <c r="D22" s="2">
        <f t="shared" si="2"/>
        <v>17658.75</v>
      </c>
      <c r="E22" s="2">
        <f t="shared" si="1"/>
        <v>0.79529978056204431</v>
      </c>
    </row>
    <row r="23" spans="1:5">
      <c r="A23" s="2" t="s">
        <v>23</v>
      </c>
      <c r="B23" s="2">
        <v>17870</v>
      </c>
      <c r="C23" s="2">
        <f t="shared" si="3"/>
        <v>17648</v>
      </c>
      <c r="D23" s="2">
        <f t="shared" si="2"/>
        <v>17509.125</v>
      </c>
      <c r="E23" s="2">
        <f t="shared" si="1"/>
        <v>1.0206106815731797</v>
      </c>
    </row>
    <row r="24" spans="1:5">
      <c r="A24" s="2" t="s">
        <v>24</v>
      </c>
      <c r="B24" s="2">
        <v>22812</v>
      </c>
      <c r="C24" s="2">
        <f t="shared" si="3"/>
        <v>17669.5</v>
      </c>
      <c r="D24" s="2">
        <f t="shared" si="2"/>
        <v>17371.125</v>
      </c>
      <c r="E24" s="2">
        <f t="shared" si="1"/>
        <v>1.3132137383157394</v>
      </c>
    </row>
    <row r="25" spans="1:5">
      <c r="A25" s="2" t="s">
        <v>25</v>
      </c>
      <c r="B25" s="2">
        <v>14669</v>
      </c>
      <c r="C25" s="2">
        <f t="shared" si="3"/>
        <v>17348.75</v>
      </c>
      <c r="D25" s="2">
        <f t="shared" si="2"/>
        <v>17503.625</v>
      </c>
      <c r="E25" s="2">
        <f t="shared" si="1"/>
        <v>0.83805497432674658</v>
      </c>
    </row>
    <row r="26" spans="1:5">
      <c r="A26" s="2" t="s">
        <v>26</v>
      </c>
      <c r="B26" s="2">
        <v>14223</v>
      </c>
      <c r="C26" s="2">
        <f t="shared" si="3"/>
        <v>17393.5</v>
      </c>
      <c r="D26" s="2">
        <f t="shared" si="2"/>
        <v>17665.125</v>
      </c>
      <c r="E26" s="2">
        <f t="shared" si="1"/>
        <v>0.80514573205680684</v>
      </c>
    </row>
    <row r="27" spans="1:5">
      <c r="A27" s="2" t="s">
        <v>27</v>
      </c>
      <c r="B27" s="2">
        <v>18751</v>
      </c>
      <c r="C27" s="2">
        <f t="shared" si="3"/>
        <v>17613.75</v>
      </c>
      <c r="D27" s="2">
        <f t="shared" si="2"/>
        <v>17972.375</v>
      </c>
      <c r="E27" s="2">
        <f t="shared" si="1"/>
        <v>1.0433234338811648</v>
      </c>
    </row>
    <row r="28" spans="1:5">
      <c r="A28" s="2" t="s">
        <v>28</v>
      </c>
      <c r="B28" s="2">
        <v>23223</v>
      </c>
      <c r="C28" s="2">
        <f t="shared" si="3"/>
        <v>17716.5</v>
      </c>
      <c r="D28" s="2">
        <f t="shared" si="2"/>
        <v>18287</v>
      </c>
      <c r="E28" s="2">
        <f t="shared" si="1"/>
        <v>1.2699185213539672</v>
      </c>
    </row>
    <row r="29" spans="1:5">
      <c r="A29" s="2" t="s">
        <v>29</v>
      </c>
      <c r="B29" s="2">
        <v>16716</v>
      </c>
      <c r="C29" s="2">
        <f t="shared" si="3"/>
        <v>18228.25</v>
      </c>
      <c r="D29" s="2">
        <f t="shared" si="2"/>
        <v>18471.125</v>
      </c>
      <c r="E29" s="2">
        <f t="shared" si="1"/>
        <v>0.90498007024477389</v>
      </c>
    </row>
    <row r="30" spans="1:5">
      <c r="A30" s="2" t="s">
        <v>30</v>
      </c>
      <c r="B30" s="2">
        <v>14693</v>
      </c>
      <c r="C30" s="2">
        <f t="shared" si="3"/>
        <v>18345.75</v>
      </c>
      <c r="D30" s="2">
        <f t="shared" si="2"/>
        <v>18738.875</v>
      </c>
      <c r="E30" s="2">
        <f t="shared" si="1"/>
        <v>0.78409189452408434</v>
      </c>
    </row>
    <row r="31" spans="1:5">
      <c r="A31" s="2" t="s">
        <v>31</v>
      </c>
      <c r="B31" s="2">
        <v>19754</v>
      </c>
      <c r="C31" s="2">
        <f t="shared" si="3"/>
        <v>18596.5</v>
      </c>
      <c r="D31" s="2">
        <f t="shared" si="2"/>
        <v>19034.625</v>
      </c>
      <c r="E31" s="2">
        <f t="shared" si="1"/>
        <v>1.0377929693913066</v>
      </c>
    </row>
    <row r="32" spans="1:5">
      <c r="A32" s="2" t="s">
        <v>32</v>
      </c>
      <c r="B32" s="2">
        <v>24362</v>
      </c>
      <c r="C32" s="2">
        <f t="shared" si="3"/>
        <v>18881.25</v>
      </c>
      <c r="D32" s="2">
        <f t="shared" si="2"/>
        <v>19361.75</v>
      </c>
      <c r="E32" s="2">
        <f t="shared" si="1"/>
        <v>1.2582540317894819</v>
      </c>
    </row>
    <row r="33" spans="1:5">
      <c r="A33" s="2" t="s">
        <v>33</v>
      </c>
      <c r="B33" s="2">
        <v>17943</v>
      </c>
      <c r="C33" s="2">
        <f t="shared" si="3"/>
        <v>19188</v>
      </c>
      <c r="D33" s="2">
        <f t="shared" si="2"/>
        <v>19773</v>
      </c>
      <c r="E33" s="2">
        <f t="shared" si="1"/>
        <v>0.90744955241996661</v>
      </c>
    </row>
    <row r="34" spans="1:5">
      <c r="A34" s="2" t="s">
        <v>34</v>
      </c>
      <c r="B34" s="2">
        <v>16083</v>
      </c>
      <c r="C34" s="2">
        <f t="shared" si="3"/>
        <v>19535.5</v>
      </c>
      <c r="D34" s="2">
        <f t="shared" si="2"/>
        <v>20229.375</v>
      </c>
      <c r="E34" s="2">
        <f t="shared" si="1"/>
        <v>0.79503197701362494</v>
      </c>
    </row>
    <row r="35" spans="1:5">
      <c r="A35" s="2" t="s">
        <v>35</v>
      </c>
      <c r="B35" s="2">
        <v>21654</v>
      </c>
      <c r="C35" s="2">
        <f t="shared" si="3"/>
        <v>20010.5</v>
      </c>
      <c r="D35" s="2">
        <f t="shared" si="2"/>
        <v>20601.75</v>
      </c>
      <c r="E35" s="2">
        <f t="shared" si="1"/>
        <v>1.0510757581273436</v>
      </c>
    </row>
    <row r="36" spans="1:5">
      <c r="A36" s="2" t="s">
        <v>36</v>
      </c>
      <c r="B36" s="2">
        <v>26113</v>
      </c>
      <c r="C36" s="2">
        <f t="shared" si="3"/>
        <v>20448.25</v>
      </c>
      <c r="D36" s="2">
        <f t="shared" si="2"/>
        <v>20984.25</v>
      </c>
      <c r="E36" s="2">
        <f t="shared" si="1"/>
        <v>1.24440949759939</v>
      </c>
    </row>
    <row r="37" spans="1:5">
      <c r="A37" s="2" t="s">
        <v>37</v>
      </c>
      <c r="B37" s="2">
        <v>19171</v>
      </c>
      <c r="C37" s="2">
        <f t="shared" si="3"/>
        <v>20755.25</v>
      </c>
      <c r="D37" s="2">
        <f t="shared" si="2"/>
        <v>21377.875</v>
      </c>
      <c r="E37" s="2">
        <f t="shared" si="1"/>
        <v>0.89676827093431877</v>
      </c>
    </row>
    <row r="38" spans="1:5">
      <c r="A38" s="2" t="s">
        <v>38</v>
      </c>
      <c r="B38" s="2">
        <v>17915</v>
      </c>
      <c r="C38" s="2">
        <f t="shared" si="3"/>
        <v>21213.25</v>
      </c>
      <c r="D38" s="2">
        <f t="shared" si="2"/>
        <v>21731.375</v>
      </c>
      <c r="E38" s="2">
        <f t="shared" si="1"/>
        <v>0.82438409902732801</v>
      </c>
    </row>
    <row r="39" spans="1:5">
      <c r="A39" s="2" t="s">
        <v>39</v>
      </c>
      <c r="B39" s="2">
        <v>22971</v>
      </c>
      <c r="C39" s="2">
        <f t="shared" si="3"/>
        <v>21542.5</v>
      </c>
      <c r="D39" s="2">
        <f t="shared" si="2"/>
        <v>22039.75</v>
      </c>
      <c r="E39" s="2">
        <f t="shared" si="1"/>
        <v>1.0422532016016515</v>
      </c>
    </row>
    <row r="40" spans="1:5">
      <c r="A40" s="2" t="s">
        <v>40</v>
      </c>
      <c r="B40" s="2">
        <v>27624</v>
      </c>
      <c r="C40" s="2">
        <f t="shared" si="3"/>
        <v>21920.25</v>
      </c>
      <c r="D40" s="2"/>
      <c r="E40" s="2"/>
    </row>
    <row r="41" spans="1:5">
      <c r="A41" s="2" t="s">
        <v>41</v>
      </c>
      <c r="B41" s="2">
        <v>20127</v>
      </c>
      <c r="C41" s="2">
        <f t="shared" si="3"/>
        <v>22159.25</v>
      </c>
      <c r="D41" s="2"/>
      <c r="E41" s="2"/>
    </row>
    <row r="42" spans="1:5">
      <c r="A42" s="2" t="s">
        <v>42</v>
      </c>
      <c r="B42" s="2"/>
      <c r="C42" s="2"/>
      <c r="D42" s="2"/>
      <c r="E42" s="2"/>
    </row>
    <row r="43" spans="1:5">
      <c r="A43" s="2" t="s">
        <v>43</v>
      </c>
      <c r="B43" s="2"/>
      <c r="C43" s="2"/>
      <c r="D43" s="2"/>
      <c r="E43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7"/>
  <sheetViews>
    <sheetView tabSelected="1" workbookViewId="0">
      <selection activeCell="M35" sqref="M35"/>
    </sheetView>
  </sheetViews>
  <sheetFormatPr defaultRowHeight="15"/>
  <cols>
    <col min="1" max="2" width="9.140625" style="1"/>
    <col min="3" max="3" width="14.42578125" bestFit="1" customWidth="1"/>
    <col min="4" max="4" width="20.140625" bestFit="1" customWidth="1"/>
    <col min="6" max="6" width="16.140625" bestFit="1" customWidth="1"/>
    <col min="7" max="7" width="13.28515625" bestFit="1" customWidth="1"/>
  </cols>
  <sheetData>
    <row r="1" spans="1:8" s="10" customFormat="1">
      <c r="A1" s="8" t="s">
        <v>0</v>
      </c>
      <c r="B1" s="9" t="s">
        <v>1</v>
      </c>
      <c r="C1" s="9" t="s">
        <v>52</v>
      </c>
      <c r="D1" s="9" t="s">
        <v>53</v>
      </c>
      <c r="E1" s="9" t="s">
        <v>59</v>
      </c>
      <c r="F1" s="9" t="s">
        <v>54</v>
      </c>
      <c r="G1" s="9" t="s">
        <v>57</v>
      </c>
      <c r="H1" s="9" t="s">
        <v>58</v>
      </c>
    </row>
    <row r="2" spans="1:8">
      <c r="A2" s="5" t="s">
        <v>2</v>
      </c>
      <c r="B2" s="5">
        <v>10222</v>
      </c>
      <c r="C2" s="5">
        <v>0.79649000000000003</v>
      </c>
      <c r="D2" s="6">
        <f>B2/C2</f>
        <v>12833.808334065712</v>
      </c>
      <c r="E2" s="5">
        <v>1</v>
      </c>
      <c r="F2" s="5">
        <f>(228.2*E2)+12800</f>
        <v>13028.2</v>
      </c>
      <c r="G2" s="5">
        <f>F2*C2</f>
        <v>10376.831018000001</v>
      </c>
      <c r="H2" s="7">
        <f>ABS(G2-B2)/B2</f>
        <v>1.5146841909606806E-2</v>
      </c>
    </row>
    <row r="3" spans="1:8">
      <c r="A3" s="2" t="s">
        <v>3</v>
      </c>
      <c r="B3" s="2">
        <v>13549</v>
      </c>
      <c r="C3" s="2">
        <v>1.0476000000000001</v>
      </c>
      <c r="D3" s="3">
        <f t="shared" ref="D3:D41" si="0">B3/C3</f>
        <v>12933.371515845742</v>
      </c>
      <c r="E3" s="2">
        <v>2</v>
      </c>
      <c r="F3" s="2">
        <f>(228.2*E3)+12800</f>
        <v>13256.4</v>
      </c>
      <c r="G3" s="2">
        <f t="shared" ref="G3:G45" si="1">F3*C3</f>
        <v>13887.404640000001</v>
      </c>
      <c r="H3" s="4">
        <f t="shared" ref="H3:H45" si="2">ABS(G3-B3)/B3</f>
        <v>2.4976355450586806E-2</v>
      </c>
    </row>
    <row r="4" spans="1:8">
      <c r="A4" s="2" t="s">
        <v>4</v>
      </c>
      <c r="B4" s="2">
        <v>16632</v>
      </c>
      <c r="C4" s="2">
        <v>1.2701499999999999</v>
      </c>
      <c r="D4" s="3">
        <f t="shared" si="0"/>
        <v>13094.516395701296</v>
      </c>
      <c r="E4" s="2">
        <v>3</v>
      </c>
      <c r="F4" s="2">
        <f t="shared" ref="F4:F45" si="3">(228.2*E4)+12800</f>
        <v>13484.6</v>
      </c>
      <c r="G4" s="2">
        <f t="shared" si="1"/>
        <v>17127.464690000001</v>
      </c>
      <c r="H4" s="4">
        <f t="shared" si="2"/>
        <v>2.9789844276094317E-2</v>
      </c>
    </row>
    <row r="5" spans="1:8">
      <c r="A5" s="2" t="s">
        <v>5</v>
      </c>
      <c r="B5" s="2">
        <v>11983</v>
      </c>
      <c r="C5" s="2">
        <v>0.88727</v>
      </c>
      <c r="D5" s="3">
        <f t="shared" si="0"/>
        <v>13505.471840589675</v>
      </c>
      <c r="E5" s="2">
        <v>4</v>
      </c>
      <c r="F5" s="2">
        <f t="shared" si="3"/>
        <v>13712.8</v>
      </c>
      <c r="G5" s="2">
        <f t="shared" si="1"/>
        <v>12166.956055999999</v>
      </c>
      <c r="H5" s="4">
        <f t="shared" si="2"/>
        <v>1.5351419177167577E-2</v>
      </c>
    </row>
    <row r="6" spans="1:8">
      <c r="A6" s="2" t="s">
        <v>6</v>
      </c>
      <c r="B6" s="2">
        <v>11007</v>
      </c>
      <c r="C6" s="2">
        <v>0.79649000000000003</v>
      </c>
      <c r="D6" s="3">
        <f t="shared" si="0"/>
        <v>13819.38254089819</v>
      </c>
      <c r="E6" s="2">
        <v>5</v>
      </c>
      <c r="F6" s="2">
        <f t="shared" si="3"/>
        <v>13941</v>
      </c>
      <c r="G6" s="2">
        <f t="shared" si="1"/>
        <v>11103.86709</v>
      </c>
      <c r="H6" s="4">
        <f t="shared" si="2"/>
        <v>8.8004987735077443E-3</v>
      </c>
    </row>
    <row r="7" spans="1:8">
      <c r="A7" s="2" t="s">
        <v>7</v>
      </c>
      <c r="B7" s="2">
        <v>14871</v>
      </c>
      <c r="C7" s="2">
        <v>1.0476000000000001</v>
      </c>
      <c r="D7" s="3">
        <f t="shared" si="0"/>
        <v>14195.303550973653</v>
      </c>
      <c r="E7" s="2">
        <v>6</v>
      </c>
      <c r="F7" s="2">
        <f t="shared" si="3"/>
        <v>14169.2</v>
      </c>
      <c r="G7" s="2">
        <f t="shared" si="1"/>
        <v>14843.653920000002</v>
      </c>
      <c r="H7" s="4">
        <f t="shared" si="2"/>
        <v>1.8388864232396966E-3</v>
      </c>
    </row>
    <row r="8" spans="1:8">
      <c r="A8" s="2" t="s">
        <v>8</v>
      </c>
      <c r="B8" s="2">
        <v>18108</v>
      </c>
      <c r="C8" s="2">
        <v>1.2701499999999999</v>
      </c>
      <c r="D8" s="3">
        <f t="shared" si="0"/>
        <v>14256.583868047082</v>
      </c>
      <c r="E8" s="2">
        <v>7</v>
      </c>
      <c r="F8" s="2">
        <f t="shared" si="3"/>
        <v>14397.4</v>
      </c>
      <c r="G8" s="2">
        <f t="shared" si="1"/>
        <v>18286.857609999999</v>
      </c>
      <c r="H8" s="4">
        <f t="shared" si="2"/>
        <v>9.8772702672851286E-3</v>
      </c>
    </row>
    <row r="9" spans="1:8">
      <c r="A9" s="2" t="s">
        <v>9</v>
      </c>
      <c r="B9" s="2">
        <v>12977</v>
      </c>
      <c r="C9" s="2">
        <v>0.88727</v>
      </c>
      <c r="D9" s="3">
        <f t="shared" si="0"/>
        <v>14625.76216935093</v>
      </c>
      <c r="E9" s="2">
        <v>8</v>
      </c>
      <c r="F9" s="2">
        <f t="shared" si="3"/>
        <v>14625.6</v>
      </c>
      <c r="G9" s="2">
        <f t="shared" si="1"/>
        <v>12976.856111999999</v>
      </c>
      <c r="H9" s="4">
        <f t="shared" si="2"/>
        <v>1.1087924790052833E-5</v>
      </c>
    </row>
    <row r="10" spans="1:8">
      <c r="A10" s="2" t="s">
        <v>10</v>
      </c>
      <c r="B10" s="2">
        <v>11796</v>
      </c>
      <c r="C10" s="2">
        <v>0.79649000000000003</v>
      </c>
      <c r="D10" s="3">
        <f t="shared" si="0"/>
        <v>14809.978781905611</v>
      </c>
      <c r="E10" s="2">
        <v>9</v>
      </c>
      <c r="F10" s="2">
        <f t="shared" si="3"/>
        <v>14853.8</v>
      </c>
      <c r="G10" s="2">
        <f t="shared" si="1"/>
        <v>11830.903162000001</v>
      </c>
      <c r="H10" s="4">
        <f t="shared" si="2"/>
        <v>2.9588981010512478E-3</v>
      </c>
    </row>
    <row r="11" spans="1:8">
      <c r="A11" s="2" t="s">
        <v>11</v>
      </c>
      <c r="B11" s="2">
        <v>16378</v>
      </c>
      <c r="C11" s="2">
        <v>1.0476000000000001</v>
      </c>
      <c r="D11" s="3">
        <f t="shared" si="0"/>
        <v>15633.829705994653</v>
      </c>
      <c r="E11" s="2">
        <v>10</v>
      </c>
      <c r="F11" s="2">
        <f t="shared" si="3"/>
        <v>15082</v>
      </c>
      <c r="G11" s="2">
        <f t="shared" si="1"/>
        <v>15799.903200000001</v>
      </c>
      <c r="H11" s="4">
        <f t="shared" si="2"/>
        <v>3.5297154719745961E-2</v>
      </c>
    </row>
    <row r="12" spans="1:8">
      <c r="A12" s="2" t="s">
        <v>12</v>
      </c>
      <c r="B12" s="2">
        <v>19966</v>
      </c>
      <c r="C12" s="2">
        <v>1.2701499999999999</v>
      </c>
      <c r="D12" s="3">
        <f t="shared" si="0"/>
        <v>15719.403220092116</v>
      </c>
      <c r="E12" s="2">
        <v>11</v>
      </c>
      <c r="F12" s="2">
        <f t="shared" si="3"/>
        <v>15310.2</v>
      </c>
      <c r="G12" s="2">
        <f t="shared" si="1"/>
        <v>19446.250529999998</v>
      </c>
      <c r="H12" s="4">
        <f t="shared" si="2"/>
        <v>2.6031727436642414E-2</v>
      </c>
    </row>
    <row r="13" spans="1:8">
      <c r="A13" s="2" t="s">
        <v>13</v>
      </c>
      <c r="B13" s="2">
        <v>14154</v>
      </c>
      <c r="C13" s="2">
        <v>0.88727</v>
      </c>
      <c r="D13" s="3">
        <f t="shared" si="0"/>
        <v>15952.3031320793</v>
      </c>
      <c r="E13" s="2">
        <v>12</v>
      </c>
      <c r="F13" s="2">
        <f t="shared" si="3"/>
        <v>15538.4</v>
      </c>
      <c r="G13" s="2">
        <f t="shared" si="1"/>
        <v>13786.756168</v>
      </c>
      <c r="H13" s="4">
        <f t="shared" si="2"/>
        <v>2.5946293062031941E-2</v>
      </c>
    </row>
    <row r="14" spans="1:8">
      <c r="A14" s="2" t="s">
        <v>14</v>
      </c>
      <c r="B14" s="2">
        <v>13031</v>
      </c>
      <c r="C14" s="2">
        <v>0.79649000000000003</v>
      </c>
      <c r="D14" s="3">
        <f t="shared" si="0"/>
        <v>16360.531833419125</v>
      </c>
      <c r="E14" s="2">
        <v>13</v>
      </c>
      <c r="F14" s="2">
        <f t="shared" si="3"/>
        <v>15766.6</v>
      </c>
      <c r="G14" s="2">
        <f t="shared" si="1"/>
        <v>12557.939234000001</v>
      </c>
      <c r="H14" s="4">
        <f t="shared" si="2"/>
        <v>3.6302721663724863E-2</v>
      </c>
    </row>
    <row r="15" spans="1:8">
      <c r="A15" s="2" t="s">
        <v>15</v>
      </c>
      <c r="B15" s="2">
        <v>17281</v>
      </c>
      <c r="C15" s="2">
        <v>1.0476000000000001</v>
      </c>
      <c r="D15" s="3">
        <f t="shared" si="0"/>
        <v>16495.799923634975</v>
      </c>
      <c r="E15" s="2">
        <v>14</v>
      </c>
      <c r="F15" s="2">
        <f t="shared" si="3"/>
        <v>15994.8</v>
      </c>
      <c r="G15" s="2">
        <f t="shared" si="1"/>
        <v>16756.152480000001</v>
      </c>
      <c r="H15" s="4">
        <f t="shared" si="2"/>
        <v>3.0371362768358275E-2</v>
      </c>
    </row>
    <row r="16" spans="1:8">
      <c r="A16" s="2" t="s">
        <v>16</v>
      </c>
      <c r="B16" s="2">
        <v>21118</v>
      </c>
      <c r="C16" s="2">
        <v>1.2701499999999999</v>
      </c>
      <c r="D16" s="3">
        <f t="shared" si="0"/>
        <v>16626.382710703463</v>
      </c>
      <c r="E16" s="2">
        <v>15</v>
      </c>
      <c r="F16" s="2">
        <f t="shared" si="3"/>
        <v>16223</v>
      </c>
      <c r="G16" s="2">
        <f t="shared" si="1"/>
        <v>20605.64345</v>
      </c>
      <c r="H16" s="4">
        <f t="shared" si="2"/>
        <v>2.4261603845061104E-2</v>
      </c>
    </row>
    <row r="17" spans="1:8">
      <c r="A17" s="2" t="s">
        <v>17</v>
      </c>
      <c r="B17" s="2">
        <v>14897</v>
      </c>
      <c r="C17" s="2">
        <v>0.88727</v>
      </c>
      <c r="D17" s="3">
        <f t="shared" si="0"/>
        <v>16789.703247038669</v>
      </c>
      <c r="E17" s="2">
        <v>16</v>
      </c>
      <c r="F17" s="2">
        <f t="shared" si="3"/>
        <v>16451.2</v>
      </c>
      <c r="G17" s="2">
        <f t="shared" si="1"/>
        <v>14596.656224</v>
      </c>
      <c r="H17" s="4">
        <f t="shared" si="2"/>
        <v>2.0161359736859751E-2</v>
      </c>
    </row>
    <row r="18" spans="1:8">
      <c r="A18" s="2" t="s">
        <v>18</v>
      </c>
      <c r="B18" s="2">
        <v>13525</v>
      </c>
      <c r="C18" s="2">
        <v>0.79649000000000003</v>
      </c>
      <c r="D18" s="3">
        <f t="shared" si="0"/>
        <v>16980.753054024532</v>
      </c>
      <c r="E18" s="2">
        <v>17</v>
      </c>
      <c r="F18" s="2">
        <f t="shared" si="3"/>
        <v>16679.400000000001</v>
      </c>
      <c r="G18" s="2">
        <f t="shared" si="1"/>
        <v>13284.975306000002</v>
      </c>
      <c r="H18" s="4">
        <f t="shared" si="2"/>
        <v>1.7746742624768792E-2</v>
      </c>
    </row>
    <row r="19" spans="1:8">
      <c r="A19" s="2" t="s">
        <v>19</v>
      </c>
      <c r="B19" s="2">
        <v>18876</v>
      </c>
      <c r="C19" s="2">
        <v>1.0476000000000001</v>
      </c>
      <c r="D19" s="3">
        <f t="shared" si="0"/>
        <v>18018.327605956471</v>
      </c>
      <c r="E19" s="2">
        <v>18</v>
      </c>
      <c r="F19" s="2">
        <f t="shared" si="3"/>
        <v>16907.599999999999</v>
      </c>
      <c r="G19" s="2">
        <f t="shared" si="1"/>
        <v>17712.401760000001</v>
      </c>
      <c r="H19" s="4">
        <f t="shared" si="2"/>
        <v>6.1644322949777459E-2</v>
      </c>
    </row>
    <row r="20" spans="1:8">
      <c r="A20" s="2" t="s">
        <v>20</v>
      </c>
      <c r="B20" s="2">
        <v>22726</v>
      </c>
      <c r="C20" s="2">
        <v>1.2701499999999999</v>
      </c>
      <c r="D20" s="3">
        <f t="shared" si="0"/>
        <v>17892.374916348464</v>
      </c>
      <c r="E20" s="2">
        <v>19</v>
      </c>
      <c r="F20" s="2">
        <f t="shared" si="3"/>
        <v>17135.8</v>
      </c>
      <c r="G20" s="2">
        <f t="shared" si="1"/>
        <v>21765.036369999998</v>
      </c>
      <c r="H20" s="4">
        <f t="shared" si="2"/>
        <v>4.2284767666989437E-2</v>
      </c>
    </row>
    <row r="21" spans="1:8">
      <c r="A21" s="2" t="s">
        <v>21</v>
      </c>
      <c r="B21" s="2">
        <v>15952</v>
      </c>
      <c r="C21" s="2">
        <v>0.88727</v>
      </c>
      <c r="D21" s="3">
        <f t="shared" si="0"/>
        <v>17978.743787122297</v>
      </c>
      <c r="E21" s="2">
        <v>20</v>
      </c>
      <c r="F21" s="2">
        <f t="shared" si="3"/>
        <v>17364</v>
      </c>
      <c r="G21" s="2">
        <f t="shared" si="1"/>
        <v>15406.556280000001</v>
      </c>
      <c r="H21" s="4">
        <f t="shared" si="2"/>
        <v>3.419281093279835E-2</v>
      </c>
    </row>
    <row r="22" spans="1:8">
      <c r="A22" s="2" t="s">
        <v>22</v>
      </c>
      <c r="B22" s="2">
        <v>14044</v>
      </c>
      <c r="C22" s="2">
        <v>0.79649000000000003</v>
      </c>
      <c r="D22" s="3">
        <f t="shared" si="0"/>
        <v>17632.361988223329</v>
      </c>
      <c r="E22" s="2">
        <v>21</v>
      </c>
      <c r="F22" s="2">
        <f t="shared" si="3"/>
        <v>17592.2</v>
      </c>
      <c r="G22" s="2">
        <f t="shared" si="1"/>
        <v>14012.011378000001</v>
      </c>
      <c r="H22" s="4">
        <f t="shared" si="2"/>
        <v>2.2777429507262132E-3</v>
      </c>
    </row>
    <row r="23" spans="1:8">
      <c r="A23" s="2" t="s">
        <v>23</v>
      </c>
      <c r="B23" s="2">
        <v>17870</v>
      </c>
      <c r="C23" s="2">
        <v>1.0476000000000001</v>
      </c>
      <c r="D23" s="3">
        <f t="shared" si="0"/>
        <v>17058.037418862161</v>
      </c>
      <c r="E23" s="2">
        <v>22</v>
      </c>
      <c r="F23" s="2">
        <f t="shared" si="3"/>
        <v>17820.400000000001</v>
      </c>
      <c r="G23" s="2">
        <f t="shared" si="1"/>
        <v>18668.651040000004</v>
      </c>
      <c r="H23" s="4">
        <f t="shared" si="2"/>
        <v>4.4692279798545287E-2</v>
      </c>
    </row>
    <row r="24" spans="1:8">
      <c r="A24" s="2" t="s">
        <v>24</v>
      </c>
      <c r="B24" s="2">
        <v>22812</v>
      </c>
      <c r="C24" s="2">
        <v>1.2701499999999999</v>
      </c>
      <c r="D24" s="3">
        <f t="shared" si="0"/>
        <v>17960.083454710075</v>
      </c>
      <c r="E24" s="2">
        <v>23</v>
      </c>
      <c r="F24" s="2">
        <f t="shared" si="3"/>
        <v>18048.599999999999</v>
      </c>
      <c r="G24" s="2">
        <f t="shared" si="1"/>
        <v>22924.429289999996</v>
      </c>
      <c r="H24" s="4">
        <f t="shared" si="2"/>
        <v>4.9285152551287216E-3</v>
      </c>
    </row>
    <row r="25" spans="1:8">
      <c r="A25" s="2" t="s">
        <v>25</v>
      </c>
      <c r="B25" s="2">
        <v>14669</v>
      </c>
      <c r="C25" s="2">
        <v>0.88727</v>
      </c>
      <c r="D25" s="3">
        <f t="shared" si="0"/>
        <v>16532.735244063249</v>
      </c>
      <c r="E25" s="2">
        <v>24</v>
      </c>
      <c r="F25" s="2">
        <f t="shared" si="3"/>
        <v>18276.8</v>
      </c>
      <c r="G25" s="2">
        <f t="shared" si="1"/>
        <v>16216.456335999999</v>
      </c>
      <c r="H25" s="4">
        <f t="shared" si="2"/>
        <v>0.10549160379030603</v>
      </c>
    </row>
    <row r="26" spans="1:8">
      <c r="A26" s="2" t="s">
        <v>26</v>
      </c>
      <c r="B26" s="2">
        <v>14223</v>
      </c>
      <c r="C26" s="2">
        <v>0.79649000000000003</v>
      </c>
      <c r="D26" s="3">
        <f t="shared" si="0"/>
        <v>17857.098017552009</v>
      </c>
      <c r="E26" s="2">
        <v>25</v>
      </c>
      <c r="F26" s="2">
        <f t="shared" si="3"/>
        <v>18505</v>
      </c>
      <c r="G26" s="2">
        <f t="shared" si="1"/>
        <v>14739.04745</v>
      </c>
      <c r="H26" s="4">
        <f t="shared" si="2"/>
        <v>3.6282602123321385E-2</v>
      </c>
    </row>
    <row r="27" spans="1:8">
      <c r="A27" s="2" t="s">
        <v>27</v>
      </c>
      <c r="B27" s="2">
        <v>18751</v>
      </c>
      <c r="C27" s="2">
        <v>1.0476000000000001</v>
      </c>
      <c r="D27" s="3">
        <f t="shared" si="0"/>
        <v>17899.007254677355</v>
      </c>
      <c r="E27" s="2">
        <v>26</v>
      </c>
      <c r="F27" s="2">
        <f t="shared" si="3"/>
        <v>18733.2</v>
      </c>
      <c r="G27" s="2">
        <f t="shared" si="1"/>
        <v>19624.900320000001</v>
      </c>
      <c r="H27" s="4">
        <f t="shared" si="2"/>
        <v>4.6605531438323321E-2</v>
      </c>
    </row>
    <row r="28" spans="1:8">
      <c r="A28" s="2" t="s">
        <v>28</v>
      </c>
      <c r="B28" s="2">
        <v>23223</v>
      </c>
      <c r="C28" s="2">
        <v>1.2701499999999999</v>
      </c>
      <c r="D28" s="3">
        <f t="shared" si="0"/>
        <v>18283.667283391726</v>
      </c>
      <c r="E28" s="2">
        <v>27</v>
      </c>
      <c r="F28" s="2">
        <f t="shared" si="3"/>
        <v>18961.400000000001</v>
      </c>
      <c r="G28" s="2">
        <f t="shared" si="1"/>
        <v>24083.822209999998</v>
      </c>
      <c r="H28" s="4">
        <f t="shared" si="2"/>
        <v>3.7067657494724987E-2</v>
      </c>
    </row>
    <row r="29" spans="1:8">
      <c r="A29" s="2" t="s">
        <v>29</v>
      </c>
      <c r="B29" s="2">
        <v>16716</v>
      </c>
      <c r="C29" s="2">
        <v>0.88727</v>
      </c>
      <c r="D29" s="3">
        <f t="shared" si="0"/>
        <v>18839.812007618875</v>
      </c>
      <c r="E29" s="2">
        <v>28</v>
      </c>
      <c r="F29" s="2">
        <f t="shared" si="3"/>
        <v>19189.599999999999</v>
      </c>
      <c r="G29" s="2">
        <f t="shared" si="1"/>
        <v>17026.356391999998</v>
      </c>
      <c r="H29" s="4">
        <f t="shared" si="2"/>
        <v>1.8566426896386566E-2</v>
      </c>
    </row>
    <row r="30" spans="1:8">
      <c r="A30" s="2" t="s">
        <v>30</v>
      </c>
      <c r="B30" s="2">
        <v>14693</v>
      </c>
      <c r="C30" s="2">
        <v>0.79649000000000003</v>
      </c>
      <c r="D30" s="3">
        <f t="shared" si="0"/>
        <v>18447.187033107759</v>
      </c>
      <c r="E30" s="2">
        <v>29</v>
      </c>
      <c r="F30" s="2">
        <f t="shared" si="3"/>
        <v>19417.8</v>
      </c>
      <c r="G30" s="2">
        <f t="shared" si="1"/>
        <v>15466.083522000001</v>
      </c>
      <c r="H30" s="4">
        <f t="shared" si="2"/>
        <v>5.2615770911318367E-2</v>
      </c>
    </row>
    <row r="31" spans="1:8">
      <c r="A31" s="2" t="s">
        <v>31</v>
      </c>
      <c r="B31" s="2">
        <v>19754</v>
      </c>
      <c r="C31" s="2">
        <v>1.0476000000000001</v>
      </c>
      <c r="D31" s="3">
        <f t="shared" si="0"/>
        <v>18856.433753340967</v>
      </c>
      <c r="E31" s="2">
        <v>30</v>
      </c>
      <c r="F31" s="2">
        <f t="shared" si="3"/>
        <v>19646</v>
      </c>
      <c r="G31" s="2">
        <f t="shared" si="1"/>
        <v>20581.149600000001</v>
      </c>
      <c r="H31" s="4">
        <f t="shared" si="2"/>
        <v>4.1872511896324828E-2</v>
      </c>
    </row>
    <row r="32" spans="1:8">
      <c r="A32" s="2" t="s">
        <v>32</v>
      </c>
      <c r="B32" s="2">
        <v>24362</v>
      </c>
      <c r="C32" s="2">
        <v>1.2701499999999999</v>
      </c>
      <c r="D32" s="3">
        <f t="shared" si="0"/>
        <v>19180.411762390271</v>
      </c>
      <c r="E32" s="2">
        <v>31</v>
      </c>
      <c r="F32" s="2">
        <f t="shared" si="3"/>
        <v>19874.2</v>
      </c>
      <c r="G32" s="2">
        <f t="shared" si="1"/>
        <v>25243.21513</v>
      </c>
      <c r="H32" s="4">
        <f t="shared" si="2"/>
        <v>3.617170716689929E-2</v>
      </c>
    </row>
    <row r="33" spans="1:9">
      <c r="A33" s="2" t="s">
        <v>33</v>
      </c>
      <c r="B33" s="2">
        <v>17943</v>
      </c>
      <c r="C33" s="2">
        <v>0.88727</v>
      </c>
      <c r="D33" s="3">
        <f t="shared" si="0"/>
        <v>20222.705602578695</v>
      </c>
      <c r="E33" s="2">
        <v>32</v>
      </c>
      <c r="F33" s="2">
        <f t="shared" si="3"/>
        <v>20102.400000000001</v>
      </c>
      <c r="G33" s="2">
        <f t="shared" si="1"/>
        <v>17836.256448</v>
      </c>
      <c r="H33" s="4">
        <f t="shared" si="2"/>
        <v>5.949035947166021E-3</v>
      </c>
    </row>
    <row r="34" spans="1:9">
      <c r="A34" s="2" t="s">
        <v>34</v>
      </c>
      <c r="B34" s="2">
        <v>16083</v>
      </c>
      <c r="C34" s="2">
        <v>0.79649000000000003</v>
      </c>
      <c r="D34" s="3">
        <f t="shared" si="0"/>
        <v>20192.3439089003</v>
      </c>
      <c r="E34" s="2">
        <v>33</v>
      </c>
      <c r="F34" s="2">
        <f t="shared" si="3"/>
        <v>20330.599999999999</v>
      </c>
      <c r="G34" s="2">
        <f t="shared" si="1"/>
        <v>16193.119594</v>
      </c>
      <c r="H34" s="4">
        <f t="shared" si="2"/>
        <v>6.8469560405396866E-3</v>
      </c>
    </row>
    <row r="35" spans="1:9">
      <c r="A35" s="2" t="s">
        <v>35</v>
      </c>
      <c r="B35" s="2">
        <v>21654</v>
      </c>
      <c r="C35" s="2">
        <v>1.0476000000000001</v>
      </c>
      <c r="D35" s="3">
        <f t="shared" si="0"/>
        <v>20670.103092783502</v>
      </c>
      <c r="E35" s="2">
        <v>34</v>
      </c>
      <c r="F35" s="2">
        <f t="shared" si="3"/>
        <v>20558.8</v>
      </c>
      <c r="G35" s="2">
        <f t="shared" si="1"/>
        <v>21537.398880000001</v>
      </c>
      <c r="H35" s="4">
        <f t="shared" si="2"/>
        <v>5.3847381546134367E-3</v>
      </c>
    </row>
    <row r="36" spans="1:9">
      <c r="A36" s="2" t="s">
        <v>36</v>
      </c>
      <c r="B36" s="2">
        <v>26113</v>
      </c>
      <c r="C36" s="2">
        <v>1.2701499999999999</v>
      </c>
      <c r="D36" s="3">
        <f t="shared" si="0"/>
        <v>20558.989095776091</v>
      </c>
      <c r="E36" s="2">
        <v>35</v>
      </c>
      <c r="F36" s="2">
        <f t="shared" si="3"/>
        <v>20787</v>
      </c>
      <c r="G36" s="2">
        <f t="shared" si="1"/>
        <v>26402.608049999999</v>
      </c>
      <c r="H36" s="4">
        <f t="shared" si="2"/>
        <v>1.1090569831118557E-2</v>
      </c>
    </row>
    <row r="37" spans="1:9">
      <c r="A37" s="2" t="s">
        <v>37</v>
      </c>
      <c r="B37" s="2">
        <v>19171</v>
      </c>
      <c r="C37" s="2">
        <v>0.88727</v>
      </c>
      <c r="D37" s="3">
        <f t="shared" si="0"/>
        <v>21606.726250183146</v>
      </c>
      <c r="E37" s="2">
        <v>36</v>
      </c>
      <c r="F37" s="2">
        <f t="shared" si="3"/>
        <v>21015.199999999997</v>
      </c>
      <c r="G37" s="2">
        <f t="shared" si="1"/>
        <v>18646.156503999999</v>
      </c>
      <c r="H37" s="4">
        <f t="shared" si="2"/>
        <v>2.7376949350581676E-2</v>
      </c>
    </row>
    <row r="38" spans="1:9">
      <c r="A38" s="2" t="s">
        <v>38</v>
      </c>
      <c r="B38" s="2">
        <v>17915</v>
      </c>
      <c r="C38" s="2">
        <v>0.79649000000000003</v>
      </c>
      <c r="D38" s="3">
        <f t="shared" si="0"/>
        <v>22492.435561023991</v>
      </c>
      <c r="E38" s="2">
        <v>37</v>
      </c>
      <c r="F38" s="2">
        <f t="shared" si="3"/>
        <v>21243.4</v>
      </c>
      <c r="G38" s="2">
        <f t="shared" si="1"/>
        <v>16920.155666000002</v>
      </c>
      <c r="H38" s="4">
        <f t="shared" si="2"/>
        <v>5.5531361094055126E-2</v>
      </c>
    </row>
    <row r="39" spans="1:9">
      <c r="A39" s="2" t="s">
        <v>39</v>
      </c>
      <c r="B39" s="2">
        <v>22971</v>
      </c>
      <c r="C39" s="2">
        <v>1.0476000000000001</v>
      </c>
      <c r="D39" s="3">
        <f t="shared" si="0"/>
        <v>21927.26231386025</v>
      </c>
      <c r="E39" s="2">
        <v>38</v>
      </c>
      <c r="F39" s="2">
        <f t="shared" si="3"/>
        <v>21471.599999999999</v>
      </c>
      <c r="G39" s="2">
        <f t="shared" si="1"/>
        <v>22493.648160000001</v>
      </c>
      <c r="H39" s="4">
        <f t="shared" si="2"/>
        <v>2.0780629489356117E-2</v>
      </c>
    </row>
    <row r="40" spans="1:9">
      <c r="A40" s="2" t="s">
        <v>40</v>
      </c>
      <c r="B40" s="2">
        <v>27624</v>
      </c>
      <c r="C40" s="2">
        <v>1.2701499999999999</v>
      </c>
      <c r="D40" s="3">
        <f t="shared" si="0"/>
        <v>21748.612368617883</v>
      </c>
      <c r="E40" s="2">
        <v>39</v>
      </c>
      <c r="F40" s="2">
        <f t="shared" si="3"/>
        <v>21699.8</v>
      </c>
      <c r="G40" s="2">
        <f t="shared" si="1"/>
        <v>27562.000969999997</v>
      </c>
      <c r="H40" s="4">
        <f t="shared" si="2"/>
        <v>2.2443900231683563E-3</v>
      </c>
    </row>
    <row r="41" spans="1:9">
      <c r="A41" s="2" t="s">
        <v>41</v>
      </c>
      <c r="B41" s="2">
        <v>20127</v>
      </c>
      <c r="C41" s="2">
        <v>0.88727</v>
      </c>
      <c r="D41" s="3">
        <f t="shared" si="0"/>
        <v>22684.188578448498</v>
      </c>
      <c r="E41" s="2">
        <v>40</v>
      </c>
      <c r="F41" s="2">
        <f t="shared" si="3"/>
        <v>21928</v>
      </c>
      <c r="G41" s="2">
        <f t="shared" si="1"/>
        <v>19456.056560000001</v>
      </c>
      <c r="H41" s="4">
        <f>ABS(G41-B41)/B41</f>
        <v>3.3335491628161129E-2</v>
      </c>
    </row>
    <row r="42" spans="1:9">
      <c r="A42" s="19" t="s">
        <v>42</v>
      </c>
      <c r="B42" s="19"/>
      <c r="C42" s="19">
        <v>0.79649000000000003</v>
      </c>
      <c r="D42" s="19"/>
      <c r="E42" s="19">
        <v>41</v>
      </c>
      <c r="F42" s="19">
        <f t="shared" si="3"/>
        <v>22156.199999999997</v>
      </c>
      <c r="G42" s="19">
        <f t="shared" si="1"/>
        <v>17647.191737999998</v>
      </c>
      <c r="H42" s="20"/>
    </row>
    <row r="43" spans="1:9">
      <c r="A43" s="19" t="s">
        <v>43</v>
      </c>
      <c r="B43" s="19"/>
      <c r="C43" s="19">
        <v>1.0476000000000001</v>
      </c>
      <c r="D43" s="19"/>
      <c r="E43" s="19">
        <v>42</v>
      </c>
      <c r="F43" s="19">
        <f t="shared" si="3"/>
        <v>22384.400000000001</v>
      </c>
      <c r="G43" s="19">
        <f t="shared" si="1"/>
        <v>23449.897440000004</v>
      </c>
      <c r="H43" s="20"/>
    </row>
    <row r="44" spans="1:9">
      <c r="A44" s="19" t="s">
        <v>55</v>
      </c>
      <c r="B44" s="19"/>
      <c r="C44" s="19">
        <v>1.2701499999999999</v>
      </c>
      <c r="D44" s="19"/>
      <c r="E44" s="19">
        <v>43</v>
      </c>
      <c r="F44" s="19">
        <f t="shared" si="3"/>
        <v>22612.6</v>
      </c>
      <c r="G44" s="19">
        <f t="shared" si="1"/>
        <v>28721.393889999996</v>
      </c>
      <c r="H44" s="20"/>
    </row>
    <row r="45" spans="1:9">
      <c r="A45" s="19" t="s">
        <v>56</v>
      </c>
      <c r="B45" s="19"/>
      <c r="C45" s="19">
        <v>0.88727</v>
      </c>
      <c r="D45" s="19"/>
      <c r="E45" s="19">
        <v>44</v>
      </c>
      <c r="F45" s="19">
        <f t="shared" si="3"/>
        <v>22840.799999999999</v>
      </c>
      <c r="G45" s="19">
        <f t="shared" si="1"/>
        <v>20265.956615999999</v>
      </c>
      <c r="H45" s="20"/>
    </row>
    <row r="46" spans="1:9">
      <c r="F46" s="1"/>
    </row>
    <row r="47" spans="1:9" ht="18.75">
      <c r="G47" s="16" t="s">
        <v>60</v>
      </c>
      <c r="H47" s="17"/>
      <c r="I47" s="18">
        <f>AVERAGE(H2:H41)</f>
        <v>2.6452611024771328E-2</v>
      </c>
    </row>
  </sheetData>
  <mergeCells count="1">
    <mergeCell ref="G47:H47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Abhishek</cp:lastModifiedBy>
  <dcterms:created xsi:type="dcterms:W3CDTF">2019-03-09T10:46:48Z</dcterms:created>
  <dcterms:modified xsi:type="dcterms:W3CDTF">2019-03-10T18:14:59Z</dcterms:modified>
</cp:coreProperties>
</file>