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af-my.dps.mil/personal/jordan_eccles_ctr_us_af_mil/Documents/Documents/"/>
    </mc:Choice>
  </mc:AlternateContent>
  <xr:revisionPtr revIDLastSave="0" documentId="8_{EDC5A639-7F32-4D1D-B4A7-9117DAF04B45}" xr6:coauthVersionLast="47" xr6:coauthVersionMax="47" xr10:uidLastSave="{00000000-0000-0000-0000-000000000000}"/>
  <bookViews>
    <workbookView xWindow="4560" yWindow="16200" windowWidth="21600" windowHeight="15390" activeTab="1" xr2:uid="{00000000-000D-0000-FFFF-FFFF00000000}"/>
  </bookViews>
  <sheets>
    <sheet name="Summary" sheetId="1" r:id="rId1"/>
    <sheet name="Nodes" sheetId="2" r:id="rId2"/>
    <sheet name="Edges" sheetId="3" r:id="rId3"/>
    <sheet name="Risks - Location" sheetId="4" r:id="rId4"/>
    <sheet name="Risks - Type" sheetId="5" r:id="rId5"/>
    <sheet name="Risks - 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M3" i="3" s="1"/>
  <c r="J4" i="3"/>
  <c r="K4" i="3" s="1"/>
  <c r="M4" i="3" s="1"/>
  <c r="J5" i="3"/>
  <c r="K5" i="3" s="1"/>
  <c r="M5" i="3" s="1"/>
  <c r="J6" i="3"/>
  <c r="K6" i="3" s="1"/>
  <c r="M6" i="3" s="1"/>
  <c r="J7" i="3"/>
  <c r="K7" i="3" s="1"/>
  <c r="M7" i="3" s="1"/>
  <c r="J8" i="3"/>
  <c r="K8" i="3" s="1"/>
  <c r="M8" i="3" s="1"/>
  <c r="J9" i="3"/>
  <c r="K9" i="3" s="1"/>
  <c r="M9" i="3" s="1"/>
  <c r="J10" i="3"/>
  <c r="K10" i="3" s="1"/>
  <c r="M10" i="3" s="1"/>
  <c r="J11" i="3"/>
  <c r="K11" i="3" s="1"/>
  <c r="M11" i="3" s="1"/>
  <c r="J12" i="3"/>
  <c r="K12" i="3" s="1"/>
  <c r="M12" i="3" s="1"/>
  <c r="J13" i="3"/>
  <c r="K13" i="3" s="1"/>
  <c r="M13" i="3" s="1"/>
  <c r="J14" i="3"/>
  <c r="K14" i="3" s="1"/>
  <c r="M14" i="3" s="1"/>
  <c r="J15" i="3"/>
  <c r="K15" i="3" s="1"/>
  <c r="M15" i="3" s="1"/>
  <c r="J16" i="3"/>
  <c r="K16" i="3" s="1"/>
  <c r="M16" i="3" s="1"/>
  <c r="J17" i="3"/>
  <c r="K17" i="3" s="1"/>
  <c r="M17" i="3" s="1"/>
  <c r="J18" i="3"/>
  <c r="K18" i="3" s="1"/>
  <c r="M18" i="3" s="1"/>
  <c r="J19" i="3"/>
  <c r="K19" i="3" s="1"/>
  <c r="M19" i="3" s="1"/>
  <c r="J20" i="3"/>
  <c r="K20" i="3" s="1"/>
  <c r="M20" i="3" s="1"/>
  <c r="J21" i="3"/>
  <c r="K21" i="3" s="1"/>
  <c r="M21" i="3" s="1"/>
  <c r="J22" i="3"/>
  <c r="K22" i="3" s="1"/>
  <c r="M22" i="3" s="1"/>
  <c r="J23" i="3"/>
  <c r="K23" i="3" s="1"/>
  <c r="M23" i="3" s="1"/>
  <c r="J24" i="3"/>
  <c r="K24" i="3" s="1"/>
  <c r="M24" i="3" s="1"/>
  <c r="J25" i="3"/>
  <c r="K25" i="3" s="1"/>
  <c r="M25" i="3" s="1"/>
  <c r="J26" i="3"/>
  <c r="K26" i="3" s="1"/>
  <c r="M26" i="3" s="1"/>
  <c r="J27" i="3"/>
  <c r="K27" i="3" s="1"/>
  <c r="M27" i="3" s="1"/>
  <c r="J28" i="3"/>
  <c r="K28" i="3" s="1"/>
  <c r="M28" i="3" s="1"/>
  <c r="J29" i="3"/>
  <c r="K29" i="3" s="1"/>
  <c r="M29" i="3" s="1"/>
  <c r="J30" i="3"/>
  <c r="K30" i="3" s="1"/>
  <c r="M30" i="3" s="1"/>
  <c r="J31" i="3"/>
  <c r="K31" i="3" s="1"/>
  <c r="M31" i="3" s="1"/>
  <c r="J32" i="3"/>
  <c r="K32" i="3" s="1"/>
  <c r="M32" i="3" s="1"/>
  <c r="J33" i="3"/>
  <c r="L33" i="3" s="1"/>
  <c r="J34" i="3"/>
  <c r="K34" i="3" s="1"/>
  <c r="M34" i="3" s="1"/>
  <c r="J35" i="3"/>
  <c r="K35" i="3" s="1"/>
  <c r="M35" i="3" s="1"/>
  <c r="J36" i="3"/>
  <c r="K36" i="3" s="1"/>
  <c r="M36" i="3" s="1"/>
  <c r="J37" i="3"/>
  <c r="K37" i="3" s="1"/>
  <c r="M37" i="3" s="1"/>
  <c r="J38" i="3"/>
  <c r="K38" i="3" s="1"/>
  <c r="M38" i="3" s="1"/>
  <c r="J39" i="3"/>
  <c r="K39" i="3" s="1"/>
  <c r="M39" i="3" s="1"/>
  <c r="J40" i="3"/>
  <c r="K40" i="3" s="1"/>
  <c r="M40" i="3" s="1"/>
  <c r="J41" i="3"/>
  <c r="K41" i="3" s="1"/>
  <c r="M41" i="3" s="1"/>
  <c r="J42" i="3"/>
  <c r="K42" i="3" s="1"/>
  <c r="M42" i="3" s="1"/>
  <c r="J43" i="3"/>
  <c r="K43" i="3" s="1"/>
  <c r="M43" i="3" s="1"/>
  <c r="J44" i="3"/>
  <c r="K44" i="3" s="1"/>
  <c r="M44" i="3" s="1"/>
  <c r="J45" i="3"/>
  <c r="K45" i="3" s="1"/>
  <c r="M45" i="3" s="1"/>
  <c r="J46" i="3"/>
  <c r="K46" i="3" s="1"/>
  <c r="M46" i="3" s="1"/>
  <c r="J47" i="3"/>
  <c r="K47" i="3" s="1"/>
  <c r="M47" i="3" s="1"/>
  <c r="J48" i="3"/>
  <c r="K48" i="3" s="1"/>
  <c r="M48" i="3" s="1"/>
  <c r="J49" i="3"/>
  <c r="L49" i="3" s="1"/>
  <c r="J50" i="3"/>
  <c r="K50" i="3" s="1"/>
  <c r="M50" i="3" s="1"/>
  <c r="J51" i="3"/>
  <c r="K51" i="3" s="1"/>
  <c r="M51" i="3" s="1"/>
  <c r="J52" i="3"/>
  <c r="K52" i="3" s="1"/>
  <c r="M52" i="3" s="1"/>
  <c r="J53" i="3"/>
  <c r="K53" i="3" s="1"/>
  <c r="M53" i="3" s="1"/>
  <c r="J54" i="3"/>
  <c r="K54" i="3" s="1"/>
  <c r="M54" i="3" s="1"/>
  <c r="J55" i="3"/>
  <c r="K55" i="3" s="1"/>
  <c r="M55" i="3" s="1"/>
  <c r="J56" i="3"/>
  <c r="K56" i="3" s="1"/>
  <c r="M56" i="3" s="1"/>
  <c r="J57" i="3"/>
  <c r="K57" i="3" s="1"/>
  <c r="M57" i="3" s="1"/>
  <c r="J58" i="3"/>
  <c r="K58" i="3" s="1"/>
  <c r="M58" i="3" s="1"/>
  <c r="J59" i="3"/>
  <c r="K59" i="3" s="1"/>
  <c r="M59" i="3" s="1"/>
  <c r="J60" i="3"/>
  <c r="K60" i="3" s="1"/>
  <c r="M60" i="3" s="1"/>
  <c r="J61" i="3"/>
  <c r="K61" i="3" s="1"/>
  <c r="M61" i="3" s="1"/>
  <c r="J62" i="3"/>
  <c r="K62" i="3" s="1"/>
  <c r="M62" i="3" s="1"/>
  <c r="J63" i="3"/>
  <c r="K63" i="3" s="1"/>
  <c r="M63" i="3" s="1"/>
  <c r="J64" i="3"/>
  <c r="K64" i="3" s="1"/>
  <c r="M64" i="3" s="1"/>
  <c r="J65" i="3"/>
  <c r="K65" i="3" s="1"/>
  <c r="M65" i="3" s="1"/>
  <c r="J66" i="3"/>
  <c r="K66" i="3" s="1"/>
  <c r="M66" i="3" s="1"/>
  <c r="J67" i="3"/>
  <c r="K67" i="3" s="1"/>
  <c r="M67" i="3" s="1"/>
  <c r="J68" i="3"/>
  <c r="K68" i="3" s="1"/>
  <c r="M68" i="3" s="1"/>
  <c r="J69" i="3"/>
  <c r="K69" i="3" s="1"/>
  <c r="M69" i="3" s="1"/>
  <c r="J70" i="3"/>
  <c r="K70" i="3" s="1"/>
  <c r="M70" i="3" s="1"/>
  <c r="J71" i="3"/>
  <c r="K71" i="3" s="1"/>
  <c r="M71" i="3" s="1"/>
  <c r="J72" i="3"/>
  <c r="K72" i="3" s="1"/>
  <c r="M72" i="3" s="1"/>
  <c r="J73" i="3"/>
  <c r="K73" i="3" s="1"/>
  <c r="M73" i="3" s="1"/>
  <c r="J74" i="3"/>
  <c r="K74" i="3" s="1"/>
  <c r="M74" i="3" s="1"/>
  <c r="J75" i="3"/>
  <c r="K75" i="3" s="1"/>
  <c r="M75" i="3" s="1"/>
  <c r="J76" i="3"/>
  <c r="K76" i="3" s="1"/>
  <c r="M76" i="3" s="1"/>
  <c r="J77" i="3"/>
  <c r="K77" i="3" s="1"/>
  <c r="M77" i="3" s="1"/>
  <c r="J78" i="3"/>
  <c r="K78" i="3" s="1"/>
  <c r="M78" i="3" s="1"/>
  <c r="J79" i="3"/>
  <c r="K79" i="3" s="1"/>
  <c r="M79" i="3" s="1"/>
  <c r="J80" i="3"/>
  <c r="K80" i="3" s="1"/>
  <c r="M80" i="3" s="1"/>
  <c r="J81" i="3"/>
  <c r="K81" i="3" s="1"/>
  <c r="M81" i="3" s="1"/>
  <c r="J82" i="3"/>
  <c r="K82" i="3" s="1"/>
  <c r="M82" i="3" s="1"/>
  <c r="J83" i="3"/>
  <c r="K83" i="3" s="1"/>
  <c r="M83" i="3" s="1"/>
  <c r="J84" i="3"/>
  <c r="K84" i="3" s="1"/>
  <c r="M84" i="3" s="1"/>
  <c r="J85" i="3"/>
  <c r="K85" i="3" s="1"/>
  <c r="M85" i="3" s="1"/>
  <c r="J86" i="3"/>
  <c r="K86" i="3" s="1"/>
  <c r="M86" i="3" s="1"/>
  <c r="J87" i="3"/>
  <c r="K87" i="3" s="1"/>
  <c r="M87" i="3" s="1"/>
  <c r="J88" i="3"/>
  <c r="K88" i="3" s="1"/>
  <c r="M88" i="3" s="1"/>
  <c r="J89" i="3"/>
  <c r="K89" i="3" s="1"/>
  <c r="M89" i="3" s="1"/>
  <c r="J90" i="3"/>
  <c r="K90" i="3" s="1"/>
  <c r="M90" i="3" s="1"/>
  <c r="J91" i="3"/>
  <c r="K91" i="3" s="1"/>
  <c r="M91" i="3" s="1"/>
  <c r="J92" i="3"/>
  <c r="K92" i="3" s="1"/>
  <c r="M92" i="3" s="1"/>
  <c r="J93" i="3"/>
  <c r="K93" i="3" s="1"/>
  <c r="M93" i="3" s="1"/>
  <c r="J94" i="3"/>
  <c r="K94" i="3" s="1"/>
  <c r="M94" i="3" s="1"/>
  <c r="J95" i="3"/>
  <c r="K95" i="3" s="1"/>
  <c r="M95" i="3" s="1"/>
  <c r="J96" i="3"/>
  <c r="K96" i="3" s="1"/>
  <c r="M96" i="3" s="1"/>
  <c r="J97" i="3"/>
  <c r="K97" i="3" s="1"/>
  <c r="M97" i="3" s="1"/>
  <c r="J98" i="3"/>
  <c r="K98" i="3" s="1"/>
  <c r="M98" i="3" s="1"/>
  <c r="J99" i="3"/>
  <c r="K99" i="3" s="1"/>
  <c r="M99" i="3" s="1"/>
  <c r="J100" i="3"/>
  <c r="K100" i="3" s="1"/>
  <c r="M100" i="3" s="1"/>
  <c r="J101" i="3"/>
  <c r="K101" i="3" s="1"/>
  <c r="M101" i="3" s="1"/>
  <c r="J102" i="3"/>
  <c r="K102" i="3" s="1"/>
  <c r="M102" i="3" s="1"/>
  <c r="J103" i="3"/>
  <c r="K103" i="3" s="1"/>
  <c r="M103" i="3" s="1"/>
  <c r="J2" i="3"/>
  <c r="K2" i="3" s="1"/>
  <c r="M2" i="3" s="1"/>
  <c r="L27" i="3" l="1"/>
  <c r="N27" i="3" s="1"/>
  <c r="L90" i="3"/>
  <c r="N90" i="3" s="1"/>
  <c r="L82" i="3"/>
  <c r="N82" i="3" s="1"/>
  <c r="L26" i="3"/>
  <c r="N26" i="3" s="1"/>
  <c r="L74" i="3"/>
  <c r="N74" i="3" s="1"/>
  <c r="L19" i="3"/>
  <c r="N19" i="3" s="1"/>
  <c r="L66" i="3"/>
  <c r="N66" i="3" s="1"/>
  <c r="L18" i="3"/>
  <c r="N18" i="3" s="1"/>
  <c r="L58" i="3"/>
  <c r="N58" i="3" s="1"/>
  <c r="L11" i="3"/>
  <c r="N11" i="3" s="1"/>
  <c r="L50" i="3"/>
  <c r="N50" i="3" s="1"/>
  <c r="L10" i="3"/>
  <c r="N10" i="3" s="1"/>
  <c r="K49" i="3"/>
  <c r="M49" i="3" s="1"/>
  <c r="N49" i="3" s="1"/>
  <c r="L42" i="3"/>
  <c r="N42" i="3" s="1"/>
  <c r="L3" i="3"/>
  <c r="N3" i="3" s="1"/>
  <c r="L98" i="3"/>
  <c r="N98" i="3" s="1"/>
  <c r="L34" i="3"/>
  <c r="N34" i="3" s="1"/>
  <c r="K33" i="3"/>
  <c r="M33" i="3" s="1"/>
  <c r="N33" i="3" s="1"/>
  <c r="L97" i="3"/>
  <c r="N97" i="3" s="1"/>
  <c r="L89" i="3"/>
  <c r="N89" i="3" s="1"/>
  <c r="L81" i="3"/>
  <c r="N81" i="3" s="1"/>
  <c r="L73" i="3"/>
  <c r="N73" i="3" s="1"/>
  <c r="L65" i="3"/>
  <c r="N65" i="3" s="1"/>
  <c r="L57" i="3"/>
  <c r="N57" i="3" s="1"/>
  <c r="L41" i="3"/>
  <c r="N41" i="3" s="1"/>
  <c r="L25" i="3"/>
  <c r="N25" i="3" s="1"/>
  <c r="L17" i="3"/>
  <c r="N17" i="3" s="1"/>
  <c r="L9" i="3"/>
  <c r="N9" i="3" s="1"/>
  <c r="L96" i="3"/>
  <c r="N96" i="3" s="1"/>
  <c r="L88" i="3"/>
  <c r="N88" i="3" s="1"/>
  <c r="L80" i="3"/>
  <c r="N80" i="3" s="1"/>
  <c r="L72" i="3"/>
  <c r="N72" i="3" s="1"/>
  <c r="L64" i="3"/>
  <c r="N64" i="3" s="1"/>
  <c r="L56" i="3"/>
  <c r="N56" i="3" s="1"/>
  <c r="L48" i="3"/>
  <c r="N48" i="3" s="1"/>
  <c r="L40" i="3"/>
  <c r="N40" i="3" s="1"/>
  <c r="L32" i="3"/>
  <c r="N32" i="3" s="1"/>
  <c r="L24" i="3"/>
  <c r="N24" i="3" s="1"/>
  <c r="L16" i="3"/>
  <c r="N16" i="3" s="1"/>
  <c r="L8" i="3"/>
  <c r="N8" i="3" s="1"/>
  <c r="L103" i="3"/>
  <c r="N103" i="3" s="1"/>
  <c r="L95" i="3"/>
  <c r="N95" i="3" s="1"/>
  <c r="L87" i="3"/>
  <c r="N87" i="3" s="1"/>
  <c r="L79" i="3"/>
  <c r="N79" i="3" s="1"/>
  <c r="L71" i="3"/>
  <c r="N71" i="3" s="1"/>
  <c r="L63" i="3"/>
  <c r="N63" i="3" s="1"/>
  <c r="L55" i="3"/>
  <c r="N55" i="3" s="1"/>
  <c r="L47" i="3"/>
  <c r="N47" i="3" s="1"/>
  <c r="L39" i="3"/>
  <c r="N39" i="3" s="1"/>
  <c r="L31" i="3"/>
  <c r="N31" i="3" s="1"/>
  <c r="L23" i="3"/>
  <c r="N23" i="3" s="1"/>
  <c r="L15" i="3"/>
  <c r="N15" i="3" s="1"/>
  <c r="L7" i="3"/>
  <c r="N7" i="3" s="1"/>
  <c r="L102" i="3"/>
  <c r="N102" i="3" s="1"/>
  <c r="L94" i="3"/>
  <c r="N94" i="3" s="1"/>
  <c r="L86" i="3"/>
  <c r="N86" i="3" s="1"/>
  <c r="L78" i="3"/>
  <c r="N78" i="3" s="1"/>
  <c r="L70" i="3"/>
  <c r="N70" i="3" s="1"/>
  <c r="L62" i="3"/>
  <c r="N62" i="3" s="1"/>
  <c r="L54" i="3"/>
  <c r="N54" i="3" s="1"/>
  <c r="L46" i="3"/>
  <c r="N46" i="3" s="1"/>
  <c r="L38" i="3"/>
  <c r="N38" i="3" s="1"/>
  <c r="L30" i="3"/>
  <c r="N30" i="3" s="1"/>
  <c r="L22" i="3"/>
  <c r="N22" i="3" s="1"/>
  <c r="L14" i="3"/>
  <c r="N14" i="3" s="1"/>
  <c r="L6" i="3"/>
  <c r="N6" i="3" s="1"/>
  <c r="L101" i="3"/>
  <c r="N101" i="3" s="1"/>
  <c r="L93" i="3"/>
  <c r="N93" i="3" s="1"/>
  <c r="L85" i="3"/>
  <c r="N85" i="3" s="1"/>
  <c r="L77" i="3"/>
  <c r="N77" i="3" s="1"/>
  <c r="L69" i="3"/>
  <c r="N69" i="3" s="1"/>
  <c r="L61" i="3"/>
  <c r="N61" i="3" s="1"/>
  <c r="L53" i="3"/>
  <c r="N53" i="3" s="1"/>
  <c r="L45" i="3"/>
  <c r="N45" i="3" s="1"/>
  <c r="L37" i="3"/>
  <c r="N37" i="3" s="1"/>
  <c r="L29" i="3"/>
  <c r="N29" i="3" s="1"/>
  <c r="L21" i="3"/>
  <c r="N21" i="3" s="1"/>
  <c r="L13" i="3"/>
  <c r="N13" i="3" s="1"/>
  <c r="L5" i="3"/>
  <c r="N5" i="3" s="1"/>
  <c r="L100" i="3"/>
  <c r="N100" i="3" s="1"/>
  <c r="L92" i="3"/>
  <c r="N92" i="3" s="1"/>
  <c r="L84" i="3"/>
  <c r="N84" i="3" s="1"/>
  <c r="L76" i="3"/>
  <c r="N76" i="3" s="1"/>
  <c r="L68" i="3"/>
  <c r="N68" i="3" s="1"/>
  <c r="L60" i="3"/>
  <c r="N60" i="3" s="1"/>
  <c r="L52" i="3"/>
  <c r="N52" i="3" s="1"/>
  <c r="L44" i="3"/>
  <c r="N44" i="3" s="1"/>
  <c r="L36" i="3"/>
  <c r="N36" i="3" s="1"/>
  <c r="L28" i="3"/>
  <c r="N28" i="3" s="1"/>
  <c r="L20" i="3"/>
  <c r="N20" i="3" s="1"/>
  <c r="L12" i="3"/>
  <c r="N12" i="3" s="1"/>
  <c r="L4" i="3"/>
  <c r="N4" i="3" s="1"/>
  <c r="L99" i="3"/>
  <c r="N99" i="3" s="1"/>
  <c r="L91" i="3"/>
  <c r="N91" i="3" s="1"/>
  <c r="L83" i="3"/>
  <c r="N83" i="3" s="1"/>
  <c r="L75" i="3"/>
  <c r="N75" i="3" s="1"/>
  <c r="L67" i="3"/>
  <c r="N67" i="3" s="1"/>
  <c r="L59" i="3"/>
  <c r="N59" i="3" s="1"/>
  <c r="L51" i="3"/>
  <c r="N51" i="3" s="1"/>
  <c r="L43" i="3"/>
  <c r="N43" i="3" s="1"/>
  <c r="L35" i="3"/>
  <c r="N35" i="3" s="1"/>
  <c r="L2" i="3"/>
  <c r="N2" i="3" s="1"/>
</calcChain>
</file>

<file path=xl/sharedStrings.xml><?xml version="1.0" encoding="utf-8"?>
<sst xmlns="http://schemas.openxmlformats.org/spreadsheetml/2006/main" count="688" uniqueCount="277">
  <si>
    <t>Scenario Description</t>
  </si>
  <si>
    <t>Statistic</t>
  </si>
  <si>
    <t>Value</t>
  </si>
  <si>
    <t>Scenario 1 - Risk-based routing actual capacity</t>
  </si>
  <si>
    <t>Scenario 2 - Risk-based routing expected capacity</t>
  </si>
  <si>
    <t>Accumulated Risk</t>
  </si>
  <si>
    <t>Accumulated Risk Percent</t>
  </si>
  <si>
    <t>Node ID</t>
  </si>
  <si>
    <t>Node Name</t>
  </si>
  <si>
    <t>Description</t>
  </si>
  <si>
    <t>Type</t>
  </si>
  <si>
    <t>Throughput</t>
  </si>
  <si>
    <t>Storage Capacity</t>
  </si>
  <si>
    <t>Supply</t>
  </si>
  <si>
    <t>Demand</t>
  </si>
  <si>
    <t>Current Storage</t>
  </si>
  <si>
    <t>Resupply</t>
  </si>
  <si>
    <t>Latitude</t>
  </si>
  <si>
    <t>Longitude</t>
  </si>
  <si>
    <t>Total Risks</t>
  </si>
  <si>
    <t>Flow - Baseline part 1</t>
  </si>
  <si>
    <t>Net Flow - Baseline part 1</t>
  </si>
  <si>
    <t>Flow - Baseline part 2</t>
  </si>
  <si>
    <t>Net Flow - Baseline part 2</t>
  </si>
  <si>
    <t>Total Flow - Baseline</t>
  </si>
  <si>
    <t>Remaining Storage - Baseline</t>
  </si>
  <si>
    <t>Flow - Scenario 1 part 1</t>
  </si>
  <si>
    <t>Net Flow - Scenario 1 part 1</t>
  </si>
  <si>
    <t>Flow - Scenario 1 part 2</t>
  </si>
  <si>
    <t>Net Flow - Scenario 1 part 2</t>
  </si>
  <si>
    <t>Total Flow - Scenario 1</t>
  </si>
  <si>
    <t>Remaining Storage - Scenario 1</t>
  </si>
  <si>
    <t>Flow - Scenario 2 part 1</t>
  </si>
  <si>
    <t>Net Flow - Scenario 2 part 1</t>
  </si>
  <si>
    <t>Flow - Scenario 2 part 2</t>
  </si>
  <si>
    <t>Net Flow - Scenario 2 part 2</t>
  </si>
  <si>
    <t>Total Flow - Scenario 2</t>
  </si>
  <si>
    <t>Remaining Storage - Scenario 2</t>
  </si>
  <si>
    <t>Malaysia oil field 1</t>
  </si>
  <si>
    <t>Malaysia oil field 2</t>
  </si>
  <si>
    <t>Thailand oil field</t>
  </si>
  <si>
    <t>Myanmar oil field</t>
  </si>
  <si>
    <t>Vietnam oil field</t>
  </si>
  <si>
    <t>Indonesia oil field 1</t>
  </si>
  <si>
    <t>Indonesia oil field 2</t>
  </si>
  <si>
    <t>Indonesia oil field 3</t>
  </si>
  <si>
    <t>Philippines oil field</t>
  </si>
  <si>
    <t>Dagang China oil field</t>
  </si>
  <si>
    <t>Bogai Sea China oil field</t>
  </si>
  <si>
    <t>Changqing China oil field</t>
  </si>
  <si>
    <t>Brunei oil field</t>
  </si>
  <si>
    <t>Thailand port</t>
  </si>
  <si>
    <t>Indonesia port 1</t>
  </si>
  <si>
    <t>Indonesia port 2</t>
  </si>
  <si>
    <t>Malaysia port 1</t>
  </si>
  <si>
    <t>Malaysia port 2</t>
  </si>
  <si>
    <t>Malaysia port 3</t>
  </si>
  <si>
    <t>Philippines port</t>
  </si>
  <si>
    <t>China port 1</t>
  </si>
  <si>
    <t>China port 2</t>
  </si>
  <si>
    <t>Thailand refinery</t>
  </si>
  <si>
    <t>Indonesia refinery</t>
  </si>
  <si>
    <t>Malaysia refinery 1</t>
  </si>
  <si>
    <t>Malaysia refinery 2</t>
  </si>
  <si>
    <t>Malaysia refinery 3</t>
  </si>
  <si>
    <t>Philippines refinery</t>
  </si>
  <si>
    <t>China refinery 1</t>
  </si>
  <si>
    <t>China refinery 2</t>
  </si>
  <si>
    <t>South Korea port</t>
  </si>
  <si>
    <t>Japan port 1</t>
  </si>
  <si>
    <t>Japan port 2</t>
  </si>
  <si>
    <t>Japan port 3</t>
  </si>
  <si>
    <t>Guam port</t>
  </si>
  <si>
    <t>Japan bulk storage 1</t>
  </si>
  <si>
    <t>Japan bulk storage 2</t>
  </si>
  <si>
    <t>Japan bulk storage 3</t>
  </si>
  <si>
    <t>South Korea bulk storage</t>
  </si>
  <si>
    <t>Guam bulk storage</t>
  </si>
  <si>
    <t>Malaysia bulk storage 1</t>
  </si>
  <si>
    <t>Malaysia bulk storage 2</t>
  </si>
  <si>
    <t>Thailand bulk storage</t>
  </si>
  <si>
    <t>Philippines bulk storage</t>
  </si>
  <si>
    <t>China bulk storage 1</t>
  </si>
  <si>
    <t>China bulk storage 2</t>
  </si>
  <si>
    <t>Misawa AFB</t>
  </si>
  <si>
    <t>Yokota AFB</t>
  </si>
  <si>
    <t>Osan AFB</t>
  </si>
  <si>
    <t>Kadena AFB</t>
  </si>
  <si>
    <t>Andersen AFB</t>
  </si>
  <si>
    <t>Oil Rig</t>
  </si>
  <si>
    <t>Ship Terminal</t>
  </si>
  <si>
    <t>Refinery</t>
  </si>
  <si>
    <t>Tank Farm</t>
  </si>
  <si>
    <t>AFB</t>
  </si>
  <si>
    <t>Production</t>
  </si>
  <si>
    <t>Port</t>
  </si>
  <si>
    <t>Bulk Storage</t>
  </si>
  <si>
    <t>Use</t>
  </si>
  <si>
    <t>Yes</t>
  </si>
  <si>
    <t>No</t>
  </si>
  <si>
    <t>Edge ID</t>
  </si>
  <si>
    <t>Start Node</t>
  </si>
  <si>
    <t>End Node</t>
  </si>
  <si>
    <t>Edge Name</t>
  </si>
  <si>
    <t>Capacity</t>
  </si>
  <si>
    <t>Required Flow - Scenario 2</t>
  </si>
  <si>
    <t>Ship Transport 1</t>
  </si>
  <si>
    <t>Ship Transport 2</t>
  </si>
  <si>
    <t>Ship Transport 12</t>
  </si>
  <si>
    <t>Ship Transport 13</t>
  </si>
  <si>
    <t>Ship Transport 14</t>
  </si>
  <si>
    <t>Ship Transport 3</t>
  </si>
  <si>
    <t>Ship Transport 4</t>
  </si>
  <si>
    <t>Ship Transport 5</t>
  </si>
  <si>
    <t>Crude Oil Pipeline 1</t>
  </si>
  <si>
    <t>Crude Oil Pipeline 2</t>
  </si>
  <si>
    <t>Ship Transport 6</t>
  </si>
  <si>
    <t>Ship Transport 9</t>
  </si>
  <si>
    <t>Ship Transport 15</t>
  </si>
  <si>
    <t>Ship Transport 16</t>
  </si>
  <si>
    <t>Ship Transport 17</t>
  </si>
  <si>
    <t>Ship Transport 8</t>
  </si>
  <si>
    <t>Ship Transport 7</t>
  </si>
  <si>
    <t>Rail Transport 1</t>
  </si>
  <si>
    <t>Rail Transport 2</t>
  </si>
  <si>
    <t>Ship Transport 10</t>
  </si>
  <si>
    <t>Ship Transport 11</t>
  </si>
  <si>
    <t>Ship Transport 18</t>
  </si>
  <si>
    <t>Ship Transport 19</t>
  </si>
  <si>
    <t>Ship Transport 21</t>
  </si>
  <si>
    <t>Ship Transport 20</t>
  </si>
  <si>
    <t>Rail Transport 3</t>
  </si>
  <si>
    <t>Rail Transport 4</t>
  </si>
  <si>
    <t>Ship Transport 22</t>
  </si>
  <si>
    <t>Rail Transport 5</t>
  </si>
  <si>
    <t>Rail Transport 6</t>
  </si>
  <si>
    <t>Ship Transport 23</t>
  </si>
  <si>
    <t>Ship Transport 24</t>
  </si>
  <si>
    <t>Truck Transport 1</t>
  </si>
  <si>
    <t>Ship Transport 26</t>
  </si>
  <si>
    <t>Ship Transport 25</t>
  </si>
  <si>
    <t>Rail Transport 7</t>
  </si>
  <si>
    <t>Ship Transport 28</t>
  </si>
  <si>
    <t>Ship Transport 27</t>
  </si>
  <si>
    <t>Truck Transport 2</t>
  </si>
  <si>
    <t>Ship Transport 30</t>
  </si>
  <si>
    <t>Ship Transport 29</t>
  </si>
  <si>
    <t>Truck Transport 3</t>
  </si>
  <si>
    <t>Ship Transport 32</t>
  </si>
  <si>
    <t>Ship Transport 31</t>
  </si>
  <si>
    <t>Truck Transport 4</t>
  </si>
  <si>
    <t>Ship Transport 34</t>
  </si>
  <si>
    <t>Ship Transport 33</t>
  </si>
  <si>
    <t>Truck Transport 5</t>
  </si>
  <si>
    <t>Ship Transport 35</t>
  </si>
  <si>
    <t>Ship Transport 36</t>
  </si>
  <si>
    <t>Truck Transport 6</t>
  </si>
  <si>
    <t>Ship Transport 38</t>
  </si>
  <si>
    <t>Ship Transport 39</t>
  </si>
  <si>
    <t>Ship Transport 37</t>
  </si>
  <si>
    <t>Truck Transport 7</t>
  </si>
  <si>
    <t>Ship Transport 40</t>
  </si>
  <si>
    <t>Ship Transport 41</t>
  </si>
  <si>
    <t>Ship Transport 42</t>
  </si>
  <si>
    <t>Ship Transport 46</t>
  </si>
  <si>
    <t>Truck Transport 8</t>
  </si>
  <si>
    <t>Ship Transport 43</t>
  </si>
  <si>
    <t>Ship Transport 44</t>
  </si>
  <si>
    <t>Ship Transport 45</t>
  </si>
  <si>
    <t>Ship Transport 47</t>
  </si>
  <si>
    <t>Truck Transport 10</t>
  </si>
  <si>
    <t>Truck Transport 9</t>
  </si>
  <si>
    <t>Rail Transport 8</t>
  </si>
  <si>
    <t>Truck Transport 11</t>
  </si>
  <si>
    <t>Truck Transport 13</t>
  </si>
  <si>
    <t>Truck Transport 12</t>
  </si>
  <si>
    <t>Truck Transport 14</t>
  </si>
  <si>
    <t>Truck Transport 15</t>
  </si>
  <si>
    <t>Truck Transport 16</t>
  </si>
  <si>
    <t>Truck Transport 17</t>
  </si>
  <si>
    <t>Truck Transport 18</t>
  </si>
  <si>
    <t>Truck Transport 19</t>
  </si>
  <si>
    <t>Truck Transport 20</t>
  </si>
  <si>
    <t>Truck Transport 21</t>
  </si>
  <si>
    <t>Truck Transport 23</t>
  </si>
  <si>
    <t>Truck Transport 22</t>
  </si>
  <si>
    <t>Truck Transport 31</t>
  </si>
  <si>
    <t>Truck Transport 32</t>
  </si>
  <si>
    <t>Truck Transport 33</t>
  </si>
  <si>
    <t>Truck Transport 34</t>
  </si>
  <si>
    <t>Truck Transport 35</t>
  </si>
  <si>
    <t>Truck Transport 36</t>
  </si>
  <si>
    <t>Truck Transport 37</t>
  </si>
  <si>
    <t>Truck Transport 38</t>
  </si>
  <si>
    <t>Truck Transport 39</t>
  </si>
  <si>
    <t>Truck Transport 40</t>
  </si>
  <si>
    <t>Truck Transport 41</t>
  </si>
  <si>
    <t>Truck Transport 42</t>
  </si>
  <si>
    <t>Truck Transport 43</t>
  </si>
  <si>
    <t>Truck Transport 44</t>
  </si>
  <si>
    <t>Truck Transport 45</t>
  </si>
  <si>
    <t>Truck Transport 24</t>
  </si>
  <si>
    <t>Truck Transport 25</t>
  </si>
  <si>
    <t>Truck Transport 26</t>
  </si>
  <si>
    <t>Truck Transport 27</t>
  </si>
  <si>
    <t>Truck Transport 28</t>
  </si>
  <si>
    <t>Truck Transport 29</t>
  </si>
  <si>
    <t>Truck Transport 30</t>
  </si>
  <si>
    <t>To Port</t>
  </si>
  <si>
    <t>To Refinery</t>
  </si>
  <si>
    <t>To Storage</t>
  </si>
  <si>
    <t>To AFB</t>
  </si>
  <si>
    <t>Ship Transport</t>
  </si>
  <si>
    <t>Crude Oil Pipeline</t>
  </si>
  <si>
    <t>Rail Transport</t>
  </si>
  <si>
    <t>Truck Transport</t>
  </si>
  <si>
    <t>Risk Name</t>
  </si>
  <si>
    <t>Box or Circle</t>
  </si>
  <si>
    <t>Circle Lat</t>
  </si>
  <si>
    <t>Circle Lon</t>
  </si>
  <si>
    <t>Inner Distance</t>
  </si>
  <si>
    <t>Outer Distance</t>
  </si>
  <si>
    <t>Box 1 Lat</t>
  </si>
  <si>
    <t>Box 1 Lon</t>
  </si>
  <si>
    <t>Box 2 Lat</t>
  </si>
  <si>
    <t>Box 2 Lon</t>
  </si>
  <si>
    <t>Probability</t>
  </si>
  <si>
    <t>Impact</t>
  </si>
  <si>
    <t>Bad guys</t>
  </si>
  <si>
    <t>Tsunami</t>
  </si>
  <si>
    <t>Rising sea levels</t>
  </si>
  <si>
    <t>Land conflict</t>
  </si>
  <si>
    <t>Gulf of Thailand</t>
  </si>
  <si>
    <t>Enemy Action</t>
  </si>
  <si>
    <t>Natural Factors</t>
  </si>
  <si>
    <t>Box</t>
  </si>
  <si>
    <t>Circle</t>
  </si>
  <si>
    <t>Risk Type</t>
  </si>
  <si>
    <t>Edge or Node</t>
  </si>
  <si>
    <t>Tank leakage</t>
  </si>
  <si>
    <t>Hazardous chemical release into the air</t>
  </si>
  <si>
    <t>Tsunami damage</t>
  </si>
  <si>
    <t>Broken crane</t>
  </si>
  <si>
    <t>Explosion</t>
  </si>
  <si>
    <t>Drilling delays</t>
  </si>
  <si>
    <t>Facility fire</t>
  </si>
  <si>
    <t>Hacking petroleum mixes</t>
  </si>
  <si>
    <t>Unplanned pipeline maintenance</t>
  </si>
  <si>
    <t>Cyber attack on pipeline</t>
  </si>
  <si>
    <t>Hacking of order request</t>
  </si>
  <si>
    <t>Train derailment</t>
  </si>
  <si>
    <t>Laying out new rail tracks</t>
  </si>
  <si>
    <t>Tsunami cause elongated route change</t>
  </si>
  <si>
    <t>Canal blockage</t>
  </si>
  <si>
    <t>Road closures</t>
  </si>
  <si>
    <t>Wear and tear</t>
  </si>
  <si>
    <t>At oil extraction site</t>
  </si>
  <si>
    <t>Accident</t>
  </si>
  <si>
    <t>Nature</t>
  </si>
  <si>
    <t>Maintenance</t>
  </si>
  <si>
    <t>Cyber</t>
  </si>
  <si>
    <t>Kinetic</t>
  </si>
  <si>
    <t>Node</t>
  </si>
  <si>
    <t>Edge</t>
  </si>
  <si>
    <t>Order Request</t>
  </si>
  <si>
    <t>ID</t>
  </si>
  <si>
    <t>Giant whale</t>
  </si>
  <si>
    <t>Lightning strike</t>
  </si>
  <si>
    <t>Tourist takeover</t>
  </si>
  <si>
    <t>In East China Sea</t>
  </si>
  <si>
    <t>Giant yacht party blocks port</t>
  </si>
  <si>
    <t>Transport</t>
  </si>
  <si>
    <t>Human Interference</t>
  </si>
  <si>
    <t>New randomized flow</t>
  </si>
  <si>
    <t>Flag if less than 0</t>
  </si>
  <si>
    <t>Flag if greater than capacity</t>
  </si>
  <si>
    <t>Constrained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</si>
</sst>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5</v>
      </c>
      <c r="C2">
        <v>627418.76899999997</v>
      </c>
    </row>
    <row r="3" spans="1:3" x14ac:dyDescent="0.25">
      <c r="A3" t="s">
        <v>3</v>
      </c>
      <c r="B3" t="s">
        <v>6</v>
      </c>
      <c r="C3">
        <v>0.29732147100065071</v>
      </c>
    </row>
    <row r="4" spans="1:3" x14ac:dyDescent="0.25">
      <c r="A4" t="s">
        <v>4</v>
      </c>
      <c r="B4" t="s">
        <v>5</v>
      </c>
      <c r="C4">
        <v>411150.03899999999</v>
      </c>
    </row>
    <row r="5" spans="1:3" x14ac:dyDescent="0.25">
      <c r="A5" t="s">
        <v>4</v>
      </c>
      <c r="B5" t="s">
        <v>6</v>
      </c>
      <c r="C5">
        <v>0.28534786827152703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2"/>
  <sheetViews>
    <sheetView tabSelected="1" workbookViewId="0">
      <selection activeCell="K45" sqref="K45"/>
    </sheetView>
  </sheetViews>
  <sheetFormatPr defaultRowHeight="15" x14ac:dyDescent="0.25"/>
  <sheetData>
    <row r="1" spans="1:3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</row>
    <row r="2" spans="1:31" x14ac:dyDescent="0.25">
      <c r="A2">
        <v>1</v>
      </c>
      <c r="B2" t="s">
        <v>38</v>
      </c>
      <c r="C2" t="s">
        <v>89</v>
      </c>
      <c r="D2" t="s">
        <v>94</v>
      </c>
      <c r="E2">
        <v>41000</v>
      </c>
      <c r="F2">
        <v>0</v>
      </c>
      <c r="G2">
        <v>36900</v>
      </c>
      <c r="H2">
        <v>0</v>
      </c>
      <c r="I2">
        <v>0</v>
      </c>
      <c r="J2" t="s">
        <v>98</v>
      </c>
      <c r="K2">
        <v>5.7032299999999996</v>
      </c>
      <c r="L2">
        <v>103.36891</v>
      </c>
      <c r="M2">
        <v>0.51</v>
      </c>
      <c r="N2">
        <v>36900</v>
      </c>
      <c r="O2">
        <v>36900</v>
      </c>
      <c r="P2">
        <v>0</v>
      </c>
      <c r="Q2">
        <v>0</v>
      </c>
      <c r="R2">
        <v>36900</v>
      </c>
      <c r="S2">
        <v>0</v>
      </c>
      <c r="T2">
        <v>5510</v>
      </c>
      <c r="U2">
        <v>5510</v>
      </c>
      <c r="V2">
        <v>31390</v>
      </c>
      <c r="W2">
        <v>31390</v>
      </c>
      <c r="X2">
        <v>36900</v>
      </c>
      <c r="Y2">
        <v>0</v>
      </c>
      <c r="Z2">
        <v>0</v>
      </c>
      <c r="AA2">
        <v>0</v>
      </c>
      <c r="AB2">
        <v>2510</v>
      </c>
      <c r="AC2">
        <v>2510</v>
      </c>
      <c r="AD2">
        <v>2510</v>
      </c>
      <c r="AE2">
        <v>0</v>
      </c>
    </row>
    <row r="3" spans="1:31" x14ac:dyDescent="0.25">
      <c r="A3">
        <v>2</v>
      </c>
      <c r="B3" t="s">
        <v>39</v>
      </c>
      <c r="C3" t="s">
        <v>89</v>
      </c>
      <c r="D3" t="s">
        <v>94</v>
      </c>
      <c r="E3">
        <v>22000</v>
      </c>
      <c r="F3">
        <v>0</v>
      </c>
      <c r="G3">
        <v>19800</v>
      </c>
      <c r="H3">
        <v>0</v>
      </c>
      <c r="I3">
        <v>0</v>
      </c>
      <c r="J3" t="s">
        <v>98</v>
      </c>
      <c r="K3">
        <v>6.8857999999999997</v>
      </c>
      <c r="L3">
        <v>116.25766</v>
      </c>
      <c r="M3">
        <v>0.39</v>
      </c>
      <c r="N3">
        <v>19800</v>
      </c>
      <c r="O3">
        <v>19800</v>
      </c>
      <c r="P3">
        <v>0</v>
      </c>
      <c r="Q3">
        <v>0</v>
      </c>
      <c r="R3">
        <v>19800</v>
      </c>
      <c r="S3">
        <v>0</v>
      </c>
      <c r="T3">
        <v>19800</v>
      </c>
      <c r="U3">
        <v>19800</v>
      </c>
      <c r="V3">
        <v>0</v>
      </c>
      <c r="W3">
        <v>0</v>
      </c>
      <c r="X3">
        <v>19800</v>
      </c>
      <c r="Y3">
        <v>0</v>
      </c>
      <c r="Z3">
        <v>13420</v>
      </c>
      <c r="AA3">
        <v>13420</v>
      </c>
      <c r="AB3">
        <v>6380</v>
      </c>
      <c r="AC3">
        <v>6380</v>
      </c>
      <c r="AD3">
        <v>19800</v>
      </c>
      <c r="AE3">
        <v>0</v>
      </c>
    </row>
    <row r="4" spans="1:31" x14ac:dyDescent="0.25">
      <c r="A4">
        <v>3</v>
      </c>
      <c r="B4" t="s">
        <v>40</v>
      </c>
      <c r="C4" t="s">
        <v>89</v>
      </c>
      <c r="D4" t="s">
        <v>94</v>
      </c>
      <c r="E4">
        <v>30000</v>
      </c>
      <c r="F4">
        <v>0</v>
      </c>
      <c r="G4">
        <v>27000</v>
      </c>
      <c r="H4">
        <v>0</v>
      </c>
      <c r="I4">
        <v>0</v>
      </c>
      <c r="J4" t="s">
        <v>98</v>
      </c>
      <c r="K4">
        <v>16.88926</v>
      </c>
      <c r="L4">
        <v>99.779859999999999</v>
      </c>
      <c r="M4">
        <v>0.39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4</v>
      </c>
      <c r="B5" t="s">
        <v>41</v>
      </c>
      <c r="C5" t="s">
        <v>89</v>
      </c>
      <c r="D5" t="s">
        <v>94</v>
      </c>
      <c r="E5">
        <v>36000</v>
      </c>
      <c r="F5">
        <v>0</v>
      </c>
      <c r="G5">
        <v>32400</v>
      </c>
      <c r="H5">
        <v>0</v>
      </c>
      <c r="I5">
        <v>0</v>
      </c>
      <c r="J5" t="s">
        <v>98</v>
      </c>
      <c r="K5">
        <v>18.863350000000001</v>
      </c>
      <c r="L5">
        <v>94.743809999999996</v>
      </c>
      <c r="M5">
        <v>0.39</v>
      </c>
      <c r="N5">
        <v>0</v>
      </c>
      <c r="O5">
        <v>0</v>
      </c>
      <c r="P5">
        <v>5873</v>
      </c>
      <c r="Q5">
        <v>5873</v>
      </c>
      <c r="R5">
        <v>5873</v>
      </c>
      <c r="S5">
        <v>0</v>
      </c>
      <c r="T5">
        <v>0</v>
      </c>
      <c r="U5">
        <v>0</v>
      </c>
      <c r="V5">
        <v>3174</v>
      </c>
      <c r="W5">
        <v>3174</v>
      </c>
      <c r="X5">
        <v>3174</v>
      </c>
      <c r="Y5">
        <v>0</v>
      </c>
      <c r="Z5">
        <v>0</v>
      </c>
      <c r="AA5">
        <v>0</v>
      </c>
      <c r="AB5">
        <v>3174</v>
      </c>
      <c r="AC5">
        <v>3174</v>
      </c>
      <c r="AD5">
        <v>3174</v>
      </c>
      <c r="AE5">
        <v>0</v>
      </c>
    </row>
    <row r="6" spans="1:31" x14ac:dyDescent="0.25">
      <c r="A6">
        <v>5</v>
      </c>
      <c r="B6" t="s">
        <v>42</v>
      </c>
      <c r="C6" t="s">
        <v>89</v>
      </c>
      <c r="D6" t="s">
        <v>94</v>
      </c>
      <c r="E6">
        <v>34000</v>
      </c>
      <c r="F6">
        <v>0</v>
      </c>
      <c r="G6">
        <v>30600</v>
      </c>
      <c r="H6">
        <v>0</v>
      </c>
      <c r="I6">
        <v>0</v>
      </c>
      <c r="J6" t="s">
        <v>98</v>
      </c>
      <c r="K6">
        <v>10.10807</v>
      </c>
      <c r="L6">
        <v>107.75162</v>
      </c>
      <c r="M6">
        <v>0.39</v>
      </c>
      <c r="N6">
        <v>30600</v>
      </c>
      <c r="O6">
        <v>30600</v>
      </c>
      <c r="P6">
        <v>0</v>
      </c>
      <c r="Q6">
        <v>0</v>
      </c>
      <c r="R6">
        <v>30600</v>
      </c>
      <c r="S6">
        <v>0</v>
      </c>
      <c r="T6">
        <v>30600</v>
      </c>
      <c r="U6">
        <v>30600</v>
      </c>
      <c r="V6">
        <v>0</v>
      </c>
      <c r="W6">
        <v>0</v>
      </c>
      <c r="X6">
        <v>30600</v>
      </c>
      <c r="Y6">
        <v>0</v>
      </c>
      <c r="Z6">
        <v>20740</v>
      </c>
      <c r="AA6">
        <v>20740</v>
      </c>
      <c r="AB6">
        <v>9860</v>
      </c>
      <c r="AC6">
        <v>9860</v>
      </c>
      <c r="AD6">
        <v>30600</v>
      </c>
      <c r="AE6">
        <v>0</v>
      </c>
    </row>
    <row r="7" spans="1:31" x14ac:dyDescent="0.25">
      <c r="A7">
        <v>6</v>
      </c>
      <c r="B7" t="s">
        <v>43</v>
      </c>
      <c r="C7" t="s">
        <v>89</v>
      </c>
      <c r="D7" t="s">
        <v>94</v>
      </c>
      <c r="E7">
        <v>34000</v>
      </c>
      <c r="F7">
        <v>0</v>
      </c>
      <c r="G7">
        <v>30600</v>
      </c>
      <c r="H7">
        <v>0</v>
      </c>
      <c r="I7">
        <v>0</v>
      </c>
      <c r="J7" t="s">
        <v>98</v>
      </c>
      <c r="K7">
        <v>4.8377699999999999</v>
      </c>
      <c r="L7">
        <v>96.941069999999996</v>
      </c>
      <c r="M7">
        <v>0.42</v>
      </c>
      <c r="N7">
        <v>15673</v>
      </c>
      <c r="O7">
        <v>15673</v>
      </c>
      <c r="P7">
        <v>10121</v>
      </c>
      <c r="Q7">
        <v>10121</v>
      </c>
      <c r="R7">
        <v>25794</v>
      </c>
      <c r="S7">
        <v>0</v>
      </c>
      <c r="T7">
        <v>18851</v>
      </c>
      <c r="U7">
        <v>18851</v>
      </c>
      <c r="V7">
        <v>2609</v>
      </c>
      <c r="W7">
        <v>2609</v>
      </c>
      <c r="X7">
        <v>21460</v>
      </c>
      <c r="Y7">
        <v>0</v>
      </c>
      <c r="Z7">
        <v>0</v>
      </c>
      <c r="AA7">
        <v>0</v>
      </c>
      <c r="AB7">
        <v>4793</v>
      </c>
      <c r="AC7">
        <v>4793</v>
      </c>
      <c r="AD7">
        <v>4793</v>
      </c>
      <c r="AE7">
        <v>0</v>
      </c>
    </row>
    <row r="8" spans="1:31" x14ac:dyDescent="0.25">
      <c r="A8">
        <v>7</v>
      </c>
      <c r="B8" t="s">
        <v>44</v>
      </c>
      <c r="C8" t="s">
        <v>89</v>
      </c>
      <c r="D8" t="s">
        <v>94</v>
      </c>
      <c r="E8">
        <v>27000</v>
      </c>
      <c r="F8">
        <v>0</v>
      </c>
      <c r="G8">
        <v>24300</v>
      </c>
      <c r="H8">
        <v>0</v>
      </c>
      <c r="I8">
        <v>0</v>
      </c>
      <c r="J8" t="s">
        <v>98</v>
      </c>
      <c r="K8">
        <v>1.5865800000000001</v>
      </c>
      <c r="L8">
        <v>101.449</v>
      </c>
      <c r="M8">
        <v>0.39</v>
      </c>
      <c r="N8">
        <v>726</v>
      </c>
      <c r="O8">
        <v>726</v>
      </c>
      <c r="P8">
        <v>1417</v>
      </c>
      <c r="Q8">
        <v>1417</v>
      </c>
      <c r="R8">
        <v>2143</v>
      </c>
      <c r="S8">
        <v>0</v>
      </c>
      <c r="T8">
        <v>24300</v>
      </c>
      <c r="U8">
        <v>24300</v>
      </c>
      <c r="V8">
        <v>0</v>
      </c>
      <c r="W8">
        <v>0</v>
      </c>
      <c r="X8">
        <v>24300</v>
      </c>
      <c r="Y8">
        <v>0</v>
      </c>
      <c r="Z8">
        <v>13641</v>
      </c>
      <c r="AA8">
        <v>13641</v>
      </c>
      <c r="AB8">
        <v>10659</v>
      </c>
      <c r="AC8">
        <v>10659</v>
      </c>
      <c r="AD8">
        <v>24300</v>
      </c>
      <c r="AE8">
        <v>0</v>
      </c>
    </row>
    <row r="9" spans="1:31" x14ac:dyDescent="0.25">
      <c r="A9">
        <v>8</v>
      </c>
      <c r="B9" t="s">
        <v>45</v>
      </c>
      <c r="C9" t="s">
        <v>89</v>
      </c>
      <c r="D9" t="s">
        <v>94</v>
      </c>
      <c r="E9">
        <v>21000</v>
      </c>
      <c r="F9">
        <v>0</v>
      </c>
      <c r="G9">
        <v>18900</v>
      </c>
      <c r="H9">
        <v>0</v>
      </c>
      <c r="I9">
        <v>0</v>
      </c>
      <c r="J9" t="s">
        <v>98</v>
      </c>
      <c r="K9">
        <v>-5.8190499999999998</v>
      </c>
      <c r="L9">
        <v>107.01443</v>
      </c>
      <c r="M9">
        <v>0.39</v>
      </c>
      <c r="N9">
        <v>18900</v>
      </c>
      <c r="O9">
        <v>18900</v>
      </c>
      <c r="P9">
        <v>0</v>
      </c>
      <c r="Q9">
        <v>0</v>
      </c>
      <c r="R9">
        <v>18900</v>
      </c>
      <c r="S9">
        <v>0</v>
      </c>
      <c r="T9">
        <v>18900</v>
      </c>
      <c r="U9">
        <v>18900</v>
      </c>
      <c r="V9">
        <v>0</v>
      </c>
      <c r="W9">
        <v>0</v>
      </c>
      <c r="X9">
        <v>18900</v>
      </c>
      <c r="Y9">
        <v>0</v>
      </c>
      <c r="Z9">
        <v>12810</v>
      </c>
      <c r="AA9">
        <v>12810</v>
      </c>
      <c r="AB9">
        <v>6090</v>
      </c>
      <c r="AC9">
        <v>6090</v>
      </c>
      <c r="AD9">
        <v>18900</v>
      </c>
      <c r="AE9">
        <v>0</v>
      </c>
    </row>
    <row r="10" spans="1:31" x14ac:dyDescent="0.25">
      <c r="A10">
        <v>9</v>
      </c>
      <c r="B10" t="s">
        <v>46</v>
      </c>
      <c r="C10" t="s">
        <v>89</v>
      </c>
      <c r="D10" t="s">
        <v>94</v>
      </c>
      <c r="E10">
        <v>21000</v>
      </c>
      <c r="F10">
        <v>0</v>
      </c>
      <c r="G10">
        <v>18900</v>
      </c>
      <c r="H10">
        <v>0</v>
      </c>
      <c r="I10">
        <v>0</v>
      </c>
      <c r="J10" t="s">
        <v>98</v>
      </c>
      <c r="K10">
        <v>10.003270000000001</v>
      </c>
      <c r="L10">
        <v>123.542</v>
      </c>
      <c r="M10">
        <v>0.39</v>
      </c>
      <c r="N10">
        <v>18900</v>
      </c>
      <c r="O10">
        <v>18900</v>
      </c>
      <c r="P10">
        <v>0</v>
      </c>
      <c r="Q10">
        <v>0</v>
      </c>
      <c r="R10">
        <v>18900</v>
      </c>
      <c r="S10">
        <v>0</v>
      </c>
      <c r="T10">
        <v>18900</v>
      </c>
      <c r="U10">
        <v>18900</v>
      </c>
      <c r="V10">
        <v>0</v>
      </c>
      <c r="W10">
        <v>0</v>
      </c>
      <c r="X10">
        <v>18900</v>
      </c>
      <c r="Y10">
        <v>0</v>
      </c>
      <c r="Z10">
        <v>12810</v>
      </c>
      <c r="AA10">
        <v>12810</v>
      </c>
      <c r="AB10">
        <v>6090</v>
      </c>
      <c r="AC10">
        <v>6090</v>
      </c>
      <c r="AD10">
        <v>18900</v>
      </c>
      <c r="AE10">
        <v>0</v>
      </c>
    </row>
    <row r="11" spans="1:31" x14ac:dyDescent="0.25">
      <c r="A11">
        <v>10</v>
      </c>
      <c r="B11" t="s">
        <v>47</v>
      </c>
      <c r="C11" t="s">
        <v>89</v>
      </c>
      <c r="D11" t="s">
        <v>94</v>
      </c>
      <c r="E11">
        <v>26000</v>
      </c>
      <c r="F11">
        <v>0</v>
      </c>
      <c r="G11">
        <v>23400</v>
      </c>
      <c r="H11">
        <v>0</v>
      </c>
      <c r="I11">
        <v>0</v>
      </c>
      <c r="J11" t="s">
        <v>98</v>
      </c>
      <c r="K11">
        <v>33.189190000000004</v>
      </c>
      <c r="L11">
        <v>120.10347</v>
      </c>
      <c r="M11">
        <v>0.39</v>
      </c>
      <c r="N11">
        <v>23400</v>
      </c>
      <c r="O11">
        <v>23400</v>
      </c>
      <c r="P11">
        <v>0</v>
      </c>
      <c r="Q11">
        <v>0</v>
      </c>
      <c r="R11">
        <v>23400</v>
      </c>
      <c r="S11">
        <v>0</v>
      </c>
      <c r="T11">
        <v>2773</v>
      </c>
      <c r="U11">
        <v>2773</v>
      </c>
      <c r="V11">
        <v>14251</v>
      </c>
      <c r="W11">
        <v>14251</v>
      </c>
      <c r="X11">
        <v>17024</v>
      </c>
      <c r="Y11">
        <v>0</v>
      </c>
      <c r="Z11">
        <v>13406</v>
      </c>
      <c r="AA11">
        <v>13406</v>
      </c>
      <c r="AB11">
        <v>7571</v>
      </c>
      <c r="AC11">
        <v>7571</v>
      </c>
      <c r="AD11">
        <v>20977</v>
      </c>
      <c r="AE11">
        <v>0</v>
      </c>
    </row>
    <row r="12" spans="1:31" x14ac:dyDescent="0.25">
      <c r="A12">
        <v>11</v>
      </c>
      <c r="B12" t="s">
        <v>48</v>
      </c>
      <c r="C12" t="s">
        <v>89</v>
      </c>
      <c r="D12" t="s">
        <v>94</v>
      </c>
      <c r="E12">
        <v>16000</v>
      </c>
      <c r="F12">
        <v>0</v>
      </c>
      <c r="G12">
        <v>14400</v>
      </c>
      <c r="H12">
        <v>0</v>
      </c>
      <c r="I12">
        <v>0</v>
      </c>
      <c r="J12" t="s">
        <v>98</v>
      </c>
      <c r="K12">
        <v>38.868319999999997</v>
      </c>
      <c r="L12">
        <v>119.7366</v>
      </c>
      <c r="M12">
        <v>0.39</v>
      </c>
      <c r="N12">
        <v>4396</v>
      </c>
      <c r="O12">
        <v>4396</v>
      </c>
      <c r="P12">
        <v>9508</v>
      </c>
      <c r="Q12">
        <v>9508</v>
      </c>
      <c r="R12">
        <v>13904</v>
      </c>
      <c r="S12">
        <v>0</v>
      </c>
      <c r="T12">
        <v>14400</v>
      </c>
      <c r="U12">
        <v>14400</v>
      </c>
      <c r="V12">
        <v>0</v>
      </c>
      <c r="W12">
        <v>0</v>
      </c>
      <c r="X12">
        <v>14400</v>
      </c>
      <c r="Y12">
        <v>0</v>
      </c>
      <c r="Z12">
        <v>9760</v>
      </c>
      <c r="AA12">
        <v>9760</v>
      </c>
      <c r="AB12">
        <v>4640</v>
      </c>
      <c r="AC12">
        <v>4640</v>
      </c>
      <c r="AD12">
        <v>14400</v>
      </c>
      <c r="AE12">
        <v>0</v>
      </c>
    </row>
    <row r="13" spans="1:31" x14ac:dyDescent="0.25">
      <c r="A13">
        <v>12</v>
      </c>
      <c r="B13" t="s">
        <v>49</v>
      </c>
      <c r="C13" t="s">
        <v>89</v>
      </c>
      <c r="D13" t="s">
        <v>94</v>
      </c>
      <c r="E13">
        <v>43000</v>
      </c>
      <c r="F13">
        <v>0</v>
      </c>
      <c r="G13">
        <v>38700</v>
      </c>
      <c r="H13">
        <v>0</v>
      </c>
      <c r="I13">
        <v>0</v>
      </c>
      <c r="J13" t="s">
        <v>98</v>
      </c>
      <c r="K13">
        <v>36.553759999999997</v>
      </c>
      <c r="L13">
        <v>116.75198</v>
      </c>
      <c r="M13">
        <v>0.39</v>
      </c>
      <c r="N13">
        <v>16402</v>
      </c>
      <c r="O13">
        <v>16402</v>
      </c>
      <c r="P13">
        <v>15448</v>
      </c>
      <c r="Q13">
        <v>15448</v>
      </c>
      <c r="R13">
        <v>31850</v>
      </c>
      <c r="S13">
        <v>0</v>
      </c>
      <c r="T13">
        <v>27025</v>
      </c>
      <c r="U13">
        <v>27025</v>
      </c>
      <c r="V13">
        <v>11675</v>
      </c>
      <c r="W13">
        <v>11675</v>
      </c>
      <c r="X13">
        <v>38700</v>
      </c>
      <c r="Y13">
        <v>0</v>
      </c>
      <c r="Z13">
        <v>0</v>
      </c>
      <c r="AA13">
        <v>0</v>
      </c>
      <c r="AB13">
        <v>7891</v>
      </c>
      <c r="AC13">
        <v>7891</v>
      </c>
      <c r="AD13">
        <v>7891</v>
      </c>
      <c r="AE13">
        <v>0</v>
      </c>
    </row>
    <row r="14" spans="1:31" x14ac:dyDescent="0.25">
      <c r="A14">
        <v>13</v>
      </c>
      <c r="B14" t="s">
        <v>50</v>
      </c>
      <c r="C14" t="s">
        <v>89</v>
      </c>
      <c r="D14" t="s">
        <v>94</v>
      </c>
      <c r="E14">
        <v>39000</v>
      </c>
      <c r="F14">
        <v>0</v>
      </c>
      <c r="G14">
        <v>35100</v>
      </c>
      <c r="H14">
        <v>0</v>
      </c>
      <c r="I14">
        <v>0</v>
      </c>
      <c r="J14" t="s">
        <v>98</v>
      </c>
      <c r="K14">
        <v>5.1964399999999999</v>
      </c>
      <c r="L14">
        <v>114.86503</v>
      </c>
      <c r="M14">
        <v>0.39</v>
      </c>
      <c r="N14">
        <v>35100</v>
      </c>
      <c r="O14">
        <v>35100</v>
      </c>
      <c r="P14">
        <v>0</v>
      </c>
      <c r="Q14">
        <v>0</v>
      </c>
      <c r="R14">
        <v>35100</v>
      </c>
      <c r="S14">
        <v>0</v>
      </c>
      <c r="T14">
        <v>35100</v>
      </c>
      <c r="U14">
        <v>35100</v>
      </c>
      <c r="V14">
        <v>0</v>
      </c>
      <c r="W14">
        <v>0</v>
      </c>
      <c r="X14">
        <v>35100</v>
      </c>
      <c r="Y14">
        <v>0</v>
      </c>
      <c r="Z14">
        <v>23790</v>
      </c>
      <c r="AA14">
        <v>23790</v>
      </c>
      <c r="AB14">
        <v>11310</v>
      </c>
      <c r="AC14">
        <v>11310</v>
      </c>
      <c r="AD14">
        <v>35100</v>
      </c>
      <c r="AE14">
        <v>0</v>
      </c>
    </row>
    <row r="15" spans="1:31" x14ac:dyDescent="0.25">
      <c r="A15">
        <v>14</v>
      </c>
      <c r="B15" t="s">
        <v>51</v>
      </c>
      <c r="C15" t="s">
        <v>90</v>
      </c>
      <c r="D15" t="s">
        <v>95</v>
      </c>
      <c r="E15">
        <v>47965</v>
      </c>
      <c r="F15">
        <v>2398.25</v>
      </c>
      <c r="G15">
        <v>0</v>
      </c>
      <c r="H15">
        <v>0</v>
      </c>
      <c r="I15">
        <v>1419</v>
      </c>
      <c r="J15" t="s">
        <v>99</v>
      </c>
      <c r="K15">
        <v>12.824780000000001</v>
      </c>
      <c r="L15">
        <v>100.91569</v>
      </c>
      <c r="M15">
        <v>0.46</v>
      </c>
      <c r="N15">
        <v>47664</v>
      </c>
      <c r="O15">
        <v>1419</v>
      </c>
      <c r="P15">
        <v>301</v>
      </c>
      <c r="Q15">
        <v>-2398</v>
      </c>
      <c r="R15">
        <v>47965</v>
      </c>
      <c r="S15">
        <v>2398</v>
      </c>
      <c r="T15">
        <v>1419</v>
      </c>
      <c r="U15">
        <v>1419</v>
      </c>
      <c r="V15">
        <v>0</v>
      </c>
      <c r="W15">
        <v>-2398</v>
      </c>
      <c r="X15">
        <v>1419</v>
      </c>
      <c r="Y15">
        <v>2398</v>
      </c>
      <c r="Z15">
        <v>1419</v>
      </c>
      <c r="AA15">
        <v>1419</v>
      </c>
      <c r="AB15">
        <v>0</v>
      </c>
      <c r="AC15">
        <v>-2398</v>
      </c>
      <c r="AD15">
        <v>1419</v>
      </c>
      <c r="AE15">
        <v>2398</v>
      </c>
    </row>
    <row r="16" spans="1:31" x14ac:dyDescent="0.25">
      <c r="A16">
        <v>15</v>
      </c>
      <c r="B16" t="s">
        <v>52</v>
      </c>
      <c r="C16" t="s">
        <v>90</v>
      </c>
      <c r="D16" t="s">
        <v>95</v>
      </c>
      <c r="E16">
        <v>53525</v>
      </c>
      <c r="F16">
        <v>2676.25</v>
      </c>
      <c r="G16">
        <v>0</v>
      </c>
      <c r="H16">
        <v>0</v>
      </c>
      <c r="I16">
        <v>1462</v>
      </c>
      <c r="J16" t="s">
        <v>99</v>
      </c>
      <c r="K16">
        <v>0.26873999999999998</v>
      </c>
      <c r="L16">
        <v>103.72063</v>
      </c>
      <c r="M16">
        <v>0.34</v>
      </c>
      <c r="N16">
        <v>43959</v>
      </c>
      <c r="O16">
        <v>1462</v>
      </c>
      <c r="P16">
        <v>4824</v>
      </c>
      <c r="Q16">
        <v>-2676</v>
      </c>
      <c r="R16">
        <v>48783</v>
      </c>
      <c r="S16">
        <v>2676</v>
      </c>
      <c r="T16">
        <v>53525</v>
      </c>
      <c r="U16">
        <v>1462</v>
      </c>
      <c r="V16">
        <v>0</v>
      </c>
      <c r="W16">
        <v>-2676</v>
      </c>
      <c r="X16">
        <v>53525</v>
      </c>
      <c r="Y16">
        <v>2676</v>
      </c>
      <c r="Z16">
        <v>15937</v>
      </c>
      <c r="AA16">
        <v>1462</v>
      </c>
      <c r="AB16">
        <v>10167</v>
      </c>
      <c r="AC16">
        <v>-2676</v>
      </c>
      <c r="AD16">
        <v>26104</v>
      </c>
      <c r="AE16">
        <v>2676</v>
      </c>
    </row>
    <row r="17" spans="1:31" x14ac:dyDescent="0.25">
      <c r="A17">
        <v>16</v>
      </c>
      <c r="B17" t="s">
        <v>53</v>
      </c>
      <c r="C17" t="s">
        <v>90</v>
      </c>
      <c r="D17" t="s">
        <v>95</v>
      </c>
      <c r="E17">
        <v>48134</v>
      </c>
      <c r="F17">
        <v>2406.6999999999998</v>
      </c>
      <c r="G17">
        <v>0</v>
      </c>
      <c r="H17">
        <v>0</v>
      </c>
      <c r="I17">
        <v>1177</v>
      </c>
      <c r="J17" t="s">
        <v>99</v>
      </c>
      <c r="K17">
        <v>1.64435</v>
      </c>
      <c r="L17">
        <v>101.78093</v>
      </c>
      <c r="M17">
        <v>0.34</v>
      </c>
      <c r="N17">
        <v>1177</v>
      </c>
      <c r="O17">
        <v>926</v>
      </c>
      <c r="P17">
        <v>0</v>
      </c>
      <c r="Q17">
        <v>-2155</v>
      </c>
      <c r="R17">
        <v>1177</v>
      </c>
      <c r="S17">
        <v>2406</v>
      </c>
      <c r="T17">
        <v>9716</v>
      </c>
      <c r="U17">
        <v>1177</v>
      </c>
      <c r="V17">
        <v>1613</v>
      </c>
      <c r="W17">
        <v>-2406</v>
      </c>
      <c r="X17">
        <v>11329</v>
      </c>
      <c r="Y17">
        <v>2406</v>
      </c>
      <c r="Z17">
        <v>1177</v>
      </c>
      <c r="AA17">
        <v>1177</v>
      </c>
      <c r="AB17">
        <v>0</v>
      </c>
      <c r="AC17">
        <v>-2406</v>
      </c>
      <c r="AD17">
        <v>1177</v>
      </c>
      <c r="AE17">
        <v>2406</v>
      </c>
    </row>
    <row r="18" spans="1:31" x14ac:dyDescent="0.25">
      <c r="A18">
        <v>17</v>
      </c>
      <c r="B18" t="s">
        <v>54</v>
      </c>
      <c r="C18" t="s">
        <v>90</v>
      </c>
      <c r="D18" t="s">
        <v>95</v>
      </c>
      <c r="E18">
        <v>46721</v>
      </c>
      <c r="F18">
        <v>2336.0500000000002</v>
      </c>
      <c r="G18">
        <v>0</v>
      </c>
      <c r="H18">
        <v>0</v>
      </c>
      <c r="I18">
        <v>1326</v>
      </c>
      <c r="J18" t="s">
        <v>99</v>
      </c>
      <c r="K18">
        <v>2.6269300000000002</v>
      </c>
      <c r="L18">
        <v>101.67107</v>
      </c>
      <c r="M18">
        <v>0.34</v>
      </c>
      <c r="N18">
        <v>4519</v>
      </c>
      <c r="O18">
        <v>1326</v>
      </c>
      <c r="P18">
        <v>0</v>
      </c>
      <c r="Q18">
        <v>0</v>
      </c>
      <c r="R18">
        <v>4519</v>
      </c>
      <c r="S18">
        <v>0</v>
      </c>
      <c r="T18">
        <v>7081</v>
      </c>
      <c r="U18">
        <v>1326</v>
      </c>
      <c r="V18">
        <v>2511</v>
      </c>
      <c r="W18">
        <v>-2336</v>
      </c>
      <c r="X18">
        <v>9592</v>
      </c>
      <c r="Y18">
        <v>2336</v>
      </c>
      <c r="Z18">
        <v>28539</v>
      </c>
      <c r="AA18">
        <v>1326</v>
      </c>
      <c r="AB18">
        <v>3021</v>
      </c>
      <c r="AC18">
        <v>-2336</v>
      </c>
      <c r="AD18">
        <v>31560</v>
      </c>
      <c r="AE18">
        <v>2336</v>
      </c>
    </row>
    <row r="19" spans="1:31" x14ac:dyDescent="0.25">
      <c r="A19">
        <v>18</v>
      </c>
      <c r="B19" t="s">
        <v>55</v>
      </c>
      <c r="C19" t="s">
        <v>90</v>
      </c>
      <c r="D19" t="s">
        <v>95</v>
      </c>
      <c r="E19">
        <v>51416</v>
      </c>
      <c r="F19">
        <v>2570.8000000000002</v>
      </c>
      <c r="G19">
        <v>0</v>
      </c>
      <c r="H19">
        <v>0</v>
      </c>
      <c r="I19">
        <v>668</v>
      </c>
      <c r="J19" t="s">
        <v>99</v>
      </c>
      <c r="K19">
        <v>2.18804</v>
      </c>
      <c r="L19">
        <v>102.23549</v>
      </c>
      <c r="M19">
        <v>0.34</v>
      </c>
      <c r="N19">
        <v>668</v>
      </c>
      <c r="O19">
        <v>668</v>
      </c>
      <c r="P19">
        <v>0</v>
      </c>
      <c r="Q19">
        <v>0</v>
      </c>
      <c r="R19">
        <v>668</v>
      </c>
      <c r="S19">
        <v>0</v>
      </c>
      <c r="T19">
        <v>23967</v>
      </c>
      <c r="U19">
        <v>668</v>
      </c>
      <c r="V19">
        <v>10165</v>
      </c>
      <c r="W19">
        <v>-2570</v>
      </c>
      <c r="X19">
        <v>34132</v>
      </c>
      <c r="Y19">
        <v>2570</v>
      </c>
      <c r="Z19">
        <v>3960</v>
      </c>
      <c r="AA19">
        <v>668</v>
      </c>
      <c r="AB19">
        <v>4834</v>
      </c>
      <c r="AC19">
        <v>-2570</v>
      </c>
      <c r="AD19">
        <v>8794</v>
      </c>
      <c r="AE19">
        <v>2570</v>
      </c>
    </row>
    <row r="20" spans="1:31" x14ac:dyDescent="0.25">
      <c r="A20">
        <v>19</v>
      </c>
      <c r="B20" t="s">
        <v>56</v>
      </c>
      <c r="C20" t="s">
        <v>90</v>
      </c>
      <c r="D20" t="s">
        <v>95</v>
      </c>
      <c r="E20">
        <v>45775</v>
      </c>
      <c r="F20">
        <v>2288.75</v>
      </c>
      <c r="G20">
        <v>0</v>
      </c>
      <c r="H20">
        <v>0</v>
      </c>
      <c r="I20">
        <v>1329</v>
      </c>
      <c r="J20" t="s">
        <v>99</v>
      </c>
      <c r="K20">
        <v>4.3568600000000002</v>
      </c>
      <c r="L20">
        <v>113.9772</v>
      </c>
      <c r="M20">
        <v>0.35</v>
      </c>
      <c r="N20">
        <v>45775</v>
      </c>
      <c r="O20">
        <v>1329</v>
      </c>
      <c r="P20">
        <v>0</v>
      </c>
      <c r="Q20">
        <v>0</v>
      </c>
      <c r="R20">
        <v>45775</v>
      </c>
      <c r="S20">
        <v>0</v>
      </c>
      <c r="T20">
        <v>43348</v>
      </c>
      <c r="U20">
        <v>1329</v>
      </c>
      <c r="V20">
        <v>2427</v>
      </c>
      <c r="W20">
        <v>-2288</v>
      </c>
      <c r="X20">
        <v>45775</v>
      </c>
      <c r="Y20">
        <v>2288</v>
      </c>
      <c r="Z20">
        <v>29753</v>
      </c>
      <c r="AA20">
        <v>1329</v>
      </c>
      <c r="AB20">
        <v>5478</v>
      </c>
      <c r="AC20">
        <v>-2288</v>
      </c>
      <c r="AD20">
        <v>35231</v>
      </c>
      <c r="AE20">
        <v>2288</v>
      </c>
    </row>
    <row r="21" spans="1:31" x14ac:dyDescent="0.25">
      <c r="A21">
        <v>20</v>
      </c>
      <c r="B21" t="s">
        <v>57</v>
      </c>
      <c r="C21" t="s">
        <v>90</v>
      </c>
      <c r="D21" t="s">
        <v>95</v>
      </c>
      <c r="E21">
        <v>48465</v>
      </c>
      <c r="F21">
        <v>2423.25</v>
      </c>
      <c r="G21">
        <v>0</v>
      </c>
      <c r="H21">
        <v>0</v>
      </c>
      <c r="I21">
        <v>453</v>
      </c>
      <c r="J21" t="s">
        <v>99</v>
      </c>
      <c r="K21">
        <v>14.823980000000001</v>
      </c>
      <c r="L21">
        <v>120.27379999999999</v>
      </c>
      <c r="M21">
        <v>0.34</v>
      </c>
      <c r="N21">
        <v>46038</v>
      </c>
      <c r="O21">
        <v>453</v>
      </c>
      <c r="P21">
        <v>0</v>
      </c>
      <c r="Q21">
        <v>0</v>
      </c>
      <c r="R21">
        <v>46038</v>
      </c>
      <c r="S21">
        <v>0</v>
      </c>
      <c r="T21">
        <v>48465</v>
      </c>
      <c r="U21">
        <v>453</v>
      </c>
      <c r="V21">
        <v>0</v>
      </c>
      <c r="W21">
        <v>0</v>
      </c>
      <c r="X21">
        <v>48465</v>
      </c>
      <c r="Y21">
        <v>0</v>
      </c>
      <c r="Z21">
        <v>31986</v>
      </c>
      <c r="AA21">
        <v>453</v>
      </c>
      <c r="AB21">
        <v>14486</v>
      </c>
      <c r="AC21">
        <v>-2423</v>
      </c>
      <c r="AD21">
        <v>46472</v>
      </c>
      <c r="AE21">
        <v>2423</v>
      </c>
    </row>
    <row r="22" spans="1:31" x14ac:dyDescent="0.25">
      <c r="A22">
        <v>21</v>
      </c>
      <c r="B22" t="s">
        <v>58</v>
      </c>
      <c r="C22" t="s">
        <v>90</v>
      </c>
      <c r="D22" t="s">
        <v>95</v>
      </c>
      <c r="E22">
        <v>52241</v>
      </c>
      <c r="F22">
        <v>2612.0500000000002</v>
      </c>
      <c r="G22">
        <v>0</v>
      </c>
      <c r="H22">
        <v>0</v>
      </c>
      <c r="I22">
        <v>346</v>
      </c>
      <c r="J22" t="s">
        <v>99</v>
      </c>
      <c r="K22">
        <v>37.511360000000003</v>
      </c>
      <c r="L22">
        <v>121.43317999999999</v>
      </c>
      <c r="M22">
        <v>0.34</v>
      </c>
      <c r="N22">
        <v>35635</v>
      </c>
      <c r="O22">
        <v>346</v>
      </c>
      <c r="P22">
        <v>6896</v>
      </c>
      <c r="Q22">
        <v>-2612</v>
      </c>
      <c r="R22">
        <v>42531</v>
      </c>
      <c r="S22">
        <v>2612</v>
      </c>
      <c r="T22">
        <v>35635</v>
      </c>
      <c r="U22">
        <v>346</v>
      </c>
      <c r="V22">
        <v>5018</v>
      </c>
      <c r="W22">
        <v>-2612</v>
      </c>
      <c r="X22">
        <v>40653</v>
      </c>
      <c r="Y22">
        <v>2612</v>
      </c>
      <c r="Z22">
        <v>12561</v>
      </c>
      <c r="AA22">
        <v>346</v>
      </c>
      <c r="AB22">
        <v>5151</v>
      </c>
      <c r="AC22">
        <v>-2612</v>
      </c>
      <c r="AD22">
        <v>17712</v>
      </c>
      <c r="AE22">
        <v>2612</v>
      </c>
    </row>
    <row r="23" spans="1:31" x14ac:dyDescent="0.25">
      <c r="A23">
        <v>22</v>
      </c>
      <c r="B23" t="s">
        <v>59</v>
      </c>
      <c r="C23" t="s">
        <v>90</v>
      </c>
      <c r="D23" t="s">
        <v>95</v>
      </c>
      <c r="E23">
        <v>48986</v>
      </c>
      <c r="F23">
        <v>2449.3000000000002</v>
      </c>
      <c r="G23">
        <v>0</v>
      </c>
      <c r="H23">
        <v>0</v>
      </c>
      <c r="I23">
        <v>601</v>
      </c>
      <c r="J23" t="s">
        <v>99</v>
      </c>
      <c r="K23">
        <v>30.84712</v>
      </c>
      <c r="L23">
        <v>121.84609</v>
      </c>
      <c r="M23">
        <v>0.34</v>
      </c>
      <c r="N23">
        <v>13653</v>
      </c>
      <c r="O23">
        <v>601</v>
      </c>
      <c r="P23">
        <v>3109</v>
      </c>
      <c r="Q23">
        <v>-2449</v>
      </c>
      <c r="R23">
        <v>16762</v>
      </c>
      <c r="S23">
        <v>2449</v>
      </c>
      <c r="T23">
        <v>13653</v>
      </c>
      <c r="U23">
        <v>601</v>
      </c>
      <c r="V23">
        <v>5957</v>
      </c>
      <c r="W23">
        <v>-2449</v>
      </c>
      <c r="X23">
        <v>19610</v>
      </c>
      <c r="Y23">
        <v>2449</v>
      </c>
      <c r="Z23">
        <v>15695</v>
      </c>
      <c r="AA23">
        <v>601</v>
      </c>
      <c r="AB23">
        <v>0</v>
      </c>
      <c r="AC23">
        <v>-2449</v>
      </c>
      <c r="AD23">
        <v>15695</v>
      </c>
      <c r="AE23">
        <v>2449</v>
      </c>
    </row>
    <row r="24" spans="1:31" x14ac:dyDescent="0.25">
      <c r="A24">
        <v>23</v>
      </c>
      <c r="B24" t="s">
        <v>60</v>
      </c>
      <c r="C24" t="s">
        <v>91</v>
      </c>
      <c r="D24" t="s">
        <v>91</v>
      </c>
      <c r="E24">
        <v>48793</v>
      </c>
      <c r="F24">
        <v>2439.65</v>
      </c>
      <c r="G24">
        <v>0</v>
      </c>
      <c r="H24">
        <v>0</v>
      </c>
      <c r="I24">
        <v>307</v>
      </c>
      <c r="J24" t="s">
        <v>99</v>
      </c>
      <c r="K24">
        <v>12.90109</v>
      </c>
      <c r="L24">
        <v>100.93765999999999</v>
      </c>
      <c r="M24">
        <v>0.24</v>
      </c>
      <c r="N24">
        <v>0</v>
      </c>
      <c r="O24">
        <v>0</v>
      </c>
      <c r="P24">
        <v>3741</v>
      </c>
      <c r="Q24">
        <v>-2132</v>
      </c>
      <c r="R24">
        <v>3741</v>
      </c>
      <c r="S24">
        <v>2439</v>
      </c>
      <c r="T24">
        <v>0</v>
      </c>
      <c r="U24">
        <v>0</v>
      </c>
      <c r="V24">
        <v>1042</v>
      </c>
      <c r="W24">
        <v>-2132</v>
      </c>
      <c r="X24">
        <v>1042</v>
      </c>
      <c r="Y24">
        <v>2439</v>
      </c>
      <c r="Z24">
        <v>0</v>
      </c>
      <c r="AA24">
        <v>0</v>
      </c>
      <c r="AB24">
        <v>1042</v>
      </c>
      <c r="AC24">
        <v>-2132</v>
      </c>
      <c r="AD24">
        <v>1042</v>
      </c>
      <c r="AE24">
        <v>2439</v>
      </c>
    </row>
    <row r="25" spans="1:31" x14ac:dyDescent="0.25">
      <c r="A25">
        <v>24</v>
      </c>
      <c r="B25" t="s">
        <v>61</v>
      </c>
      <c r="C25" t="s">
        <v>91</v>
      </c>
      <c r="D25" t="s">
        <v>91</v>
      </c>
      <c r="E25">
        <v>52188</v>
      </c>
      <c r="F25">
        <v>2609.4</v>
      </c>
      <c r="G25">
        <v>0</v>
      </c>
      <c r="H25">
        <v>0</v>
      </c>
      <c r="I25">
        <v>834</v>
      </c>
      <c r="J25" t="s">
        <v>99</v>
      </c>
      <c r="K25">
        <v>1.62239</v>
      </c>
      <c r="L25">
        <v>101.66558000000001</v>
      </c>
      <c r="M25">
        <v>0.12</v>
      </c>
      <c r="N25">
        <v>16507</v>
      </c>
      <c r="O25">
        <v>108</v>
      </c>
      <c r="P25">
        <v>9655</v>
      </c>
      <c r="Q25">
        <v>-1883</v>
      </c>
      <c r="R25">
        <v>26162</v>
      </c>
      <c r="S25">
        <v>2609</v>
      </c>
      <c r="T25">
        <v>43985</v>
      </c>
      <c r="U25">
        <v>834</v>
      </c>
      <c r="V25">
        <v>0</v>
      </c>
      <c r="W25">
        <v>-2609</v>
      </c>
      <c r="X25">
        <v>43985</v>
      </c>
      <c r="Y25">
        <v>2609</v>
      </c>
      <c r="Z25">
        <v>14475</v>
      </c>
      <c r="AA25">
        <v>834</v>
      </c>
      <c r="AB25">
        <v>12843</v>
      </c>
      <c r="AC25">
        <v>-2609</v>
      </c>
      <c r="AD25">
        <v>27318</v>
      </c>
      <c r="AE25">
        <v>2609</v>
      </c>
    </row>
    <row r="26" spans="1:31" x14ac:dyDescent="0.25">
      <c r="A26">
        <v>25</v>
      </c>
      <c r="B26" t="s">
        <v>62</v>
      </c>
      <c r="C26" t="s">
        <v>91</v>
      </c>
      <c r="D26" t="s">
        <v>91</v>
      </c>
      <c r="E26">
        <v>50224</v>
      </c>
      <c r="F26">
        <v>2511.1999999999998</v>
      </c>
      <c r="G26">
        <v>0</v>
      </c>
      <c r="H26">
        <v>0</v>
      </c>
      <c r="I26">
        <v>1435</v>
      </c>
      <c r="J26" t="s">
        <v>99</v>
      </c>
      <c r="K26">
        <v>2.67083</v>
      </c>
      <c r="L26">
        <v>101.73699000000001</v>
      </c>
      <c r="M26">
        <v>0.12</v>
      </c>
      <c r="N26">
        <v>1435</v>
      </c>
      <c r="O26">
        <v>1435</v>
      </c>
      <c r="P26">
        <v>0</v>
      </c>
      <c r="Q26">
        <v>0</v>
      </c>
      <c r="R26">
        <v>1435</v>
      </c>
      <c r="S26">
        <v>0</v>
      </c>
      <c r="T26">
        <v>1435</v>
      </c>
      <c r="U26">
        <v>1435</v>
      </c>
      <c r="V26">
        <v>0</v>
      </c>
      <c r="W26">
        <v>-2511</v>
      </c>
      <c r="X26">
        <v>1435</v>
      </c>
      <c r="Y26">
        <v>2511</v>
      </c>
      <c r="Z26">
        <v>1435</v>
      </c>
      <c r="AA26">
        <v>1435</v>
      </c>
      <c r="AB26">
        <v>510</v>
      </c>
      <c r="AC26">
        <v>-2511</v>
      </c>
      <c r="AD26">
        <v>1945</v>
      </c>
      <c r="AE26">
        <v>2511</v>
      </c>
    </row>
    <row r="27" spans="1:31" x14ac:dyDescent="0.25">
      <c r="A27">
        <v>26</v>
      </c>
      <c r="B27" t="s">
        <v>63</v>
      </c>
      <c r="C27" t="s">
        <v>91</v>
      </c>
      <c r="D27" t="s">
        <v>91</v>
      </c>
      <c r="E27">
        <v>52202</v>
      </c>
      <c r="F27">
        <v>2610.1</v>
      </c>
      <c r="G27">
        <v>0</v>
      </c>
      <c r="H27">
        <v>0</v>
      </c>
      <c r="I27">
        <v>1101</v>
      </c>
      <c r="J27" t="s">
        <v>99</v>
      </c>
      <c r="K27">
        <v>2.2482500000000001</v>
      </c>
      <c r="L27">
        <v>102.19292</v>
      </c>
      <c r="M27">
        <v>0.12</v>
      </c>
      <c r="N27">
        <v>1101</v>
      </c>
      <c r="O27">
        <v>1101</v>
      </c>
      <c r="P27">
        <v>0</v>
      </c>
      <c r="Q27">
        <v>0</v>
      </c>
      <c r="R27">
        <v>1101</v>
      </c>
      <c r="S27">
        <v>0</v>
      </c>
      <c r="T27">
        <v>1101</v>
      </c>
      <c r="U27">
        <v>1101</v>
      </c>
      <c r="V27">
        <v>2734</v>
      </c>
      <c r="W27">
        <v>-2610</v>
      </c>
      <c r="X27">
        <v>3835</v>
      </c>
      <c r="Y27">
        <v>2610</v>
      </c>
      <c r="Z27">
        <v>1101</v>
      </c>
      <c r="AA27">
        <v>1101</v>
      </c>
      <c r="AB27">
        <v>2224</v>
      </c>
      <c r="AC27">
        <v>-2610</v>
      </c>
      <c r="AD27">
        <v>3325</v>
      </c>
      <c r="AE27">
        <v>2610</v>
      </c>
    </row>
    <row r="28" spans="1:31" x14ac:dyDescent="0.25">
      <c r="A28">
        <v>27</v>
      </c>
      <c r="B28" t="s">
        <v>64</v>
      </c>
      <c r="C28" t="s">
        <v>91</v>
      </c>
      <c r="D28" t="s">
        <v>91</v>
      </c>
      <c r="E28">
        <v>48081</v>
      </c>
      <c r="F28">
        <v>2404.0500000000002</v>
      </c>
      <c r="G28">
        <v>0</v>
      </c>
      <c r="H28">
        <v>0</v>
      </c>
      <c r="I28">
        <v>726</v>
      </c>
      <c r="J28" t="s">
        <v>99</v>
      </c>
      <c r="K28">
        <v>4.2366599999999996</v>
      </c>
      <c r="L28">
        <v>114.16459</v>
      </c>
      <c r="M28">
        <v>0.12</v>
      </c>
      <c r="N28">
        <v>0</v>
      </c>
      <c r="O28">
        <v>0</v>
      </c>
      <c r="P28">
        <v>0</v>
      </c>
      <c r="Q28">
        <v>0</v>
      </c>
      <c r="R28">
        <v>0</v>
      </c>
      <c r="S28">
        <v>726</v>
      </c>
      <c r="T28">
        <v>726</v>
      </c>
      <c r="U28">
        <v>726</v>
      </c>
      <c r="V28">
        <v>23</v>
      </c>
      <c r="W28">
        <v>-2404</v>
      </c>
      <c r="X28">
        <v>749</v>
      </c>
      <c r="Y28">
        <v>2404</v>
      </c>
      <c r="Z28">
        <v>726</v>
      </c>
      <c r="AA28">
        <v>726</v>
      </c>
      <c r="AB28">
        <v>2591</v>
      </c>
      <c r="AC28">
        <v>-2404</v>
      </c>
      <c r="AD28">
        <v>3317</v>
      </c>
      <c r="AE28">
        <v>2404</v>
      </c>
    </row>
    <row r="29" spans="1:31" x14ac:dyDescent="0.25">
      <c r="A29">
        <v>28</v>
      </c>
      <c r="B29" t="s">
        <v>65</v>
      </c>
      <c r="C29" t="s">
        <v>91</v>
      </c>
      <c r="D29" t="s">
        <v>91</v>
      </c>
      <c r="E29">
        <v>54262</v>
      </c>
      <c r="F29">
        <v>2713.1</v>
      </c>
      <c r="G29">
        <v>0</v>
      </c>
      <c r="H29">
        <v>0</v>
      </c>
      <c r="I29">
        <v>444</v>
      </c>
      <c r="J29" t="s">
        <v>99</v>
      </c>
      <c r="K29">
        <v>14.6656</v>
      </c>
      <c r="L29">
        <v>120.96971000000001</v>
      </c>
      <c r="M29">
        <v>0.12</v>
      </c>
      <c r="N29">
        <v>444</v>
      </c>
      <c r="O29">
        <v>444</v>
      </c>
      <c r="P29">
        <v>0</v>
      </c>
      <c r="Q29">
        <v>0</v>
      </c>
      <c r="R29">
        <v>444</v>
      </c>
      <c r="S29">
        <v>0</v>
      </c>
      <c r="T29">
        <v>444</v>
      </c>
      <c r="U29">
        <v>444</v>
      </c>
      <c r="V29">
        <v>0</v>
      </c>
      <c r="W29">
        <v>0</v>
      </c>
      <c r="X29">
        <v>444</v>
      </c>
      <c r="Y29">
        <v>0</v>
      </c>
      <c r="Z29">
        <v>444</v>
      </c>
      <c r="AA29">
        <v>444</v>
      </c>
      <c r="AB29">
        <v>2261</v>
      </c>
      <c r="AC29">
        <v>-2713</v>
      </c>
      <c r="AD29">
        <v>2705</v>
      </c>
      <c r="AE29">
        <v>2713</v>
      </c>
    </row>
    <row r="30" spans="1:31" x14ac:dyDescent="0.25">
      <c r="A30">
        <v>29</v>
      </c>
      <c r="B30" t="s">
        <v>66</v>
      </c>
      <c r="C30" t="s">
        <v>91</v>
      </c>
      <c r="D30" t="s">
        <v>91</v>
      </c>
      <c r="E30">
        <v>47928</v>
      </c>
      <c r="F30">
        <v>2396.4</v>
      </c>
      <c r="G30">
        <v>0</v>
      </c>
      <c r="H30">
        <v>0</v>
      </c>
      <c r="I30">
        <v>1404</v>
      </c>
      <c r="J30" t="s">
        <v>99</v>
      </c>
      <c r="K30">
        <v>37.539679999999997</v>
      </c>
      <c r="L30">
        <v>121.12007</v>
      </c>
      <c r="M30">
        <v>0.12</v>
      </c>
      <c r="N30">
        <v>29842</v>
      </c>
      <c r="O30">
        <v>1404</v>
      </c>
      <c r="P30">
        <v>2557</v>
      </c>
      <c r="Q30">
        <v>-2396</v>
      </c>
      <c r="R30">
        <v>32399</v>
      </c>
      <c r="S30">
        <v>2396</v>
      </c>
      <c r="T30">
        <v>19838</v>
      </c>
      <c r="U30">
        <v>1404</v>
      </c>
      <c r="V30">
        <v>10187</v>
      </c>
      <c r="W30">
        <v>-2396</v>
      </c>
      <c r="X30">
        <v>30025</v>
      </c>
      <c r="Y30">
        <v>2396</v>
      </c>
      <c r="Z30">
        <v>1404</v>
      </c>
      <c r="AA30">
        <v>1404</v>
      </c>
      <c r="AB30">
        <v>5680</v>
      </c>
      <c r="AC30">
        <v>-2396</v>
      </c>
      <c r="AD30">
        <v>7084</v>
      </c>
      <c r="AE30">
        <v>2396</v>
      </c>
    </row>
    <row r="31" spans="1:31" x14ac:dyDescent="0.25">
      <c r="A31">
        <v>30</v>
      </c>
      <c r="B31" t="s">
        <v>67</v>
      </c>
      <c r="C31" t="s">
        <v>91</v>
      </c>
      <c r="D31" t="s">
        <v>91</v>
      </c>
      <c r="E31">
        <v>51399</v>
      </c>
      <c r="F31">
        <v>2569.9499999999998</v>
      </c>
      <c r="G31">
        <v>0</v>
      </c>
      <c r="H31">
        <v>0</v>
      </c>
      <c r="I31">
        <v>1375</v>
      </c>
      <c r="J31" t="s">
        <v>99</v>
      </c>
      <c r="K31">
        <v>30.915780000000002</v>
      </c>
      <c r="L31">
        <v>121.7353</v>
      </c>
      <c r="M31">
        <v>0.12</v>
      </c>
      <c r="N31">
        <v>12739</v>
      </c>
      <c r="O31">
        <v>1375</v>
      </c>
      <c r="P31">
        <v>7926</v>
      </c>
      <c r="Q31">
        <v>-2569</v>
      </c>
      <c r="R31">
        <v>20665</v>
      </c>
      <c r="S31">
        <v>2569</v>
      </c>
      <c r="T31">
        <v>12739</v>
      </c>
      <c r="U31">
        <v>1375</v>
      </c>
      <c r="V31">
        <v>10774</v>
      </c>
      <c r="W31">
        <v>-2569</v>
      </c>
      <c r="X31">
        <v>23513</v>
      </c>
      <c r="Y31">
        <v>2569</v>
      </c>
      <c r="Z31">
        <v>14781</v>
      </c>
      <c r="AA31">
        <v>1375</v>
      </c>
      <c r="AB31">
        <v>4817</v>
      </c>
      <c r="AC31">
        <v>-2569</v>
      </c>
      <c r="AD31">
        <v>19598</v>
      </c>
      <c r="AE31">
        <v>2569</v>
      </c>
    </row>
    <row r="32" spans="1:31" x14ac:dyDescent="0.25">
      <c r="A32">
        <v>31</v>
      </c>
      <c r="B32" t="s">
        <v>68</v>
      </c>
      <c r="C32" t="s">
        <v>90</v>
      </c>
      <c r="D32" t="s">
        <v>95</v>
      </c>
      <c r="E32">
        <v>50774</v>
      </c>
      <c r="F32">
        <v>2538.6999999999998</v>
      </c>
      <c r="G32">
        <v>0</v>
      </c>
      <c r="H32">
        <v>0</v>
      </c>
      <c r="I32">
        <v>1486</v>
      </c>
      <c r="J32" t="s">
        <v>99</v>
      </c>
      <c r="K32">
        <v>37.495170000000002</v>
      </c>
      <c r="L32">
        <v>126.61532</v>
      </c>
      <c r="M32">
        <v>0.5149999999999999</v>
      </c>
      <c r="N32">
        <v>50774</v>
      </c>
      <c r="O32">
        <v>1486</v>
      </c>
      <c r="P32">
        <v>0</v>
      </c>
      <c r="Q32">
        <v>-2538</v>
      </c>
      <c r="R32">
        <v>50774</v>
      </c>
      <c r="S32">
        <v>2538</v>
      </c>
      <c r="T32">
        <v>50774</v>
      </c>
      <c r="U32">
        <v>1486</v>
      </c>
      <c r="V32">
        <v>0</v>
      </c>
      <c r="W32">
        <v>-2538</v>
      </c>
      <c r="X32">
        <v>50774</v>
      </c>
      <c r="Y32">
        <v>2538</v>
      </c>
      <c r="Z32">
        <v>24625</v>
      </c>
      <c r="AA32">
        <v>1486</v>
      </c>
      <c r="AB32">
        <v>2613</v>
      </c>
      <c r="AC32">
        <v>-2538</v>
      </c>
      <c r="AD32">
        <v>27238</v>
      </c>
      <c r="AE32">
        <v>2538</v>
      </c>
    </row>
    <row r="33" spans="1:31" x14ac:dyDescent="0.25">
      <c r="A33">
        <v>32</v>
      </c>
      <c r="B33" t="s">
        <v>69</v>
      </c>
      <c r="C33" t="s">
        <v>90</v>
      </c>
      <c r="D33" t="s">
        <v>95</v>
      </c>
      <c r="E33">
        <v>53697</v>
      </c>
      <c r="F33">
        <v>2684.85</v>
      </c>
      <c r="G33">
        <v>0</v>
      </c>
      <c r="H33">
        <v>0</v>
      </c>
      <c r="I33">
        <v>394</v>
      </c>
      <c r="J33" t="s">
        <v>99</v>
      </c>
      <c r="K33">
        <v>35.620359999999998</v>
      </c>
      <c r="L33">
        <v>139.76813999999999</v>
      </c>
      <c r="M33">
        <v>0.34</v>
      </c>
      <c r="N33">
        <v>43836</v>
      </c>
      <c r="O33">
        <v>394</v>
      </c>
      <c r="P33">
        <v>2348</v>
      </c>
      <c r="Q33">
        <v>-2684</v>
      </c>
      <c r="R33">
        <v>46184</v>
      </c>
      <c r="S33">
        <v>2684</v>
      </c>
      <c r="T33">
        <v>43836</v>
      </c>
      <c r="U33">
        <v>394</v>
      </c>
      <c r="V33">
        <v>2348</v>
      </c>
      <c r="W33">
        <v>-2684</v>
      </c>
      <c r="X33">
        <v>46184</v>
      </c>
      <c r="Y33">
        <v>2684</v>
      </c>
      <c r="Z33">
        <v>35440</v>
      </c>
      <c r="AA33">
        <v>394</v>
      </c>
      <c r="AB33">
        <v>2348</v>
      </c>
      <c r="AC33">
        <v>-2684</v>
      </c>
      <c r="AD33">
        <v>37788</v>
      </c>
      <c r="AE33">
        <v>2684</v>
      </c>
    </row>
    <row r="34" spans="1:31" x14ac:dyDescent="0.25">
      <c r="A34">
        <v>33</v>
      </c>
      <c r="B34" t="s">
        <v>70</v>
      </c>
      <c r="C34" t="s">
        <v>90</v>
      </c>
      <c r="D34" t="s">
        <v>95</v>
      </c>
      <c r="E34">
        <v>48706</v>
      </c>
      <c r="F34">
        <v>2435.3000000000002</v>
      </c>
      <c r="G34">
        <v>0</v>
      </c>
      <c r="H34">
        <v>0</v>
      </c>
      <c r="I34">
        <v>335</v>
      </c>
      <c r="J34" t="s">
        <v>99</v>
      </c>
      <c r="K34">
        <v>40.545189999999998</v>
      </c>
      <c r="L34">
        <v>141.50968</v>
      </c>
      <c r="M34">
        <v>0.34</v>
      </c>
      <c r="N34">
        <v>48706</v>
      </c>
      <c r="O34">
        <v>335</v>
      </c>
      <c r="P34">
        <v>0</v>
      </c>
      <c r="Q34">
        <v>-2435</v>
      </c>
      <c r="R34">
        <v>48706</v>
      </c>
      <c r="S34">
        <v>2435</v>
      </c>
      <c r="T34">
        <v>48706</v>
      </c>
      <c r="U34">
        <v>335</v>
      </c>
      <c r="V34">
        <v>0</v>
      </c>
      <c r="W34">
        <v>-2435</v>
      </c>
      <c r="X34">
        <v>48706</v>
      </c>
      <c r="Y34">
        <v>2435</v>
      </c>
      <c r="Z34">
        <v>32145</v>
      </c>
      <c r="AA34">
        <v>335</v>
      </c>
      <c r="AB34">
        <v>2528</v>
      </c>
      <c r="AC34">
        <v>-2435</v>
      </c>
      <c r="AD34">
        <v>34673</v>
      </c>
      <c r="AE34">
        <v>2435</v>
      </c>
    </row>
    <row r="35" spans="1:31" x14ac:dyDescent="0.25">
      <c r="A35">
        <v>34</v>
      </c>
      <c r="B35" t="s">
        <v>71</v>
      </c>
      <c r="C35" t="s">
        <v>90</v>
      </c>
      <c r="D35" t="s">
        <v>95</v>
      </c>
      <c r="E35">
        <v>51660</v>
      </c>
      <c r="F35">
        <v>2583</v>
      </c>
      <c r="G35">
        <v>0</v>
      </c>
      <c r="H35">
        <v>0</v>
      </c>
      <c r="I35">
        <v>1020</v>
      </c>
      <c r="J35" t="s">
        <v>99</v>
      </c>
      <c r="K35">
        <v>26.211950000000002</v>
      </c>
      <c r="L35">
        <v>127.65456</v>
      </c>
      <c r="M35">
        <v>0.34</v>
      </c>
      <c r="N35">
        <v>51660</v>
      </c>
      <c r="O35">
        <v>0</v>
      </c>
      <c r="P35">
        <v>0</v>
      </c>
      <c r="Q35">
        <v>-1563</v>
      </c>
      <c r="R35">
        <v>51660</v>
      </c>
      <c r="S35">
        <v>2583</v>
      </c>
      <c r="T35">
        <v>51660</v>
      </c>
      <c r="U35">
        <v>1020</v>
      </c>
      <c r="V35">
        <v>0</v>
      </c>
      <c r="W35">
        <v>-2583</v>
      </c>
      <c r="X35">
        <v>51660</v>
      </c>
      <c r="Y35">
        <v>2583</v>
      </c>
      <c r="Z35">
        <v>34095</v>
      </c>
      <c r="AA35">
        <v>1020</v>
      </c>
      <c r="AB35">
        <v>2458</v>
      </c>
      <c r="AC35">
        <v>-2583</v>
      </c>
      <c r="AD35">
        <v>36553</v>
      </c>
      <c r="AE35">
        <v>2583</v>
      </c>
    </row>
    <row r="36" spans="1:31" x14ac:dyDescent="0.25">
      <c r="A36">
        <v>35</v>
      </c>
      <c r="B36" t="s">
        <v>72</v>
      </c>
      <c r="C36" t="s">
        <v>90</v>
      </c>
      <c r="D36" t="s">
        <v>95</v>
      </c>
      <c r="E36">
        <v>48713</v>
      </c>
      <c r="F36">
        <v>2435.65</v>
      </c>
      <c r="G36">
        <v>0</v>
      </c>
      <c r="H36">
        <v>0</v>
      </c>
      <c r="I36">
        <v>1259</v>
      </c>
      <c r="J36" t="s">
        <v>99</v>
      </c>
      <c r="K36">
        <v>13.462210000000001</v>
      </c>
      <c r="L36">
        <v>144.66437999999999</v>
      </c>
      <c r="M36">
        <v>0.54</v>
      </c>
      <c r="N36">
        <v>46327</v>
      </c>
      <c r="O36">
        <v>0</v>
      </c>
      <c r="P36">
        <v>2386</v>
      </c>
      <c r="Q36">
        <v>-1176</v>
      </c>
      <c r="R36">
        <v>48713</v>
      </c>
      <c r="S36">
        <v>2435</v>
      </c>
      <c r="T36">
        <v>46327</v>
      </c>
      <c r="U36">
        <v>1259</v>
      </c>
      <c r="V36">
        <v>2386</v>
      </c>
      <c r="W36">
        <v>-2435</v>
      </c>
      <c r="X36">
        <v>48713</v>
      </c>
      <c r="Y36">
        <v>2435</v>
      </c>
      <c r="Z36">
        <v>19216</v>
      </c>
      <c r="AA36">
        <v>1259</v>
      </c>
      <c r="AB36">
        <v>2691</v>
      </c>
      <c r="AC36">
        <v>-2435</v>
      </c>
      <c r="AD36">
        <v>21907</v>
      </c>
      <c r="AE36">
        <v>2435</v>
      </c>
    </row>
    <row r="37" spans="1:31" x14ac:dyDescent="0.25">
      <c r="A37">
        <v>36</v>
      </c>
      <c r="B37" t="s">
        <v>73</v>
      </c>
      <c r="C37" t="s">
        <v>92</v>
      </c>
      <c r="D37" t="s">
        <v>96</v>
      </c>
      <c r="E37">
        <v>46969</v>
      </c>
      <c r="F37">
        <v>2348.4499999999998</v>
      </c>
      <c r="G37">
        <v>0</v>
      </c>
      <c r="H37">
        <v>0</v>
      </c>
      <c r="I37">
        <v>1164</v>
      </c>
      <c r="J37" t="s">
        <v>99</v>
      </c>
      <c r="K37">
        <v>35.868220000000001</v>
      </c>
      <c r="L37">
        <v>139.68673000000001</v>
      </c>
      <c r="M37">
        <v>0.06</v>
      </c>
      <c r="N37">
        <v>1164</v>
      </c>
      <c r="O37">
        <v>1164</v>
      </c>
      <c r="P37">
        <v>0</v>
      </c>
      <c r="Q37">
        <v>-2348</v>
      </c>
      <c r="R37">
        <v>1164</v>
      </c>
      <c r="S37">
        <v>2348</v>
      </c>
      <c r="T37">
        <v>1164</v>
      </c>
      <c r="U37">
        <v>1164</v>
      </c>
      <c r="V37">
        <v>0</v>
      </c>
      <c r="W37">
        <v>-2348</v>
      </c>
      <c r="X37">
        <v>1164</v>
      </c>
      <c r="Y37">
        <v>2348</v>
      </c>
      <c r="Z37">
        <v>1164</v>
      </c>
      <c r="AA37">
        <v>1164</v>
      </c>
      <c r="AB37">
        <v>0</v>
      </c>
      <c r="AC37">
        <v>-2348</v>
      </c>
      <c r="AD37">
        <v>1164</v>
      </c>
      <c r="AE37">
        <v>2348</v>
      </c>
    </row>
    <row r="38" spans="1:31" x14ac:dyDescent="0.25">
      <c r="A38">
        <v>37</v>
      </c>
      <c r="B38" t="s">
        <v>74</v>
      </c>
      <c r="C38" t="s">
        <v>92</v>
      </c>
      <c r="D38" t="s">
        <v>96</v>
      </c>
      <c r="E38">
        <v>50561</v>
      </c>
      <c r="F38">
        <v>2528.0500000000002</v>
      </c>
      <c r="G38">
        <v>0</v>
      </c>
      <c r="H38">
        <v>0</v>
      </c>
      <c r="I38">
        <v>1429</v>
      </c>
      <c r="J38" t="s">
        <v>99</v>
      </c>
      <c r="K38">
        <v>40.565809999999999</v>
      </c>
      <c r="L38">
        <v>141.3871</v>
      </c>
      <c r="M38">
        <v>0.06</v>
      </c>
      <c r="N38">
        <v>19133</v>
      </c>
      <c r="O38">
        <v>1429</v>
      </c>
      <c r="P38">
        <v>0</v>
      </c>
      <c r="Q38">
        <v>0</v>
      </c>
      <c r="R38">
        <v>19133</v>
      </c>
      <c r="S38">
        <v>0</v>
      </c>
      <c r="T38">
        <v>19133</v>
      </c>
      <c r="U38">
        <v>1429</v>
      </c>
      <c r="V38">
        <v>0</v>
      </c>
      <c r="W38">
        <v>0</v>
      </c>
      <c r="X38">
        <v>19133</v>
      </c>
      <c r="Y38">
        <v>0</v>
      </c>
      <c r="Z38">
        <v>12183</v>
      </c>
      <c r="AA38">
        <v>1429</v>
      </c>
      <c r="AB38">
        <v>0</v>
      </c>
      <c r="AC38">
        <v>-2528</v>
      </c>
      <c r="AD38">
        <v>12183</v>
      </c>
      <c r="AE38">
        <v>2528</v>
      </c>
    </row>
    <row r="39" spans="1:31" x14ac:dyDescent="0.25">
      <c r="A39">
        <v>38</v>
      </c>
      <c r="B39" t="s">
        <v>75</v>
      </c>
      <c r="C39" t="s">
        <v>92</v>
      </c>
      <c r="D39" t="s">
        <v>96</v>
      </c>
      <c r="E39">
        <v>49173</v>
      </c>
      <c r="F39">
        <v>2458.65</v>
      </c>
      <c r="G39">
        <v>0</v>
      </c>
      <c r="H39">
        <v>0</v>
      </c>
      <c r="I39">
        <v>901</v>
      </c>
      <c r="J39" t="s">
        <v>99</v>
      </c>
      <c r="K39">
        <v>26.231280000000002</v>
      </c>
      <c r="L39">
        <v>127.69637</v>
      </c>
      <c r="M39">
        <v>0.06</v>
      </c>
      <c r="N39">
        <v>901</v>
      </c>
      <c r="O39">
        <v>901</v>
      </c>
      <c r="P39">
        <v>0</v>
      </c>
      <c r="Q39">
        <v>0</v>
      </c>
      <c r="R39">
        <v>901</v>
      </c>
      <c r="S39">
        <v>0</v>
      </c>
      <c r="T39">
        <v>901</v>
      </c>
      <c r="U39">
        <v>901</v>
      </c>
      <c r="V39">
        <v>0</v>
      </c>
      <c r="W39">
        <v>0</v>
      </c>
      <c r="X39">
        <v>901</v>
      </c>
      <c r="Y39">
        <v>0</v>
      </c>
      <c r="Z39">
        <v>901</v>
      </c>
      <c r="AA39">
        <v>901</v>
      </c>
      <c r="AB39">
        <v>0</v>
      </c>
      <c r="AC39">
        <v>-2458</v>
      </c>
      <c r="AD39">
        <v>901</v>
      </c>
      <c r="AE39">
        <v>2458</v>
      </c>
    </row>
    <row r="40" spans="1:31" x14ac:dyDescent="0.25">
      <c r="A40">
        <v>39</v>
      </c>
      <c r="B40" t="s">
        <v>76</v>
      </c>
      <c r="C40" t="s">
        <v>92</v>
      </c>
      <c r="D40" t="s">
        <v>96</v>
      </c>
      <c r="E40">
        <v>52274</v>
      </c>
      <c r="F40">
        <v>2613.6999999999998</v>
      </c>
      <c r="G40">
        <v>0</v>
      </c>
      <c r="H40">
        <v>0</v>
      </c>
      <c r="I40">
        <v>553</v>
      </c>
      <c r="J40" t="s">
        <v>99</v>
      </c>
      <c r="K40">
        <v>34.47983</v>
      </c>
      <c r="L40">
        <v>126.82155</v>
      </c>
      <c r="M40">
        <v>0.06</v>
      </c>
      <c r="N40">
        <v>553</v>
      </c>
      <c r="O40">
        <v>553</v>
      </c>
      <c r="P40">
        <v>0</v>
      </c>
      <c r="Q40">
        <v>0</v>
      </c>
      <c r="R40">
        <v>553</v>
      </c>
      <c r="S40">
        <v>0</v>
      </c>
      <c r="T40">
        <v>553</v>
      </c>
      <c r="U40">
        <v>553</v>
      </c>
      <c r="V40">
        <v>0</v>
      </c>
      <c r="W40">
        <v>0</v>
      </c>
      <c r="X40">
        <v>553</v>
      </c>
      <c r="Y40">
        <v>0</v>
      </c>
      <c r="Z40">
        <v>6326</v>
      </c>
      <c r="AA40">
        <v>553</v>
      </c>
      <c r="AB40">
        <v>0</v>
      </c>
      <c r="AC40">
        <v>-2613</v>
      </c>
      <c r="AD40">
        <v>6326</v>
      </c>
      <c r="AE40">
        <v>2613</v>
      </c>
    </row>
    <row r="41" spans="1:31" x14ac:dyDescent="0.25">
      <c r="A41">
        <v>40</v>
      </c>
      <c r="B41" t="s">
        <v>77</v>
      </c>
      <c r="C41" t="s">
        <v>92</v>
      </c>
      <c r="D41" t="s">
        <v>96</v>
      </c>
      <c r="E41">
        <v>53829</v>
      </c>
      <c r="F41">
        <v>2691.45</v>
      </c>
      <c r="G41">
        <v>0</v>
      </c>
      <c r="H41">
        <v>0</v>
      </c>
      <c r="I41">
        <v>1373</v>
      </c>
      <c r="J41" t="s">
        <v>99</v>
      </c>
      <c r="K41">
        <v>13.59839</v>
      </c>
      <c r="L41">
        <v>144.85319999999999</v>
      </c>
      <c r="M41">
        <v>0.26</v>
      </c>
      <c r="N41">
        <v>13019</v>
      </c>
      <c r="O41">
        <v>1373</v>
      </c>
      <c r="P41">
        <v>0</v>
      </c>
      <c r="Q41">
        <v>-2386</v>
      </c>
      <c r="R41">
        <v>13019</v>
      </c>
      <c r="S41">
        <v>2386</v>
      </c>
      <c r="T41">
        <v>10633</v>
      </c>
      <c r="U41">
        <v>1373</v>
      </c>
      <c r="V41">
        <v>0</v>
      </c>
      <c r="W41">
        <v>-2386</v>
      </c>
      <c r="X41">
        <v>10633</v>
      </c>
      <c r="Y41">
        <v>2386</v>
      </c>
      <c r="Z41">
        <v>9840</v>
      </c>
      <c r="AA41">
        <v>1373</v>
      </c>
      <c r="AB41">
        <v>0</v>
      </c>
      <c r="AC41">
        <v>-2691</v>
      </c>
      <c r="AD41">
        <v>9840</v>
      </c>
      <c r="AE41">
        <v>2691</v>
      </c>
    </row>
    <row r="42" spans="1:31" x14ac:dyDescent="0.25">
      <c r="A42">
        <v>41</v>
      </c>
      <c r="B42" t="s">
        <v>78</v>
      </c>
      <c r="C42" t="s">
        <v>92</v>
      </c>
      <c r="D42" t="s">
        <v>96</v>
      </c>
      <c r="E42">
        <v>54681</v>
      </c>
      <c r="F42">
        <v>2734.05</v>
      </c>
      <c r="G42">
        <v>0</v>
      </c>
      <c r="H42">
        <v>0</v>
      </c>
      <c r="I42">
        <v>1313</v>
      </c>
      <c r="J42" t="s">
        <v>99</v>
      </c>
      <c r="K42">
        <v>2.71353</v>
      </c>
      <c r="L42">
        <v>102.06286</v>
      </c>
      <c r="M42">
        <v>0.06</v>
      </c>
      <c r="N42">
        <v>2414</v>
      </c>
      <c r="O42">
        <v>657</v>
      </c>
      <c r="P42">
        <v>0</v>
      </c>
      <c r="Q42">
        <v>0</v>
      </c>
      <c r="R42">
        <v>2414</v>
      </c>
      <c r="S42">
        <v>656</v>
      </c>
      <c r="T42">
        <v>1313</v>
      </c>
      <c r="U42">
        <v>1313</v>
      </c>
      <c r="V42">
        <v>0</v>
      </c>
      <c r="W42">
        <v>-2734</v>
      </c>
      <c r="X42">
        <v>1313</v>
      </c>
      <c r="Y42">
        <v>2734</v>
      </c>
      <c r="Z42">
        <v>1313</v>
      </c>
      <c r="AA42">
        <v>1313</v>
      </c>
      <c r="AB42">
        <v>0</v>
      </c>
      <c r="AC42">
        <v>-2734</v>
      </c>
      <c r="AD42">
        <v>1313</v>
      </c>
      <c r="AE42">
        <v>2734</v>
      </c>
    </row>
    <row r="43" spans="1:31" x14ac:dyDescent="0.25">
      <c r="A43">
        <v>42</v>
      </c>
      <c r="B43" t="s">
        <v>79</v>
      </c>
      <c r="C43" t="s">
        <v>92</v>
      </c>
      <c r="D43" t="s">
        <v>96</v>
      </c>
      <c r="E43">
        <v>51834</v>
      </c>
      <c r="F43">
        <v>2591.6999999999998</v>
      </c>
      <c r="G43">
        <v>0</v>
      </c>
      <c r="H43">
        <v>0</v>
      </c>
      <c r="I43">
        <v>879</v>
      </c>
      <c r="J43" t="s">
        <v>99</v>
      </c>
      <c r="K43">
        <v>4.2727399999999998</v>
      </c>
      <c r="L43">
        <v>114.2443</v>
      </c>
      <c r="M43">
        <v>0.06</v>
      </c>
      <c r="N43">
        <v>879</v>
      </c>
      <c r="O43">
        <v>879</v>
      </c>
      <c r="P43">
        <v>0</v>
      </c>
      <c r="Q43">
        <v>0</v>
      </c>
      <c r="R43">
        <v>879</v>
      </c>
      <c r="S43">
        <v>0</v>
      </c>
      <c r="T43">
        <v>879</v>
      </c>
      <c r="U43">
        <v>879</v>
      </c>
      <c r="V43">
        <v>0</v>
      </c>
      <c r="W43">
        <v>-23</v>
      </c>
      <c r="X43">
        <v>879</v>
      </c>
      <c r="Y43">
        <v>23</v>
      </c>
      <c r="Z43">
        <v>879</v>
      </c>
      <c r="AA43">
        <v>879</v>
      </c>
      <c r="AB43">
        <v>0</v>
      </c>
      <c r="AC43">
        <v>-2591</v>
      </c>
      <c r="AD43">
        <v>879</v>
      </c>
      <c r="AE43">
        <v>2591</v>
      </c>
    </row>
    <row r="44" spans="1:31" x14ac:dyDescent="0.25">
      <c r="A44">
        <v>43</v>
      </c>
      <c r="B44" t="s">
        <v>80</v>
      </c>
      <c r="C44" t="s">
        <v>92</v>
      </c>
      <c r="D44" t="s">
        <v>96</v>
      </c>
      <c r="E44">
        <v>48056</v>
      </c>
      <c r="F44">
        <v>2402.8000000000002</v>
      </c>
      <c r="G44">
        <v>0</v>
      </c>
      <c r="H44">
        <v>0</v>
      </c>
      <c r="I44">
        <v>1360</v>
      </c>
      <c r="J44" t="s">
        <v>99</v>
      </c>
      <c r="K44">
        <v>12.85956</v>
      </c>
      <c r="L44">
        <v>101.0147</v>
      </c>
      <c r="M44">
        <v>0.18</v>
      </c>
      <c r="N44">
        <v>0</v>
      </c>
      <c r="O44">
        <v>0</v>
      </c>
      <c r="P44">
        <v>0</v>
      </c>
      <c r="Q44">
        <v>-1042</v>
      </c>
      <c r="R44">
        <v>0</v>
      </c>
      <c r="S44">
        <v>2402</v>
      </c>
      <c r="T44">
        <v>0</v>
      </c>
      <c r="U44">
        <v>0</v>
      </c>
      <c r="V44">
        <v>0</v>
      </c>
      <c r="W44">
        <v>-1042</v>
      </c>
      <c r="X44">
        <v>0</v>
      </c>
      <c r="Y44">
        <v>2402</v>
      </c>
      <c r="Z44">
        <v>0</v>
      </c>
      <c r="AA44">
        <v>0</v>
      </c>
      <c r="AB44">
        <v>0</v>
      </c>
      <c r="AC44">
        <v>-1042</v>
      </c>
      <c r="AD44">
        <v>0</v>
      </c>
      <c r="AE44">
        <v>2402</v>
      </c>
    </row>
    <row r="45" spans="1:31" x14ac:dyDescent="0.25">
      <c r="A45">
        <v>44</v>
      </c>
      <c r="B45" t="s">
        <v>81</v>
      </c>
      <c r="C45" t="s">
        <v>92</v>
      </c>
      <c r="D45" t="s">
        <v>96</v>
      </c>
      <c r="E45">
        <v>45229</v>
      </c>
      <c r="F45">
        <v>2261.4499999999998</v>
      </c>
      <c r="G45">
        <v>0</v>
      </c>
      <c r="H45">
        <v>0</v>
      </c>
      <c r="I45">
        <v>994</v>
      </c>
      <c r="J45" t="s">
        <v>99</v>
      </c>
      <c r="K45">
        <v>14.696999999999999</v>
      </c>
      <c r="L45">
        <v>121.12000999999999</v>
      </c>
      <c r="M45">
        <v>0.06</v>
      </c>
      <c r="N45">
        <v>994</v>
      </c>
      <c r="O45">
        <v>994</v>
      </c>
      <c r="P45">
        <v>0</v>
      </c>
      <c r="Q45">
        <v>0</v>
      </c>
      <c r="R45">
        <v>994</v>
      </c>
      <c r="S45">
        <v>0</v>
      </c>
      <c r="T45">
        <v>994</v>
      </c>
      <c r="U45">
        <v>994</v>
      </c>
      <c r="V45">
        <v>0</v>
      </c>
      <c r="W45">
        <v>0</v>
      </c>
      <c r="X45">
        <v>994</v>
      </c>
      <c r="Y45">
        <v>0</v>
      </c>
      <c r="Z45">
        <v>994</v>
      </c>
      <c r="AA45">
        <v>994</v>
      </c>
      <c r="AB45">
        <v>0</v>
      </c>
      <c r="AC45">
        <v>-2261</v>
      </c>
      <c r="AD45">
        <v>994</v>
      </c>
      <c r="AE45">
        <v>2261</v>
      </c>
    </row>
    <row r="46" spans="1:31" x14ac:dyDescent="0.25">
      <c r="A46">
        <v>45</v>
      </c>
      <c r="B46" t="s">
        <v>82</v>
      </c>
      <c r="C46" t="s">
        <v>92</v>
      </c>
      <c r="D46" t="s">
        <v>96</v>
      </c>
      <c r="E46">
        <v>51157</v>
      </c>
      <c r="F46">
        <v>2557.85</v>
      </c>
      <c r="G46">
        <v>0</v>
      </c>
      <c r="H46">
        <v>0</v>
      </c>
      <c r="I46">
        <v>1051</v>
      </c>
      <c r="J46" t="s">
        <v>99</v>
      </c>
      <c r="K46">
        <v>37.104869999999998</v>
      </c>
      <c r="L46">
        <v>119.84559</v>
      </c>
      <c r="M46">
        <v>0.06</v>
      </c>
      <c r="N46">
        <v>1051</v>
      </c>
      <c r="O46">
        <v>1051</v>
      </c>
      <c r="P46">
        <v>0</v>
      </c>
      <c r="Q46">
        <v>-2557</v>
      </c>
      <c r="R46">
        <v>1051</v>
      </c>
      <c r="S46">
        <v>2557</v>
      </c>
      <c r="T46">
        <v>1051</v>
      </c>
      <c r="U46">
        <v>1051</v>
      </c>
      <c r="V46">
        <v>0</v>
      </c>
      <c r="W46">
        <v>-2557</v>
      </c>
      <c r="X46">
        <v>1051</v>
      </c>
      <c r="Y46">
        <v>2557</v>
      </c>
      <c r="Z46">
        <v>1051</v>
      </c>
      <c r="AA46">
        <v>1051</v>
      </c>
      <c r="AB46">
        <v>0</v>
      </c>
      <c r="AC46">
        <v>-2557</v>
      </c>
      <c r="AD46">
        <v>1051</v>
      </c>
      <c r="AE46">
        <v>2557</v>
      </c>
    </row>
    <row r="47" spans="1:31" x14ac:dyDescent="0.25">
      <c r="A47">
        <v>46</v>
      </c>
      <c r="B47" t="s">
        <v>83</v>
      </c>
      <c r="C47" t="s">
        <v>92</v>
      </c>
      <c r="D47" t="s">
        <v>96</v>
      </c>
      <c r="E47">
        <v>47368</v>
      </c>
      <c r="F47">
        <v>2368.4</v>
      </c>
      <c r="G47">
        <v>0</v>
      </c>
      <c r="H47">
        <v>0</v>
      </c>
      <c r="I47">
        <v>313</v>
      </c>
      <c r="J47" t="s">
        <v>99</v>
      </c>
      <c r="K47">
        <v>31.0029</v>
      </c>
      <c r="L47">
        <v>121.52931</v>
      </c>
      <c r="M47">
        <v>0.06</v>
      </c>
      <c r="N47">
        <v>313</v>
      </c>
      <c r="O47">
        <v>313</v>
      </c>
      <c r="P47">
        <v>0</v>
      </c>
      <c r="Q47">
        <v>-2368</v>
      </c>
      <c r="R47">
        <v>313</v>
      </c>
      <c r="S47">
        <v>2368</v>
      </c>
      <c r="T47">
        <v>313</v>
      </c>
      <c r="U47">
        <v>313</v>
      </c>
      <c r="V47">
        <v>0</v>
      </c>
      <c r="W47">
        <v>-2368</v>
      </c>
      <c r="X47">
        <v>313</v>
      </c>
      <c r="Y47">
        <v>2368</v>
      </c>
      <c r="Z47">
        <v>313</v>
      </c>
      <c r="AA47">
        <v>313</v>
      </c>
      <c r="AB47">
        <v>0</v>
      </c>
      <c r="AC47">
        <v>-2368</v>
      </c>
      <c r="AD47">
        <v>313</v>
      </c>
      <c r="AE47">
        <v>2368</v>
      </c>
    </row>
    <row r="48" spans="1:31" x14ac:dyDescent="0.25">
      <c r="A48">
        <v>47</v>
      </c>
      <c r="B48" t="s">
        <v>84</v>
      </c>
      <c r="C48" t="s">
        <v>93</v>
      </c>
      <c r="D48" t="s">
        <v>97</v>
      </c>
      <c r="E48">
        <v>74000</v>
      </c>
      <c r="F48">
        <v>0</v>
      </c>
      <c r="G48">
        <v>0</v>
      </c>
      <c r="H48">
        <v>66600</v>
      </c>
      <c r="I48">
        <v>0</v>
      </c>
      <c r="J48" t="s">
        <v>99</v>
      </c>
      <c r="K48">
        <v>40.696449999999999</v>
      </c>
      <c r="L48">
        <v>141.38775999999999</v>
      </c>
      <c r="M48">
        <v>0.06</v>
      </c>
      <c r="N48">
        <v>50135</v>
      </c>
      <c r="O48">
        <v>-50135</v>
      </c>
      <c r="P48">
        <v>0</v>
      </c>
      <c r="Q48">
        <v>0</v>
      </c>
      <c r="R48">
        <v>50135</v>
      </c>
      <c r="S48">
        <v>0</v>
      </c>
      <c r="T48">
        <v>50135</v>
      </c>
      <c r="U48">
        <v>-50135</v>
      </c>
      <c r="V48">
        <v>0</v>
      </c>
      <c r="W48">
        <v>0</v>
      </c>
      <c r="X48">
        <v>50135</v>
      </c>
      <c r="Y48">
        <v>0</v>
      </c>
      <c r="Z48">
        <v>33574</v>
      </c>
      <c r="AA48">
        <v>-33574</v>
      </c>
      <c r="AB48">
        <v>0</v>
      </c>
      <c r="AC48">
        <v>0</v>
      </c>
      <c r="AD48">
        <v>33574</v>
      </c>
      <c r="AE48">
        <v>0</v>
      </c>
    </row>
    <row r="49" spans="1:31" x14ac:dyDescent="0.25">
      <c r="A49">
        <v>48</v>
      </c>
      <c r="B49" t="s">
        <v>85</v>
      </c>
      <c r="C49" t="s">
        <v>93</v>
      </c>
      <c r="D49" t="s">
        <v>97</v>
      </c>
      <c r="E49">
        <v>50000</v>
      </c>
      <c r="F49">
        <v>0</v>
      </c>
      <c r="G49">
        <v>0</v>
      </c>
      <c r="H49">
        <v>45000</v>
      </c>
      <c r="I49">
        <v>0</v>
      </c>
      <c r="J49" t="s">
        <v>99</v>
      </c>
      <c r="K49">
        <v>35.742330000000003</v>
      </c>
      <c r="L49">
        <v>139.33841000000001</v>
      </c>
      <c r="M49">
        <v>0.06</v>
      </c>
      <c r="N49">
        <v>45000</v>
      </c>
      <c r="O49">
        <v>-45000</v>
      </c>
      <c r="P49">
        <v>0</v>
      </c>
      <c r="Q49">
        <v>0</v>
      </c>
      <c r="R49">
        <v>45000</v>
      </c>
      <c r="S49">
        <v>0</v>
      </c>
      <c r="T49">
        <v>45000</v>
      </c>
      <c r="U49">
        <v>-45000</v>
      </c>
      <c r="V49">
        <v>0</v>
      </c>
      <c r="W49">
        <v>0</v>
      </c>
      <c r="X49">
        <v>45000</v>
      </c>
      <c r="Y49">
        <v>0</v>
      </c>
      <c r="Z49">
        <v>36604</v>
      </c>
      <c r="AA49">
        <v>-36604</v>
      </c>
      <c r="AB49">
        <v>0</v>
      </c>
      <c r="AC49">
        <v>0</v>
      </c>
      <c r="AD49">
        <v>36604</v>
      </c>
      <c r="AE49">
        <v>0</v>
      </c>
    </row>
    <row r="50" spans="1:31" x14ac:dyDescent="0.25">
      <c r="A50">
        <v>49</v>
      </c>
      <c r="B50" t="s">
        <v>86</v>
      </c>
      <c r="C50" t="s">
        <v>93</v>
      </c>
      <c r="D50" t="s">
        <v>97</v>
      </c>
      <c r="E50">
        <v>66000</v>
      </c>
      <c r="F50">
        <v>0</v>
      </c>
      <c r="G50">
        <v>0</v>
      </c>
      <c r="H50">
        <v>59400</v>
      </c>
      <c r="I50">
        <v>0</v>
      </c>
      <c r="J50" t="s">
        <v>99</v>
      </c>
      <c r="K50">
        <v>37.088520000000003</v>
      </c>
      <c r="L50">
        <v>127.03384</v>
      </c>
      <c r="M50">
        <v>0.23499999999999999</v>
      </c>
      <c r="N50">
        <v>51327</v>
      </c>
      <c r="O50">
        <v>-51327</v>
      </c>
      <c r="P50">
        <v>0</v>
      </c>
      <c r="Q50">
        <v>0</v>
      </c>
      <c r="R50">
        <v>51327</v>
      </c>
      <c r="S50">
        <v>0</v>
      </c>
      <c r="T50">
        <v>51327</v>
      </c>
      <c r="U50">
        <v>-51327</v>
      </c>
      <c r="V50">
        <v>0</v>
      </c>
      <c r="W50">
        <v>0</v>
      </c>
      <c r="X50">
        <v>51327</v>
      </c>
      <c r="Y50">
        <v>0</v>
      </c>
      <c r="Z50">
        <v>25178</v>
      </c>
      <c r="AA50">
        <v>-25178</v>
      </c>
      <c r="AB50">
        <v>0</v>
      </c>
      <c r="AC50">
        <v>0</v>
      </c>
      <c r="AD50">
        <v>25178</v>
      </c>
      <c r="AE50">
        <v>0</v>
      </c>
    </row>
    <row r="51" spans="1:31" x14ac:dyDescent="0.25">
      <c r="A51">
        <v>50</v>
      </c>
      <c r="B51" t="s">
        <v>87</v>
      </c>
      <c r="C51" t="s">
        <v>93</v>
      </c>
      <c r="D51" t="s">
        <v>97</v>
      </c>
      <c r="E51">
        <v>69000</v>
      </c>
      <c r="F51">
        <v>0</v>
      </c>
      <c r="G51">
        <v>0</v>
      </c>
      <c r="H51">
        <v>62100</v>
      </c>
      <c r="I51">
        <v>0</v>
      </c>
      <c r="J51" t="s">
        <v>99</v>
      </c>
      <c r="K51">
        <v>26.35568</v>
      </c>
      <c r="L51">
        <v>127.76787</v>
      </c>
      <c r="M51">
        <v>0.06</v>
      </c>
      <c r="N51">
        <v>52561</v>
      </c>
      <c r="O51">
        <v>-52561</v>
      </c>
      <c r="P51">
        <v>0</v>
      </c>
      <c r="Q51">
        <v>0</v>
      </c>
      <c r="R51">
        <v>52561</v>
      </c>
      <c r="S51">
        <v>0</v>
      </c>
      <c r="T51">
        <v>52561</v>
      </c>
      <c r="U51">
        <v>-52561</v>
      </c>
      <c r="V51">
        <v>0</v>
      </c>
      <c r="W51">
        <v>0</v>
      </c>
      <c r="X51">
        <v>52561</v>
      </c>
      <c r="Y51">
        <v>0</v>
      </c>
      <c r="Z51">
        <v>34996</v>
      </c>
      <c r="AA51">
        <v>-34996</v>
      </c>
      <c r="AB51">
        <v>0</v>
      </c>
      <c r="AC51">
        <v>0</v>
      </c>
      <c r="AD51">
        <v>34996</v>
      </c>
      <c r="AE51">
        <v>0</v>
      </c>
    </row>
    <row r="52" spans="1:31" x14ac:dyDescent="0.25">
      <c r="A52">
        <v>51</v>
      </c>
      <c r="B52" t="s">
        <v>88</v>
      </c>
      <c r="C52" t="s">
        <v>93</v>
      </c>
      <c r="D52" t="s">
        <v>97</v>
      </c>
      <c r="E52">
        <v>53000</v>
      </c>
      <c r="F52">
        <v>0</v>
      </c>
      <c r="G52">
        <v>0</v>
      </c>
      <c r="H52">
        <v>47700</v>
      </c>
      <c r="I52">
        <v>0</v>
      </c>
      <c r="J52" t="s">
        <v>99</v>
      </c>
      <c r="K52">
        <v>13.58822</v>
      </c>
      <c r="L52">
        <v>144.92019999999999</v>
      </c>
      <c r="M52">
        <v>0.26</v>
      </c>
      <c r="N52">
        <v>47700</v>
      </c>
      <c r="O52">
        <v>-47700</v>
      </c>
      <c r="P52">
        <v>0</v>
      </c>
      <c r="Q52">
        <v>0</v>
      </c>
      <c r="R52">
        <v>47700</v>
      </c>
      <c r="S52">
        <v>0</v>
      </c>
      <c r="T52">
        <v>47700</v>
      </c>
      <c r="U52">
        <v>-47700</v>
      </c>
      <c r="V52">
        <v>0</v>
      </c>
      <c r="W52">
        <v>0</v>
      </c>
      <c r="X52">
        <v>47700</v>
      </c>
      <c r="Y52">
        <v>0</v>
      </c>
      <c r="Z52">
        <v>20589</v>
      </c>
      <c r="AA52">
        <v>-20589</v>
      </c>
      <c r="AB52">
        <v>0</v>
      </c>
      <c r="AC52">
        <v>0</v>
      </c>
      <c r="AD52">
        <v>20589</v>
      </c>
      <c r="AE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3"/>
  <sheetViews>
    <sheetView workbookViewId="0">
      <selection activeCell="G4" sqref="G4"/>
    </sheetView>
  </sheetViews>
  <sheetFormatPr defaultRowHeight="15" x14ac:dyDescent="0.25"/>
  <cols>
    <col min="9" max="9" width="24.85546875" bestFit="1" customWidth="1"/>
    <col min="10" max="10" width="20.85546875" bestFit="1" customWidth="1"/>
    <col min="11" max="11" width="16.140625" bestFit="1" customWidth="1"/>
    <col min="12" max="12" width="25.7109375" bestFit="1" customWidth="1"/>
    <col min="13" max="13" width="12" bestFit="1" customWidth="1"/>
    <col min="14" max="14" width="16.5703125" bestFit="1" customWidth="1"/>
  </cols>
  <sheetData>
    <row r="1" spans="1:14" x14ac:dyDescent="0.25">
      <c r="A1" s="1" t="s">
        <v>100</v>
      </c>
      <c r="B1" s="1" t="s">
        <v>101</v>
      </c>
      <c r="C1" s="1" t="s">
        <v>102</v>
      </c>
      <c r="D1" s="1" t="s">
        <v>103</v>
      </c>
      <c r="E1" s="1" t="s">
        <v>9</v>
      </c>
      <c r="F1" s="1" t="s">
        <v>10</v>
      </c>
      <c r="G1" s="1" t="s">
        <v>104</v>
      </c>
      <c r="H1" s="1" t="s">
        <v>19</v>
      </c>
      <c r="I1" s="1" t="s">
        <v>105</v>
      </c>
      <c r="J1" s="2" t="s">
        <v>273</v>
      </c>
      <c r="K1" s="2" t="s">
        <v>274</v>
      </c>
      <c r="L1" s="2" t="s">
        <v>275</v>
      </c>
      <c r="N1" s="3" t="s">
        <v>276</v>
      </c>
    </row>
    <row r="2" spans="1:14" x14ac:dyDescent="0.25">
      <c r="A2">
        <v>1</v>
      </c>
      <c r="B2">
        <v>1</v>
      </c>
      <c r="C2">
        <v>14</v>
      </c>
      <c r="D2" t="s">
        <v>106</v>
      </c>
      <c r="E2" t="s">
        <v>208</v>
      </c>
      <c r="F2" t="s">
        <v>212</v>
      </c>
      <c r="G2">
        <v>20204</v>
      </c>
      <c r="H2">
        <v>0.4325</v>
      </c>
      <c r="I2">
        <v>583.25991189427316</v>
      </c>
      <c r="J2">
        <f ca="1">I2+(RAND()*2*AVERAGE($I$2:$I$103)-AVERAGE($I$2:$I$103))</f>
        <v>-8655.7231983538913</v>
      </c>
      <c r="K2" t="b">
        <f ca="1">IF(J2&lt;0, TRUE, FALSE)</f>
        <v>1</v>
      </c>
      <c r="L2" t="b">
        <f ca="1">IF(J2&gt;G2,TRUE,FALSE)</f>
        <v>0</v>
      </c>
      <c r="M2">
        <f ca="1">IF(K2,0,J2)</f>
        <v>0</v>
      </c>
      <c r="N2">
        <f ca="1">IF(L2,G2,M2)</f>
        <v>0</v>
      </c>
    </row>
    <row r="3" spans="1:14" x14ac:dyDescent="0.25">
      <c r="A3">
        <v>2</v>
      </c>
      <c r="B3">
        <v>1</v>
      </c>
      <c r="C3">
        <v>15</v>
      </c>
      <c r="D3" t="s">
        <v>107</v>
      </c>
      <c r="E3" t="s">
        <v>208</v>
      </c>
      <c r="F3" t="s">
        <v>212</v>
      </c>
      <c r="G3">
        <v>43780</v>
      </c>
      <c r="H3">
        <v>0.3125</v>
      </c>
      <c r="I3">
        <v>0</v>
      </c>
      <c r="J3">
        <f t="shared" ref="J3:J66" ca="1" si="0">I3+(RAND()*2*AVERAGE($I$2:$I$103)-AVERAGE($I$2:$I$103))</f>
        <v>-8299.2749870116004</v>
      </c>
      <c r="K3" t="b">
        <f t="shared" ref="K3:K66" ca="1" si="1">IF(J3&lt;0, TRUE, FALSE)</f>
        <v>1</v>
      </c>
      <c r="L3" t="b">
        <f t="shared" ref="L3:L66" ca="1" si="2">IF(J3&gt;G3,TRUE,FALSE)</f>
        <v>0</v>
      </c>
      <c r="M3">
        <f t="shared" ref="M3:M66" ca="1" si="3">IF(K3,0,J3)</f>
        <v>0</v>
      </c>
      <c r="N3">
        <f t="shared" ref="N3:N66" ca="1" si="4">IF(L3,G3,M3)</f>
        <v>0</v>
      </c>
    </row>
    <row r="4" spans="1:14" x14ac:dyDescent="0.25">
      <c r="A4">
        <v>3</v>
      </c>
      <c r="B4">
        <v>1</v>
      </c>
      <c r="C4">
        <v>16</v>
      </c>
      <c r="D4" t="s">
        <v>108</v>
      </c>
      <c r="E4" t="s">
        <v>208</v>
      </c>
      <c r="F4" t="s">
        <v>212</v>
      </c>
      <c r="G4">
        <v>62065</v>
      </c>
      <c r="H4">
        <v>0.3125</v>
      </c>
      <c r="I4">
        <v>0</v>
      </c>
      <c r="J4">
        <f t="shared" ca="1" si="0"/>
        <v>4244.6463960305337</v>
      </c>
      <c r="K4" t="b">
        <f t="shared" ca="1" si="1"/>
        <v>0</v>
      </c>
      <c r="L4" t="b">
        <f t="shared" ca="1" si="2"/>
        <v>0</v>
      </c>
      <c r="M4">
        <f t="shared" ca="1" si="3"/>
        <v>4244.6463960305337</v>
      </c>
      <c r="N4">
        <f t="shared" ca="1" si="4"/>
        <v>4244.6463960305337</v>
      </c>
    </row>
    <row r="5" spans="1:14" x14ac:dyDescent="0.25">
      <c r="A5">
        <v>4</v>
      </c>
      <c r="B5">
        <v>1</v>
      </c>
      <c r="C5">
        <v>17</v>
      </c>
      <c r="D5" t="s">
        <v>109</v>
      </c>
      <c r="E5" t="s">
        <v>208</v>
      </c>
      <c r="F5" t="s">
        <v>212</v>
      </c>
      <c r="G5">
        <v>34353</v>
      </c>
      <c r="H5">
        <v>0.3125</v>
      </c>
      <c r="I5">
        <v>0</v>
      </c>
      <c r="J5">
        <f t="shared" ca="1" si="0"/>
        <v>-1129.369384372525</v>
      </c>
      <c r="K5" t="b">
        <f t="shared" ca="1" si="1"/>
        <v>1</v>
      </c>
      <c r="L5" t="b">
        <f t="shared" ca="1" si="2"/>
        <v>0</v>
      </c>
      <c r="M5">
        <f t="shared" ca="1" si="3"/>
        <v>0</v>
      </c>
      <c r="N5">
        <f t="shared" ca="1" si="4"/>
        <v>0</v>
      </c>
    </row>
    <row r="6" spans="1:14" x14ac:dyDescent="0.25">
      <c r="A6">
        <v>5</v>
      </c>
      <c r="B6">
        <v>1</v>
      </c>
      <c r="C6">
        <v>18</v>
      </c>
      <c r="D6" t="s">
        <v>110</v>
      </c>
      <c r="E6" t="s">
        <v>208</v>
      </c>
      <c r="F6" t="s">
        <v>212</v>
      </c>
      <c r="G6">
        <v>50980</v>
      </c>
      <c r="H6">
        <v>0.3125</v>
      </c>
      <c r="I6">
        <v>3169.454545454545</v>
      </c>
      <c r="J6">
        <f t="shared" ca="1" si="0"/>
        <v>8080.0373717513639</v>
      </c>
      <c r="K6" t="b">
        <f t="shared" ca="1" si="1"/>
        <v>0</v>
      </c>
      <c r="L6" t="b">
        <f t="shared" ca="1" si="2"/>
        <v>0</v>
      </c>
      <c r="M6">
        <f t="shared" ca="1" si="3"/>
        <v>8080.0373717513639</v>
      </c>
      <c r="N6">
        <f t="shared" ca="1" si="4"/>
        <v>8080.0373717513639</v>
      </c>
    </row>
    <row r="7" spans="1:14" x14ac:dyDescent="0.25">
      <c r="A7">
        <v>6</v>
      </c>
      <c r="B7">
        <v>1</v>
      </c>
      <c r="C7">
        <v>19</v>
      </c>
      <c r="D7" t="s">
        <v>111</v>
      </c>
      <c r="E7" t="s">
        <v>208</v>
      </c>
      <c r="F7" t="s">
        <v>212</v>
      </c>
      <c r="G7">
        <v>53426</v>
      </c>
      <c r="H7">
        <v>0.3125</v>
      </c>
      <c r="I7">
        <v>0</v>
      </c>
      <c r="J7">
        <f t="shared" ca="1" si="0"/>
        <v>-576.99100706448007</v>
      </c>
      <c r="K7" t="b">
        <f t="shared" ca="1" si="1"/>
        <v>1</v>
      </c>
      <c r="L7" t="b">
        <f t="shared" ca="1" si="2"/>
        <v>0</v>
      </c>
      <c r="M7">
        <f t="shared" ca="1" si="3"/>
        <v>0</v>
      </c>
      <c r="N7">
        <f t="shared" ca="1" si="4"/>
        <v>0</v>
      </c>
    </row>
    <row r="8" spans="1:14" x14ac:dyDescent="0.25">
      <c r="A8">
        <v>7</v>
      </c>
      <c r="B8">
        <v>2</v>
      </c>
      <c r="C8">
        <v>19</v>
      </c>
      <c r="D8" t="s">
        <v>112</v>
      </c>
      <c r="E8" t="s">
        <v>208</v>
      </c>
      <c r="F8" t="s">
        <v>212</v>
      </c>
      <c r="G8">
        <v>34160</v>
      </c>
      <c r="H8">
        <v>0.1925</v>
      </c>
      <c r="I8">
        <v>7491.0216718266256</v>
      </c>
      <c r="J8">
        <f t="shared" ca="1" si="0"/>
        <v>9539.6730302529413</v>
      </c>
      <c r="K8" t="b">
        <f t="shared" ca="1" si="1"/>
        <v>0</v>
      </c>
      <c r="L8" t="b">
        <f t="shared" ca="1" si="2"/>
        <v>0</v>
      </c>
      <c r="M8">
        <f t="shared" ca="1" si="3"/>
        <v>9539.6730302529413</v>
      </c>
      <c r="N8">
        <f t="shared" ca="1" si="4"/>
        <v>9539.6730302529413</v>
      </c>
    </row>
    <row r="9" spans="1:14" x14ac:dyDescent="0.25">
      <c r="A9">
        <v>8</v>
      </c>
      <c r="B9">
        <v>2</v>
      </c>
      <c r="C9">
        <v>20</v>
      </c>
      <c r="D9" t="s">
        <v>113</v>
      </c>
      <c r="E9" t="s">
        <v>208</v>
      </c>
      <c r="F9" t="s">
        <v>212</v>
      </c>
      <c r="G9">
        <v>22193</v>
      </c>
      <c r="H9">
        <v>0.1925</v>
      </c>
      <c r="I9">
        <v>17029.10216718266</v>
      </c>
      <c r="J9">
        <f t="shared" ca="1" si="0"/>
        <v>16416.947166206293</v>
      </c>
      <c r="K9" t="b">
        <f t="shared" ca="1" si="1"/>
        <v>0</v>
      </c>
      <c r="L9" t="b">
        <f t="shared" ca="1" si="2"/>
        <v>0</v>
      </c>
      <c r="M9">
        <f t="shared" ca="1" si="3"/>
        <v>16416.947166206293</v>
      </c>
      <c r="N9">
        <f t="shared" ca="1" si="4"/>
        <v>16416.947166206293</v>
      </c>
    </row>
    <row r="10" spans="1:14" x14ac:dyDescent="0.25">
      <c r="A10">
        <v>9</v>
      </c>
      <c r="B10">
        <v>3</v>
      </c>
      <c r="C10">
        <v>23</v>
      </c>
      <c r="D10" t="s">
        <v>114</v>
      </c>
      <c r="E10" t="s">
        <v>209</v>
      </c>
      <c r="F10" t="s">
        <v>213</v>
      </c>
      <c r="G10">
        <v>52769</v>
      </c>
      <c r="H10">
        <v>0.34</v>
      </c>
      <c r="I10">
        <v>0</v>
      </c>
      <c r="J10">
        <f t="shared" ca="1" si="0"/>
        <v>-5197.6807122930804</v>
      </c>
      <c r="K10" t="b">
        <f t="shared" ca="1" si="1"/>
        <v>1</v>
      </c>
      <c r="L10" t="b">
        <f t="shared" ca="1" si="2"/>
        <v>0</v>
      </c>
      <c r="M10">
        <f t="shared" ca="1" si="3"/>
        <v>0</v>
      </c>
      <c r="N10">
        <f t="shared" ca="1" si="4"/>
        <v>0</v>
      </c>
    </row>
    <row r="11" spans="1:14" x14ac:dyDescent="0.25">
      <c r="A11">
        <v>10</v>
      </c>
      <c r="B11">
        <v>4</v>
      </c>
      <c r="C11">
        <v>23</v>
      </c>
      <c r="D11" t="s">
        <v>115</v>
      </c>
      <c r="E11" t="s">
        <v>209</v>
      </c>
      <c r="F11" t="s">
        <v>213</v>
      </c>
      <c r="G11">
        <v>24219</v>
      </c>
      <c r="H11">
        <v>0.34</v>
      </c>
      <c r="I11">
        <v>4809.090909090909</v>
      </c>
      <c r="J11">
        <f t="shared" ca="1" si="0"/>
        <v>-288.32052152696997</v>
      </c>
      <c r="K11" t="b">
        <f t="shared" ca="1" si="1"/>
        <v>1</v>
      </c>
      <c r="L11" t="b">
        <f t="shared" ca="1" si="2"/>
        <v>0</v>
      </c>
      <c r="M11">
        <f t="shared" ca="1" si="3"/>
        <v>0</v>
      </c>
      <c r="N11">
        <f t="shared" ca="1" si="4"/>
        <v>0</v>
      </c>
    </row>
    <row r="12" spans="1:14" x14ac:dyDescent="0.25">
      <c r="A12">
        <v>11</v>
      </c>
      <c r="B12">
        <v>5</v>
      </c>
      <c r="C12">
        <v>14</v>
      </c>
      <c r="D12" t="s">
        <v>116</v>
      </c>
      <c r="E12" t="s">
        <v>208</v>
      </c>
      <c r="F12" t="s">
        <v>212</v>
      </c>
      <c r="G12">
        <v>54528</v>
      </c>
      <c r="H12">
        <v>0.3125</v>
      </c>
      <c r="I12">
        <v>3006.545454545455</v>
      </c>
      <c r="J12">
        <f t="shared" ca="1" si="0"/>
        <v>527.92057443156318</v>
      </c>
      <c r="K12" t="b">
        <f t="shared" ca="1" si="1"/>
        <v>0</v>
      </c>
      <c r="L12" t="b">
        <f t="shared" ca="1" si="2"/>
        <v>0</v>
      </c>
      <c r="M12">
        <f t="shared" ca="1" si="3"/>
        <v>527.92057443156318</v>
      </c>
      <c r="N12">
        <f t="shared" ca="1" si="4"/>
        <v>527.92057443156318</v>
      </c>
    </row>
    <row r="13" spans="1:14" x14ac:dyDescent="0.25">
      <c r="A13">
        <v>12</v>
      </c>
      <c r="B13">
        <v>5</v>
      </c>
      <c r="C13">
        <v>15</v>
      </c>
      <c r="D13" t="s">
        <v>117</v>
      </c>
      <c r="E13" t="s">
        <v>208</v>
      </c>
      <c r="F13" t="s">
        <v>212</v>
      </c>
      <c r="G13">
        <v>45008</v>
      </c>
      <c r="H13">
        <v>0.1925</v>
      </c>
      <c r="I13">
        <v>0</v>
      </c>
      <c r="J13">
        <f t="shared" ca="1" si="0"/>
        <v>5790.9761139249476</v>
      </c>
      <c r="K13" t="b">
        <f t="shared" ca="1" si="1"/>
        <v>0</v>
      </c>
      <c r="L13" t="b">
        <f t="shared" ca="1" si="2"/>
        <v>0</v>
      </c>
      <c r="M13">
        <f t="shared" ca="1" si="3"/>
        <v>5790.9761139249476</v>
      </c>
      <c r="N13">
        <f t="shared" ca="1" si="4"/>
        <v>5790.9761139249476</v>
      </c>
    </row>
    <row r="14" spans="1:14" x14ac:dyDescent="0.25">
      <c r="A14">
        <v>13</v>
      </c>
      <c r="B14">
        <v>5</v>
      </c>
      <c r="C14">
        <v>16</v>
      </c>
      <c r="D14" t="s">
        <v>118</v>
      </c>
      <c r="E14" t="s">
        <v>208</v>
      </c>
      <c r="F14" t="s">
        <v>212</v>
      </c>
      <c r="G14">
        <v>31448</v>
      </c>
      <c r="H14">
        <v>0.1925</v>
      </c>
      <c r="I14">
        <v>2979.566563467492</v>
      </c>
      <c r="J14">
        <f t="shared" ca="1" si="0"/>
        <v>10753.627705291015</v>
      </c>
      <c r="K14" t="b">
        <f t="shared" ca="1" si="1"/>
        <v>0</v>
      </c>
      <c r="L14" t="b">
        <f t="shared" ca="1" si="2"/>
        <v>0</v>
      </c>
      <c r="M14">
        <f t="shared" ca="1" si="3"/>
        <v>10753.627705291015</v>
      </c>
      <c r="N14">
        <f t="shared" ca="1" si="4"/>
        <v>10753.627705291015</v>
      </c>
    </row>
    <row r="15" spans="1:14" x14ac:dyDescent="0.25">
      <c r="A15">
        <v>14</v>
      </c>
      <c r="B15">
        <v>5</v>
      </c>
      <c r="C15">
        <v>17</v>
      </c>
      <c r="D15" t="s">
        <v>119</v>
      </c>
      <c r="E15" t="s">
        <v>208</v>
      </c>
      <c r="F15" t="s">
        <v>212</v>
      </c>
      <c r="G15">
        <v>71026</v>
      </c>
      <c r="H15">
        <v>0.1925</v>
      </c>
      <c r="I15">
        <v>16059.4427244582</v>
      </c>
      <c r="J15">
        <f t="shared" ca="1" si="0"/>
        <v>7582.091364458458</v>
      </c>
      <c r="K15" t="b">
        <f t="shared" ca="1" si="1"/>
        <v>0</v>
      </c>
      <c r="L15" t="b">
        <f t="shared" ca="1" si="2"/>
        <v>0</v>
      </c>
      <c r="M15">
        <f t="shared" ca="1" si="3"/>
        <v>7582.091364458458</v>
      </c>
      <c r="N15">
        <f t="shared" ca="1" si="4"/>
        <v>7582.091364458458</v>
      </c>
    </row>
    <row r="16" spans="1:14" x14ac:dyDescent="0.25">
      <c r="A16">
        <v>15</v>
      </c>
      <c r="B16">
        <v>5</v>
      </c>
      <c r="C16">
        <v>18</v>
      </c>
      <c r="D16" t="s">
        <v>120</v>
      </c>
      <c r="E16" t="s">
        <v>208</v>
      </c>
      <c r="F16" t="s">
        <v>212</v>
      </c>
      <c r="G16">
        <v>64460</v>
      </c>
      <c r="H16">
        <v>0.1925</v>
      </c>
      <c r="I16">
        <v>6650.1547987616104</v>
      </c>
      <c r="J16">
        <f t="shared" ca="1" si="0"/>
        <v>13846.967844979408</v>
      </c>
      <c r="K16" t="b">
        <f t="shared" ca="1" si="1"/>
        <v>0</v>
      </c>
      <c r="L16" t="b">
        <f t="shared" ca="1" si="2"/>
        <v>0</v>
      </c>
      <c r="M16">
        <f t="shared" ca="1" si="3"/>
        <v>13846.967844979408</v>
      </c>
      <c r="N16">
        <f t="shared" ca="1" si="4"/>
        <v>13846.967844979408</v>
      </c>
    </row>
    <row r="17" spans="1:14" x14ac:dyDescent="0.25">
      <c r="A17">
        <v>16</v>
      </c>
      <c r="B17">
        <v>5</v>
      </c>
      <c r="C17">
        <v>19</v>
      </c>
      <c r="D17" t="s">
        <v>121</v>
      </c>
      <c r="E17" t="s">
        <v>208</v>
      </c>
      <c r="F17" t="s">
        <v>212</v>
      </c>
      <c r="G17">
        <v>56895</v>
      </c>
      <c r="H17">
        <v>0.1925</v>
      </c>
      <c r="I17">
        <v>0</v>
      </c>
      <c r="J17">
        <f t="shared" ca="1" si="0"/>
        <v>1881.1445721170985</v>
      </c>
      <c r="K17" t="b">
        <f t="shared" ca="1" si="1"/>
        <v>0</v>
      </c>
      <c r="L17" t="b">
        <f t="shared" ca="1" si="2"/>
        <v>0</v>
      </c>
      <c r="M17">
        <f t="shared" ca="1" si="3"/>
        <v>1881.1445721170985</v>
      </c>
      <c r="N17">
        <f t="shared" ca="1" si="4"/>
        <v>1881.1445721170985</v>
      </c>
    </row>
    <row r="18" spans="1:14" x14ac:dyDescent="0.25">
      <c r="A18">
        <v>17</v>
      </c>
      <c r="B18">
        <v>5</v>
      </c>
      <c r="C18">
        <v>20</v>
      </c>
      <c r="D18" t="s">
        <v>122</v>
      </c>
      <c r="E18" t="s">
        <v>208</v>
      </c>
      <c r="F18" t="s">
        <v>212</v>
      </c>
      <c r="G18">
        <v>69376</v>
      </c>
      <c r="H18">
        <v>0.1925</v>
      </c>
      <c r="I18">
        <v>9645.8204334365328</v>
      </c>
      <c r="J18">
        <f t="shared" ca="1" si="0"/>
        <v>12927.583233207517</v>
      </c>
      <c r="K18" t="b">
        <f t="shared" ca="1" si="1"/>
        <v>0</v>
      </c>
      <c r="L18" t="b">
        <f t="shared" ca="1" si="2"/>
        <v>0</v>
      </c>
      <c r="M18">
        <f t="shared" ca="1" si="3"/>
        <v>12927.583233207517</v>
      </c>
      <c r="N18">
        <f t="shared" ca="1" si="4"/>
        <v>12927.583233207517</v>
      </c>
    </row>
    <row r="19" spans="1:14" x14ac:dyDescent="0.25">
      <c r="A19">
        <v>18</v>
      </c>
      <c r="B19">
        <v>6</v>
      </c>
      <c r="C19">
        <v>24</v>
      </c>
      <c r="D19" t="s">
        <v>123</v>
      </c>
      <c r="E19" t="s">
        <v>209</v>
      </c>
      <c r="F19" t="s">
        <v>214</v>
      </c>
      <c r="G19">
        <v>75165</v>
      </c>
      <c r="H19">
        <v>8.0000000000000029E-2</v>
      </c>
      <c r="I19">
        <v>5209.7826086956529</v>
      </c>
      <c r="J19">
        <f t="shared" ca="1" si="0"/>
        <v>13079.212600130697</v>
      </c>
      <c r="K19" t="b">
        <f t="shared" ca="1" si="1"/>
        <v>0</v>
      </c>
      <c r="L19" t="b">
        <f t="shared" ca="1" si="2"/>
        <v>0</v>
      </c>
      <c r="M19">
        <f t="shared" ca="1" si="3"/>
        <v>13079.212600130697</v>
      </c>
      <c r="N19">
        <f t="shared" ca="1" si="4"/>
        <v>13079.212600130697</v>
      </c>
    </row>
    <row r="20" spans="1:14" x14ac:dyDescent="0.25">
      <c r="A20">
        <v>19</v>
      </c>
      <c r="B20">
        <v>7</v>
      </c>
      <c r="C20">
        <v>24</v>
      </c>
      <c r="D20" t="s">
        <v>124</v>
      </c>
      <c r="E20" t="s">
        <v>209</v>
      </c>
      <c r="F20" t="s">
        <v>214</v>
      </c>
      <c r="G20">
        <v>36873</v>
      </c>
      <c r="H20">
        <v>0.08</v>
      </c>
      <c r="I20">
        <v>26413.043478260872</v>
      </c>
      <c r="J20">
        <f t="shared" ca="1" si="0"/>
        <v>27361.161032326752</v>
      </c>
      <c r="K20" t="b">
        <f t="shared" ca="1" si="1"/>
        <v>0</v>
      </c>
      <c r="L20" t="b">
        <f t="shared" ca="1" si="2"/>
        <v>0</v>
      </c>
      <c r="M20">
        <f t="shared" ca="1" si="3"/>
        <v>27361.161032326752</v>
      </c>
      <c r="N20">
        <f t="shared" ca="1" si="4"/>
        <v>27361.161032326752</v>
      </c>
    </row>
    <row r="21" spans="1:14" x14ac:dyDescent="0.25">
      <c r="A21">
        <v>20</v>
      </c>
      <c r="B21">
        <v>8</v>
      </c>
      <c r="C21">
        <v>15</v>
      </c>
      <c r="D21" t="s">
        <v>125</v>
      </c>
      <c r="E21" t="s">
        <v>208</v>
      </c>
      <c r="F21" t="s">
        <v>212</v>
      </c>
      <c r="G21">
        <v>29790</v>
      </c>
      <c r="H21">
        <v>0.1925</v>
      </c>
      <c r="I21">
        <v>0</v>
      </c>
      <c r="J21">
        <f t="shared" ca="1" si="0"/>
        <v>7325.4660662388087</v>
      </c>
      <c r="K21" t="b">
        <f t="shared" ca="1" si="1"/>
        <v>0</v>
      </c>
      <c r="L21" t="b">
        <f t="shared" ca="1" si="2"/>
        <v>0</v>
      </c>
      <c r="M21">
        <f t="shared" ca="1" si="3"/>
        <v>7325.4660662388087</v>
      </c>
      <c r="N21">
        <f t="shared" ca="1" si="4"/>
        <v>7325.4660662388087</v>
      </c>
    </row>
    <row r="22" spans="1:14" x14ac:dyDescent="0.25">
      <c r="A22">
        <v>21</v>
      </c>
      <c r="B22">
        <v>8</v>
      </c>
      <c r="C22">
        <v>16</v>
      </c>
      <c r="D22" t="s">
        <v>126</v>
      </c>
      <c r="E22" t="s">
        <v>208</v>
      </c>
      <c r="F22" t="s">
        <v>212</v>
      </c>
      <c r="G22">
        <v>62868</v>
      </c>
      <c r="H22">
        <v>0.1925</v>
      </c>
      <c r="I22">
        <v>0</v>
      </c>
      <c r="J22">
        <f t="shared" ca="1" si="0"/>
        <v>-7372.4642039612436</v>
      </c>
      <c r="K22" t="b">
        <f t="shared" ca="1" si="1"/>
        <v>1</v>
      </c>
      <c r="L22" t="b">
        <f t="shared" ca="1" si="2"/>
        <v>0</v>
      </c>
      <c r="M22">
        <f t="shared" ca="1" si="3"/>
        <v>0</v>
      </c>
      <c r="N22">
        <f t="shared" ca="1" si="4"/>
        <v>0</v>
      </c>
    </row>
    <row r="23" spans="1:14" x14ac:dyDescent="0.25">
      <c r="A23">
        <v>22</v>
      </c>
      <c r="B23">
        <v>8</v>
      </c>
      <c r="C23">
        <v>17</v>
      </c>
      <c r="D23" t="s">
        <v>127</v>
      </c>
      <c r="E23" t="s">
        <v>208</v>
      </c>
      <c r="F23" t="s">
        <v>212</v>
      </c>
      <c r="G23">
        <v>40694</v>
      </c>
      <c r="H23">
        <v>0.1925</v>
      </c>
      <c r="I23">
        <v>22497.832817337461</v>
      </c>
      <c r="J23">
        <f t="shared" ca="1" si="0"/>
        <v>30324.288250991616</v>
      </c>
      <c r="K23" t="b">
        <f t="shared" ca="1" si="1"/>
        <v>0</v>
      </c>
      <c r="L23" t="b">
        <f t="shared" ca="1" si="2"/>
        <v>0</v>
      </c>
      <c r="M23">
        <f t="shared" ca="1" si="3"/>
        <v>30324.288250991616</v>
      </c>
      <c r="N23">
        <f t="shared" ca="1" si="4"/>
        <v>30324.288250991616</v>
      </c>
    </row>
    <row r="24" spans="1:14" x14ac:dyDescent="0.25">
      <c r="A24">
        <v>23</v>
      </c>
      <c r="B24">
        <v>8</v>
      </c>
      <c r="C24">
        <v>18</v>
      </c>
      <c r="D24" t="s">
        <v>128</v>
      </c>
      <c r="E24" t="s">
        <v>208</v>
      </c>
      <c r="F24" t="s">
        <v>212</v>
      </c>
      <c r="G24">
        <v>79481</v>
      </c>
      <c r="H24">
        <v>0.1925</v>
      </c>
      <c r="I24">
        <v>907.73993808049534</v>
      </c>
      <c r="J24">
        <f t="shared" ca="1" si="0"/>
        <v>2331.6358713312939</v>
      </c>
      <c r="K24" t="b">
        <f t="shared" ca="1" si="1"/>
        <v>0</v>
      </c>
      <c r="L24" t="b">
        <f t="shared" ca="1" si="2"/>
        <v>0</v>
      </c>
      <c r="M24">
        <f t="shared" ca="1" si="3"/>
        <v>2331.6358713312939</v>
      </c>
      <c r="N24">
        <f t="shared" ca="1" si="4"/>
        <v>2331.6358713312939</v>
      </c>
    </row>
    <row r="25" spans="1:14" x14ac:dyDescent="0.25">
      <c r="A25">
        <v>24</v>
      </c>
      <c r="B25">
        <v>9</v>
      </c>
      <c r="C25">
        <v>19</v>
      </c>
      <c r="D25" t="s">
        <v>129</v>
      </c>
      <c r="E25" t="s">
        <v>208</v>
      </c>
      <c r="F25" t="s">
        <v>212</v>
      </c>
      <c r="G25">
        <v>48871</v>
      </c>
      <c r="H25">
        <v>0.1925</v>
      </c>
      <c r="I25">
        <v>4658.8235294117649</v>
      </c>
      <c r="J25">
        <f t="shared" ca="1" si="0"/>
        <v>10955.075614408237</v>
      </c>
      <c r="K25" t="b">
        <f t="shared" ca="1" si="1"/>
        <v>0</v>
      </c>
      <c r="L25" t="b">
        <f t="shared" ca="1" si="2"/>
        <v>0</v>
      </c>
      <c r="M25">
        <f t="shared" ca="1" si="3"/>
        <v>10955.075614408237</v>
      </c>
      <c r="N25">
        <f t="shared" ca="1" si="4"/>
        <v>10955.075614408237</v>
      </c>
    </row>
    <row r="26" spans="1:14" x14ac:dyDescent="0.25">
      <c r="A26">
        <v>25</v>
      </c>
      <c r="B26">
        <v>9</v>
      </c>
      <c r="C26">
        <v>20</v>
      </c>
      <c r="D26" t="s">
        <v>130</v>
      </c>
      <c r="E26" t="s">
        <v>208</v>
      </c>
      <c r="F26" t="s">
        <v>212</v>
      </c>
      <c r="G26">
        <v>29467</v>
      </c>
      <c r="H26">
        <v>0.1925</v>
      </c>
      <c r="I26">
        <v>18746.749226006192</v>
      </c>
      <c r="J26">
        <f t="shared" ca="1" si="0"/>
        <v>9756.1657982118904</v>
      </c>
      <c r="K26" t="b">
        <f t="shared" ca="1" si="1"/>
        <v>0</v>
      </c>
      <c r="L26" t="b">
        <f t="shared" ca="1" si="2"/>
        <v>0</v>
      </c>
      <c r="M26">
        <f t="shared" ca="1" si="3"/>
        <v>9756.1657982118904</v>
      </c>
      <c r="N26">
        <f t="shared" ca="1" si="4"/>
        <v>9756.1657982118904</v>
      </c>
    </row>
    <row r="27" spans="1:14" x14ac:dyDescent="0.25">
      <c r="A27">
        <v>26</v>
      </c>
      <c r="B27">
        <v>10</v>
      </c>
      <c r="C27">
        <v>29</v>
      </c>
      <c r="D27" t="s">
        <v>131</v>
      </c>
      <c r="E27" t="s">
        <v>209</v>
      </c>
      <c r="F27" t="s">
        <v>214</v>
      </c>
      <c r="G27">
        <v>73720</v>
      </c>
      <c r="H27">
        <v>0.08</v>
      </c>
      <c r="I27">
        <v>201.0869565217391</v>
      </c>
      <c r="J27">
        <f t="shared" ca="1" si="0"/>
        <v>2334.8860815146118</v>
      </c>
      <c r="K27" t="b">
        <f t="shared" ca="1" si="1"/>
        <v>0</v>
      </c>
      <c r="L27" t="b">
        <f t="shared" ca="1" si="2"/>
        <v>0</v>
      </c>
      <c r="M27">
        <f t="shared" ca="1" si="3"/>
        <v>2334.8860815146118</v>
      </c>
      <c r="N27">
        <f t="shared" ca="1" si="4"/>
        <v>2334.8860815146118</v>
      </c>
    </row>
    <row r="28" spans="1:14" x14ac:dyDescent="0.25">
      <c r="A28">
        <v>27</v>
      </c>
      <c r="B28">
        <v>10</v>
      </c>
      <c r="C28">
        <v>30</v>
      </c>
      <c r="D28" t="s">
        <v>132</v>
      </c>
      <c r="E28" t="s">
        <v>209</v>
      </c>
      <c r="F28" t="s">
        <v>214</v>
      </c>
      <c r="G28">
        <v>33228</v>
      </c>
      <c r="H28">
        <v>0.08</v>
      </c>
      <c r="I28">
        <v>22600</v>
      </c>
      <c r="J28">
        <f t="shared" ca="1" si="0"/>
        <v>22561.874446880407</v>
      </c>
      <c r="K28" t="b">
        <f t="shared" ca="1" si="1"/>
        <v>0</v>
      </c>
      <c r="L28" t="b">
        <f t="shared" ca="1" si="2"/>
        <v>0</v>
      </c>
      <c r="M28">
        <f t="shared" ca="1" si="3"/>
        <v>22561.874446880407</v>
      </c>
      <c r="N28">
        <f t="shared" ca="1" si="4"/>
        <v>22561.874446880407</v>
      </c>
    </row>
    <row r="29" spans="1:14" x14ac:dyDescent="0.25">
      <c r="A29">
        <v>28</v>
      </c>
      <c r="B29">
        <v>11</v>
      </c>
      <c r="C29">
        <v>21</v>
      </c>
      <c r="D29" t="s">
        <v>133</v>
      </c>
      <c r="E29" t="s">
        <v>208</v>
      </c>
      <c r="F29" t="s">
        <v>212</v>
      </c>
      <c r="G29">
        <v>65224</v>
      </c>
      <c r="H29">
        <v>0.1925</v>
      </c>
      <c r="I29">
        <v>17832.8173374613</v>
      </c>
      <c r="J29">
        <f t="shared" ca="1" si="0"/>
        <v>25858.663566022838</v>
      </c>
      <c r="K29" t="b">
        <f t="shared" ca="1" si="1"/>
        <v>0</v>
      </c>
      <c r="L29" t="b">
        <f t="shared" ca="1" si="2"/>
        <v>0</v>
      </c>
      <c r="M29">
        <f t="shared" ca="1" si="3"/>
        <v>25858.663566022838</v>
      </c>
      <c r="N29">
        <f t="shared" ca="1" si="4"/>
        <v>25858.663566022838</v>
      </c>
    </row>
    <row r="30" spans="1:14" x14ac:dyDescent="0.25">
      <c r="A30">
        <v>29</v>
      </c>
      <c r="B30">
        <v>12</v>
      </c>
      <c r="C30">
        <v>29</v>
      </c>
      <c r="D30" t="s">
        <v>134</v>
      </c>
      <c r="E30" t="s">
        <v>209</v>
      </c>
      <c r="F30" t="s">
        <v>214</v>
      </c>
      <c r="G30">
        <v>74651</v>
      </c>
      <c r="H30">
        <v>0.08</v>
      </c>
      <c r="I30">
        <v>8577.173913043478</v>
      </c>
      <c r="J30">
        <f t="shared" ca="1" si="0"/>
        <v>-622.27409566680217</v>
      </c>
      <c r="K30" t="b">
        <f t="shared" ca="1" si="1"/>
        <v>1</v>
      </c>
      <c r="L30" t="b">
        <f t="shared" ca="1" si="2"/>
        <v>0</v>
      </c>
      <c r="M30">
        <f t="shared" ca="1" si="3"/>
        <v>0</v>
      </c>
      <c r="N30">
        <f t="shared" ca="1" si="4"/>
        <v>0</v>
      </c>
    </row>
    <row r="31" spans="1:14" x14ac:dyDescent="0.25">
      <c r="A31">
        <v>30</v>
      </c>
      <c r="B31">
        <v>12</v>
      </c>
      <c r="C31">
        <v>30</v>
      </c>
      <c r="D31" t="s">
        <v>135</v>
      </c>
      <c r="E31" t="s">
        <v>209</v>
      </c>
      <c r="F31" t="s">
        <v>214</v>
      </c>
      <c r="G31">
        <v>20499</v>
      </c>
      <c r="H31">
        <v>0.08</v>
      </c>
      <c r="I31">
        <v>0</v>
      </c>
      <c r="J31">
        <f t="shared" ca="1" si="0"/>
        <v>-6234.201334039104</v>
      </c>
      <c r="K31" t="b">
        <f t="shared" ca="1" si="1"/>
        <v>1</v>
      </c>
      <c r="L31" t="b">
        <f t="shared" ca="1" si="2"/>
        <v>0</v>
      </c>
      <c r="M31">
        <f t="shared" ca="1" si="3"/>
        <v>0</v>
      </c>
      <c r="N31">
        <f t="shared" ca="1" si="4"/>
        <v>0</v>
      </c>
    </row>
    <row r="32" spans="1:14" x14ac:dyDescent="0.25">
      <c r="A32">
        <v>31</v>
      </c>
      <c r="B32">
        <v>13</v>
      </c>
      <c r="C32">
        <v>19</v>
      </c>
      <c r="D32" t="s">
        <v>136</v>
      </c>
      <c r="E32" t="s">
        <v>208</v>
      </c>
      <c r="F32" t="s">
        <v>212</v>
      </c>
      <c r="G32">
        <v>46813</v>
      </c>
      <c r="H32">
        <v>0.1925</v>
      </c>
      <c r="I32">
        <v>30679.876160990709</v>
      </c>
      <c r="J32">
        <f t="shared" ca="1" si="0"/>
        <v>39130.827737775486</v>
      </c>
      <c r="K32" t="b">
        <f t="shared" ca="1" si="1"/>
        <v>0</v>
      </c>
      <c r="L32" t="b">
        <f t="shared" ca="1" si="2"/>
        <v>0</v>
      </c>
      <c r="M32">
        <f t="shared" ca="1" si="3"/>
        <v>39130.827737775486</v>
      </c>
      <c r="N32">
        <f t="shared" ca="1" si="4"/>
        <v>39130.827737775486</v>
      </c>
    </row>
    <row r="33" spans="1:14" x14ac:dyDescent="0.25">
      <c r="A33">
        <v>32</v>
      </c>
      <c r="B33">
        <v>13</v>
      </c>
      <c r="C33">
        <v>20</v>
      </c>
      <c r="D33" t="s">
        <v>137</v>
      </c>
      <c r="E33" t="s">
        <v>208</v>
      </c>
      <c r="F33" t="s">
        <v>212</v>
      </c>
      <c r="G33">
        <v>65816</v>
      </c>
      <c r="H33">
        <v>0.1925</v>
      </c>
      <c r="I33">
        <v>12787.616099071211</v>
      </c>
      <c r="J33">
        <f t="shared" ca="1" si="0"/>
        <v>4862.8585336621845</v>
      </c>
      <c r="K33" t="b">
        <f t="shared" ca="1" si="1"/>
        <v>0</v>
      </c>
      <c r="L33" t="b">
        <f t="shared" ca="1" si="2"/>
        <v>0</v>
      </c>
      <c r="M33">
        <f t="shared" ca="1" si="3"/>
        <v>4862.8585336621845</v>
      </c>
      <c r="N33">
        <f t="shared" ca="1" si="4"/>
        <v>4862.8585336621845</v>
      </c>
    </row>
    <row r="34" spans="1:14" x14ac:dyDescent="0.25">
      <c r="A34">
        <v>33</v>
      </c>
      <c r="B34">
        <v>14</v>
      </c>
      <c r="C34">
        <v>23</v>
      </c>
      <c r="D34" t="s">
        <v>138</v>
      </c>
      <c r="E34" t="s">
        <v>209</v>
      </c>
      <c r="F34" t="s">
        <v>215</v>
      </c>
      <c r="G34">
        <v>68784</v>
      </c>
      <c r="H34">
        <v>0.55000000000000004</v>
      </c>
      <c r="I34">
        <v>0</v>
      </c>
      <c r="J34">
        <f t="shared" ca="1" si="0"/>
        <v>-2003.0654234224949</v>
      </c>
      <c r="K34" t="b">
        <f t="shared" ca="1" si="1"/>
        <v>1</v>
      </c>
      <c r="L34" t="b">
        <f t="shared" ca="1" si="2"/>
        <v>0</v>
      </c>
      <c r="M34">
        <f t="shared" ca="1" si="3"/>
        <v>0</v>
      </c>
      <c r="N34">
        <f t="shared" ca="1" si="4"/>
        <v>0</v>
      </c>
    </row>
    <row r="35" spans="1:14" x14ac:dyDescent="0.25">
      <c r="A35">
        <v>34</v>
      </c>
      <c r="B35">
        <v>14</v>
      </c>
      <c r="C35">
        <v>34</v>
      </c>
      <c r="D35" t="s">
        <v>139</v>
      </c>
      <c r="E35" t="s">
        <v>208</v>
      </c>
      <c r="F35" t="s">
        <v>212</v>
      </c>
      <c r="G35">
        <v>26699</v>
      </c>
      <c r="H35">
        <v>0.3125</v>
      </c>
      <c r="I35">
        <v>2064</v>
      </c>
      <c r="J35">
        <f t="shared" ca="1" si="0"/>
        <v>-573.13419299637462</v>
      </c>
      <c r="K35" t="b">
        <f t="shared" ca="1" si="1"/>
        <v>1</v>
      </c>
      <c r="L35" t="b">
        <f t="shared" ca="1" si="2"/>
        <v>0</v>
      </c>
      <c r="M35">
        <f t="shared" ca="1" si="3"/>
        <v>0</v>
      </c>
      <c r="N35">
        <f t="shared" ca="1" si="4"/>
        <v>0</v>
      </c>
    </row>
    <row r="36" spans="1:14" x14ac:dyDescent="0.25">
      <c r="A36">
        <v>35</v>
      </c>
      <c r="B36">
        <v>14</v>
      </c>
      <c r="C36">
        <v>35</v>
      </c>
      <c r="D36" t="s">
        <v>140</v>
      </c>
      <c r="E36" t="s">
        <v>208</v>
      </c>
      <c r="F36" t="s">
        <v>212</v>
      </c>
      <c r="G36">
        <v>78380</v>
      </c>
      <c r="H36">
        <v>0.51250000000000007</v>
      </c>
      <c r="I36">
        <v>0</v>
      </c>
      <c r="J36">
        <f t="shared" ca="1" si="0"/>
        <v>3118.443971688861</v>
      </c>
      <c r="K36" t="b">
        <f t="shared" ca="1" si="1"/>
        <v>0</v>
      </c>
      <c r="L36" t="b">
        <f t="shared" ca="1" si="2"/>
        <v>0</v>
      </c>
      <c r="M36">
        <f t="shared" ca="1" si="3"/>
        <v>3118.443971688861</v>
      </c>
      <c r="N36">
        <f t="shared" ca="1" si="4"/>
        <v>3118.443971688861</v>
      </c>
    </row>
    <row r="37" spans="1:14" x14ac:dyDescent="0.25">
      <c r="A37">
        <v>36</v>
      </c>
      <c r="B37">
        <v>15</v>
      </c>
      <c r="C37">
        <v>24</v>
      </c>
      <c r="D37" t="s">
        <v>141</v>
      </c>
      <c r="E37" t="s">
        <v>209</v>
      </c>
      <c r="F37" t="s">
        <v>214</v>
      </c>
      <c r="G37">
        <v>51300</v>
      </c>
      <c r="H37">
        <v>0.08</v>
      </c>
      <c r="I37">
        <v>0</v>
      </c>
      <c r="J37">
        <f t="shared" ca="1" si="0"/>
        <v>3610.1930631921514</v>
      </c>
      <c r="K37" t="b">
        <f t="shared" ca="1" si="1"/>
        <v>0</v>
      </c>
      <c r="L37" t="b">
        <f t="shared" ca="1" si="2"/>
        <v>0</v>
      </c>
      <c r="M37">
        <f t="shared" ca="1" si="3"/>
        <v>3610.1930631921514</v>
      </c>
      <c r="N37">
        <f t="shared" ca="1" si="4"/>
        <v>3610.1930631921514</v>
      </c>
    </row>
    <row r="38" spans="1:14" x14ac:dyDescent="0.25">
      <c r="A38">
        <v>37</v>
      </c>
      <c r="B38">
        <v>15</v>
      </c>
      <c r="C38">
        <v>34</v>
      </c>
      <c r="D38" t="s">
        <v>142</v>
      </c>
      <c r="E38" t="s">
        <v>208</v>
      </c>
      <c r="F38" t="s">
        <v>212</v>
      </c>
      <c r="G38">
        <v>71161</v>
      </c>
      <c r="H38">
        <v>0.1925</v>
      </c>
      <c r="I38">
        <v>25978.94736842105</v>
      </c>
      <c r="J38">
        <f t="shared" ca="1" si="0"/>
        <v>19530.269878422339</v>
      </c>
      <c r="K38" t="b">
        <f t="shared" ca="1" si="1"/>
        <v>0</v>
      </c>
      <c r="L38" t="b">
        <f t="shared" ca="1" si="2"/>
        <v>0</v>
      </c>
      <c r="M38">
        <f t="shared" ca="1" si="3"/>
        <v>19530.269878422339</v>
      </c>
      <c r="N38">
        <f t="shared" ca="1" si="4"/>
        <v>19530.269878422339</v>
      </c>
    </row>
    <row r="39" spans="1:14" x14ac:dyDescent="0.25">
      <c r="A39">
        <v>38</v>
      </c>
      <c r="B39">
        <v>15</v>
      </c>
      <c r="C39">
        <v>35</v>
      </c>
      <c r="D39" t="s">
        <v>143</v>
      </c>
      <c r="E39" t="s">
        <v>208</v>
      </c>
      <c r="F39" t="s">
        <v>212</v>
      </c>
      <c r="G39">
        <v>47318</v>
      </c>
      <c r="H39">
        <v>0.39250000000000013</v>
      </c>
      <c r="I39">
        <v>8437.8600823045272</v>
      </c>
      <c r="J39">
        <f t="shared" ca="1" si="0"/>
        <v>2817.0982649708058</v>
      </c>
      <c r="K39" t="b">
        <f t="shared" ca="1" si="1"/>
        <v>0</v>
      </c>
      <c r="L39" t="b">
        <f t="shared" ca="1" si="2"/>
        <v>0</v>
      </c>
      <c r="M39">
        <f t="shared" ca="1" si="3"/>
        <v>2817.0982649708058</v>
      </c>
      <c r="N39">
        <f t="shared" ca="1" si="4"/>
        <v>2817.0982649708058</v>
      </c>
    </row>
    <row r="40" spans="1:14" x14ac:dyDescent="0.25">
      <c r="A40">
        <v>39</v>
      </c>
      <c r="B40">
        <v>16</v>
      </c>
      <c r="C40">
        <v>24</v>
      </c>
      <c r="D40" t="s">
        <v>144</v>
      </c>
      <c r="E40" t="s">
        <v>209</v>
      </c>
      <c r="F40" t="s">
        <v>215</v>
      </c>
      <c r="G40">
        <v>44790</v>
      </c>
      <c r="H40">
        <v>0.31000000000000011</v>
      </c>
      <c r="I40">
        <v>0</v>
      </c>
      <c r="J40">
        <f t="shared" ca="1" si="0"/>
        <v>8734.7261669309046</v>
      </c>
      <c r="K40" t="b">
        <f t="shared" ca="1" si="1"/>
        <v>0</v>
      </c>
      <c r="L40" t="b">
        <f t="shared" ca="1" si="2"/>
        <v>0</v>
      </c>
      <c r="M40">
        <f t="shared" ca="1" si="3"/>
        <v>8734.7261669309046</v>
      </c>
      <c r="N40">
        <f t="shared" ca="1" si="4"/>
        <v>8734.7261669309046</v>
      </c>
    </row>
    <row r="41" spans="1:14" x14ac:dyDescent="0.25">
      <c r="A41">
        <v>40</v>
      </c>
      <c r="B41">
        <v>16</v>
      </c>
      <c r="C41">
        <v>34</v>
      </c>
      <c r="D41" t="s">
        <v>145</v>
      </c>
      <c r="E41" t="s">
        <v>208</v>
      </c>
      <c r="F41" t="s">
        <v>212</v>
      </c>
      <c r="G41">
        <v>44819</v>
      </c>
      <c r="H41">
        <v>0.1925</v>
      </c>
      <c r="I41">
        <v>1117.02786377709</v>
      </c>
      <c r="J41">
        <f t="shared" ca="1" si="0"/>
        <v>6011.7587277754246</v>
      </c>
      <c r="K41" t="b">
        <f t="shared" ca="1" si="1"/>
        <v>0</v>
      </c>
      <c r="L41" t="b">
        <f t="shared" ca="1" si="2"/>
        <v>0</v>
      </c>
      <c r="M41">
        <f t="shared" ca="1" si="3"/>
        <v>6011.7587277754246</v>
      </c>
      <c r="N41">
        <f t="shared" ca="1" si="4"/>
        <v>6011.7587277754246</v>
      </c>
    </row>
    <row r="42" spans="1:14" x14ac:dyDescent="0.25">
      <c r="A42">
        <v>41</v>
      </c>
      <c r="B42">
        <v>16</v>
      </c>
      <c r="C42">
        <v>35</v>
      </c>
      <c r="D42" t="s">
        <v>146</v>
      </c>
      <c r="E42" t="s">
        <v>208</v>
      </c>
      <c r="F42" t="s">
        <v>212</v>
      </c>
      <c r="G42">
        <v>23057</v>
      </c>
      <c r="H42">
        <v>0.39250000000000013</v>
      </c>
      <c r="I42">
        <v>452.67489711934161</v>
      </c>
      <c r="J42">
        <f t="shared" ca="1" si="0"/>
        <v>-5276.4445505513268</v>
      </c>
      <c r="K42" t="b">
        <f t="shared" ca="1" si="1"/>
        <v>1</v>
      </c>
      <c r="L42" t="b">
        <f t="shared" ca="1" si="2"/>
        <v>0</v>
      </c>
      <c r="M42">
        <f t="shared" ca="1" si="3"/>
        <v>0</v>
      </c>
      <c r="N42">
        <f t="shared" ca="1" si="4"/>
        <v>0</v>
      </c>
    </row>
    <row r="43" spans="1:14" x14ac:dyDescent="0.25">
      <c r="A43">
        <v>42</v>
      </c>
      <c r="B43">
        <v>17</v>
      </c>
      <c r="C43">
        <v>25</v>
      </c>
      <c r="D43" t="s">
        <v>147</v>
      </c>
      <c r="E43" t="s">
        <v>209</v>
      </c>
      <c r="F43" t="s">
        <v>215</v>
      </c>
      <c r="G43">
        <v>68927</v>
      </c>
      <c r="H43">
        <v>0.31000000000000011</v>
      </c>
      <c r="I43">
        <v>4378.2608695652179</v>
      </c>
      <c r="J43">
        <f t="shared" ca="1" si="0"/>
        <v>3485.7371493506398</v>
      </c>
      <c r="K43" t="b">
        <f t="shared" ca="1" si="1"/>
        <v>0</v>
      </c>
      <c r="L43" t="b">
        <f t="shared" ca="1" si="2"/>
        <v>0</v>
      </c>
      <c r="M43">
        <f t="shared" ca="1" si="3"/>
        <v>3485.7371493506398</v>
      </c>
      <c r="N43">
        <f t="shared" ca="1" si="4"/>
        <v>3485.7371493506398</v>
      </c>
    </row>
    <row r="44" spans="1:14" x14ac:dyDescent="0.25">
      <c r="A44">
        <v>43</v>
      </c>
      <c r="B44">
        <v>17</v>
      </c>
      <c r="C44">
        <v>34</v>
      </c>
      <c r="D44" t="s">
        <v>148</v>
      </c>
      <c r="E44" t="s">
        <v>208</v>
      </c>
      <c r="F44" t="s">
        <v>212</v>
      </c>
      <c r="G44">
        <v>50178</v>
      </c>
      <c r="H44">
        <v>0.1925</v>
      </c>
      <c r="I44">
        <v>13445.201238390089</v>
      </c>
      <c r="J44">
        <f t="shared" ca="1" si="0"/>
        <v>8127.5897470703258</v>
      </c>
      <c r="K44" t="b">
        <f t="shared" ca="1" si="1"/>
        <v>0</v>
      </c>
      <c r="L44" t="b">
        <f t="shared" ca="1" si="2"/>
        <v>0</v>
      </c>
      <c r="M44">
        <f t="shared" ca="1" si="3"/>
        <v>8127.5897470703258</v>
      </c>
      <c r="N44">
        <f t="shared" ca="1" si="4"/>
        <v>8127.5897470703258</v>
      </c>
    </row>
    <row r="45" spans="1:14" x14ac:dyDescent="0.25">
      <c r="A45">
        <v>44</v>
      </c>
      <c r="B45">
        <v>17</v>
      </c>
      <c r="C45">
        <v>35</v>
      </c>
      <c r="D45" t="s">
        <v>149</v>
      </c>
      <c r="E45" t="s">
        <v>208</v>
      </c>
      <c r="F45" t="s">
        <v>212</v>
      </c>
      <c r="G45">
        <v>57018</v>
      </c>
      <c r="H45">
        <v>0.39250000000000013</v>
      </c>
      <c r="I45">
        <v>29106.17283950618</v>
      </c>
      <c r="J45">
        <f t="shared" ca="1" si="0"/>
        <v>28472.474293193565</v>
      </c>
      <c r="K45" t="b">
        <f t="shared" ca="1" si="1"/>
        <v>0</v>
      </c>
      <c r="L45" t="b">
        <f t="shared" ca="1" si="2"/>
        <v>0</v>
      </c>
      <c r="M45">
        <f t="shared" ca="1" si="3"/>
        <v>28472.474293193565</v>
      </c>
      <c r="N45">
        <f t="shared" ca="1" si="4"/>
        <v>28472.474293193565</v>
      </c>
    </row>
    <row r="46" spans="1:14" x14ac:dyDescent="0.25">
      <c r="A46">
        <v>45</v>
      </c>
      <c r="B46">
        <v>18</v>
      </c>
      <c r="C46">
        <v>26</v>
      </c>
      <c r="D46" t="s">
        <v>150</v>
      </c>
      <c r="E46" t="s">
        <v>209</v>
      </c>
      <c r="F46" t="s">
        <v>215</v>
      </c>
      <c r="G46">
        <v>49283</v>
      </c>
      <c r="H46">
        <v>0.31000000000000011</v>
      </c>
      <c r="I46">
        <v>7005.7971014492759</v>
      </c>
      <c r="J46">
        <f t="shared" ca="1" si="0"/>
        <v>14986.462646481217</v>
      </c>
      <c r="K46" t="b">
        <f t="shared" ca="1" si="1"/>
        <v>0</v>
      </c>
      <c r="L46" t="b">
        <f t="shared" ca="1" si="2"/>
        <v>0</v>
      </c>
      <c r="M46">
        <f t="shared" ca="1" si="3"/>
        <v>14986.462646481217</v>
      </c>
      <c r="N46">
        <f t="shared" ca="1" si="4"/>
        <v>14986.462646481217</v>
      </c>
    </row>
    <row r="47" spans="1:14" x14ac:dyDescent="0.25">
      <c r="A47">
        <v>46</v>
      </c>
      <c r="B47">
        <v>18</v>
      </c>
      <c r="C47">
        <v>34</v>
      </c>
      <c r="D47" t="s">
        <v>151</v>
      </c>
      <c r="E47" t="s">
        <v>208</v>
      </c>
      <c r="F47" t="s">
        <v>212</v>
      </c>
      <c r="G47">
        <v>41417</v>
      </c>
      <c r="H47">
        <v>0.1925</v>
      </c>
      <c r="I47">
        <v>4904.0247678018577</v>
      </c>
      <c r="J47">
        <f t="shared" ca="1" si="0"/>
        <v>304.35982842031535</v>
      </c>
      <c r="K47" t="b">
        <f t="shared" ca="1" si="1"/>
        <v>0</v>
      </c>
      <c r="L47" t="b">
        <f t="shared" ca="1" si="2"/>
        <v>0</v>
      </c>
      <c r="M47">
        <f t="shared" ca="1" si="3"/>
        <v>304.35982842031535</v>
      </c>
      <c r="N47">
        <f t="shared" ca="1" si="4"/>
        <v>304.35982842031535</v>
      </c>
    </row>
    <row r="48" spans="1:14" x14ac:dyDescent="0.25">
      <c r="A48">
        <v>47</v>
      </c>
      <c r="B48">
        <v>18</v>
      </c>
      <c r="C48">
        <v>35</v>
      </c>
      <c r="D48" t="s">
        <v>152</v>
      </c>
      <c r="E48" t="s">
        <v>208</v>
      </c>
      <c r="F48" t="s">
        <v>212</v>
      </c>
      <c r="G48">
        <v>75014</v>
      </c>
      <c r="H48">
        <v>0.39250000000000013</v>
      </c>
      <c r="I48">
        <v>0</v>
      </c>
      <c r="J48">
        <f t="shared" ca="1" si="0"/>
        <v>-4892.7480244069011</v>
      </c>
      <c r="K48" t="b">
        <f t="shared" ca="1" si="1"/>
        <v>1</v>
      </c>
      <c r="L48" t="b">
        <f t="shared" ca="1" si="2"/>
        <v>0</v>
      </c>
      <c r="M48">
        <f t="shared" ca="1" si="3"/>
        <v>0</v>
      </c>
      <c r="N48">
        <f t="shared" ca="1" si="4"/>
        <v>0</v>
      </c>
    </row>
    <row r="49" spans="1:14" x14ac:dyDescent="0.25">
      <c r="A49">
        <v>48</v>
      </c>
      <c r="B49">
        <v>19</v>
      </c>
      <c r="C49">
        <v>27</v>
      </c>
      <c r="D49" t="s">
        <v>153</v>
      </c>
      <c r="E49" t="s">
        <v>209</v>
      </c>
      <c r="F49" t="s">
        <v>215</v>
      </c>
      <c r="G49">
        <v>35316</v>
      </c>
      <c r="H49">
        <v>0.31000000000000011</v>
      </c>
      <c r="I49">
        <v>7239.130434782609</v>
      </c>
      <c r="J49">
        <f t="shared" ca="1" si="0"/>
        <v>-445.32328674792097</v>
      </c>
      <c r="K49" t="b">
        <f t="shared" ca="1" si="1"/>
        <v>1</v>
      </c>
      <c r="L49" t="b">
        <f t="shared" ca="1" si="2"/>
        <v>0</v>
      </c>
      <c r="M49">
        <f t="shared" ca="1" si="3"/>
        <v>0</v>
      </c>
      <c r="N49">
        <f t="shared" ca="1" si="4"/>
        <v>0</v>
      </c>
    </row>
    <row r="50" spans="1:14" x14ac:dyDescent="0.25">
      <c r="A50">
        <v>49</v>
      </c>
      <c r="B50">
        <v>19</v>
      </c>
      <c r="C50">
        <v>32</v>
      </c>
      <c r="D50" t="s">
        <v>154</v>
      </c>
      <c r="E50" t="s">
        <v>208</v>
      </c>
      <c r="F50" t="s">
        <v>212</v>
      </c>
      <c r="G50">
        <v>77047</v>
      </c>
      <c r="H50">
        <v>0.1925</v>
      </c>
      <c r="I50">
        <v>16808.668730650159</v>
      </c>
      <c r="J50">
        <f t="shared" ca="1" si="0"/>
        <v>20282.317758168705</v>
      </c>
      <c r="K50" t="b">
        <f t="shared" ca="1" si="1"/>
        <v>0</v>
      </c>
      <c r="L50" t="b">
        <f t="shared" ca="1" si="2"/>
        <v>0</v>
      </c>
      <c r="M50">
        <f t="shared" ca="1" si="3"/>
        <v>20282.317758168705</v>
      </c>
      <c r="N50">
        <f t="shared" ca="1" si="4"/>
        <v>20282.317758168705</v>
      </c>
    </row>
    <row r="51" spans="1:14" x14ac:dyDescent="0.25">
      <c r="A51">
        <v>50</v>
      </c>
      <c r="B51">
        <v>19</v>
      </c>
      <c r="C51">
        <v>33</v>
      </c>
      <c r="D51" t="s">
        <v>155</v>
      </c>
      <c r="E51" t="s">
        <v>208</v>
      </c>
      <c r="F51" t="s">
        <v>212</v>
      </c>
      <c r="G51">
        <v>77766</v>
      </c>
      <c r="H51">
        <v>0.1925</v>
      </c>
      <c r="I51">
        <v>20635.294117647059</v>
      </c>
      <c r="J51">
        <f t="shared" ca="1" si="0"/>
        <v>13240.963970837329</v>
      </c>
      <c r="K51" t="b">
        <f t="shared" ca="1" si="1"/>
        <v>0</v>
      </c>
      <c r="L51" t="b">
        <f t="shared" ca="1" si="2"/>
        <v>0</v>
      </c>
      <c r="M51">
        <f t="shared" ca="1" si="3"/>
        <v>13240.963970837329</v>
      </c>
      <c r="N51">
        <f t="shared" ca="1" si="4"/>
        <v>13240.963970837329</v>
      </c>
    </row>
    <row r="52" spans="1:14" x14ac:dyDescent="0.25">
      <c r="A52">
        <v>51</v>
      </c>
      <c r="B52">
        <v>20</v>
      </c>
      <c r="C52">
        <v>28</v>
      </c>
      <c r="D52" t="s">
        <v>156</v>
      </c>
      <c r="E52" t="s">
        <v>209</v>
      </c>
      <c r="F52" t="s">
        <v>215</v>
      </c>
      <c r="G52">
        <v>78231</v>
      </c>
      <c r="H52">
        <v>0.31000000000000011</v>
      </c>
      <c r="I52">
        <v>7208.6956521739139</v>
      </c>
      <c r="J52">
        <f t="shared" ca="1" si="0"/>
        <v>9344.3654607426761</v>
      </c>
      <c r="K52" t="b">
        <f t="shared" ca="1" si="1"/>
        <v>0</v>
      </c>
      <c r="L52" t="b">
        <f t="shared" ca="1" si="2"/>
        <v>0</v>
      </c>
      <c r="M52">
        <f t="shared" ca="1" si="3"/>
        <v>9344.3654607426761</v>
      </c>
      <c r="N52">
        <f t="shared" ca="1" si="4"/>
        <v>9344.3654607426761</v>
      </c>
    </row>
    <row r="53" spans="1:14" x14ac:dyDescent="0.25">
      <c r="A53">
        <v>52</v>
      </c>
      <c r="B53">
        <v>20</v>
      </c>
      <c r="C53">
        <v>32</v>
      </c>
      <c r="D53" t="s">
        <v>157</v>
      </c>
      <c r="E53" t="s">
        <v>208</v>
      </c>
      <c r="F53" t="s">
        <v>212</v>
      </c>
      <c r="G53">
        <v>23627</v>
      </c>
      <c r="H53">
        <v>0.1925</v>
      </c>
      <c r="I53">
        <v>29259.4427244582</v>
      </c>
      <c r="J53">
        <f t="shared" ca="1" si="0"/>
        <v>37474.261309490445</v>
      </c>
      <c r="K53" t="b">
        <f t="shared" ca="1" si="1"/>
        <v>0</v>
      </c>
      <c r="L53" t="b">
        <f t="shared" ca="1" si="2"/>
        <v>1</v>
      </c>
      <c r="M53">
        <f t="shared" ca="1" si="3"/>
        <v>37474.261309490445</v>
      </c>
      <c r="N53">
        <f t="shared" ca="1" si="4"/>
        <v>23627</v>
      </c>
    </row>
    <row r="54" spans="1:14" x14ac:dyDescent="0.25">
      <c r="A54">
        <v>53</v>
      </c>
      <c r="B54">
        <v>20</v>
      </c>
      <c r="C54">
        <v>33</v>
      </c>
      <c r="D54" t="s">
        <v>158</v>
      </c>
      <c r="E54" t="s">
        <v>208</v>
      </c>
      <c r="F54" t="s">
        <v>212</v>
      </c>
      <c r="G54">
        <v>60645</v>
      </c>
      <c r="H54">
        <v>0.1925</v>
      </c>
      <c r="I54">
        <v>22131.269349845199</v>
      </c>
      <c r="J54">
        <f t="shared" ca="1" si="0"/>
        <v>29797.491445906893</v>
      </c>
      <c r="K54" t="b">
        <f t="shared" ca="1" si="1"/>
        <v>0</v>
      </c>
      <c r="L54" t="b">
        <f t="shared" ca="1" si="2"/>
        <v>0</v>
      </c>
      <c r="M54">
        <f t="shared" ca="1" si="3"/>
        <v>29797.491445906893</v>
      </c>
      <c r="N54">
        <f t="shared" ca="1" si="4"/>
        <v>29797.491445906893</v>
      </c>
    </row>
    <row r="55" spans="1:14" x14ac:dyDescent="0.25">
      <c r="A55">
        <v>54</v>
      </c>
      <c r="B55">
        <v>20</v>
      </c>
      <c r="C55">
        <v>35</v>
      </c>
      <c r="D55" t="s">
        <v>159</v>
      </c>
      <c r="E55" t="s">
        <v>208</v>
      </c>
      <c r="F55" t="s">
        <v>212</v>
      </c>
      <c r="G55">
        <v>62206</v>
      </c>
      <c r="H55">
        <v>0.39250000000000013</v>
      </c>
      <c r="I55">
        <v>0</v>
      </c>
      <c r="J55">
        <f t="shared" ca="1" si="0"/>
        <v>-6492.0597112174119</v>
      </c>
      <c r="K55" t="b">
        <f t="shared" ca="1" si="1"/>
        <v>1</v>
      </c>
      <c r="L55" t="b">
        <f t="shared" ca="1" si="2"/>
        <v>0</v>
      </c>
      <c r="M55">
        <f t="shared" ca="1" si="3"/>
        <v>0</v>
      </c>
      <c r="N55">
        <f t="shared" ca="1" si="4"/>
        <v>0</v>
      </c>
    </row>
    <row r="56" spans="1:14" x14ac:dyDescent="0.25">
      <c r="A56">
        <v>55</v>
      </c>
      <c r="B56">
        <v>21</v>
      </c>
      <c r="C56">
        <v>29</v>
      </c>
      <c r="D56" t="s">
        <v>160</v>
      </c>
      <c r="E56" t="s">
        <v>209</v>
      </c>
      <c r="F56" t="s">
        <v>215</v>
      </c>
      <c r="G56">
        <v>35026</v>
      </c>
      <c r="H56">
        <v>0.31000000000000011</v>
      </c>
      <c r="I56">
        <v>0</v>
      </c>
      <c r="J56">
        <f t="shared" ca="1" si="0"/>
        <v>5955.5101931903355</v>
      </c>
      <c r="K56" t="b">
        <f t="shared" ca="1" si="1"/>
        <v>0</v>
      </c>
      <c r="L56" t="b">
        <f t="shared" ca="1" si="2"/>
        <v>0</v>
      </c>
      <c r="M56">
        <f t="shared" ca="1" si="3"/>
        <v>5955.5101931903355</v>
      </c>
      <c r="N56">
        <f t="shared" ca="1" si="4"/>
        <v>5955.5101931903355</v>
      </c>
    </row>
    <row r="57" spans="1:14" x14ac:dyDescent="0.25">
      <c r="A57">
        <v>56</v>
      </c>
      <c r="B57">
        <v>21</v>
      </c>
      <c r="C57">
        <v>31</v>
      </c>
      <c r="D57" t="s">
        <v>161</v>
      </c>
      <c r="E57" t="s">
        <v>208</v>
      </c>
      <c r="F57" t="s">
        <v>212</v>
      </c>
      <c r="G57">
        <v>35635</v>
      </c>
      <c r="H57">
        <v>0.36749999999999988</v>
      </c>
      <c r="I57">
        <v>23452.964426877468</v>
      </c>
      <c r="J57">
        <f t="shared" ca="1" si="0"/>
        <v>30828.378803058815</v>
      </c>
      <c r="K57" t="b">
        <f t="shared" ca="1" si="1"/>
        <v>0</v>
      </c>
      <c r="L57" t="b">
        <f t="shared" ca="1" si="2"/>
        <v>0</v>
      </c>
      <c r="M57">
        <f t="shared" ca="1" si="3"/>
        <v>30828.378803058815</v>
      </c>
      <c r="N57">
        <f t="shared" ca="1" si="4"/>
        <v>30828.378803058815</v>
      </c>
    </row>
    <row r="58" spans="1:14" x14ac:dyDescent="0.25">
      <c r="A58">
        <v>57</v>
      </c>
      <c r="B58">
        <v>21</v>
      </c>
      <c r="C58">
        <v>32</v>
      </c>
      <c r="D58" t="s">
        <v>162</v>
      </c>
      <c r="E58" t="s">
        <v>208</v>
      </c>
      <c r="F58" t="s">
        <v>212</v>
      </c>
      <c r="G58">
        <v>37879</v>
      </c>
      <c r="H58">
        <v>0.1925</v>
      </c>
      <c r="I58">
        <v>3564.086687306502</v>
      </c>
      <c r="J58">
        <f t="shared" ca="1" si="0"/>
        <v>8635.4640774606305</v>
      </c>
      <c r="K58" t="b">
        <f t="shared" ca="1" si="1"/>
        <v>0</v>
      </c>
      <c r="L58" t="b">
        <f t="shared" ca="1" si="2"/>
        <v>0</v>
      </c>
      <c r="M58">
        <f t="shared" ca="1" si="3"/>
        <v>8635.4640774606305</v>
      </c>
      <c r="N58">
        <f t="shared" ca="1" si="4"/>
        <v>8635.4640774606305</v>
      </c>
    </row>
    <row r="59" spans="1:14" x14ac:dyDescent="0.25">
      <c r="A59">
        <v>58</v>
      </c>
      <c r="B59">
        <v>21</v>
      </c>
      <c r="C59">
        <v>33</v>
      </c>
      <c r="D59" t="s">
        <v>163</v>
      </c>
      <c r="E59" t="s">
        <v>208</v>
      </c>
      <c r="F59" t="s">
        <v>212</v>
      </c>
      <c r="G59">
        <v>54347</v>
      </c>
      <c r="H59">
        <v>0.1925</v>
      </c>
      <c r="I59">
        <v>0</v>
      </c>
      <c r="J59">
        <f t="shared" ca="1" si="0"/>
        <v>486.41163225207129</v>
      </c>
      <c r="K59" t="b">
        <f t="shared" ca="1" si="1"/>
        <v>0</v>
      </c>
      <c r="L59" t="b">
        <f t="shared" ca="1" si="2"/>
        <v>0</v>
      </c>
      <c r="M59">
        <f t="shared" ca="1" si="3"/>
        <v>486.41163225207129</v>
      </c>
      <c r="N59">
        <f t="shared" ca="1" si="4"/>
        <v>486.41163225207129</v>
      </c>
    </row>
    <row r="60" spans="1:14" x14ac:dyDescent="0.25">
      <c r="A60">
        <v>59</v>
      </c>
      <c r="B60">
        <v>21</v>
      </c>
      <c r="C60">
        <v>34</v>
      </c>
      <c r="D60" t="s">
        <v>164</v>
      </c>
      <c r="E60" t="s">
        <v>208</v>
      </c>
      <c r="F60" t="s">
        <v>212</v>
      </c>
      <c r="G60">
        <v>60265</v>
      </c>
      <c r="H60">
        <v>0.1925</v>
      </c>
      <c r="I60">
        <v>0</v>
      </c>
      <c r="J60">
        <f t="shared" ca="1" si="0"/>
        <v>-5983.3322599717521</v>
      </c>
      <c r="K60" t="b">
        <f t="shared" ca="1" si="1"/>
        <v>1</v>
      </c>
      <c r="L60" t="b">
        <f t="shared" ca="1" si="2"/>
        <v>0</v>
      </c>
      <c r="M60">
        <f t="shared" ca="1" si="3"/>
        <v>0</v>
      </c>
      <c r="N60">
        <f t="shared" ca="1" si="4"/>
        <v>0</v>
      </c>
    </row>
    <row r="61" spans="1:14" x14ac:dyDescent="0.25">
      <c r="A61">
        <v>60</v>
      </c>
      <c r="B61">
        <v>22</v>
      </c>
      <c r="C61">
        <v>30</v>
      </c>
      <c r="D61" t="s">
        <v>165</v>
      </c>
      <c r="E61" t="s">
        <v>209</v>
      </c>
      <c r="F61" t="s">
        <v>215</v>
      </c>
      <c r="G61">
        <v>28977</v>
      </c>
      <c r="H61">
        <v>0.31000000000000011</v>
      </c>
      <c r="I61">
        <v>0</v>
      </c>
      <c r="J61">
        <f t="shared" ca="1" si="0"/>
        <v>-1641.7952638810375</v>
      </c>
      <c r="K61" t="b">
        <f t="shared" ca="1" si="1"/>
        <v>1</v>
      </c>
      <c r="L61" t="b">
        <f t="shared" ca="1" si="2"/>
        <v>0</v>
      </c>
      <c r="M61">
        <f t="shared" ca="1" si="3"/>
        <v>0</v>
      </c>
      <c r="N61">
        <f t="shared" ca="1" si="4"/>
        <v>0</v>
      </c>
    </row>
    <row r="62" spans="1:14" x14ac:dyDescent="0.25">
      <c r="A62">
        <v>61</v>
      </c>
      <c r="B62">
        <v>22</v>
      </c>
      <c r="C62">
        <v>31</v>
      </c>
      <c r="D62" t="s">
        <v>166</v>
      </c>
      <c r="E62" t="s">
        <v>208</v>
      </c>
      <c r="F62" t="s">
        <v>212</v>
      </c>
      <c r="G62">
        <v>37747</v>
      </c>
      <c r="H62">
        <v>0.36749999999999988</v>
      </c>
      <c r="I62">
        <v>21274.30830039526</v>
      </c>
      <c r="J62">
        <f t="shared" ca="1" si="0"/>
        <v>25996.386463192452</v>
      </c>
      <c r="K62" t="b">
        <f t="shared" ca="1" si="1"/>
        <v>0</v>
      </c>
      <c r="L62" t="b">
        <f t="shared" ca="1" si="2"/>
        <v>0</v>
      </c>
      <c r="M62">
        <f t="shared" ca="1" si="3"/>
        <v>25996.386463192452</v>
      </c>
      <c r="N62">
        <f t="shared" ca="1" si="4"/>
        <v>25996.386463192452</v>
      </c>
    </row>
    <row r="63" spans="1:14" x14ac:dyDescent="0.25">
      <c r="A63">
        <v>62</v>
      </c>
      <c r="B63">
        <v>22</v>
      </c>
      <c r="C63">
        <v>32</v>
      </c>
      <c r="D63" t="s">
        <v>167</v>
      </c>
      <c r="E63" t="s">
        <v>208</v>
      </c>
      <c r="F63" t="s">
        <v>212</v>
      </c>
      <c r="G63">
        <v>37911</v>
      </c>
      <c r="H63">
        <v>0.1925</v>
      </c>
      <c r="I63">
        <v>0</v>
      </c>
      <c r="J63">
        <f t="shared" ca="1" si="0"/>
        <v>9284.7680525430296</v>
      </c>
      <c r="K63" t="b">
        <f t="shared" ca="1" si="1"/>
        <v>0</v>
      </c>
      <c r="L63" t="b">
        <f t="shared" ca="1" si="2"/>
        <v>0</v>
      </c>
      <c r="M63">
        <f t="shared" ca="1" si="3"/>
        <v>9284.7680525430296</v>
      </c>
      <c r="N63">
        <f t="shared" ca="1" si="4"/>
        <v>9284.7680525430296</v>
      </c>
    </row>
    <row r="64" spans="1:14" x14ac:dyDescent="0.25">
      <c r="A64">
        <v>63</v>
      </c>
      <c r="B64">
        <v>22</v>
      </c>
      <c r="C64">
        <v>33</v>
      </c>
      <c r="D64" t="s">
        <v>168</v>
      </c>
      <c r="E64" t="s">
        <v>208</v>
      </c>
      <c r="F64" t="s">
        <v>212</v>
      </c>
      <c r="G64">
        <v>46839</v>
      </c>
      <c r="H64">
        <v>0.1925</v>
      </c>
      <c r="I64">
        <v>2772.7554179566559</v>
      </c>
      <c r="J64">
        <f t="shared" ca="1" si="0"/>
        <v>10274.890497420636</v>
      </c>
      <c r="K64" t="b">
        <f t="shared" ca="1" si="1"/>
        <v>0</v>
      </c>
      <c r="L64" t="b">
        <f t="shared" ca="1" si="2"/>
        <v>0</v>
      </c>
      <c r="M64">
        <f t="shared" ca="1" si="3"/>
        <v>10274.890497420636</v>
      </c>
      <c r="N64">
        <f t="shared" ca="1" si="4"/>
        <v>10274.890497420636</v>
      </c>
    </row>
    <row r="65" spans="1:14" x14ac:dyDescent="0.25">
      <c r="A65">
        <v>64</v>
      </c>
      <c r="B65">
        <v>22</v>
      </c>
      <c r="C65">
        <v>34</v>
      </c>
      <c r="D65" t="s">
        <v>169</v>
      </c>
      <c r="E65" t="s">
        <v>208</v>
      </c>
      <c r="F65" t="s">
        <v>212</v>
      </c>
      <c r="G65">
        <v>31837</v>
      </c>
      <c r="H65">
        <v>0.23749999999999999</v>
      </c>
      <c r="I65">
        <v>0</v>
      </c>
      <c r="J65">
        <f t="shared" ca="1" si="0"/>
        <v>-6999.4340095718053</v>
      </c>
      <c r="K65" t="b">
        <f t="shared" ca="1" si="1"/>
        <v>1</v>
      </c>
      <c r="L65" t="b">
        <f t="shared" ca="1" si="2"/>
        <v>0</v>
      </c>
      <c r="M65">
        <f t="shared" ca="1" si="3"/>
        <v>0</v>
      </c>
      <c r="N65">
        <f t="shared" ca="1" si="4"/>
        <v>0</v>
      </c>
    </row>
    <row r="66" spans="1:14" x14ac:dyDescent="0.25">
      <c r="A66">
        <v>65</v>
      </c>
      <c r="B66">
        <v>23</v>
      </c>
      <c r="C66">
        <v>14</v>
      </c>
      <c r="D66" t="s">
        <v>170</v>
      </c>
      <c r="E66" t="s">
        <v>208</v>
      </c>
      <c r="F66" t="s">
        <v>215</v>
      </c>
      <c r="G66">
        <v>55205</v>
      </c>
      <c r="H66">
        <v>0.55000000000000004</v>
      </c>
      <c r="I66">
        <v>0</v>
      </c>
      <c r="J66">
        <f t="shared" ca="1" si="0"/>
        <v>5560.0688679674131</v>
      </c>
      <c r="K66" t="b">
        <f t="shared" ca="1" si="1"/>
        <v>0</v>
      </c>
      <c r="L66" t="b">
        <f t="shared" ca="1" si="2"/>
        <v>0</v>
      </c>
      <c r="M66">
        <f t="shared" ca="1" si="3"/>
        <v>5560.0688679674131</v>
      </c>
      <c r="N66">
        <f t="shared" ca="1" si="4"/>
        <v>5560.0688679674131</v>
      </c>
    </row>
    <row r="67" spans="1:14" x14ac:dyDescent="0.25">
      <c r="A67">
        <v>66</v>
      </c>
      <c r="B67">
        <v>23</v>
      </c>
      <c r="C67">
        <v>43</v>
      </c>
      <c r="D67" t="s">
        <v>171</v>
      </c>
      <c r="E67" t="s">
        <v>210</v>
      </c>
      <c r="F67" t="s">
        <v>215</v>
      </c>
      <c r="G67">
        <v>45041</v>
      </c>
      <c r="H67">
        <v>0.55000000000000004</v>
      </c>
      <c r="I67">
        <v>2315.5555555555561</v>
      </c>
      <c r="J67">
        <f t="shared" ref="J67:J103" ca="1" si="5">I67+(RAND()*2*AVERAGE($I$2:$I$103)-AVERAGE($I$2:$I$103))</f>
        <v>-5896.7203344529607</v>
      </c>
      <c r="K67" t="b">
        <f t="shared" ref="K67:K103" ca="1" si="6">IF(J67&lt;0, TRUE, FALSE)</f>
        <v>1</v>
      </c>
      <c r="L67" t="b">
        <f t="shared" ref="L67:L103" ca="1" si="7">IF(J67&gt;G67,TRUE,FALSE)</f>
        <v>0</v>
      </c>
      <c r="M67">
        <f t="shared" ref="M67:M103" ca="1" si="8">IF(K67,0,J67)</f>
        <v>0</v>
      </c>
      <c r="N67">
        <f t="shared" ref="N67:N103" ca="1" si="9">IF(L67,G67,M67)</f>
        <v>0</v>
      </c>
    </row>
    <row r="68" spans="1:14" x14ac:dyDescent="0.25">
      <c r="A68">
        <v>67</v>
      </c>
      <c r="B68">
        <v>24</v>
      </c>
      <c r="C68">
        <v>15</v>
      </c>
      <c r="D68" t="s">
        <v>172</v>
      </c>
      <c r="E68" t="s">
        <v>208</v>
      </c>
      <c r="F68" t="s">
        <v>214</v>
      </c>
      <c r="G68">
        <v>43985</v>
      </c>
      <c r="H68">
        <v>0.08</v>
      </c>
      <c r="I68">
        <v>29693.47826086956</v>
      </c>
      <c r="J68">
        <f t="shared" ca="1" si="5"/>
        <v>37249.208739140944</v>
      </c>
      <c r="K68" t="b">
        <f t="shared" ca="1" si="6"/>
        <v>0</v>
      </c>
      <c r="L68" t="b">
        <f t="shared" ca="1" si="7"/>
        <v>0</v>
      </c>
      <c r="M68">
        <f t="shared" ca="1" si="8"/>
        <v>37249.208739140944</v>
      </c>
      <c r="N68">
        <f t="shared" ca="1" si="9"/>
        <v>37249.208739140944</v>
      </c>
    </row>
    <row r="69" spans="1:14" x14ac:dyDescent="0.25">
      <c r="A69">
        <v>68</v>
      </c>
      <c r="B69">
        <v>24</v>
      </c>
      <c r="C69">
        <v>16</v>
      </c>
      <c r="D69" t="s">
        <v>173</v>
      </c>
      <c r="E69" t="s">
        <v>208</v>
      </c>
      <c r="F69" t="s">
        <v>215</v>
      </c>
      <c r="G69">
        <v>79555</v>
      </c>
      <c r="H69">
        <v>0.31000000000000011</v>
      </c>
      <c r="I69">
        <v>0</v>
      </c>
      <c r="J69">
        <f t="shared" ca="1" si="5"/>
        <v>4836.9975949592917</v>
      </c>
      <c r="K69" t="b">
        <f t="shared" ca="1" si="6"/>
        <v>0</v>
      </c>
      <c r="L69" t="b">
        <f t="shared" ca="1" si="7"/>
        <v>0</v>
      </c>
      <c r="M69">
        <f t="shared" ca="1" si="8"/>
        <v>4836.9975949592917</v>
      </c>
      <c r="N69">
        <f t="shared" ca="1" si="9"/>
        <v>4836.9975949592917</v>
      </c>
    </row>
    <row r="70" spans="1:14" x14ac:dyDescent="0.25">
      <c r="A70">
        <v>69</v>
      </c>
      <c r="B70">
        <v>25</v>
      </c>
      <c r="C70">
        <v>17</v>
      </c>
      <c r="D70" t="s">
        <v>174</v>
      </c>
      <c r="E70" t="s">
        <v>208</v>
      </c>
      <c r="F70" t="s">
        <v>215</v>
      </c>
      <c r="G70">
        <v>50936</v>
      </c>
      <c r="H70">
        <v>0.31000000000000011</v>
      </c>
      <c r="I70">
        <v>2079.710144927536</v>
      </c>
      <c r="J70">
        <f t="shared" ca="1" si="5"/>
        <v>-2557.6026168926464</v>
      </c>
      <c r="K70" t="b">
        <f t="shared" ca="1" si="6"/>
        <v>1</v>
      </c>
      <c r="L70" t="b">
        <f t="shared" ca="1" si="7"/>
        <v>0</v>
      </c>
      <c r="M70">
        <f t="shared" ca="1" si="8"/>
        <v>0</v>
      </c>
      <c r="N70">
        <f t="shared" ca="1" si="9"/>
        <v>0</v>
      </c>
    </row>
    <row r="71" spans="1:14" x14ac:dyDescent="0.25">
      <c r="A71">
        <v>70</v>
      </c>
      <c r="B71">
        <v>25</v>
      </c>
      <c r="C71">
        <v>41</v>
      </c>
      <c r="D71" t="s">
        <v>175</v>
      </c>
      <c r="E71" t="s">
        <v>210</v>
      </c>
      <c r="F71" t="s">
        <v>215</v>
      </c>
      <c r="G71">
        <v>47238</v>
      </c>
      <c r="H71">
        <v>0.31000000000000011</v>
      </c>
      <c r="I71">
        <v>739.13043478260875</v>
      </c>
      <c r="J71">
        <f t="shared" ca="1" si="5"/>
        <v>-1635.5063768970142</v>
      </c>
      <c r="K71" t="b">
        <f t="shared" ca="1" si="6"/>
        <v>1</v>
      </c>
      <c r="L71" t="b">
        <f t="shared" ca="1" si="7"/>
        <v>0</v>
      </c>
      <c r="M71">
        <f t="shared" ca="1" si="8"/>
        <v>0</v>
      </c>
      <c r="N71">
        <f t="shared" ca="1" si="9"/>
        <v>0</v>
      </c>
    </row>
    <row r="72" spans="1:14" x14ac:dyDescent="0.25">
      <c r="A72">
        <v>71</v>
      </c>
      <c r="B72">
        <v>26</v>
      </c>
      <c r="C72">
        <v>18</v>
      </c>
      <c r="D72" t="s">
        <v>176</v>
      </c>
      <c r="E72" t="s">
        <v>208</v>
      </c>
      <c r="F72" t="s">
        <v>215</v>
      </c>
      <c r="G72">
        <v>65211</v>
      </c>
      <c r="H72">
        <v>0.31000000000000011</v>
      </c>
      <c r="I72">
        <v>1595.652173913043</v>
      </c>
      <c r="J72">
        <f t="shared" ca="1" si="5"/>
        <v>9833.028775225197</v>
      </c>
      <c r="K72" t="b">
        <f t="shared" ca="1" si="6"/>
        <v>0</v>
      </c>
      <c r="L72" t="b">
        <f t="shared" ca="1" si="7"/>
        <v>0</v>
      </c>
      <c r="M72">
        <f t="shared" ca="1" si="8"/>
        <v>9833.028775225197</v>
      </c>
      <c r="N72">
        <f t="shared" ca="1" si="9"/>
        <v>9833.028775225197</v>
      </c>
    </row>
    <row r="73" spans="1:14" x14ac:dyDescent="0.25">
      <c r="A73">
        <v>72</v>
      </c>
      <c r="B73">
        <v>26</v>
      </c>
      <c r="C73">
        <v>41</v>
      </c>
      <c r="D73" t="s">
        <v>177</v>
      </c>
      <c r="E73" t="s">
        <v>210</v>
      </c>
      <c r="F73" t="s">
        <v>215</v>
      </c>
      <c r="G73">
        <v>78431</v>
      </c>
      <c r="H73">
        <v>0.31000000000000011</v>
      </c>
      <c r="I73">
        <v>3223.188405797101</v>
      </c>
      <c r="J73">
        <f t="shared" ca="1" si="5"/>
        <v>3745.9798177258517</v>
      </c>
      <c r="K73" t="b">
        <f t="shared" ca="1" si="6"/>
        <v>0</v>
      </c>
      <c r="L73" t="b">
        <f t="shared" ca="1" si="7"/>
        <v>0</v>
      </c>
      <c r="M73">
        <f t="shared" ca="1" si="8"/>
        <v>3745.9798177258517</v>
      </c>
      <c r="N73">
        <f t="shared" ca="1" si="9"/>
        <v>3745.9798177258517</v>
      </c>
    </row>
    <row r="74" spans="1:14" x14ac:dyDescent="0.25">
      <c r="A74">
        <v>73</v>
      </c>
      <c r="B74">
        <v>27</v>
      </c>
      <c r="C74">
        <v>19</v>
      </c>
      <c r="D74" t="s">
        <v>178</v>
      </c>
      <c r="E74" t="s">
        <v>208</v>
      </c>
      <c r="F74" t="s">
        <v>215</v>
      </c>
      <c r="G74">
        <v>46736</v>
      </c>
      <c r="H74">
        <v>0.31000000000000011</v>
      </c>
      <c r="I74">
        <v>1052.173913043478</v>
      </c>
      <c r="J74">
        <f t="shared" ca="1" si="5"/>
        <v>6104.574334905692</v>
      </c>
      <c r="K74" t="b">
        <f t="shared" ca="1" si="6"/>
        <v>0</v>
      </c>
      <c r="L74" t="b">
        <f t="shared" ca="1" si="7"/>
        <v>0</v>
      </c>
      <c r="M74">
        <f t="shared" ca="1" si="8"/>
        <v>6104.574334905692</v>
      </c>
      <c r="N74">
        <f t="shared" ca="1" si="9"/>
        <v>6104.574334905692</v>
      </c>
    </row>
    <row r="75" spans="1:14" x14ac:dyDescent="0.25">
      <c r="A75">
        <v>74</v>
      </c>
      <c r="B75">
        <v>27</v>
      </c>
      <c r="C75">
        <v>42</v>
      </c>
      <c r="D75" t="s">
        <v>179</v>
      </c>
      <c r="E75" t="s">
        <v>210</v>
      </c>
      <c r="F75" t="s">
        <v>215</v>
      </c>
      <c r="G75">
        <v>39530</v>
      </c>
      <c r="H75">
        <v>0.31000000000000011</v>
      </c>
      <c r="I75">
        <v>3755.072463768116</v>
      </c>
      <c r="J75">
        <f t="shared" ca="1" si="5"/>
        <v>8576.0275689013924</v>
      </c>
      <c r="K75" t="b">
        <f t="shared" ca="1" si="6"/>
        <v>0</v>
      </c>
      <c r="L75" t="b">
        <f t="shared" ca="1" si="7"/>
        <v>0</v>
      </c>
      <c r="M75">
        <f t="shared" ca="1" si="8"/>
        <v>8576.0275689013924</v>
      </c>
      <c r="N75">
        <f t="shared" ca="1" si="9"/>
        <v>8576.0275689013924</v>
      </c>
    </row>
    <row r="76" spans="1:14" x14ac:dyDescent="0.25">
      <c r="A76">
        <v>75</v>
      </c>
      <c r="B76">
        <v>28</v>
      </c>
      <c r="C76">
        <v>20</v>
      </c>
      <c r="D76" t="s">
        <v>180</v>
      </c>
      <c r="E76" t="s">
        <v>208</v>
      </c>
      <c r="F76" t="s">
        <v>215</v>
      </c>
      <c r="G76">
        <v>34541</v>
      </c>
      <c r="H76">
        <v>0.31000000000000011</v>
      </c>
      <c r="I76">
        <v>643.47826086956525</v>
      </c>
      <c r="J76">
        <f t="shared" ca="1" si="5"/>
        <v>9685.5685040393601</v>
      </c>
      <c r="K76" t="b">
        <f t="shared" ca="1" si="6"/>
        <v>0</v>
      </c>
      <c r="L76" t="b">
        <f t="shared" ca="1" si="7"/>
        <v>0</v>
      </c>
      <c r="M76">
        <f t="shared" ca="1" si="8"/>
        <v>9685.5685040393601</v>
      </c>
      <c r="N76">
        <f t="shared" ca="1" si="9"/>
        <v>9685.5685040393601</v>
      </c>
    </row>
    <row r="77" spans="1:14" x14ac:dyDescent="0.25">
      <c r="A77">
        <v>76</v>
      </c>
      <c r="B77">
        <v>28</v>
      </c>
      <c r="C77">
        <v>44</v>
      </c>
      <c r="D77" t="s">
        <v>181</v>
      </c>
      <c r="E77" t="s">
        <v>210</v>
      </c>
      <c r="F77" t="s">
        <v>215</v>
      </c>
      <c r="G77">
        <v>79750</v>
      </c>
      <c r="H77">
        <v>0.31000000000000011</v>
      </c>
      <c r="I77">
        <v>3276.811594202899</v>
      </c>
      <c r="J77">
        <f t="shared" ca="1" si="5"/>
        <v>11153.924016301899</v>
      </c>
      <c r="K77" t="b">
        <f t="shared" ca="1" si="6"/>
        <v>0</v>
      </c>
      <c r="L77" t="b">
        <f t="shared" ca="1" si="7"/>
        <v>0</v>
      </c>
      <c r="M77">
        <f t="shared" ca="1" si="8"/>
        <v>11153.924016301899</v>
      </c>
      <c r="N77">
        <f t="shared" ca="1" si="9"/>
        <v>11153.924016301899</v>
      </c>
    </row>
    <row r="78" spans="1:14" x14ac:dyDescent="0.25">
      <c r="A78">
        <v>77</v>
      </c>
      <c r="B78">
        <v>29</v>
      </c>
      <c r="C78">
        <v>21</v>
      </c>
      <c r="D78" t="s">
        <v>182</v>
      </c>
      <c r="E78" t="s">
        <v>208</v>
      </c>
      <c r="F78" t="s">
        <v>215</v>
      </c>
      <c r="G78">
        <v>67198</v>
      </c>
      <c r="H78">
        <v>0.31000000000000011</v>
      </c>
      <c r="I78">
        <v>6560.8695652173919</v>
      </c>
      <c r="J78">
        <f t="shared" ca="1" si="5"/>
        <v>6936.6338630398786</v>
      </c>
      <c r="K78" t="b">
        <f t="shared" ca="1" si="6"/>
        <v>0</v>
      </c>
      <c r="L78" t="b">
        <f t="shared" ca="1" si="7"/>
        <v>0</v>
      </c>
      <c r="M78">
        <f t="shared" ca="1" si="8"/>
        <v>6936.6338630398786</v>
      </c>
      <c r="N78">
        <f t="shared" ca="1" si="9"/>
        <v>6936.6338630398786</v>
      </c>
    </row>
    <row r="79" spans="1:14" x14ac:dyDescent="0.25">
      <c r="A79">
        <v>78</v>
      </c>
      <c r="B79">
        <v>29</v>
      </c>
      <c r="C79">
        <v>45</v>
      </c>
      <c r="D79" t="s">
        <v>183</v>
      </c>
      <c r="E79" t="s">
        <v>210</v>
      </c>
      <c r="F79" t="s">
        <v>215</v>
      </c>
      <c r="G79">
        <v>51099</v>
      </c>
      <c r="H79">
        <v>0.31000000000000011</v>
      </c>
      <c r="I79">
        <v>3705.797101449275</v>
      </c>
      <c r="J79">
        <f t="shared" ca="1" si="5"/>
        <v>-5389.8036026485088</v>
      </c>
      <c r="K79" t="b">
        <f t="shared" ca="1" si="6"/>
        <v>1</v>
      </c>
      <c r="L79" t="b">
        <f t="shared" ca="1" si="7"/>
        <v>0</v>
      </c>
      <c r="M79">
        <f t="shared" ca="1" si="8"/>
        <v>0</v>
      </c>
      <c r="N79">
        <f t="shared" ca="1" si="9"/>
        <v>0</v>
      </c>
    </row>
    <row r="80" spans="1:14" x14ac:dyDescent="0.25">
      <c r="A80">
        <v>79</v>
      </c>
      <c r="B80">
        <v>30</v>
      </c>
      <c r="C80">
        <v>22</v>
      </c>
      <c r="D80" t="s">
        <v>184</v>
      </c>
      <c r="E80" t="s">
        <v>208</v>
      </c>
      <c r="F80" t="s">
        <v>215</v>
      </c>
      <c r="G80">
        <v>57632</v>
      </c>
      <c r="H80">
        <v>0.31000000000000011</v>
      </c>
      <c r="I80">
        <v>24971.01449275362</v>
      </c>
      <c r="J80">
        <f t="shared" ca="1" si="5"/>
        <v>20547.224437838566</v>
      </c>
      <c r="K80" t="b">
        <f t="shared" ca="1" si="6"/>
        <v>0</v>
      </c>
      <c r="L80" t="b">
        <f t="shared" ca="1" si="7"/>
        <v>0</v>
      </c>
      <c r="M80">
        <f t="shared" ca="1" si="8"/>
        <v>20547.224437838566</v>
      </c>
      <c r="N80">
        <f t="shared" ca="1" si="9"/>
        <v>20547.224437838566</v>
      </c>
    </row>
    <row r="81" spans="1:14" x14ac:dyDescent="0.25">
      <c r="A81">
        <v>80</v>
      </c>
      <c r="B81">
        <v>30</v>
      </c>
      <c r="C81">
        <v>46</v>
      </c>
      <c r="D81" t="s">
        <v>185</v>
      </c>
      <c r="E81" t="s">
        <v>210</v>
      </c>
      <c r="F81" t="s">
        <v>215</v>
      </c>
      <c r="G81">
        <v>38938</v>
      </c>
      <c r="H81">
        <v>0.31000000000000011</v>
      </c>
      <c r="I81">
        <v>3431.884057971015</v>
      </c>
      <c r="J81">
        <f t="shared" ca="1" si="5"/>
        <v>-4455.0616069183934</v>
      </c>
      <c r="K81" t="b">
        <f t="shared" ca="1" si="6"/>
        <v>1</v>
      </c>
      <c r="L81" t="b">
        <f t="shared" ca="1" si="7"/>
        <v>0</v>
      </c>
      <c r="M81">
        <f t="shared" ca="1" si="8"/>
        <v>0</v>
      </c>
      <c r="N81">
        <f t="shared" ca="1" si="9"/>
        <v>0</v>
      </c>
    </row>
    <row r="82" spans="1:14" x14ac:dyDescent="0.25">
      <c r="A82">
        <v>81</v>
      </c>
      <c r="B82">
        <v>31</v>
      </c>
      <c r="C82">
        <v>39</v>
      </c>
      <c r="D82" t="s">
        <v>186</v>
      </c>
      <c r="E82" t="s">
        <v>210</v>
      </c>
      <c r="F82" t="s">
        <v>215</v>
      </c>
      <c r="G82">
        <v>40177</v>
      </c>
      <c r="H82">
        <v>0.48499999999999999</v>
      </c>
      <c r="I82">
        <v>16283.49514563107</v>
      </c>
      <c r="J82">
        <f t="shared" ca="1" si="5"/>
        <v>9576.8739144324609</v>
      </c>
      <c r="K82" t="b">
        <f t="shared" ca="1" si="6"/>
        <v>0</v>
      </c>
      <c r="L82" t="b">
        <f t="shared" ca="1" si="7"/>
        <v>0</v>
      </c>
      <c r="M82">
        <f t="shared" ca="1" si="8"/>
        <v>9576.8739144324609</v>
      </c>
      <c r="N82">
        <f t="shared" ca="1" si="9"/>
        <v>9576.8739144324609</v>
      </c>
    </row>
    <row r="83" spans="1:14" x14ac:dyDescent="0.25">
      <c r="A83">
        <v>82</v>
      </c>
      <c r="B83">
        <v>31</v>
      </c>
      <c r="C83">
        <v>49</v>
      </c>
      <c r="D83" t="s">
        <v>187</v>
      </c>
      <c r="E83" t="s">
        <v>211</v>
      </c>
      <c r="F83" t="s">
        <v>215</v>
      </c>
      <c r="G83">
        <v>55448</v>
      </c>
      <c r="H83">
        <v>0.65999999999999992</v>
      </c>
      <c r="I83">
        <v>55447.058823529398</v>
      </c>
      <c r="J83">
        <f t="shared" ca="1" si="5"/>
        <v>53411.147472517012</v>
      </c>
      <c r="K83" t="b">
        <f t="shared" ca="1" si="6"/>
        <v>0</v>
      </c>
      <c r="L83" t="b">
        <f t="shared" ca="1" si="7"/>
        <v>0</v>
      </c>
      <c r="M83">
        <f t="shared" ca="1" si="8"/>
        <v>53411.147472517012</v>
      </c>
      <c r="N83">
        <f t="shared" ca="1" si="9"/>
        <v>53411.147472517012</v>
      </c>
    </row>
    <row r="84" spans="1:14" x14ac:dyDescent="0.25">
      <c r="A84">
        <v>83</v>
      </c>
      <c r="B84">
        <v>32</v>
      </c>
      <c r="C84">
        <v>36</v>
      </c>
      <c r="D84" t="s">
        <v>188</v>
      </c>
      <c r="E84" t="s">
        <v>210</v>
      </c>
      <c r="F84" t="s">
        <v>215</v>
      </c>
      <c r="G84">
        <v>52332</v>
      </c>
      <c r="H84">
        <v>0.31000000000000011</v>
      </c>
      <c r="I84">
        <v>3402.898550724638</v>
      </c>
      <c r="J84">
        <f t="shared" ca="1" si="5"/>
        <v>3190.0160447759899</v>
      </c>
      <c r="K84" t="b">
        <f t="shared" ca="1" si="6"/>
        <v>0</v>
      </c>
      <c r="L84" t="b">
        <f t="shared" ca="1" si="7"/>
        <v>0</v>
      </c>
      <c r="M84">
        <f t="shared" ca="1" si="8"/>
        <v>3190.0160447759899</v>
      </c>
      <c r="N84">
        <f t="shared" ca="1" si="9"/>
        <v>3190.0160447759899</v>
      </c>
    </row>
    <row r="85" spans="1:14" x14ac:dyDescent="0.25">
      <c r="A85">
        <v>84</v>
      </c>
      <c r="B85">
        <v>32</v>
      </c>
      <c r="C85">
        <v>48</v>
      </c>
      <c r="D85" t="s">
        <v>189</v>
      </c>
      <c r="E85" t="s">
        <v>211</v>
      </c>
      <c r="F85" t="s">
        <v>215</v>
      </c>
      <c r="G85">
        <v>77484</v>
      </c>
      <c r="H85">
        <v>0.31000000000000011</v>
      </c>
      <c r="I85">
        <v>51362.318840579712</v>
      </c>
      <c r="J85">
        <f t="shared" ca="1" si="5"/>
        <v>57465.989251109248</v>
      </c>
      <c r="K85" t="b">
        <f t="shared" ca="1" si="6"/>
        <v>0</v>
      </c>
      <c r="L85" t="b">
        <f t="shared" ca="1" si="7"/>
        <v>0</v>
      </c>
      <c r="M85">
        <f t="shared" ca="1" si="8"/>
        <v>57465.989251109248</v>
      </c>
      <c r="N85">
        <f t="shared" ca="1" si="9"/>
        <v>57465.989251109248</v>
      </c>
    </row>
    <row r="86" spans="1:14" x14ac:dyDescent="0.25">
      <c r="A86">
        <v>85</v>
      </c>
      <c r="B86">
        <v>33</v>
      </c>
      <c r="C86">
        <v>37</v>
      </c>
      <c r="D86" t="s">
        <v>190</v>
      </c>
      <c r="E86" t="s">
        <v>210</v>
      </c>
      <c r="F86" t="s">
        <v>215</v>
      </c>
      <c r="G86">
        <v>28211</v>
      </c>
      <c r="H86">
        <v>0.31000000000000011</v>
      </c>
      <c r="I86">
        <v>19249.27536231884</v>
      </c>
      <c r="J86">
        <f t="shared" ca="1" si="5"/>
        <v>11243.256087866182</v>
      </c>
      <c r="K86" t="b">
        <f t="shared" ca="1" si="6"/>
        <v>0</v>
      </c>
      <c r="L86" t="b">
        <f t="shared" ca="1" si="7"/>
        <v>0</v>
      </c>
      <c r="M86">
        <f t="shared" ca="1" si="8"/>
        <v>11243.256087866182</v>
      </c>
      <c r="N86">
        <f t="shared" ca="1" si="9"/>
        <v>11243.256087866182</v>
      </c>
    </row>
    <row r="87" spans="1:14" x14ac:dyDescent="0.25">
      <c r="A87">
        <v>86</v>
      </c>
      <c r="B87">
        <v>33</v>
      </c>
      <c r="C87">
        <v>47</v>
      </c>
      <c r="D87" t="s">
        <v>191</v>
      </c>
      <c r="E87" t="s">
        <v>211</v>
      </c>
      <c r="F87" t="s">
        <v>215</v>
      </c>
      <c r="G87">
        <v>31002</v>
      </c>
      <c r="H87">
        <v>0.31000000000000011</v>
      </c>
      <c r="I87">
        <v>31001.44927536232</v>
      </c>
      <c r="J87">
        <f t="shared" ca="1" si="5"/>
        <v>34521.899939196046</v>
      </c>
      <c r="K87" t="b">
        <f t="shared" ca="1" si="6"/>
        <v>0</v>
      </c>
      <c r="L87" t="b">
        <f t="shared" ca="1" si="7"/>
        <v>1</v>
      </c>
      <c r="M87">
        <f t="shared" ca="1" si="8"/>
        <v>34521.899939196046</v>
      </c>
      <c r="N87">
        <f t="shared" ca="1" si="9"/>
        <v>31002</v>
      </c>
    </row>
    <row r="88" spans="1:14" x14ac:dyDescent="0.25">
      <c r="A88">
        <v>87</v>
      </c>
      <c r="B88">
        <v>34</v>
      </c>
      <c r="C88">
        <v>38</v>
      </c>
      <c r="D88" t="s">
        <v>192</v>
      </c>
      <c r="E88" t="s">
        <v>210</v>
      </c>
      <c r="F88" t="s">
        <v>215</v>
      </c>
      <c r="G88">
        <v>53391</v>
      </c>
      <c r="H88">
        <v>0.31000000000000011</v>
      </c>
      <c r="I88">
        <v>3562.31884057971</v>
      </c>
      <c r="J88">
        <f t="shared" ca="1" si="5"/>
        <v>6031.6494014464552</v>
      </c>
      <c r="K88" t="b">
        <f t="shared" ca="1" si="6"/>
        <v>0</v>
      </c>
      <c r="L88" t="b">
        <f t="shared" ca="1" si="7"/>
        <v>0</v>
      </c>
      <c r="M88">
        <f t="shared" ca="1" si="8"/>
        <v>6031.6494014464552</v>
      </c>
      <c r="N88">
        <f t="shared" ca="1" si="9"/>
        <v>6031.6494014464552</v>
      </c>
    </row>
    <row r="89" spans="1:14" x14ac:dyDescent="0.25">
      <c r="A89">
        <v>88</v>
      </c>
      <c r="B89">
        <v>34</v>
      </c>
      <c r="C89">
        <v>50</v>
      </c>
      <c r="D89" t="s">
        <v>193</v>
      </c>
      <c r="E89" t="s">
        <v>211</v>
      </c>
      <c r="F89" t="s">
        <v>215</v>
      </c>
      <c r="G89">
        <v>79089</v>
      </c>
      <c r="H89">
        <v>0.31000000000000011</v>
      </c>
      <c r="I89">
        <v>49413.043478260872</v>
      </c>
      <c r="J89">
        <f t="shared" ca="1" si="5"/>
        <v>42240.626958234803</v>
      </c>
      <c r="K89" t="b">
        <f t="shared" ca="1" si="6"/>
        <v>0</v>
      </c>
      <c r="L89" t="b">
        <f t="shared" ca="1" si="7"/>
        <v>0</v>
      </c>
      <c r="M89">
        <f t="shared" ca="1" si="8"/>
        <v>42240.626958234803</v>
      </c>
      <c r="N89">
        <f t="shared" ca="1" si="9"/>
        <v>42240.626958234803</v>
      </c>
    </row>
    <row r="90" spans="1:14" x14ac:dyDescent="0.25">
      <c r="A90">
        <v>89</v>
      </c>
      <c r="B90">
        <v>35</v>
      </c>
      <c r="C90">
        <v>40</v>
      </c>
      <c r="D90" t="s">
        <v>194</v>
      </c>
      <c r="E90" t="s">
        <v>210</v>
      </c>
      <c r="F90" t="s">
        <v>215</v>
      </c>
      <c r="G90">
        <v>36573</v>
      </c>
      <c r="H90">
        <v>0.71000000000000019</v>
      </c>
      <c r="I90">
        <v>38475.862068965544</v>
      </c>
      <c r="J90">
        <f t="shared" ca="1" si="5"/>
        <v>47083.222224244244</v>
      </c>
      <c r="K90" t="b">
        <f t="shared" ca="1" si="6"/>
        <v>0</v>
      </c>
      <c r="L90" t="b">
        <f t="shared" ca="1" si="7"/>
        <v>1</v>
      </c>
      <c r="M90">
        <f t="shared" ca="1" si="8"/>
        <v>47083.222224244244</v>
      </c>
      <c r="N90">
        <f t="shared" ca="1" si="9"/>
        <v>36573</v>
      </c>
    </row>
    <row r="91" spans="1:14" x14ac:dyDescent="0.25">
      <c r="A91">
        <v>90</v>
      </c>
      <c r="B91">
        <v>35</v>
      </c>
      <c r="C91">
        <v>51</v>
      </c>
      <c r="D91" t="s">
        <v>195</v>
      </c>
      <c r="E91" t="s">
        <v>211</v>
      </c>
      <c r="F91" t="s">
        <v>215</v>
      </c>
      <c r="G91">
        <v>37067</v>
      </c>
      <c r="H91">
        <v>0.71000000000000019</v>
      </c>
      <c r="I91">
        <v>37065.517241379333</v>
      </c>
      <c r="J91">
        <f t="shared" ca="1" si="5"/>
        <v>29037.447781619769</v>
      </c>
      <c r="K91" t="b">
        <f t="shared" ca="1" si="6"/>
        <v>0</v>
      </c>
      <c r="L91" t="b">
        <f t="shared" ca="1" si="7"/>
        <v>0</v>
      </c>
      <c r="M91">
        <f t="shared" ca="1" si="8"/>
        <v>29037.447781619769</v>
      </c>
      <c r="N91">
        <f t="shared" ca="1" si="9"/>
        <v>29037.447781619769</v>
      </c>
    </row>
    <row r="92" spans="1:14" x14ac:dyDescent="0.25">
      <c r="A92">
        <v>91</v>
      </c>
      <c r="B92">
        <v>36</v>
      </c>
      <c r="C92">
        <v>48</v>
      </c>
      <c r="D92" t="s">
        <v>196</v>
      </c>
      <c r="E92" t="s">
        <v>211</v>
      </c>
      <c r="F92" t="s">
        <v>215</v>
      </c>
      <c r="G92">
        <v>26450</v>
      </c>
      <c r="H92">
        <v>0.31000000000000011</v>
      </c>
      <c r="I92">
        <v>1686.95652173913</v>
      </c>
      <c r="J92">
        <f t="shared" ca="1" si="5"/>
        <v>6813.3828373994984</v>
      </c>
      <c r="K92" t="b">
        <f t="shared" ca="1" si="6"/>
        <v>0</v>
      </c>
      <c r="L92" t="b">
        <f t="shared" ca="1" si="7"/>
        <v>0</v>
      </c>
      <c r="M92">
        <f t="shared" ca="1" si="8"/>
        <v>6813.3828373994984</v>
      </c>
      <c r="N92">
        <f t="shared" ca="1" si="9"/>
        <v>6813.3828373994984</v>
      </c>
    </row>
    <row r="93" spans="1:14" x14ac:dyDescent="0.25">
      <c r="A93">
        <v>92</v>
      </c>
      <c r="B93">
        <v>37</v>
      </c>
      <c r="C93">
        <v>47</v>
      </c>
      <c r="D93" t="s">
        <v>197</v>
      </c>
      <c r="E93" t="s">
        <v>211</v>
      </c>
      <c r="F93" t="s">
        <v>215</v>
      </c>
      <c r="G93">
        <v>56198</v>
      </c>
      <c r="H93">
        <v>0.31000000000000011</v>
      </c>
      <c r="I93">
        <v>17656.52173913044</v>
      </c>
      <c r="J93">
        <f t="shared" ca="1" si="5"/>
        <v>18395.923888800255</v>
      </c>
      <c r="K93" t="b">
        <f t="shared" ca="1" si="6"/>
        <v>0</v>
      </c>
      <c r="L93" t="b">
        <f t="shared" ca="1" si="7"/>
        <v>0</v>
      </c>
      <c r="M93">
        <f t="shared" ca="1" si="8"/>
        <v>18395.923888800255</v>
      </c>
      <c r="N93">
        <f t="shared" ca="1" si="9"/>
        <v>18395.923888800255</v>
      </c>
    </row>
    <row r="94" spans="1:14" x14ac:dyDescent="0.25">
      <c r="A94">
        <v>93</v>
      </c>
      <c r="B94">
        <v>38</v>
      </c>
      <c r="C94">
        <v>50</v>
      </c>
      <c r="D94" t="s">
        <v>198</v>
      </c>
      <c r="E94" t="s">
        <v>211</v>
      </c>
      <c r="F94" t="s">
        <v>215</v>
      </c>
      <c r="G94">
        <v>20909</v>
      </c>
      <c r="H94">
        <v>0.31000000000000011</v>
      </c>
      <c r="I94">
        <v>1305.797101449275</v>
      </c>
      <c r="J94">
        <f t="shared" ca="1" si="5"/>
        <v>-2377.6755348205152</v>
      </c>
      <c r="K94" t="b">
        <f t="shared" ca="1" si="6"/>
        <v>1</v>
      </c>
      <c r="L94" t="b">
        <f t="shared" ca="1" si="7"/>
        <v>0</v>
      </c>
      <c r="M94">
        <f t="shared" ca="1" si="8"/>
        <v>0</v>
      </c>
      <c r="N94">
        <f t="shared" ca="1" si="9"/>
        <v>0</v>
      </c>
    </row>
    <row r="95" spans="1:14" x14ac:dyDescent="0.25">
      <c r="A95">
        <v>94</v>
      </c>
      <c r="B95">
        <v>39</v>
      </c>
      <c r="C95">
        <v>49</v>
      </c>
      <c r="D95" t="s">
        <v>199</v>
      </c>
      <c r="E95" t="s">
        <v>211</v>
      </c>
      <c r="F95" t="s">
        <v>215</v>
      </c>
      <c r="G95">
        <v>70841</v>
      </c>
      <c r="H95">
        <v>0.48499999999999999</v>
      </c>
      <c r="I95">
        <v>12283.49514563107</v>
      </c>
      <c r="J95">
        <f t="shared" ca="1" si="5"/>
        <v>5572.7259017790002</v>
      </c>
      <c r="K95" t="b">
        <f t="shared" ca="1" si="6"/>
        <v>0</v>
      </c>
      <c r="L95" t="b">
        <f t="shared" ca="1" si="7"/>
        <v>0</v>
      </c>
      <c r="M95">
        <f t="shared" ca="1" si="8"/>
        <v>5572.7259017790002</v>
      </c>
      <c r="N95">
        <f t="shared" ca="1" si="9"/>
        <v>5572.7259017790002</v>
      </c>
    </row>
    <row r="96" spans="1:14" x14ac:dyDescent="0.25">
      <c r="A96">
        <v>95</v>
      </c>
      <c r="B96">
        <v>40</v>
      </c>
      <c r="C96">
        <v>51</v>
      </c>
      <c r="D96" t="s">
        <v>200</v>
      </c>
      <c r="E96" t="s">
        <v>211</v>
      </c>
      <c r="F96" t="s">
        <v>215</v>
      </c>
      <c r="G96">
        <v>33934</v>
      </c>
      <c r="H96">
        <v>0.71000000000000008</v>
      </c>
      <c r="I96">
        <v>33931.03448275863</v>
      </c>
      <c r="J96">
        <f t="shared" ca="1" si="5"/>
        <v>31195.868764580591</v>
      </c>
      <c r="K96" t="b">
        <f t="shared" ca="1" si="6"/>
        <v>0</v>
      </c>
      <c r="L96" t="b">
        <f t="shared" ca="1" si="7"/>
        <v>0</v>
      </c>
      <c r="M96">
        <f t="shared" ca="1" si="8"/>
        <v>31195.868764580591</v>
      </c>
      <c r="N96">
        <f t="shared" ca="1" si="9"/>
        <v>31195.868764580591</v>
      </c>
    </row>
    <row r="97" spans="1:14" x14ac:dyDescent="0.25">
      <c r="A97">
        <v>96</v>
      </c>
      <c r="B97">
        <v>41</v>
      </c>
      <c r="C97">
        <v>17</v>
      </c>
      <c r="D97" t="s">
        <v>201</v>
      </c>
      <c r="E97" t="s">
        <v>208</v>
      </c>
      <c r="F97" t="s">
        <v>215</v>
      </c>
      <c r="G97">
        <v>34128</v>
      </c>
      <c r="H97">
        <v>0.31000000000000011</v>
      </c>
      <c r="I97">
        <v>0</v>
      </c>
      <c r="J97">
        <f t="shared" ca="1" si="5"/>
        <v>2473.792941479629</v>
      </c>
      <c r="K97" t="b">
        <f t="shared" ca="1" si="6"/>
        <v>0</v>
      </c>
      <c r="L97" t="b">
        <f t="shared" ca="1" si="7"/>
        <v>0</v>
      </c>
      <c r="M97">
        <f t="shared" ca="1" si="8"/>
        <v>2473.792941479629</v>
      </c>
      <c r="N97">
        <f t="shared" ca="1" si="9"/>
        <v>2473.792941479629</v>
      </c>
    </row>
    <row r="98" spans="1:14" x14ac:dyDescent="0.25">
      <c r="A98">
        <v>97</v>
      </c>
      <c r="B98">
        <v>41</v>
      </c>
      <c r="C98">
        <v>18</v>
      </c>
      <c r="D98" t="s">
        <v>202</v>
      </c>
      <c r="E98" t="s">
        <v>208</v>
      </c>
      <c r="F98" t="s">
        <v>215</v>
      </c>
      <c r="G98">
        <v>26309</v>
      </c>
      <c r="H98">
        <v>0.31000000000000011</v>
      </c>
      <c r="I98">
        <v>1902.898550724638</v>
      </c>
      <c r="J98">
        <f t="shared" ca="1" si="5"/>
        <v>-6735.5367207177278</v>
      </c>
      <c r="K98" t="b">
        <f t="shared" ca="1" si="6"/>
        <v>1</v>
      </c>
      <c r="L98" t="b">
        <f t="shared" ca="1" si="7"/>
        <v>0</v>
      </c>
      <c r="M98">
        <f t="shared" ca="1" si="8"/>
        <v>0</v>
      </c>
      <c r="N98">
        <f t="shared" ca="1" si="9"/>
        <v>0</v>
      </c>
    </row>
    <row r="99" spans="1:14" x14ac:dyDescent="0.25">
      <c r="A99">
        <v>98</v>
      </c>
      <c r="B99">
        <v>42</v>
      </c>
      <c r="C99">
        <v>19</v>
      </c>
      <c r="D99" t="s">
        <v>203</v>
      </c>
      <c r="E99" t="s">
        <v>208</v>
      </c>
      <c r="F99" t="s">
        <v>215</v>
      </c>
      <c r="G99">
        <v>63100</v>
      </c>
      <c r="H99">
        <v>0.31000000000000011</v>
      </c>
      <c r="I99">
        <v>1273.913043478261</v>
      </c>
      <c r="J99">
        <f t="shared" ca="1" si="5"/>
        <v>-5372.0287622605492</v>
      </c>
      <c r="K99" t="b">
        <f t="shared" ca="1" si="6"/>
        <v>1</v>
      </c>
      <c r="L99" t="b">
        <f t="shared" ca="1" si="7"/>
        <v>0</v>
      </c>
      <c r="M99">
        <f t="shared" ca="1" si="8"/>
        <v>0</v>
      </c>
      <c r="N99">
        <f t="shared" ca="1" si="9"/>
        <v>0</v>
      </c>
    </row>
    <row r="100" spans="1:14" x14ac:dyDescent="0.25">
      <c r="A100">
        <v>99</v>
      </c>
      <c r="B100">
        <v>43</v>
      </c>
      <c r="C100">
        <v>14</v>
      </c>
      <c r="D100" t="s">
        <v>204</v>
      </c>
      <c r="E100" t="s">
        <v>208</v>
      </c>
      <c r="F100" t="s">
        <v>215</v>
      </c>
      <c r="G100">
        <v>48745</v>
      </c>
      <c r="H100">
        <v>0.55000000000000004</v>
      </c>
      <c r="I100">
        <v>0</v>
      </c>
      <c r="J100">
        <f t="shared" ca="1" si="5"/>
        <v>-8644.1423222026515</v>
      </c>
      <c r="K100" t="b">
        <f t="shared" ca="1" si="6"/>
        <v>1</v>
      </c>
      <c r="L100" t="b">
        <f t="shared" ca="1" si="7"/>
        <v>0</v>
      </c>
      <c r="M100">
        <f t="shared" ca="1" si="8"/>
        <v>0</v>
      </c>
      <c r="N100">
        <f t="shared" ca="1" si="9"/>
        <v>0</v>
      </c>
    </row>
    <row r="101" spans="1:14" x14ac:dyDescent="0.25">
      <c r="A101">
        <v>100</v>
      </c>
      <c r="B101">
        <v>44</v>
      </c>
      <c r="C101">
        <v>20</v>
      </c>
      <c r="D101" t="s">
        <v>205</v>
      </c>
      <c r="E101" t="s">
        <v>208</v>
      </c>
      <c r="F101" t="s">
        <v>215</v>
      </c>
      <c r="G101">
        <v>78955</v>
      </c>
      <c r="H101">
        <v>0.31000000000000011</v>
      </c>
      <c r="I101">
        <v>1440.579710144928</v>
      </c>
      <c r="J101">
        <f t="shared" ca="1" si="5"/>
        <v>3265.0994021651895</v>
      </c>
      <c r="K101" t="b">
        <f t="shared" ca="1" si="6"/>
        <v>0</v>
      </c>
      <c r="L101" t="b">
        <f t="shared" ca="1" si="7"/>
        <v>0</v>
      </c>
      <c r="M101">
        <f t="shared" ca="1" si="8"/>
        <v>3265.0994021651895</v>
      </c>
      <c r="N101">
        <f t="shared" ca="1" si="9"/>
        <v>3265.0994021651895</v>
      </c>
    </row>
    <row r="102" spans="1:14" x14ac:dyDescent="0.25">
      <c r="A102">
        <v>101</v>
      </c>
      <c r="B102">
        <v>45</v>
      </c>
      <c r="C102">
        <v>21</v>
      </c>
      <c r="D102" t="s">
        <v>206</v>
      </c>
      <c r="E102" t="s">
        <v>208</v>
      </c>
      <c r="F102" t="s">
        <v>215</v>
      </c>
      <c r="G102">
        <v>61571</v>
      </c>
      <c r="H102">
        <v>0.31000000000000011</v>
      </c>
      <c r="I102">
        <v>1523.188405797101</v>
      </c>
      <c r="J102">
        <f t="shared" ca="1" si="5"/>
        <v>7043.1410877241515</v>
      </c>
      <c r="K102" t="b">
        <f t="shared" ca="1" si="6"/>
        <v>0</v>
      </c>
      <c r="L102" t="b">
        <f t="shared" ca="1" si="7"/>
        <v>0</v>
      </c>
      <c r="M102">
        <f t="shared" ca="1" si="8"/>
        <v>7043.1410877241515</v>
      </c>
      <c r="N102">
        <f t="shared" ca="1" si="9"/>
        <v>7043.1410877241515</v>
      </c>
    </row>
    <row r="103" spans="1:14" x14ac:dyDescent="0.25">
      <c r="A103">
        <v>102</v>
      </c>
      <c r="B103">
        <v>46</v>
      </c>
      <c r="C103">
        <v>22</v>
      </c>
      <c r="D103" t="s">
        <v>207</v>
      </c>
      <c r="E103" t="s">
        <v>208</v>
      </c>
      <c r="F103" t="s">
        <v>215</v>
      </c>
      <c r="G103">
        <v>53788</v>
      </c>
      <c r="H103">
        <v>0.31000000000000011</v>
      </c>
      <c r="I103">
        <v>453.62318840579712</v>
      </c>
      <c r="J103">
        <f t="shared" ca="1" si="5"/>
        <v>1111.504749548375</v>
      </c>
      <c r="K103" t="b">
        <f t="shared" ca="1" si="6"/>
        <v>0</v>
      </c>
      <c r="L103" t="b">
        <f t="shared" ca="1" si="7"/>
        <v>0</v>
      </c>
      <c r="M103">
        <f t="shared" ca="1" si="8"/>
        <v>1111.504749548375</v>
      </c>
      <c r="N103">
        <f t="shared" ca="1" si="9"/>
        <v>1111.504749548375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/>
  </sheetViews>
  <sheetFormatPr defaultRowHeight="15" x14ac:dyDescent="0.25"/>
  <sheetData>
    <row r="1" spans="1:14" x14ac:dyDescent="0.25">
      <c r="A1" s="1" t="s">
        <v>216</v>
      </c>
      <c r="B1" s="1" t="s">
        <v>9</v>
      </c>
      <c r="C1" s="1" t="s">
        <v>10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</row>
    <row r="2" spans="1:14" x14ac:dyDescent="0.25">
      <c r="A2" t="s">
        <v>228</v>
      </c>
      <c r="B2" t="s">
        <v>231</v>
      </c>
      <c r="C2" t="s">
        <v>233</v>
      </c>
      <c r="D2" t="s">
        <v>235</v>
      </c>
      <c r="I2">
        <v>35.208770000000001</v>
      </c>
      <c r="J2">
        <v>129.80074999999999</v>
      </c>
      <c r="K2">
        <v>37.667839999999998</v>
      </c>
      <c r="L2">
        <v>125.79151</v>
      </c>
      <c r="M2">
        <v>0.25</v>
      </c>
      <c r="N2">
        <v>0.7</v>
      </c>
    </row>
    <row r="3" spans="1:14" x14ac:dyDescent="0.25">
      <c r="A3" t="s">
        <v>229</v>
      </c>
      <c r="B3" t="s">
        <v>232</v>
      </c>
      <c r="C3" t="s">
        <v>234</v>
      </c>
      <c r="D3" t="s">
        <v>236</v>
      </c>
      <c r="E3">
        <v>9.8237299999999994</v>
      </c>
      <c r="F3">
        <v>101.76452</v>
      </c>
      <c r="G3">
        <v>0</v>
      </c>
      <c r="H3">
        <v>500</v>
      </c>
      <c r="M3">
        <v>0.3</v>
      </c>
      <c r="N3">
        <v>0.4</v>
      </c>
    </row>
    <row r="4" spans="1:14" x14ac:dyDescent="0.25">
      <c r="A4" t="s">
        <v>230</v>
      </c>
      <c r="C4" t="s">
        <v>234</v>
      </c>
      <c r="D4" t="s">
        <v>236</v>
      </c>
      <c r="E4">
        <v>13.467739999999999</v>
      </c>
      <c r="F4">
        <v>144.78398000000001</v>
      </c>
      <c r="G4">
        <v>0</v>
      </c>
      <c r="H4">
        <v>50</v>
      </c>
      <c r="M4">
        <v>0.4</v>
      </c>
      <c r="N4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workbookViewId="0"/>
  </sheetViews>
  <sheetFormatPr defaultRowHeight="15" x14ac:dyDescent="0.25"/>
  <sheetData>
    <row r="1" spans="1:7" x14ac:dyDescent="0.25">
      <c r="A1" s="1" t="s">
        <v>216</v>
      </c>
      <c r="B1" s="1" t="s">
        <v>9</v>
      </c>
      <c r="C1" s="1" t="s">
        <v>237</v>
      </c>
      <c r="D1" s="1" t="s">
        <v>238</v>
      </c>
      <c r="E1" s="1" t="s">
        <v>10</v>
      </c>
      <c r="F1" s="1" t="s">
        <v>226</v>
      </c>
      <c r="G1" s="1" t="s">
        <v>227</v>
      </c>
    </row>
    <row r="2" spans="1:7" x14ac:dyDescent="0.25">
      <c r="A2" t="s">
        <v>239</v>
      </c>
      <c r="C2" t="s">
        <v>257</v>
      </c>
      <c r="D2" t="s">
        <v>262</v>
      </c>
      <c r="E2" t="s">
        <v>96</v>
      </c>
      <c r="F2">
        <v>0.15</v>
      </c>
      <c r="G2">
        <v>0.2</v>
      </c>
    </row>
    <row r="3" spans="1:7" x14ac:dyDescent="0.25">
      <c r="A3" t="s">
        <v>240</v>
      </c>
      <c r="C3" t="s">
        <v>257</v>
      </c>
      <c r="D3" t="s">
        <v>262</v>
      </c>
      <c r="E3" t="s">
        <v>96</v>
      </c>
      <c r="F3">
        <v>0.15</v>
      </c>
      <c r="G3">
        <v>0.2</v>
      </c>
    </row>
    <row r="4" spans="1:7" x14ac:dyDescent="0.25">
      <c r="A4" t="s">
        <v>241</v>
      </c>
      <c r="C4" t="s">
        <v>258</v>
      </c>
      <c r="D4" t="s">
        <v>262</v>
      </c>
      <c r="E4" t="s">
        <v>95</v>
      </c>
      <c r="F4">
        <v>0.4</v>
      </c>
      <c r="G4">
        <v>0.6</v>
      </c>
    </row>
    <row r="5" spans="1:7" x14ac:dyDescent="0.25">
      <c r="A5" t="s">
        <v>242</v>
      </c>
      <c r="C5" t="s">
        <v>259</v>
      </c>
      <c r="D5" t="s">
        <v>262</v>
      </c>
      <c r="E5" t="s">
        <v>95</v>
      </c>
      <c r="F5">
        <v>0.2</v>
      </c>
      <c r="G5">
        <v>0.5</v>
      </c>
    </row>
    <row r="6" spans="1:7" x14ac:dyDescent="0.25">
      <c r="A6" t="s">
        <v>243</v>
      </c>
      <c r="B6" t="s">
        <v>256</v>
      </c>
      <c r="C6" t="s">
        <v>257</v>
      </c>
      <c r="D6" t="s">
        <v>262</v>
      </c>
      <c r="E6" t="s">
        <v>94</v>
      </c>
      <c r="F6">
        <v>0.2</v>
      </c>
      <c r="G6">
        <v>0.45</v>
      </c>
    </row>
    <row r="7" spans="1:7" x14ac:dyDescent="0.25">
      <c r="A7" t="s">
        <v>244</v>
      </c>
      <c r="C7" t="s">
        <v>259</v>
      </c>
      <c r="D7" t="s">
        <v>262</v>
      </c>
      <c r="E7" t="s">
        <v>94</v>
      </c>
      <c r="F7">
        <v>0.6</v>
      </c>
      <c r="G7">
        <v>0.5</v>
      </c>
    </row>
    <row r="8" spans="1:7" x14ac:dyDescent="0.25">
      <c r="A8" t="s">
        <v>245</v>
      </c>
      <c r="C8" t="s">
        <v>257</v>
      </c>
      <c r="D8" t="s">
        <v>262</v>
      </c>
      <c r="E8" t="s">
        <v>91</v>
      </c>
      <c r="F8">
        <v>0.3</v>
      </c>
      <c r="G8">
        <v>0.2</v>
      </c>
    </row>
    <row r="9" spans="1:7" x14ac:dyDescent="0.25">
      <c r="A9" t="s">
        <v>246</v>
      </c>
      <c r="C9" t="s">
        <v>260</v>
      </c>
      <c r="D9" t="s">
        <v>262</v>
      </c>
      <c r="E9" t="s">
        <v>91</v>
      </c>
      <c r="F9">
        <v>0.1</v>
      </c>
      <c r="G9">
        <v>0.6</v>
      </c>
    </row>
    <row r="10" spans="1:7" x14ac:dyDescent="0.25">
      <c r="A10" t="s">
        <v>245</v>
      </c>
      <c r="C10" t="s">
        <v>257</v>
      </c>
      <c r="D10" t="s">
        <v>262</v>
      </c>
      <c r="E10" t="s">
        <v>97</v>
      </c>
      <c r="F10">
        <v>0.3</v>
      </c>
      <c r="G10">
        <v>0.2</v>
      </c>
    </row>
    <row r="11" spans="1:7" x14ac:dyDescent="0.25">
      <c r="A11" t="s">
        <v>247</v>
      </c>
      <c r="C11" t="s">
        <v>259</v>
      </c>
      <c r="D11" t="s">
        <v>263</v>
      </c>
      <c r="E11" t="s">
        <v>213</v>
      </c>
      <c r="F11">
        <v>0.3</v>
      </c>
      <c r="G11">
        <v>0.5</v>
      </c>
    </row>
    <row r="12" spans="1:7" x14ac:dyDescent="0.25">
      <c r="A12" t="s">
        <v>248</v>
      </c>
      <c r="C12" t="s">
        <v>260</v>
      </c>
      <c r="D12" t="s">
        <v>263</v>
      </c>
      <c r="E12" t="s">
        <v>213</v>
      </c>
      <c r="F12">
        <v>0.1</v>
      </c>
      <c r="G12">
        <v>0.7</v>
      </c>
    </row>
    <row r="13" spans="1:7" x14ac:dyDescent="0.25">
      <c r="A13" t="s">
        <v>249</v>
      </c>
      <c r="C13" t="s">
        <v>260</v>
      </c>
      <c r="D13" t="s">
        <v>263</v>
      </c>
      <c r="E13" t="s">
        <v>264</v>
      </c>
      <c r="F13">
        <v>0.2</v>
      </c>
      <c r="G13">
        <v>0.5</v>
      </c>
    </row>
    <row r="14" spans="1:7" x14ac:dyDescent="0.25">
      <c r="A14" t="s">
        <v>250</v>
      </c>
      <c r="C14" t="s">
        <v>257</v>
      </c>
      <c r="D14" t="s">
        <v>263</v>
      </c>
      <c r="E14" t="s">
        <v>214</v>
      </c>
      <c r="F14">
        <v>0.1</v>
      </c>
      <c r="G14">
        <v>0.2</v>
      </c>
    </row>
    <row r="15" spans="1:7" x14ac:dyDescent="0.25">
      <c r="A15" t="s">
        <v>251</v>
      </c>
      <c r="C15" t="s">
        <v>259</v>
      </c>
      <c r="D15" t="s">
        <v>263</v>
      </c>
      <c r="E15" t="s">
        <v>214</v>
      </c>
      <c r="F15">
        <v>0.2</v>
      </c>
      <c r="G15">
        <v>0.3</v>
      </c>
    </row>
    <row r="16" spans="1:7" x14ac:dyDescent="0.25">
      <c r="A16" t="s">
        <v>252</v>
      </c>
      <c r="C16" t="s">
        <v>258</v>
      </c>
      <c r="D16" t="s">
        <v>263</v>
      </c>
      <c r="E16" t="s">
        <v>212</v>
      </c>
      <c r="F16">
        <v>0.5</v>
      </c>
      <c r="G16">
        <v>0.35</v>
      </c>
    </row>
    <row r="17" spans="1:7" x14ac:dyDescent="0.25">
      <c r="A17" t="s">
        <v>253</v>
      </c>
      <c r="C17" t="s">
        <v>261</v>
      </c>
      <c r="D17" t="s">
        <v>263</v>
      </c>
      <c r="E17" t="s">
        <v>212</v>
      </c>
      <c r="F17">
        <v>0.05</v>
      </c>
      <c r="G17">
        <v>0.35</v>
      </c>
    </row>
    <row r="18" spans="1:7" x14ac:dyDescent="0.25">
      <c r="A18" t="s">
        <v>254</v>
      </c>
      <c r="C18" t="s">
        <v>258</v>
      </c>
      <c r="D18" t="s">
        <v>263</v>
      </c>
      <c r="E18" t="s">
        <v>215</v>
      </c>
      <c r="F18">
        <v>0.4</v>
      </c>
      <c r="G18">
        <v>0.4</v>
      </c>
    </row>
    <row r="19" spans="1:7" x14ac:dyDescent="0.25">
      <c r="A19" t="s">
        <v>255</v>
      </c>
      <c r="C19" t="s">
        <v>259</v>
      </c>
      <c r="D19" t="s">
        <v>263</v>
      </c>
      <c r="E19" t="s">
        <v>215</v>
      </c>
      <c r="F19">
        <v>0.5</v>
      </c>
      <c r="G19">
        <v>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"/>
  <sheetViews>
    <sheetView workbookViewId="0"/>
  </sheetViews>
  <sheetFormatPr defaultRowHeight="15" x14ac:dyDescent="0.25"/>
  <sheetData>
    <row r="1" spans="1:7" x14ac:dyDescent="0.25">
      <c r="A1" s="1" t="s">
        <v>216</v>
      </c>
      <c r="B1" s="1" t="s">
        <v>9</v>
      </c>
      <c r="C1" s="1" t="s">
        <v>10</v>
      </c>
      <c r="D1" s="1" t="s">
        <v>238</v>
      </c>
      <c r="E1" s="1" t="s">
        <v>265</v>
      </c>
      <c r="F1" s="1" t="s">
        <v>226</v>
      </c>
      <c r="G1" s="1" t="s">
        <v>227</v>
      </c>
    </row>
    <row r="2" spans="1:7" x14ac:dyDescent="0.25">
      <c r="A2" t="s">
        <v>266</v>
      </c>
      <c r="B2" t="s">
        <v>269</v>
      </c>
      <c r="C2" t="s">
        <v>271</v>
      </c>
      <c r="D2" t="s">
        <v>263</v>
      </c>
      <c r="E2">
        <v>64</v>
      </c>
      <c r="F2">
        <v>0.15</v>
      </c>
      <c r="G2">
        <v>0.3</v>
      </c>
    </row>
    <row r="3" spans="1:7" x14ac:dyDescent="0.25">
      <c r="A3" t="s">
        <v>267</v>
      </c>
      <c r="C3" t="s">
        <v>257</v>
      </c>
      <c r="D3" t="s">
        <v>262</v>
      </c>
      <c r="E3">
        <v>6</v>
      </c>
      <c r="F3">
        <v>0.2</v>
      </c>
      <c r="G3">
        <v>0.15</v>
      </c>
    </row>
    <row r="4" spans="1:7" x14ac:dyDescent="0.25">
      <c r="A4" t="s">
        <v>268</v>
      </c>
      <c r="B4" t="s">
        <v>270</v>
      </c>
      <c r="C4" t="s">
        <v>272</v>
      </c>
      <c r="D4" t="s">
        <v>262</v>
      </c>
      <c r="E4">
        <v>19</v>
      </c>
      <c r="F4">
        <v>0.05</v>
      </c>
      <c r="G4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Nodes</vt:lpstr>
      <vt:lpstr>Edges</vt:lpstr>
      <vt:lpstr>Risks - Location</vt:lpstr>
      <vt:lpstr>Risks - Type</vt:lpstr>
      <vt:lpstr>Risks -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ECCLES, JORDAN K CTR USAF HAF SAF/SAF/IEN</dc:creator>
  <cp:lastModifiedBy>ECCLES, JORDAN K CTR USAF HAF SAF/SAF/IEN</cp:lastModifiedBy>
  <dcterms:created xsi:type="dcterms:W3CDTF">2021-07-14T03:11:57Z</dcterms:created>
  <dcterms:modified xsi:type="dcterms:W3CDTF">2022-10-11T12:37:49Z</dcterms:modified>
</cp:coreProperties>
</file>