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C15">
      <text>
        <t xml:space="preserve">Need to have a % error for all previous sprints</t>
      </text>
    </comment>
  </commentList>
</comments>
</file>

<file path=xl/sharedStrings.xml><?xml version="1.0" encoding="utf-8"?>
<sst xmlns="http://schemas.openxmlformats.org/spreadsheetml/2006/main" count="30" uniqueCount="15">
  <si>
    <t>Predicted</t>
  </si>
  <si>
    <t>Actual</t>
  </si>
  <si>
    <t>Burndown Hours Actual</t>
  </si>
  <si>
    <t>Sebastian</t>
  </si>
  <si>
    <t>Rami</t>
  </si>
  <si>
    <t>Dante</t>
  </si>
  <si>
    <t>Angel</t>
  </si>
  <si>
    <t>Emily</t>
  </si>
  <si>
    <t>Jacob</t>
  </si>
  <si>
    <t>All</t>
  </si>
  <si>
    <t>Total</t>
  </si>
  <si>
    <t>% Error</t>
  </si>
  <si>
    <t>Sprint</t>
  </si>
  <si>
    <t xml:space="preserve">Team </t>
  </si>
  <si>
    <t xml:space="preserve">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</si>
</sst>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>
      <color rgb="FFFFD9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4" xfId="0" applyAlignment="1" applyFont="1" applyNumberForma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0" fillId="2" fontId="1" numFmtId="4" xfId="0" applyAlignment="1" applyFont="1" applyNumberFormat="1">
      <alignment readingOrder="0" vertical="bottom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horizontal="right" readingOrder="0" vertical="bottom"/>
    </xf>
    <xf borderId="0" fillId="2" fontId="1" numFmtId="4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horizontal="right" readingOrder="0" vertical="bottom"/>
    </xf>
    <xf borderId="0" fillId="3" fontId="1" numFmtId="4" xfId="0" applyAlignment="1" applyFont="1" applyNumberFormat="1">
      <alignment readingOrder="0"/>
    </xf>
    <xf borderId="0" fillId="3" fontId="1" numFmtId="0" xfId="0" applyAlignment="1" applyFont="1">
      <alignment horizontal="right" vertical="bottom"/>
    </xf>
    <xf borderId="0" fillId="3" fontId="1" numFmtId="4" xfId="0" applyAlignment="1" applyFont="1" applyNumberFormat="1">
      <alignment horizontal="right" vertical="bottom"/>
    </xf>
    <xf borderId="0" fillId="3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4" xfId="0" applyAlignment="1" applyFont="1" applyNumberFormat="1">
      <alignment vertical="bottom"/>
    </xf>
    <xf borderId="0" fillId="3" fontId="1" numFmtId="164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0" fontId="2" numFmtId="4" xfId="0" applyFont="1" applyNumberFormat="1"/>
    <xf borderId="0" fillId="4" fontId="1" numFmtId="10" xfId="0" applyAlignment="1" applyFont="1" applyNumberFormat="1">
      <alignment horizontal="right" vertical="bottom"/>
    </xf>
    <xf borderId="0" fillId="0" fontId="1" numFmtId="4" xfId="0" applyFont="1" applyNumberFormat="1"/>
    <xf borderId="0" fillId="4" fontId="1" numFmtId="10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Sebastian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Sheet1!$A$3:$A$13</c:f>
            </c:strRef>
          </c:cat>
          <c:val>
            <c:numRef>
              <c:f>Sheet1!$B$3:$B$13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Sheet1!$R$3:$R$13</c:f>
              <c:numCache/>
            </c:numRef>
          </c:val>
          <c:smooth val="0"/>
        </c:ser>
        <c:axId val="1994477845"/>
        <c:axId val="1459240109"/>
      </c:lineChart>
      <c:catAx>
        <c:axId val="19944778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9240109"/>
      </c:catAx>
      <c:valAx>
        <c:axId val="1459240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44778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Rami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Sheet1!$A$3:$A$14</c:f>
            </c:strRef>
          </c:cat>
          <c:val>
            <c:numRef>
              <c:f>Sheet1!$C$3:$C$13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Sheet1!$A$3:$A$14</c:f>
            </c:strRef>
          </c:cat>
          <c:val>
            <c:numRef>
              <c:f>Sheet1!$S$3:$S$13</c:f>
              <c:numCache/>
            </c:numRef>
          </c:val>
          <c:smooth val="0"/>
        </c:ser>
        <c:axId val="619066498"/>
        <c:axId val="373334311"/>
      </c:lineChart>
      <c:catAx>
        <c:axId val="619066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334311"/>
      </c:catAx>
      <c:valAx>
        <c:axId val="373334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066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Dante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Sheet1!$A$3:$A$13</c:f>
            </c:strRef>
          </c:cat>
          <c:val>
            <c:numRef>
              <c:f>Sheet1!$D$3:$D$13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Sheet1!$T$3:$T$14</c:f>
              <c:numCache/>
            </c:numRef>
          </c:val>
          <c:smooth val="0"/>
        </c:ser>
        <c:axId val="2017205292"/>
        <c:axId val="345501476"/>
      </c:lineChart>
      <c:catAx>
        <c:axId val="20172052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501476"/>
      </c:catAx>
      <c:valAx>
        <c:axId val="345501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2052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Jacob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Sheet1!$A$3:$A$13</c:f>
            </c:strRef>
          </c:cat>
          <c:val>
            <c:numRef>
              <c:f>Sheet1!$G$3:$G$13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Sheet1!$W$3:$W$14</c:f>
              <c:numCache/>
            </c:numRef>
          </c:val>
          <c:smooth val="0"/>
        </c:ser>
        <c:axId val="1310288050"/>
        <c:axId val="1902594984"/>
      </c:lineChart>
      <c:catAx>
        <c:axId val="13102880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2594984"/>
      </c:catAx>
      <c:valAx>
        <c:axId val="1902594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02880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Angel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Sheet1!$A$3:$A$13</c:f>
            </c:strRef>
          </c:cat>
          <c:val>
            <c:numRef>
              <c:f>Sheet1!$E$3:$E$13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Sheet1!$U$3:$U$14</c:f>
              <c:numCache/>
            </c:numRef>
          </c:val>
          <c:smooth val="0"/>
        </c:ser>
        <c:axId val="1058465156"/>
        <c:axId val="625050194"/>
      </c:lineChart>
      <c:catAx>
        <c:axId val="1058465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5050194"/>
      </c:catAx>
      <c:valAx>
        <c:axId val="625050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465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Emily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Sheet1!$A$3:$A$13</c:f>
            </c:strRef>
          </c:cat>
          <c:val>
            <c:numRef>
              <c:f>Sheet1!$F$3:$F$13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Sheet1!$V$3:$V$13</c:f>
              <c:numCache/>
            </c:numRef>
          </c:val>
          <c:smooth val="0"/>
        </c:ser>
        <c:axId val="822372640"/>
        <c:axId val="611508779"/>
      </c:lineChart>
      <c:catAx>
        <c:axId val="82237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1508779"/>
      </c:catAx>
      <c:valAx>
        <c:axId val="611508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23726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ALL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Sheet1!$A$3:$A$13</c:f>
            </c:strRef>
          </c:cat>
          <c:val>
            <c:numRef>
              <c:f>Sheet1!$H$3:$H$13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Sheet1!$X$3:$X$13</c:f>
              <c:numCache/>
            </c:numRef>
          </c:val>
          <c:smooth val="0"/>
        </c:ser>
        <c:axId val="348101269"/>
        <c:axId val="1329998246"/>
      </c:lineChart>
      <c:catAx>
        <c:axId val="348101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(10/5/21-10/9/2021)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998246"/>
      </c:catAx>
      <c:valAx>
        <c:axId val="13299982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81012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Error %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Sheet1!$AB$16:$AB$18</c:f>
            </c:strRef>
          </c:cat>
          <c:val>
            <c:numRef>
              <c:f>Sheet1!$AC$16:$AC$18</c:f>
              <c:numCache/>
            </c:numRef>
          </c:val>
          <c:smooth val="1"/>
        </c:ser>
        <c:axId val="860010327"/>
        <c:axId val="1641424858"/>
      </c:lineChart>
      <c:catAx>
        <c:axId val="860010327"/>
        <c:scaling>
          <c:orientation val="minMax"/>
          <c:max val="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1424858"/>
      </c:catAx>
      <c:valAx>
        <c:axId val="1641424858"/>
        <c:scaling>
          <c:orientation val="minMax"/>
          <c:max val="-0.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Percent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0010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39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247650</xdr:colOff>
      <xdr:row>39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361950</xdr:colOff>
      <xdr:row>39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361950</xdr:colOff>
      <xdr:row>58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247650</xdr:colOff>
      <xdr:row>58</xdr:row>
      <xdr:rowOff>142875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47625</xdr:colOff>
      <xdr:row>58</xdr:row>
      <xdr:rowOff>142875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20</xdr:col>
      <xdr:colOff>0</xdr:colOff>
      <xdr:row>39</xdr:row>
      <xdr:rowOff>95250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25</xdr:col>
      <xdr:colOff>933450</xdr:colOff>
      <xdr:row>20</xdr:row>
      <xdr:rowOff>19050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5"/>
      <c r="N1" s="5"/>
      <c r="O1" s="5"/>
      <c r="P1" s="6"/>
      <c r="Q1" s="7" t="s">
        <v>2</v>
      </c>
      <c r="R1" s="5"/>
      <c r="S1" s="5"/>
      <c r="T1" s="5"/>
      <c r="U1" s="5"/>
      <c r="V1" s="5"/>
      <c r="W1" s="5"/>
      <c r="X1" s="5"/>
    </row>
    <row r="2">
      <c r="A2" s="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8" t="s">
        <v>9</v>
      </c>
      <c r="I2" s="5"/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4" t="s">
        <v>9</v>
      </c>
      <c r="Q2" s="5"/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8</v>
      </c>
      <c r="X2" s="4" t="s">
        <v>9</v>
      </c>
    </row>
    <row r="3">
      <c r="A3" s="9">
        <v>44509.0</v>
      </c>
      <c r="B3" s="10">
        <v>26.0</v>
      </c>
      <c r="C3" s="10">
        <v>19.0</v>
      </c>
      <c r="D3" s="1">
        <v>10.0</v>
      </c>
      <c r="E3" s="1">
        <v>19.0</v>
      </c>
      <c r="F3" s="1">
        <v>7.0</v>
      </c>
      <c r="G3" s="1">
        <v>7.0</v>
      </c>
      <c r="H3" s="11">
        <f>SUM(B3:G3)</f>
        <v>88</v>
      </c>
      <c r="I3" s="12">
        <v>44509.0</v>
      </c>
      <c r="J3" s="13">
        <v>1.0</v>
      </c>
      <c r="K3" s="13">
        <v>0.0</v>
      </c>
      <c r="L3" s="4">
        <v>0.0</v>
      </c>
      <c r="M3" s="4">
        <v>0.0</v>
      </c>
      <c r="N3" s="4">
        <v>0.0</v>
      </c>
      <c r="O3" s="4">
        <v>0.0</v>
      </c>
      <c r="P3" s="14">
        <f t="shared" ref="P3:P13" si="4">SUM(J3:O3)</f>
        <v>1</v>
      </c>
      <c r="Q3" s="12">
        <v>44498.0</v>
      </c>
      <c r="R3" s="15">
        <f t="shared" ref="R3:T3" si="1">(B15)</f>
        <v>26</v>
      </c>
      <c r="S3" s="15">
        <f t="shared" si="1"/>
        <v>19</v>
      </c>
      <c r="T3" s="15">
        <f t="shared" si="1"/>
        <v>10</v>
      </c>
      <c r="U3" s="15">
        <f>(C15)</f>
        <v>19</v>
      </c>
      <c r="V3" s="15">
        <f t="shared" ref="V3:W3" si="2">(F15)</f>
        <v>7</v>
      </c>
      <c r="W3" s="15">
        <f t="shared" si="2"/>
        <v>7</v>
      </c>
      <c r="X3" s="15">
        <f>SUM(R3:W3)</f>
        <v>88</v>
      </c>
    </row>
    <row r="4">
      <c r="A4" s="9">
        <v>44510.0</v>
      </c>
      <c r="B4" s="10">
        <f t="shared" ref="B4:B13" si="6">round(SUM(B3-(26/10)),2)</f>
        <v>23.4</v>
      </c>
      <c r="C4" s="10">
        <f t="shared" ref="C4:C13" si="7">round(SUM(C3-(19/10)),2)</f>
        <v>17.1</v>
      </c>
      <c r="D4" s="1">
        <f t="shared" ref="D4:D13" si="8">round(SUM(D3-(10/10)),2)</f>
        <v>9</v>
      </c>
      <c r="E4" s="1">
        <f t="shared" ref="E4:E13" si="9">round(SUM(C3-(19/10)),2)</f>
        <v>17.1</v>
      </c>
      <c r="F4" s="1">
        <f t="shared" ref="F4:G4" si="3">round(SUM(F3-(7/10)),2)</f>
        <v>6.3</v>
      </c>
      <c r="G4" s="1">
        <f t="shared" si="3"/>
        <v>6.3</v>
      </c>
      <c r="H4" s="11">
        <f t="shared" ref="H4:H13" si="11">SUM(H3-(88/10))</f>
        <v>79.2</v>
      </c>
      <c r="I4" s="12">
        <v>44510.0</v>
      </c>
      <c r="J4" s="13">
        <v>1.0</v>
      </c>
      <c r="K4" s="13">
        <v>0.5</v>
      </c>
      <c r="L4" s="4">
        <v>0.0</v>
      </c>
      <c r="M4" s="4">
        <v>1.0</v>
      </c>
      <c r="N4" s="4">
        <v>0.25</v>
      </c>
      <c r="O4" s="4">
        <v>1.5</v>
      </c>
      <c r="P4" s="14">
        <f t="shared" si="4"/>
        <v>4.25</v>
      </c>
      <c r="Q4" s="12">
        <v>44499.0</v>
      </c>
      <c r="R4" s="15">
        <f t="shared" ref="R4:W4" si="5">(R3-J4)</f>
        <v>25</v>
      </c>
      <c r="S4" s="15">
        <f t="shared" si="5"/>
        <v>18.5</v>
      </c>
      <c r="T4" s="15">
        <f t="shared" si="5"/>
        <v>10</v>
      </c>
      <c r="U4" s="15">
        <f t="shared" si="5"/>
        <v>18</v>
      </c>
      <c r="V4" s="15">
        <f t="shared" si="5"/>
        <v>6.75</v>
      </c>
      <c r="W4" s="15">
        <f t="shared" si="5"/>
        <v>5.5</v>
      </c>
      <c r="X4" s="16">
        <f t="shared" ref="X4:X13" si="13">(X3-P3)</f>
        <v>87</v>
      </c>
    </row>
    <row r="5">
      <c r="A5" s="9">
        <v>44511.0</v>
      </c>
      <c r="B5" s="10">
        <f t="shared" si="6"/>
        <v>20.8</v>
      </c>
      <c r="C5" s="10">
        <f t="shared" si="7"/>
        <v>15.2</v>
      </c>
      <c r="D5" s="1">
        <f t="shared" si="8"/>
        <v>8</v>
      </c>
      <c r="E5" s="1">
        <f t="shared" si="9"/>
        <v>15.2</v>
      </c>
      <c r="F5" s="1">
        <f t="shared" ref="F5:G5" si="10">round(SUM(F4-(7/10)),2)</f>
        <v>5.6</v>
      </c>
      <c r="G5" s="1">
        <f t="shared" si="10"/>
        <v>5.6</v>
      </c>
      <c r="H5" s="11">
        <f t="shared" si="11"/>
        <v>70.4</v>
      </c>
      <c r="I5" s="12">
        <v>44511.0</v>
      </c>
      <c r="J5" s="13">
        <v>2.0</v>
      </c>
      <c r="K5" s="13">
        <v>0.0</v>
      </c>
      <c r="L5" s="4">
        <v>1.0</v>
      </c>
      <c r="M5" s="4">
        <v>2.0</v>
      </c>
      <c r="N5" s="4">
        <v>0.0</v>
      </c>
      <c r="O5" s="4">
        <v>0.0</v>
      </c>
      <c r="P5" s="14">
        <f t="shared" si="4"/>
        <v>5</v>
      </c>
      <c r="Q5" s="12">
        <v>44500.0</v>
      </c>
      <c r="R5" s="15">
        <f t="shared" ref="R5:W5" si="12">(R4-J5)</f>
        <v>23</v>
      </c>
      <c r="S5" s="15">
        <f t="shared" si="12"/>
        <v>18.5</v>
      </c>
      <c r="T5" s="15">
        <f t="shared" si="12"/>
        <v>9</v>
      </c>
      <c r="U5" s="15">
        <f t="shared" si="12"/>
        <v>16</v>
      </c>
      <c r="V5" s="15">
        <f t="shared" si="12"/>
        <v>6.75</v>
      </c>
      <c r="W5" s="15">
        <f t="shared" si="12"/>
        <v>5.5</v>
      </c>
      <c r="X5" s="16">
        <f t="shared" si="13"/>
        <v>82.75</v>
      </c>
    </row>
    <row r="6">
      <c r="A6" s="9">
        <v>44512.0</v>
      </c>
      <c r="B6" s="10">
        <f t="shared" si="6"/>
        <v>18.2</v>
      </c>
      <c r="C6" s="10">
        <f t="shared" si="7"/>
        <v>13.3</v>
      </c>
      <c r="D6" s="1">
        <f t="shared" si="8"/>
        <v>7</v>
      </c>
      <c r="E6" s="1">
        <f t="shared" si="9"/>
        <v>13.3</v>
      </c>
      <c r="F6" s="1">
        <f t="shared" ref="F6:G6" si="14">round(SUM(F5-(7/10)),2)</f>
        <v>4.9</v>
      </c>
      <c r="G6" s="1">
        <f t="shared" si="14"/>
        <v>4.9</v>
      </c>
      <c r="H6" s="11">
        <f t="shared" si="11"/>
        <v>61.6</v>
      </c>
      <c r="I6" s="12">
        <v>44512.0</v>
      </c>
      <c r="J6" s="13">
        <v>1.0</v>
      </c>
      <c r="K6" s="13">
        <v>2.0</v>
      </c>
      <c r="L6" s="4">
        <v>0.0</v>
      </c>
      <c r="M6" s="4">
        <v>2.0</v>
      </c>
      <c r="N6" s="4">
        <v>0.25</v>
      </c>
      <c r="O6" s="4">
        <v>1.0</v>
      </c>
      <c r="P6" s="14">
        <f t="shared" si="4"/>
        <v>6.25</v>
      </c>
      <c r="Q6" s="12">
        <v>44501.0</v>
      </c>
      <c r="R6" s="15">
        <f t="shared" ref="R6:W6" si="15">(R5-J6)</f>
        <v>22</v>
      </c>
      <c r="S6" s="15">
        <f t="shared" si="15"/>
        <v>16.5</v>
      </c>
      <c r="T6" s="15">
        <f t="shared" si="15"/>
        <v>9</v>
      </c>
      <c r="U6" s="15">
        <f t="shared" si="15"/>
        <v>14</v>
      </c>
      <c r="V6" s="15">
        <f t="shared" si="15"/>
        <v>6.5</v>
      </c>
      <c r="W6" s="15">
        <f t="shared" si="15"/>
        <v>4.5</v>
      </c>
      <c r="X6" s="16">
        <f t="shared" si="13"/>
        <v>77.75</v>
      </c>
    </row>
    <row r="7">
      <c r="A7" s="9">
        <v>44513.0</v>
      </c>
      <c r="B7" s="10">
        <f t="shared" si="6"/>
        <v>15.6</v>
      </c>
      <c r="C7" s="10">
        <f t="shared" si="7"/>
        <v>11.4</v>
      </c>
      <c r="D7" s="1">
        <f t="shared" si="8"/>
        <v>6</v>
      </c>
      <c r="E7" s="1">
        <f t="shared" si="9"/>
        <v>11.4</v>
      </c>
      <c r="F7" s="1">
        <f t="shared" ref="F7:G7" si="16">round(SUM(F6-(7/10)),2)</f>
        <v>4.2</v>
      </c>
      <c r="G7" s="1">
        <f t="shared" si="16"/>
        <v>4.2</v>
      </c>
      <c r="H7" s="11">
        <f t="shared" si="11"/>
        <v>52.8</v>
      </c>
      <c r="I7" s="12">
        <v>44513.0</v>
      </c>
      <c r="J7" s="13">
        <v>2.0</v>
      </c>
      <c r="K7" s="13">
        <v>1.0</v>
      </c>
      <c r="L7" s="4">
        <v>0.0</v>
      </c>
      <c r="M7" s="4">
        <v>0.0</v>
      </c>
      <c r="N7" s="4">
        <v>0.0</v>
      </c>
      <c r="O7" s="4">
        <v>1.0</v>
      </c>
      <c r="P7" s="14">
        <f t="shared" si="4"/>
        <v>4</v>
      </c>
      <c r="Q7" s="12">
        <v>44502.0</v>
      </c>
      <c r="R7" s="15">
        <f t="shared" ref="R7:W7" si="17">(R6-J7)</f>
        <v>20</v>
      </c>
      <c r="S7" s="15">
        <f t="shared" si="17"/>
        <v>15.5</v>
      </c>
      <c r="T7" s="15">
        <f t="shared" si="17"/>
        <v>9</v>
      </c>
      <c r="U7" s="15">
        <f t="shared" si="17"/>
        <v>14</v>
      </c>
      <c r="V7" s="15">
        <f t="shared" si="17"/>
        <v>6.5</v>
      </c>
      <c r="W7" s="15">
        <f t="shared" si="17"/>
        <v>3.5</v>
      </c>
      <c r="X7" s="16">
        <f t="shared" si="13"/>
        <v>71.5</v>
      </c>
    </row>
    <row r="8">
      <c r="A8" s="9">
        <v>44514.0</v>
      </c>
      <c r="B8" s="10">
        <f t="shared" si="6"/>
        <v>13</v>
      </c>
      <c r="C8" s="10">
        <f t="shared" si="7"/>
        <v>9.5</v>
      </c>
      <c r="D8" s="1">
        <f t="shared" si="8"/>
        <v>5</v>
      </c>
      <c r="E8" s="1">
        <f t="shared" si="9"/>
        <v>9.5</v>
      </c>
      <c r="F8" s="1">
        <f t="shared" ref="F8:G8" si="18">round(SUM(F7-(7/10)),2)</f>
        <v>3.5</v>
      </c>
      <c r="G8" s="1">
        <f t="shared" si="18"/>
        <v>3.5</v>
      </c>
      <c r="H8" s="11">
        <f t="shared" si="11"/>
        <v>44</v>
      </c>
      <c r="I8" s="12">
        <v>44514.0</v>
      </c>
      <c r="J8" s="13">
        <v>1.0</v>
      </c>
      <c r="K8" s="13">
        <v>0.5</v>
      </c>
      <c r="L8" s="4">
        <v>1.0</v>
      </c>
      <c r="M8" s="4">
        <v>0.0</v>
      </c>
      <c r="N8" s="4">
        <v>0.0</v>
      </c>
      <c r="O8" s="4">
        <v>1.0</v>
      </c>
      <c r="P8" s="14">
        <f t="shared" si="4"/>
        <v>3.5</v>
      </c>
      <c r="Q8" s="12">
        <v>44503.0</v>
      </c>
      <c r="R8" s="15">
        <f t="shared" ref="R8:W8" si="19">(R7-J8)</f>
        <v>19</v>
      </c>
      <c r="S8" s="15">
        <f t="shared" si="19"/>
        <v>15</v>
      </c>
      <c r="T8" s="15">
        <f t="shared" si="19"/>
        <v>8</v>
      </c>
      <c r="U8" s="15">
        <f t="shared" si="19"/>
        <v>14</v>
      </c>
      <c r="V8" s="15">
        <f t="shared" si="19"/>
        <v>6.5</v>
      </c>
      <c r="W8" s="15">
        <f t="shared" si="19"/>
        <v>2.5</v>
      </c>
      <c r="X8" s="16">
        <f t="shared" si="13"/>
        <v>67.5</v>
      </c>
    </row>
    <row r="9">
      <c r="A9" s="9">
        <v>44515.0</v>
      </c>
      <c r="B9" s="10">
        <f t="shared" si="6"/>
        <v>10.4</v>
      </c>
      <c r="C9" s="10">
        <f t="shared" si="7"/>
        <v>7.6</v>
      </c>
      <c r="D9" s="1">
        <f t="shared" si="8"/>
        <v>4</v>
      </c>
      <c r="E9" s="1">
        <f t="shared" si="9"/>
        <v>7.6</v>
      </c>
      <c r="F9" s="1">
        <f t="shared" ref="F9:G9" si="20">round(SUM(F8-(7/10)),2)</f>
        <v>2.8</v>
      </c>
      <c r="G9" s="1">
        <f t="shared" si="20"/>
        <v>2.8</v>
      </c>
      <c r="H9" s="11">
        <f t="shared" si="11"/>
        <v>35.2</v>
      </c>
      <c r="I9" s="12">
        <v>44515.0</v>
      </c>
      <c r="J9" s="13">
        <v>2.0</v>
      </c>
      <c r="K9" s="13">
        <v>0.0</v>
      </c>
      <c r="L9" s="13">
        <v>0.0</v>
      </c>
      <c r="M9" s="13">
        <v>0.5</v>
      </c>
      <c r="N9" s="13">
        <v>0.0</v>
      </c>
      <c r="O9" s="4">
        <v>0.0</v>
      </c>
      <c r="P9" s="14">
        <f t="shared" si="4"/>
        <v>2.5</v>
      </c>
      <c r="Q9" s="12">
        <v>44504.0</v>
      </c>
      <c r="R9" s="15">
        <f t="shared" ref="R9:W9" si="21">(R8-J9)</f>
        <v>17</v>
      </c>
      <c r="S9" s="15">
        <f t="shared" si="21"/>
        <v>15</v>
      </c>
      <c r="T9" s="15">
        <f t="shared" si="21"/>
        <v>8</v>
      </c>
      <c r="U9" s="15">
        <f t="shared" si="21"/>
        <v>13.5</v>
      </c>
      <c r="V9" s="15">
        <f t="shared" si="21"/>
        <v>6.5</v>
      </c>
      <c r="W9" s="15">
        <f t="shared" si="21"/>
        <v>2.5</v>
      </c>
      <c r="X9" s="16">
        <f t="shared" si="13"/>
        <v>64</v>
      </c>
    </row>
    <row r="10">
      <c r="A10" s="9">
        <v>44516.0</v>
      </c>
      <c r="B10" s="10">
        <f t="shared" si="6"/>
        <v>7.8</v>
      </c>
      <c r="C10" s="10">
        <f t="shared" si="7"/>
        <v>5.7</v>
      </c>
      <c r="D10" s="1">
        <f t="shared" si="8"/>
        <v>3</v>
      </c>
      <c r="E10" s="1">
        <f t="shared" si="9"/>
        <v>5.7</v>
      </c>
      <c r="F10" s="1">
        <f t="shared" ref="F10:G10" si="22">round(SUM(F9-(7/10)),2)</f>
        <v>2.1</v>
      </c>
      <c r="G10" s="1">
        <f t="shared" si="22"/>
        <v>2.1</v>
      </c>
      <c r="H10" s="11">
        <f t="shared" si="11"/>
        <v>26.4</v>
      </c>
      <c r="I10" s="12">
        <v>44516.0</v>
      </c>
      <c r="J10" s="13">
        <v>1.0</v>
      </c>
      <c r="K10" s="13">
        <v>2.0</v>
      </c>
      <c r="L10" s="13">
        <v>1.0</v>
      </c>
      <c r="M10" s="13">
        <v>0.75</v>
      </c>
      <c r="N10" s="13">
        <v>0.25</v>
      </c>
      <c r="O10" s="4">
        <v>0.0</v>
      </c>
      <c r="P10" s="14">
        <f t="shared" si="4"/>
        <v>5</v>
      </c>
      <c r="Q10" s="12">
        <v>44505.0</v>
      </c>
      <c r="R10" s="15">
        <f t="shared" ref="R10:W10" si="23">(R9-J10)</f>
        <v>16</v>
      </c>
      <c r="S10" s="15">
        <f t="shared" si="23"/>
        <v>13</v>
      </c>
      <c r="T10" s="15">
        <f t="shared" si="23"/>
        <v>7</v>
      </c>
      <c r="U10" s="15">
        <f t="shared" si="23"/>
        <v>12.75</v>
      </c>
      <c r="V10" s="15">
        <f t="shared" si="23"/>
        <v>6.25</v>
      </c>
      <c r="W10" s="15">
        <f t="shared" si="23"/>
        <v>2.5</v>
      </c>
      <c r="X10" s="16">
        <f t="shared" si="13"/>
        <v>61.5</v>
      </c>
    </row>
    <row r="11">
      <c r="A11" s="9">
        <v>44517.0</v>
      </c>
      <c r="B11" s="10">
        <f t="shared" si="6"/>
        <v>5.2</v>
      </c>
      <c r="C11" s="10">
        <f t="shared" si="7"/>
        <v>3.8</v>
      </c>
      <c r="D11" s="1">
        <f t="shared" si="8"/>
        <v>2</v>
      </c>
      <c r="E11" s="1">
        <f t="shared" si="9"/>
        <v>3.8</v>
      </c>
      <c r="F11" s="1">
        <f t="shared" ref="F11:G11" si="24">round(SUM(F10-(7/10)),2)</f>
        <v>1.4</v>
      </c>
      <c r="G11" s="1">
        <f t="shared" si="24"/>
        <v>1.4</v>
      </c>
      <c r="H11" s="11">
        <f t="shared" si="11"/>
        <v>17.6</v>
      </c>
      <c r="I11" s="12">
        <v>44517.0</v>
      </c>
      <c r="J11" s="13">
        <v>0.0</v>
      </c>
      <c r="K11" s="13">
        <v>0.0</v>
      </c>
      <c r="L11" s="13">
        <v>0.0</v>
      </c>
      <c r="M11" s="13">
        <v>0.0</v>
      </c>
      <c r="N11" s="13">
        <v>2.0</v>
      </c>
      <c r="O11" s="4">
        <v>0.0</v>
      </c>
      <c r="P11" s="14">
        <f t="shared" si="4"/>
        <v>2</v>
      </c>
      <c r="Q11" s="12">
        <v>44506.0</v>
      </c>
      <c r="R11" s="15">
        <f t="shared" ref="R11:W11" si="25">(R10-J11)</f>
        <v>16</v>
      </c>
      <c r="S11" s="15">
        <f t="shared" si="25"/>
        <v>13</v>
      </c>
      <c r="T11" s="15">
        <f t="shared" si="25"/>
        <v>7</v>
      </c>
      <c r="U11" s="15">
        <f t="shared" si="25"/>
        <v>12.75</v>
      </c>
      <c r="V11" s="15">
        <f t="shared" si="25"/>
        <v>4.25</v>
      </c>
      <c r="W11" s="15">
        <f t="shared" si="25"/>
        <v>2.5</v>
      </c>
      <c r="X11" s="16">
        <f t="shared" si="13"/>
        <v>56.5</v>
      </c>
    </row>
    <row r="12">
      <c r="A12" s="9">
        <v>44518.0</v>
      </c>
      <c r="B12" s="10">
        <f t="shared" si="6"/>
        <v>2.6</v>
      </c>
      <c r="C12" s="10">
        <f t="shared" si="7"/>
        <v>1.9</v>
      </c>
      <c r="D12" s="1">
        <f t="shared" si="8"/>
        <v>1</v>
      </c>
      <c r="E12" s="1">
        <f t="shared" si="9"/>
        <v>1.9</v>
      </c>
      <c r="F12" s="1">
        <f t="shared" ref="F12:G12" si="26">round(SUM(F11-(7/10)),2)</f>
        <v>0.7</v>
      </c>
      <c r="G12" s="1">
        <f t="shared" si="26"/>
        <v>0.7</v>
      </c>
      <c r="H12" s="11">
        <f t="shared" si="11"/>
        <v>8.8</v>
      </c>
      <c r="I12" s="12">
        <v>44518.0</v>
      </c>
      <c r="J12" s="13">
        <v>0.0</v>
      </c>
      <c r="K12" s="13">
        <v>1.0</v>
      </c>
      <c r="L12" s="13">
        <v>1.0</v>
      </c>
      <c r="M12" s="13">
        <v>0.5</v>
      </c>
      <c r="N12" s="13">
        <v>1.0</v>
      </c>
      <c r="O12" s="4">
        <v>0.0</v>
      </c>
      <c r="P12" s="14">
        <f t="shared" si="4"/>
        <v>3.5</v>
      </c>
      <c r="Q12" s="12">
        <v>44507.0</v>
      </c>
      <c r="R12" s="15">
        <f t="shared" ref="R12:W12" si="27">(R11-J12)</f>
        <v>16</v>
      </c>
      <c r="S12" s="15">
        <f t="shared" si="27"/>
        <v>12</v>
      </c>
      <c r="T12" s="15">
        <f t="shared" si="27"/>
        <v>6</v>
      </c>
      <c r="U12" s="15">
        <f t="shared" si="27"/>
        <v>12.25</v>
      </c>
      <c r="V12" s="15">
        <f t="shared" si="27"/>
        <v>3.25</v>
      </c>
      <c r="W12" s="15">
        <f t="shared" si="27"/>
        <v>2.5</v>
      </c>
      <c r="X12" s="16">
        <f t="shared" si="13"/>
        <v>54.5</v>
      </c>
    </row>
    <row r="13">
      <c r="A13" s="9">
        <v>44519.0</v>
      </c>
      <c r="B13" s="10">
        <f t="shared" si="6"/>
        <v>0</v>
      </c>
      <c r="C13" s="10">
        <f t="shared" si="7"/>
        <v>0</v>
      </c>
      <c r="D13" s="1">
        <f t="shared" si="8"/>
        <v>0</v>
      </c>
      <c r="E13" s="1">
        <f t="shared" si="9"/>
        <v>0</v>
      </c>
      <c r="F13" s="1">
        <f t="shared" ref="F13:G13" si="28">round(SUM(F12-(7/10)),2)</f>
        <v>0</v>
      </c>
      <c r="G13" s="1">
        <f t="shared" si="28"/>
        <v>0</v>
      </c>
      <c r="H13" s="11">
        <f t="shared" si="11"/>
        <v>0</v>
      </c>
      <c r="I13" s="12">
        <v>44519.0</v>
      </c>
      <c r="J13" s="13">
        <v>1.0</v>
      </c>
      <c r="K13" s="13">
        <v>0.5</v>
      </c>
      <c r="L13" s="13">
        <v>0.0</v>
      </c>
      <c r="M13" s="13">
        <v>0.0</v>
      </c>
      <c r="N13" s="13">
        <v>0.0</v>
      </c>
      <c r="O13" s="4">
        <v>0.0</v>
      </c>
      <c r="P13" s="14">
        <f t="shared" si="4"/>
        <v>1.5</v>
      </c>
      <c r="Q13" s="12">
        <v>44508.0</v>
      </c>
      <c r="R13" s="15">
        <f t="shared" ref="R13:W13" si="29">(R12-J13)</f>
        <v>15</v>
      </c>
      <c r="S13" s="15">
        <f t="shared" si="29"/>
        <v>11.5</v>
      </c>
      <c r="T13" s="15">
        <f t="shared" si="29"/>
        <v>6</v>
      </c>
      <c r="U13" s="15">
        <f t="shared" si="29"/>
        <v>12.25</v>
      </c>
      <c r="V13" s="15">
        <f t="shared" si="29"/>
        <v>3.25</v>
      </c>
      <c r="W13" s="15">
        <f t="shared" si="29"/>
        <v>2.5</v>
      </c>
      <c r="X13" s="16">
        <f t="shared" si="13"/>
        <v>51</v>
      </c>
    </row>
    <row r="14">
      <c r="A14" s="9"/>
      <c r="B14" s="10"/>
      <c r="C14" s="10"/>
      <c r="D14" s="1"/>
      <c r="E14" s="1"/>
      <c r="F14" s="1"/>
      <c r="G14" s="1"/>
      <c r="H14" s="11"/>
      <c r="I14" s="12"/>
      <c r="J14" s="15"/>
      <c r="K14" s="15"/>
      <c r="L14" s="15"/>
      <c r="M14" s="15"/>
      <c r="N14" s="15"/>
      <c r="O14" s="4"/>
      <c r="P14" s="14"/>
      <c r="Q14" s="17"/>
      <c r="R14" s="17"/>
      <c r="S14" s="17"/>
      <c r="T14" s="17"/>
      <c r="U14" s="17"/>
      <c r="V14" s="17"/>
      <c r="W14" s="17"/>
      <c r="X14" s="17"/>
      <c r="AB14" s="18"/>
      <c r="AC14" s="18"/>
    </row>
    <row r="15">
      <c r="A15" s="1" t="s">
        <v>10</v>
      </c>
      <c r="B15" s="1">
        <v>26.0</v>
      </c>
      <c r="C15" s="1">
        <v>19.0</v>
      </c>
      <c r="D15" s="1">
        <v>10.0</v>
      </c>
      <c r="E15" s="1">
        <v>19.0</v>
      </c>
      <c r="F15" s="1">
        <v>7.0</v>
      </c>
      <c r="G15" s="1">
        <v>7.0</v>
      </c>
      <c r="H15" s="19">
        <f>SUM(B15:G15)</f>
        <v>88</v>
      </c>
      <c r="I15" s="5" t="s">
        <v>10</v>
      </c>
      <c r="J15" s="15">
        <f t="shared" ref="J15:M15" si="30">SUM(J3:J14)</f>
        <v>12</v>
      </c>
      <c r="K15" s="15">
        <f t="shared" si="30"/>
        <v>7.5</v>
      </c>
      <c r="L15" s="15">
        <f t="shared" si="30"/>
        <v>4</v>
      </c>
      <c r="M15" s="15">
        <f t="shared" si="30"/>
        <v>6.75</v>
      </c>
      <c r="N15" s="15">
        <f>SUM(N4:N14)</f>
        <v>3.75</v>
      </c>
      <c r="O15" s="5">
        <f>SUM(O1:O8)</f>
        <v>4.5</v>
      </c>
      <c r="P15" s="14">
        <f>SUM(J15:O15)</f>
        <v>38.5</v>
      </c>
      <c r="Q15" s="20"/>
      <c r="R15" s="17"/>
      <c r="S15" s="17"/>
      <c r="T15" s="17"/>
      <c r="U15" s="17"/>
      <c r="V15" s="17"/>
      <c r="W15" s="17"/>
      <c r="X15" s="17"/>
      <c r="AA15" s="21" t="s">
        <v>11</v>
      </c>
      <c r="AB15" s="22" t="s">
        <v>12</v>
      </c>
      <c r="AC15" s="21" t="s">
        <v>13</v>
      </c>
    </row>
    <row r="16">
      <c r="H16" s="23"/>
      <c r="AB16" s="22">
        <v>3.0</v>
      </c>
      <c r="AC16" s="24">
        <v>-0.25</v>
      </c>
    </row>
    <row r="17">
      <c r="H17" s="25"/>
      <c r="AB17" s="22">
        <v>4.0</v>
      </c>
      <c r="AC17" s="26">
        <v>-0.21</v>
      </c>
    </row>
    <row r="18">
      <c r="Z18" s="18"/>
      <c r="AB18" s="22">
        <v>5.0</v>
      </c>
      <c r="AC18" s="26">
        <v>-0.56</v>
      </c>
    </row>
    <row r="30">
      <c r="E30" s="27" t="s">
        <v>14</v>
      </c>
    </row>
    <row r="37">
      <c r="H37" s="25"/>
    </row>
    <row r="38">
      <c r="H38" s="25"/>
    </row>
    <row r="39">
      <c r="H39" s="25"/>
    </row>
    <row r="40">
      <c r="H40" s="25"/>
    </row>
    <row r="41">
      <c r="H41" s="25"/>
    </row>
    <row r="42">
      <c r="H42" s="25"/>
    </row>
    <row r="43">
      <c r="H43" s="25"/>
    </row>
    <row r="44">
      <c r="H44" s="25"/>
    </row>
    <row r="45">
      <c r="H45" s="25"/>
    </row>
    <row r="46">
      <c r="H46" s="25"/>
    </row>
    <row r="47">
      <c r="H47" s="25"/>
    </row>
    <row r="48">
      <c r="H48" s="25"/>
    </row>
    <row r="49">
      <c r="H49" s="25"/>
    </row>
    <row r="50">
      <c r="H50" s="25"/>
    </row>
    <row r="51">
      <c r="H51" s="25"/>
    </row>
    <row r="52">
      <c r="H52" s="25"/>
    </row>
    <row r="53">
      <c r="H53" s="25"/>
    </row>
    <row r="54">
      <c r="H54" s="25"/>
    </row>
    <row r="55">
      <c r="H55" s="25"/>
    </row>
    <row r="56">
      <c r="H56" s="25"/>
    </row>
    <row r="57">
      <c r="H57" s="25"/>
    </row>
    <row r="58">
      <c r="H58" s="25"/>
    </row>
    <row r="59">
      <c r="H59" s="25"/>
    </row>
    <row r="60">
      <c r="H60" s="25"/>
    </row>
    <row r="61">
      <c r="H61" s="25"/>
    </row>
    <row r="62">
      <c r="H62" s="25"/>
    </row>
    <row r="63">
      <c r="H63" s="25"/>
    </row>
    <row r="64">
      <c r="H64" s="25"/>
    </row>
    <row r="65">
      <c r="H65" s="25"/>
    </row>
    <row r="66">
      <c r="H66" s="25"/>
    </row>
    <row r="67">
      <c r="H67" s="25"/>
    </row>
    <row r="68">
      <c r="H68" s="25"/>
    </row>
    <row r="69">
      <c r="H69" s="25"/>
    </row>
    <row r="70">
      <c r="H70" s="25"/>
    </row>
    <row r="71">
      <c r="H71" s="25"/>
    </row>
    <row r="72">
      <c r="H72" s="25"/>
    </row>
    <row r="73">
      <c r="H73" s="25"/>
    </row>
    <row r="74">
      <c r="H74" s="25"/>
    </row>
    <row r="75">
      <c r="H75" s="25"/>
    </row>
    <row r="76">
      <c r="H76" s="25"/>
    </row>
    <row r="77">
      <c r="H77" s="25"/>
    </row>
    <row r="78">
      <c r="H78" s="25"/>
    </row>
    <row r="79">
      <c r="H79" s="25"/>
    </row>
    <row r="80">
      <c r="H80" s="25"/>
    </row>
    <row r="81">
      <c r="H81" s="25"/>
    </row>
    <row r="82">
      <c r="H82" s="25"/>
    </row>
    <row r="83">
      <c r="H83" s="25"/>
    </row>
    <row r="84">
      <c r="H84" s="25"/>
    </row>
    <row r="85">
      <c r="H85" s="25"/>
    </row>
    <row r="86">
      <c r="H86" s="25"/>
    </row>
    <row r="87">
      <c r="H87" s="25"/>
    </row>
    <row r="88">
      <c r="H88" s="25"/>
    </row>
    <row r="89">
      <c r="H89" s="25"/>
    </row>
    <row r="90">
      <c r="H90" s="25"/>
    </row>
    <row r="91">
      <c r="H91" s="25"/>
    </row>
    <row r="92">
      <c r="H92" s="25"/>
    </row>
    <row r="93">
      <c r="H93" s="25"/>
    </row>
    <row r="94">
      <c r="H94" s="25"/>
    </row>
    <row r="95">
      <c r="H95" s="25"/>
    </row>
    <row r="96">
      <c r="H96" s="25"/>
    </row>
    <row r="97">
      <c r="H97" s="25"/>
    </row>
    <row r="98">
      <c r="H98" s="25"/>
    </row>
    <row r="99">
      <c r="H99" s="25"/>
    </row>
    <row r="100">
      <c r="H100" s="25"/>
    </row>
  </sheetData>
  <drawing r:id="rId2"/>
  <legacyDrawing r:id="rId3"/>
</worksheet>
</file>