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Help" sheetId="2" r:id="rId5"/>
    <sheet state="visible" name="TermsOfUse" sheetId="3" r:id="rId6"/>
    <sheet state="visible" name="GanttChartPro" sheetId="4" r:id="rId7"/>
  </sheets>
  <definedNames>
    <definedName name="valuevx">'Gantt Chart'!$A$5</definedName>
  </definedNames>
  <calcPr/>
</workbook>
</file>

<file path=xl/sharedStrings.xml><?xml version="1.0" encoding="utf-8"?>
<sst xmlns="http://schemas.openxmlformats.org/spreadsheetml/2006/main" count="167" uniqueCount="163">
  <si>
    <t>Bit O' Health</t>
  </si>
  <si>
    <r>
      <rPr>
        <rFont val="Roboto"/>
        <color rgb="FFCCCCCC"/>
        <sz val="8.0"/>
      </rPr>
      <t xml:space="preserve">Gantt Chart Template © 2020 by </t>
    </r>
    <r>
      <rPr>
        <rFont val="Roboto"/>
        <color rgb="FFCCCCCC"/>
        <sz val="8.0"/>
        <u/>
      </rPr>
      <t>Vertex42.com</t>
    </r>
  </si>
  <si>
    <t>The 6 Bits</t>
  </si>
  <si>
    <t>Project Start:</t>
  </si>
  <si>
    <t>Display Week:</t>
  </si>
  <si>
    <t>TASK</t>
  </si>
  <si>
    <t>ASSIGNED</t>
  </si>
  <si>
    <t>PROGRESS</t>
  </si>
  <si>
    <t>START</t>
  </si>
  <si>
    <t>DAYS</t>
  </si>
  <si>
    <t>END</t>
  </si>
  <si>
    <t>Sprint 1</t>
  </si>
  <si>
    <t>Project proposal</t>
  </si>
  <si>
    <t>Sprint 2</t>
  </si>
  <si>
    <t>BRD</t>
  </si>
  <si>
    <t>Tech Spec</t>
  </si>
  <si>
    <t>HLD</t>
  </si>
  <si>
    <t>Site Map</t>
  </si>
  <si>
    <t>Sprint 3</t>
  </si>
  <si>
    <t>Project Plan</t>
  </si>
  <si>
    <t>Test Plan</t>
  </si>
  <si>
    <t>Network Diagram</t>
  </si>
  <si>
    <t>Sprint 4</t>
  </si>
  <si>
    <t>BRD Revision</t>
  </si>
  <si>
    <t>Tech Spec Revision</t>
  </si>
  <si>
    <t>High Level Design Revision</t>
  </si>
  <si>
    <t>Site Map Revision</t>
  </si>
  <si>
    <t>Sprint 5</t>
  </si>
  <si>
    <t>LL Design</t>
  </si>
  <si>
    <t>UM</t>
  </si>
  <si>
    <t>Logging</t>
  </si>
  <si>
    <t>Sprint 6</t>
  </si>
  <si>
    <t>SEMESTER 2</t>
  </si>
  <si>
    <t>Sprint 7</t>
  </si>
  <si>
    <t>Database Design</t>
  </si>
  <si>
    <t>Basic Home Page</t>
  </si>
  <si>
    <t>Registration</t>
  </si>
  <si>
    <t>Login/Logout</t>
  </si>
  <si>
    <t>Testing Login/Logout</t>
  </si>
  <si>
    <t>Registration Testing</t>
  </si>
  <si>
    <t>Sprint 8</t>
  </si>
  <si>
    <t>Login 2FA</t>
  </si>
  <si>
    <t>Login 2FA Testing</t>
  </si>
  <si>
    <t>Authorization</t>
  </si>
  <si>
    <t>Authorization Testing</t>
  </si>
  <si>
    <t>MILESTONE 1 DUE</t>
  </si>
  <si>
    <t xml:space="preserve">Sprint 9 </t>
  </si>
  <si>
    <t>Create Record</t>
  </si>
  <si>
    <t>Input/Edit Record</t>
  </si>
  <si>
    <t>Save Record</t>
  </si>
  <si>
    <t>View Record</t>
  </si>
  <si>
    <t>Delete Record</t>
  </si>
  <si>
    <t>Search Records</t>
  </si>
  <si>
    <t>Categorize Records</t>
  </si>
  <si>
    <t>View Folders</t>
  </si>
  <si>
    <t>Create Record Testing</t>
  </si>
  <si>
    <t>Input/Edit Record Testing</t>
  </si>
  <si>
    <t>Save Record Testing</t>
  </si>
  <si>
    <t>View Record Testing</t>
  </si>
  <si>
    <t>Delete Record Testing</t>
  </si>
  <si>
    <t>Search Records Testing</t>
  </si>
  <si>
    <t>Categorize Records Testing</t>
  </si>
  <si>
    <t>View Folders Testing</t>
  </si>
  <si>
    <t>Sprint 10</t>
  </si>
  <si>
    <t>Input Weight Goal Data</t>
  </si>
  <si>
    <t>Edit Weight Goal Data</t>
  </si>
  <si>
    <t>Search Food Item</t>
  </si>
  <si>
    <t>Custom Food Item</t>
  </si>
  <si>
    <t>Delete Food Item</t>
  </si>
  <si>
    <t>Counging Calories</t>
  </si>
  <si>
    <t>Export Food Log</t>
  </si>
  <si>
    <t>Add Food Item</t>
  </si>
  <si>
    <t>Input Weight Goal Data Testing</t>
  </si>
  <si>
    <t>Edit Weight Goal Data Testing</t>
  </si>
  <si>
    <t>Search Food Item Testing</t>
  </si>
  <si>
    <t>Custom Food Item Testing</t>
  </si>
  <si>
    <t>Delete Food Item Testing</t>
  </si>
  <si>
    <t>Counging Calories Testing</t>
  </si>
  <si>
    <t>Export Food Log Testing</t>
  </si>
  <si>
    <t>Add Food Item Testing</t>
  </si>
  <si>
    <t>MILESTONE 2 DUE</t>
  </si>
  <si>
    <t>Sprint 11</t>
  </si>
  <si>
    <t>Create Reminder</t>
  </si>
  <si>
    <t>Edit Reminder</t>
  </si>
  <si>
    <t>View Reminder</t>
  </si>
  <si>
    <t>Delete Reminder</t>
  </si>
  <si>
    <t>Start Search</t>
  </si>
  <si>
    <t>View Medication</t>
  </si>
  <si>
    <t>Favorite Medication</t>
  </si>
  <si>
    <t>View Hot Topic</t>
  </si>
  <si>
    <t>Test Create Reminder</t>
  </si>
  <si>
    <t>Test Edit Reminder</t>
  </si>
  <si>
    <t>Test View Reminder</t>
  </si>
  <si>
    <t>Test Delete Reminder</t>
  </si>
  <si>
    <t>Test Start Search</t>
  </si>
  <si>
    <t>Test View Medication</t>
  </si>
  <si>
    <t>Test Favorite Medication</t>
  </si>
  <si>
    <t>Test View Hot Topic</t>
  </si>
  <si>
    <t>Sprint 12</t>
  </si>
  <si>
    <t>Export Reminder</t>
  </si>
  <si>
    <t>Enable Norificatoins</t>
  </si>
  <si>
    <t>View Favorite List</t>
  </si>
  <si>
    <t>Refill Medication</t>
  </si>
  <si>
    <t>Opt-In Notifications</t>
  </si>
  <si>
    <t>Test Export Reminder</t>
  </si>
  <si>
    <t xml:space="preserve">Test Enable Norificatoins </t>
  </si>
  <si>
    <t>Test View Favorite List</t>
  </si>
  <si>
    <t>Test Refill Medication</t>
  </si>
  <si>
    <t>Test Opt-In Notifications</t>
  </si>
  <si>
    <t>MILESTONE 3 DUE</t>
  </si>
  <si>
    <t>Sprint 13</t>
  </si>
  <si>
    <t>Create Recommendation</t>
  </si>
  <si>
    <t>View Recommend. Detail</t>
  </si>
  <si>
    <t>Add Meal To Meal List</t>
  </si>
  <si>
    <t>View Meal List</t>
  </si>
  <si>
    <t>Delete Meal from Meal List</t>
  </si>
  <si>
    <t xml:space="preserve">Test Create Recommendation </t>
  </si>
  <si>
    <t>Test View Recommend. Detail</t>
  </si>
  <si>
    <t>Test Add Meal To Meal List</t>
  </si>
  <si>
    <t>Test View Meal List</t>
  </si>
  <si>
    <t>Test Delete Meal from Meal List</t>
  </si>
  <si>
    <t>Health Locator Search</t>
  </si>
  <si>
    <t>UI/UX Improvements</t>
  </si>
  <si>
    <t>Test Health Locator Search</t>
  </si>
  <si>
    <t>Test UI/UX Improvements</t>
  </si>
  <si>
    <t>MILESTONE 4 DUE</t>
  </si>
  <si>
    <t>Help</t>
  </si>
  <si>
    <t>Instead of detailed help worksheet, please do the following if you have questions about how this spreadsheet works, or how to use this spreadsheet.</t>
  </si>
  <si>
    <t>1) Watch the Video Tutorial on YouTube</t>
  </si>
  <si>
    <t>https://youtu.be/8eKk0M2zGIk</t>
  </si>
  <si>
    <t>2) Read the Following Page</t>
  </si>
  <si>
    <t>https://www.vertex42.com/ExcelTemplates/simple-gantt-chart.html</t>
  </si>
  <si>
    <t>Although the content on the above page was created originally for the Excel template, most of the information about the use of formulas and ways to customize the Gantt chart apply just as well to the Google Sheets version.</t>
  </si>
  <si>
    <t>Formula for % Complete of a summary task, based on its sub tasks:</t>
  </si>
  <si>
    <t>SUMPRODUCT(days_range,percent_complete_range)/SUM(days_range)</t>
  </si>
  <si>
    <t>To show the % Complete within the bars in the Gantt chart:</t>
  </si>
  <si>
    <t>Select a cell within the Gantt chart area and go to Format &gt; Conditional Formatting, then "turn on" the grey bar rule by changing 1=0 to 1=1 within the AND function.</t>
  </si>
  <si>
    <t>Simple Gantt Chart for Google Sheets</t>
  </si>
  <si>
    <t>© 2020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</si>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</sst>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d"/>
  </numFmts>
  <fonts count="30">
    <font>
      <sz val="10.0"/>
      <color rgb="FF000000"/>
      <name val="Arial"/>
    </font>
    <font>
      <b/>
      <sz val="18.0"/>
      <color rgb="FF0B5394"/>
      <name val="Roboto"/>
    </font>
    <font>
      <color theme="1"/>
      <name val="Roboto"/>
    </font>
    <font>
      <u/>
      <sz val="8.0"/>
      <color rgb="FFCCCCCC"/>
      <name val="Roboto"/>
    </font>
    <font>
      <b/>
      <sz val="11.0"/>
      <color theme="1"/>
      <name val="Roboto"/>
    </font>
    <font>
      <b/>
      <sz val="10.0"/>
      <color theme="1"/>
      <name val="Roboto"/>
    </font>
    <font>
      <sz val="10.0"/>
      <color theme="1"/>
      <name val="Roboto"/>
    </font>
    <font>
      <sz val="11.0"/>
      <color theme="1"/>
      <name val="Roboto"/>
    </font>
    <font>
      <b/>
      <sz val="9.0"/>
      <color theme="1"/>
      <name val="Roboto"/>
    </font>
    <font/>
    <font>
      <sz val="9.0"/>
      <color theme="1"/>
      <name val="Roboto"/>
    </font>
    <font>
      <sz val="8.0"/>
      <color theme="1"/>
      <name val="Roboto"/>
    </font>
    <font>
      <b/>
      <sz val="9.0"/>
      <color rgb="FFFFFFFF"/>
      <name val="Roboto"/>
    </font>
    <font>
      <b/>
      <sz val="8.0"/>
      <color rgb="FFFFFFFF"/>
      <name val="Roboto"/>
    </font>
    <font>
      <b/>
      <sz val="8.0"/>
      <color theme="1"/>
      <name val="Roboto"/>
    </font>
    <font>
      <sz val="12.0"/>
      <color rgb="FF000000"/>
      <name val="Arial"/>
    </font>
    <font>
      <color theme="1"/>
      <name val="Arial"/>
    </font>
    <font>
      <b/>
      <sz val="18.0"/>
      <color rgb="FFFFFFFF"/>
      <name val="Arial"/>
    </font>
    <font>
      <sz val="12.0"/>
      <color theme="1"/>
      <name val="Arial"/>
    </font>
    <font>
      <b/>
      <u/>
      <sz val="12.0"/>
      <color rgb="FF0000FF"/>
    </font>
    <font>
      <i/>
      <sz val="12.0"/>
      <color theme="1"/>
      <name val="Arial"/>
    </font>
    <font>
      <u/>
      <sz val="12.0"/>
      <color rgb="FF0000FF"/>
    </font>
    <font>
      <sz val="11.0"/>
      <color rgb="FF000000"/>
      <name val="Arial"/>
    </font>
    <font>
      <sz val="11.0"/>
      <color theme="1"/>
      <name val="Arial"/>
    </font>
    <font>
      <b/>
      <sz val="11.0"/>
      <color rgb="FF000000"/>
      <name val="Arial"/>
    </font>
    <font>
      <u/>
      <sz val="11.0"/>
      <color rgb="FF0000FF"/>
    </font>
    <font>
      <u/>
      <sz val="14.0"/>
      <color rgb="FF0000FF"/>
    </font>
    <font>
      <b/>
      <color theme="1"/>
      <name val="Arial"/>
    </font>
    <font>
      <b/>
      <sz val="14.0"/>
      <color rgb="FF073763"/>
      <name val="Arial"/>
    </font>
    <font>
      <color rgb="FF073763"/>
      <name val="Arial"/>
    </font>
  </fonts>
  <fills count="8">
    <fill>
      <patternFill patternType="none"/>
    </fill>
    <fill>
      <patternFill patternType="lightGray"/>
    </fill>
    <fill>
      <patternFill patternType="solid">
        <fgColor rgb="FFF3F3F3"/>
        <bgColor rgb="FFF3F3F3"/>
      </patternFill>
    </fill>
    <fill>
      <patternFill patternType="solid">
        <fgColor rgb="FF666666"/>
        <bgColor rgb="FF666666"/>
      </patternFill>
    </fill>
    <fill>
      <patternFill patternType="solid">
        <fgColor rgb="FF9FC5E8"/>
        <bgColor rgb="FF9FC5E8"/>
      </patternFill>
    </fill>
    <fill>
      <patternFill patternType="solid">
        <fgColor theme="5"/>
        <bgColor theme="5"/>
      </patternFill>
    </fill>
    <fill>
      <patternFill patternType="solid">
        <fgColor rgb="FF0B5394"/>
        <bgColor rgb="FF0B5394"/>
      </patternFill>
    </fill>
    <fill>
      <patternFill patternType="solid">
        <fgColor rgb="FFCFE2F3"/>
        <bgColor rgb="FFCFE2F3"/>
      </patternFill>
    </fill>
  </fills>
  <borders count="13">
    <border/>
    <border>
      <left style="thin">
        <color rgb="FFB7B7B7"/>
      </left>
      <right style="thin">
        <color rgb="FFB7B7B7"/>
      </right>
      <top style="thin">
        <color rgb="FFB7B7B7"/>
      </top>
      <bottom style="thin">
        <color rgb="FFB7B7B7"/>
      </bottom>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left style="thin">
        <color rgb="FFB7B7B7"/>
      </left>
    </border>
    <border>
      <right style="thin">
        <color rgb="FFB7B7B7"/>
      </right>
    </border>
    <border>
      <top style="thin">
        <color rgb="FFB7B7B7"/>
      </top>
      <bottom style="thin">
        <color rgb="FFB7B7B7"/>
      </bottom>
    </border>
    <border>
      <left style="thin">
        <color rgb="FFB7B7B7"/>
      </left>
      <top style="thin">
        <color rgb="FFB7B7B7"/>
      </top>
      <bottom style="thin">
        <color rgb="FFB7B7B7"/>
      </bottom>
    </border>
    <border>
      <right style="thin">
        <color rgb="FFB7B7B7"/>
      </right>
      <top style="thin">
        <color rgb="FFB7B7B7"/>
      </top>
      <bottom style="thin">
        <color rgb="FFB7B7B7"/>
      </bottom>
    </border>
    <border>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readingOrder="0" vertical="center"/>
    </xf>
    <xf borderId="0" fillId="0" fontId="4" numFmtId="0" xfId="0" applyAlignment="1" applyFont="1">
      <alignment horizontal="center" vertical="center"/>
    </xf>
    <xf borderId="0" fillId="0" fontId="4" numFmtId="0" xfId="0" applyAlignment="1" applyFont="1">
      <alignment vertical="center"/>
    </xf>
    <xf borderId="0" fillId="0" fontId="5" numFmtId="0" xfId="0" applyAlignment="1" applyFont="1">
      <alignment vertical="center"/>
    </xf>
    <xf borderId="0" fillId="0" fontId="5" numFmtId="0" xfId="0" applyAlignment="1" applyFont="1">
      <alignment horizontal="right" readingOrder="0" vertical="center"/>
    </xf>
    <xf borderId="1" fillId="0" fontId="5" numFmtId="164" xfId="0" applyAlignment="1" applyBorder="1" applyFont="1" applyNumberFormat="1">
      <alignment horizontal="center" readingOrder="0" vertical="center"/>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horizontal="center" vertical="center"/>
    </xf>
    <xf borderId="0" fillId="0" fontId="7" numFmtId="0" xfId="0" applyAlignment="1" applyFont="1">
      <alignment vertical="center"/>
    </xf>
    <xf borderId="0" fillId="0" fontId="6" numFmtId="0" xfId="0" applyAlignment="1" applyFont="1">
      <alignment horizontal="right" readingOrder="0" vertical="center"/>
    </xf>
    <xf borderId="1" fillId="0" fontId="6" numFmtId="0" xfId="0" applyAlignment="1" applyBorder="1" applyFont="1">
      <alignment horizontal="center" readingOrder="0" vertical="center"/>
    </xf>
    <xf borderId="2" fillId="2" fontId="8" numFmtId="165" xfId="0" applyAlignment="1" applyBorder="1" applyFill="1" applyFont="1" applyNumberFormat="1">
      <alignment horizontal="left" vertical="center"/>
    </xf>
    <xf borderId="3" fillId="0" fontId="9" numFmtId="0" xfId="0" applyBorder="1" applyFont="1"/>
    <xf borderId="4" fillId="0" fontId="9" numFmtId="0" xfId="0" applyBorder="1" applyFont="1"/>
    <xf borderId="0" fillId="2" fontId="8" numFmtId="165" xfId="0" applyAlignment="1" applyFont="1" applyNumberFormat="1">
      <alignment horizontal="left" vertical="center"/>
    </xf>
    <xf borderId="0" fillId="0" fontId="10" numFmtId="0" xfId="0" applyAlignment="1" applyFont="1">
      <alignment readingOrder="0" vertical="center"/>
    </xf>
    <xf borderId="0" fillId="0" fontId="10" numFmtId="0" xfId="0" applyAlignment="1" applyFont="1">
      <alignment horizontal="center" vertical="center"/>
    </xf>
    <xf borderId="5" fillId="2" fontId="11" numFmtId="166" xfId="0" applyAlignment="1" applyBorder="1" applyFont="1" applyNumberFormat="1">
      <alignment horizontal="center" readingOrder="0" vertical="center"/>
    </xf>
    <xf borderId="0" fillId="2" fontId="11" numFmtId="166" xfId="0" applyAlignment="1" applyFont="1" applyNumberFormat="1">
      <alignment horizontal="center" readingOrder="0" vertical="center"/>
    </xf>
    <xf borderId="6" fillId="2" fontId="11" numFmtId="166" xfId="0" applyAlignment="1" applyBorder="1" applyFont="1" applyNumberFormat="1">
      <alignment horizontal="center" readingOrder="0" vertical="center"/>
    </xf>
    <xf borderId="0" fillId="3" fontId="12" numFmtId="0" xfId="0" applyAlignment="1" applyFill="1" applyFont="1">
      <alignment readingOrder="0" vertical="center"/>
    </xf>
    <xf borderId="0" fillId="3" fontId="12" numFmtId="0" xfId="0" applyAlignment="1" applyFont="1">
      <alignment horizontal="center" readingOrder="0" vertical="center"/>
    </xf>
    <xf borderId="7" fillId="3" fontId="12" numFmtId="0" xfId="0" applyAlignment="1" applyBorder="1" applyFont="1">
      <alignment horizontal="center" readingOrder="0" vertical="center"/>
    </xf>
    <xf borderId="8" fillId="0" fontId="9" numFmtId="0" xfId="0" applyBorder="1" applyFont="1"/>
    <xf borderId="0" fillId="3" fontId="12" numFmtId="0" xfId="0" applyAlignment="1" applyFont="1">
      <alignment horizontal="center" vertical="center"/>
    </xf>
    <xf borderId="0" fillId="3" fontId="13" numFmtId="0" xfId="0" applyAlignment="1" applyFont="1">
      <alignment horizontal="center" vertical="center"/>
    </xf>
    <xf borderId="0" fillId="4" fontId="4" numFmtId="0" xfId="0" applyAlignment="1" applyFill="1" applyFont="1">
      <alignment readingOrder="0" vertical="center"/>
    </xf>
    <xf borderId="0" fillId="4" fontId="4" numFmtId="164" xfId="0" applyAlignment="1" applyFont="1" applyNumberFormat="1">
      <alignment horizontal="center" readingOrder="0" vertical="center"/>
    </xf>
    <xf borderId="7" fillId="4" fontId="14" numFmtId="9" xfId="0" applyAlignment="1" applyBorder="1" applyFont="1" applyNumberFormat="1">
      <alignment horizontal="center" readingOrder="0" vertical="center"/>
    </xf>
    <xf borderId="8" fillId="4" fontId="4" numFmtId="164" xfId="0" applyAlignment="1" applyBorder="1" applyFont="1" applyNumberFormat="1">
      <alignment horizontal="center" readingOrder="0" vertical="center"/>
    </xf>
    <xf borderId="0" fillId="4" fontId="5" numFmtId="164" xfId="0" applyAlignment="1" applyFont="1" applyNumberFormat="1">
      <alignment horizontal="center" readingOrder="0" vertical="center"/>
    </xf>
    <xf borderId="0" fillId="4" fontId="5" numFmtId="0" xfId="0" applyAlignment="1" applyFont="1">
      <alignment horizontal="center" vertical="center"/>
    </xf>
    <xf borderId="0" fillId="4" fontId="4" numFmtId="0" xfId="0" applyAlignment="1" applyFont="1">
      <alignment horizontal="center" vertical="center"/>
    </xf>
    <xf borderId="9" fillId="0" fontId="7" numFmtId="0" xfId="0" applyAlignment="1" applyBorder="1" applyFont="1">
      <alignment readingOrder="0" vertical="center"/>
    </xf>
    <xf borderId="9" fillId="0" fontId="7" numFmtId="164" xfId="0" applyAlignment="1" applyBorder="1" applyFont="1" applyNumberFormat="1">
      <alignment horizontal="center" readingOrder="0" vertical="center"/>
    </xf>
    <xf borderId="10" fillId="0" fontId="11" numFmtId="9" xfId="0" applyAlignment="1" applyBorder="1" applyFont="1" applyNumberFormat="1">
      <alignment horizontal="center" readingOrder="0" vertical="center"/>
    </xf>
    <xf borderId="11" fillId="0" fontId="7" numFmtId="164" xfId="0" applyAlignment="1" applyBorder="1" applyFont="1" applyNumberFormat="1">
      <alignment horizontal="center" readingOrder="0" vertical="center"/>
    </xf>
    <xf borderId="9" fillId="0" fontId="6" numFmtId="0" xfId="0" applyAlignment="1" applyBorder="1" applyFont="1">
      <alignment horizontal="center" readingOrder="0" vertical="center"/>
    </xf>
    <xf borderId="9" fillId="0" fontId="6" numFmtId="164" xfId="0" applyAlignment="1" applyBorder="1" applyFont="1" applyNumberFormat="1">
      <alignment horizontal="center" vertical="center"/>
    </xf>
    <xf borderId="9" fillId="0" fontId="7" numFmtId="0" xfId="0" applyAlignment="1" applyBorder="1" applyFont="1">
      <alignment horizontal="center" vertical="center"/>
    </xf>
    <xf borderId="0" fillId="4" fontId="5" numFmtId="164" xfId="0" applyAlignment="1" applyFont="1" applyNumberFormat="1">
      <alignment horizontal="center" vertical="center"/>
    </xf>
    <xf borderId="0" fillId="0" fontId="7" numFmtId="0" xfId="0" applyAlignment="1" applyFont="1">
      <alignment readingOrder="0"/>
    </xf>
    <xf borderId="9" fillId="0" fontId="6" numFmtId="164" xfId="0" applyAlignment="1" applyBorder="1" applyFont="1" applyNumberFormat="1">
      <alignment horizontal="center" readingOrder="0" vertical="center"/>
    </xf>
    <xf borderId="9" fillId="5" fontId="7" numFmtId="0" xfId="0" applyAlignment="1" applyBorder="1" applyFill="1" applyFont="1">
      <alignment readingOrder="0" vertical="center"/>
    </xf>
    <xf borderId="9" fillId="5" fontId="7" numFmtId="164" xfId="0" applyAlignment="1" applyBorder="1" applyFont="1" applyNumberFormat="1">
      <alignment horizontal="center" readingOrder="0" vertical="center"/>
    </xf>
    <xf borderId="10" fillId="5" fontId="11" numFmtId="9" xfId="0" applyAlignment="1" applyBorder="1" applyFont="1" applyNumberFormat="1">
      <alignment horizontal="center" readingOrder="0" vertical="center"/>
    </xf>
    <xf borderId="11" fillId="5" fontId="7" numFmtId="164" xfId="0" applyAlignment="1" applyBorder="1" applyFont="1" applyNumberFormat="1">
      <alignment horizontal="center" readingOrder="0" vertical="center"/>
    </xf>
    <xf borderId="9" fillId="5" fontId="6" numFmtId="164" xfId="0" applyAlignment="1" applyBorder="1" applyFont="1" applyNumberFormat="1">
      <alignment horizontal="center" readingOrder="0" vertical="center"/>
    </xf>
    <xf borderId="9" fillId="5" fontId="6" numFmtId="0" xfId="0" applyAlignment="1" applyBorder="1" applyFont="1">
      <alignment horizontal="center" readingOrder="0" vertical="center"/>
    </xf>
    <xf borderId="9" fillId="5" fontId="6" numFmtId="164" xfId="0" applyAlignment="1" applyBorder="1" applyFont="1" applyNumberFormat="1">
      <alignment horizontal="center" vertical="center"/>
    </xf>
    <xf borderId="9" fillId="5" fontId="7" numFmtId="0" xfId="0" applyAlignment="1" applyBorder="1" applyFont="1">
      <alignment horizontal="center" vertical="center"/>
    </xf>
    <xf borderId="0" fillId="5" fontId="7" numFmtId="0" xfId="0" applyAlignment="1" applyFont="1">
      <alignment horizontal="center" vertical="center"/>
    </xf>
    <xf borderId="0" fillId="5" fontId="7" numFmtId="0" xfId="0" applyAlignment="1" applyFont="1">
      <alignment readingOrder="0" vertical="center"/>
    </xf>
    <xf borderId="0" fillId="5" fontId="7" numFmtId="164" xfId="0" applyAlignment="1" applyFont="1" applyNumberFormat="1">
      <alignment horizontal="center" readingOrder="0" vertical="center"/>
    </xf>
    <xf borderId="0" fillId="5" fontId="11" numFmtId="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 fontId="6" numFmtId="0" xfId="0" applyAlignment="1" applyFont="1">
      <alignment horizontal="center" readingOrder="0" vertical="center"/>
    </xf>
    <xf borderId="0" fillId="5" fontId="6" numFmtId="164" xfId="0" applyAlignment="1" applyFont="1" applyNumberFormat="1">
      <alignment horizontal="center" vertical="center"/>
    </xf>
    <xf borderId="0" fillId="0" fontId="15" numFmtId="0" xfId="0" applyAlignment="1" applyFont="1">
      <alignment readingOrder="0"/>
    </xf>
    <xf borderId="9" fillId="0" fontId="7" numFmtId="0" xfId="0" applyAlignment="1" applyBorder="1" applyFont="1">
      <alignment readingOrder="0"/>
    </xf>
    <xf borderId="11" fillId="0" fontId="16" numFmtId="164" xfId="0" applyBorder="1" applyFont="1" applyNumberFormat="1"/>
    <xf borderId="9" fillId="0" fontId="11" numFmtId="9" xfId="0" applyAlignment="1" applyBorder="1" applyFont="1" applyNumberFormat="1">
      <alignment horizontal="center"/>
    </xf>
    <xf borderId="9" fillId="0" fontId="2" numFmtId="164" xfId="0" applyAlignment="1" applyBorder="1" applyFont="1" applyNumberFormat="1">
      <alignment horizontal="center"/>
    </xf>
    <xf borderId="9" fillId="0" fontId="2" numFmtId="164" xfId="0" applyAlignment="1" applyBorder="1" applyFont="1" applyNumberFormat="1">
      <alignment horizontal="center" readingOrder="0"/>
    </xf>
    <xf borderId="9" fillId="0" fontId="2" numFmtId="0" xfId="0" applyAlignment="1" applyBorder="1" applyFont="1">
      <alignment horizontal="center" readingOrder="0"/>
    </xf>
    <xf borderId="9" fillId="0" fontId="16" numFmtId="0" xfId="0" applyBorder="1" applyFont="1"/>
    <xf borderId="0" fillId="0" fontId="7" numFmtId="164" xfId="0" applyAlignment="1" applyFont="1" applyNumberFormat="1">
      <alignment horizontal="center" readingOrder="0" vertical="center"/>
    </xf>
    <xf borderId="0" fillId="0" fontId="11" numFmtId="9" xfId="0" applyAlignment="1" applyFont="1" applyNumberForma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164" xfId="0" applyAlignment="1" applyFont="1" applyNumberFormat="1">
      <alignment horizontal="center" vertical="center"/>
    </xf>
    <xf borderId="0" fillId="6" fontId="17" numFmtId="0" xfId="0" applyAlignment="1" applyFill="1" applyFont="1">
      <alignment readingOrder="0" vertical="center"/>
    </xf>
    <xf borderId="0" fillId="0" fontId="18" numFmtId="0" xfId="0" applyAlignment="1" applyFont="1">
      <alignment shrinkToFit="0" wrapText="1"/>
    </xf>
    <xf borderId="0" fillId="0" fontId="18" numFmtId="0" xfId="0" applyAlignment="1" applyFont="1">
      <alignment readingOrder="0" shrinkToFit="0" wrapText="1"/>
    </xf>
    <xf borderId="0" fillId="0" fontId="15" numFmtId="0" xfId="0" applyAlignment="1" applyFont="1">
      <alignment readingOrder="0" shrinkToFit="0" vertical="top" wrapText="1"/>
    </xf>
    <xf borderId="0" fillId="0" fontId="19" numFmtId="0" xfId="0" applyAlignment="1" applyFont="1">
      <alignment readingOrder="0" shrinkToFit="0" wrapText="1"/>
    </xf>
    <xf borderId="0" fillId="0" fontId="20" numFmtId="0" xfId="0" applyAlignment="1" applyFont="1">
      <alignment readingOrder="0" shrinkToFit="0" wrapText="1"/>
    </xf>
    <xf borderId="0" fillId="0" fontId="18" numFmtId="0" xfId="0" applyFont="1"/>
    <xf borderId="0" fillId="0" fontId="16" numFmtId="0" xfId="0" applyAlignment="1" applyFont="1">
      <alignment shrinkToFit="0" wrapText="1"/>
    </xf>
    <xf borderId="0" fillId="0" fontId="21" numFmtId="0" xfId="0" applyAlignment="1" applyFont="1">
      <alignment shrinkToFit="0" wrapText="1"/>
    </xf>
    <xf borderId="0" fillId="0" fontId="22" numFmtId="0" xfId="0" applyAlignment="1" applyFont="1">
      <alignment readingOrder="0" shrinkToFit="0" vertical="top" wrapText="1"/>
    </xf>
    <xf borderId="0" fillId="0" fontId="23" numFmtId="0" xfId="0" applyAlignment="1" applyFont="1">
      <alignment shrinkToFit="0" wrapText="1"/>
    </xf>
    <xf borderId="0" fillId="0" fontId="22" numFmtId="0" xfId="0" applyAlignment="1" applyFont="1">
      <alignment readingOrder="0" shrinkToFit="0" vertical="top" wrapText="1"/>
    </xf>
    <xf borderId="0" fillId="0" fontId="24" numFmtId="0" xfId="0" applyAlignment="1" applyFont="1">
      <alignment readingOrder="0" shrinkToFit="0" vertical="top" wrapText="1"/>
    </xf>
    <xf borderId="0" fillId="0" fontId="16" numFmtId="0" xfId="0" applyAlignment="1" applyFont="1">
      <alignment horizontal="left" vertical="center"/>
    </xf>
    <xf borderId="0" fillId="7" fontId="24" numFmtId="0" xfId="0" applyAlignment="1" applyFill="1" applyFont="1">
      <alignment horizontal="left" readingOrder="0" shrinkToFit="0" vertical="center" wrapText="1"/>
    </xf>
    <xf borderId="0" fillId="0" fontId="24" numFmtId="0" xfId="0" applyAlignment="1" applyFont="1">
      <alignment readingOrder="0" shrinkToFit="0" vertical="top" wrapText="1"/>
    </xf>
    <xf borderId="0" fillId="0" fontId="25" numFmtId="0" xfId="0" applyAlignment="1" applyFont="1">
      <alignment shrinkToFit="0" vertical="top" wrapText="1"/>
    </xf>
    <xf borderId="0" fillId="0" fontId="16" numFmtId="0" xfId="0" applyAlignment="1" applyFont="1">
      <alignment readingOrder="0" shrinkToFit="0" wrapText="1"/>
    </xf>
    <xf borderId="0" fillId="0" fontId="26" numFmtId="0" xfId="0" applyAlignment="1" applyFont="1">
      <alignment readingOrder="0" shrinkToFit="0" wrapText="0"/>
    </xf>
    <xf borderId="0" fillId="0" fontId="27" numFmtId="0" xfId="0" applyAlignment="1" applyFont="1">
      <alignment readingOrder="0"/>
    </xf>
    <xf borderId="12" fillId="7" fontId="28" numFmtId="0" xfId="0" applyAlignment="1" applyBorder="1" applyFont="1">
      <alignment readingOrder="0" shrinkToFit="0" vertical="center" wrapText="0"/>
    </xf>
    <xf borderId="0" fillId="7" fontId="29" numFmtId="0" xfId="0" applyAlignment="1" applyFont="1">
      <alignment vertical="center"/>
    </xf>
  </cellXfs>
  <cellStyles count="1">
    <cellStyle xfId="0" name="Normal" builtinId="0"/>
  </cellStyles>
  <dxfs count="3">
    <dxf>
      <font/>
      <fill>
        <patternFill patternType="solid">
          <fgColor rgb="FFCCCCCC"/>
          <bgColor rgb="FFCCCCCC"/>
        </patternFill>
      </fill>
      <border/>
    </dxf>
    <dxf>
      <font/>
      <fill>
        <patternFill patternType="solid">
          <fgColor rgb="FF0B5394"/>
          <bgColor rgb="FF0B5394"/>
        </patternFill>
      </fill>
      <border/>
    </dxf>
    <dxf>
      <font>
        <b/>
        <color rgb="FFFFFFFF"/>
      </font>
      <fill>
        <patternFill patternType="solid">
          <fgColor rgb="FFA61C00"/>
          <bgColor rgb="FFA61C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209675" cy="3333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vertex42.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8eKk0M2zGIk" TargetMode="External"/><Relationship Id="rId2" Type="http://schemas.openxmlformats.org/officeDocument/2006/relationships/hyperlink" Target="https://www.vertex42.com/ExcelTemplates/simple-gantt-chart.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75" outlineLevelRow="1"/>
  <cols>
    <col customWidth="1" min="1" max="1" width="20.0"/>
    <col customWidth="1" min="2" max="2" width="9.71"/>
    <col customWidth="1" min="3" max="3" width="4.43"/>
    <col customWidth="1" min="4" max="4" width="11.57"/>
    <col customWidth="1" min="5" max="5" width="13.0"/>
    <col customWidth="1" min="6" max="6" width="6.14"/>
    <col customWidth="1" min="7" max="7" width="13.0"/>
    <col customWidth="1" min="8" max="8" width="2.57"/>
    <col customWidth="1" min="9" max="66" width="2.43"/>
  </cols>
  <sheetData>
    <row r="1">
      <c r="A1" s="1" t="s">
        <v>0</v>
      </c>
      <c r="B1" s="2"/>
      <c r="C1" s="3"/>
      <c r="D1" s="3"/>
      <c r="E1" s="3"/>
      <c r="F1" s="3"/>
      <c r="G1" s="3"/>
      <c r="H1" s="3"/>
      <c r="I1" s="4" t="s">
        <v>1</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row r="2" ht="18.75" customHeight="1">
      <c r="A2" s="5" t="s">
        <v>2</v>
      </c>
      <c r="B2" s="6"/>
      <c r="C2" s="7"/>
      <c r="D2" s="7"/>
      <c r="E2" s="8"/>
      <c r="F2" s="9" t="s">
        <v>3</v>
      </c>
      <c r="G2" s="10">
        <v>44468.0</v>
      </c>
      <c r="H2" s="11"/>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ht="18.75" customHeight="1">
      <c r="A3" s="12"/>
      <c r="B3" s="13"/>
      <c r="C3" s="14"/>
      <c r="D3" s="14"/>
      <c r="E3" s="11"/>
      <c r="F3" s="15" t="s">
        <v>4</v>
      </c>
      <c r="G3" s="16">
        <v>16.0</v>
      </c>
      <c r="H3" s="11"/>
      <c r="I3" s="17">
        <f>I4</f>
        <v>44571</v>
      </c>
      <c r="J3" s="18"/>
      <c r="K3" s="18"/>
      <c r="L3" s="18"/>
      <c r="M3" s="18"/>
      <c r="N3" s="18"/>
      <c r="O3" s="19"/>
      <c r="P3" s="17">
        <f>P4</f>
        <v>44578</v>
      </c>
      <c r="Q3" s="18"/>
      <c r="R3" s="18"/>
      <c r="S3" s="18"/>
      <c r="T3" s="18"/>
      <c r="U3" s="18"/>
      <c r="V3" s="19"/>
      <c r="W3" s="17">
        <f>W4</f>
        <v>44585</v>
      </c>
      <c r="X3" s="18"/>
      <c r="Y3" s="18"/>
      <c r="Z3" s="18"/>
      <c r="AA3" s="18"/>
      <c r="AB3" s="18"/>
      <c r="AC3" s="19"/>
      <c r="AD3" s="17">
        <f>AD4</f>
        <v>44592</v>
      </c>
      <c r="AE3" s="18"/>
      <c r="AF3" s="18"/>
      <c r="AG3" s="18"/>
      <c r="AH3" s="18"/>
      <c r="AI3" s="18"/>
      <c r="AJ3" s="19"/>
      <c r="AK3" s="17">
        <f>AK4</f>
        <v>44599</v>
      </c>
      <c r="AL3" s="18"/>
      <c r="AM3" s="18"/>
      <c r="AN3" s="18"/>
      <c r="AO3" s="18"/>
      <c r="AP3" s="18"/>
      <c r="AQ3" s="19"/>
      <c r="AR3" s="17">
        <f>AR4</f>
        <v>44606</v>
      </c>
      <c r="AS3" s="18"/>
      <c r="AT3" s="18"/>
      <c r="AU3" s="18"/>
      <c r="AV3" s="18"/>
      <c r="AW3" s="18"/>
      <c r="AX3" s="19"/>
      <c r="AY3" s="17">
        <f>AY4</f>
        <v>44613</v>
      </c>
      <c r="AZ3" s="18"/>
      <c r="BA3" s="18"/>
      <c r="BB3" s="18"/>
      <c r="BC3" s="18"/>
      <c r="BD3" s="18"/>
      <c r="BE3" s="19"/>
      <c r="BF3" s="17">
        <f>BF4</f>
        <v>44620</v>
      </c>
      <c r="BG3" s="18"/>
      <c r="BH3" s="18"/>
      <c r="BI3" s="18"/>
      <c r="BJ3" s="18"/>
      <c r="BK3" s="18"/>
      <c r="BL3" s="19"/>
      <c r="BM3" s="20"/>
      <c r="BN3" s="20"/>
    </row>
    <row r="4" ht="18.75" customHeight="1">
      <c r="A4" s="21"/>
      <c r="B4" s="22"/>
      <c r="C4" s="22"/>
      <c r="D4" s="22"/>
      <c r="E4" s="22"/>
      <c r="F4" s="22"/>
      <c r="G4" s="22"/>
      <c r="H4" s="22"/>
      <c r="I4" s="23">
        <f>$G$2-WEEKDAY(G2,3)+(G3-1)*7</f>
        <v>44571</v>
      </c>
      <c r="J4" s="24">
        <f t="shared" ref="J4:BL4" si="1">I4+1</f>
        <v>44572</v>
      </c>
      <c r="K4" s="24">
        <f t="shared" si="1"/>
        <v>44573</v>
      </c>
      <c r="L4" s="24">
        <f t="shared" si="1"/>
        <v>44574</v>
      </c>
      <c r="M4" s="24">
        <f t="shared" si="1"/>
        <v>44575</v>
      </c>
      <c r="N4" s="24">
        <f t="shared" si="1"/>
        <v>44576</v>
      </c>
      <c r="O4" s="25">
        <f t="shared" si="1"/>
        <v>44577</v>
      </c>
      <c r="P4" s="23">
        <f t="shared" si="1"/>
        <v>44578</v>
      </c>
      <c r="Q4" s="24">
        <f t="shared" si="1"/>
        <v>44579</v>
      </c>
      <c r="R4" s="24">
        <f t="shared" si="1"/>
        <v>44580</v>
      </c>
      <c r="S4" s="24">
        <f t="shared" si="1"/>
        <v>44581</v>
      </c>
      <c r="T4" s="24">
        <f t="shared" si="1"/>
        <v>44582</v>
      </c>
      <c r="U4" s="24">
        <f t="shared" si="1"/>
        <v>44583</v>
      </c>
      <c r="V4" s="25">
        <f t="shared" si="1"/>
        <v>44584</v>
      </c>
      <c r="W4" s="23">
        <f t="shared" si="1"/>
        <v>44585</v>
      </c>
      <c r="X4" s="24">
        <f t="shared" si="1"/>
        <v>44586</v>
      </c>
      <c r="Y4" s="24">
        <f t="shared" si="1"/>
        <v>44587</v>
      </c>
      <c r="Z4" s="24">
        <f t="shared" si="1"/>
        <v>44588</v>
      </c>
      <c r="AA4" s="24">
        <f t="shared" si="1"/>
        <v>44589</v>
      </c>
      <c r="AB4" s="24">
        <f t="shared" si="1"/>
        <v>44590</v>
      </c>
      <c r="AC4" s="25">
        <f t="shared" si="1"/>
        <v>44591</v>
      </c>
      <c r="AD4" s="23">
        <f t="shared" si="1"/>
        <v>44592</v>
      </c>
      <c r="AE4" s="24">
        <f t="shared" si="1"/>
        <v>44593</v>
      </c>
      <c r="AF4" s="24">
        <f t="shared" si="1"/>
        <v>44594</v>
      </c>
      <c r="AG4" s="24">
        <f t="shared" si="1"/>
        <v>44595</v>
      </c>
      <c r="AH4" s="24">
        <f t="shared" si="1"/>
        <v>44596</v>
      </c>
      <c r="AI4" s="24">
        <f t="shared" si="1"/>
        <v>44597</v>
      </c>
      <c r="AJ4" s="25">
        <f t="shared" si="1"/>
        <v>44598</v>
      </c>
      <c r="AK4" s="23">
        <f t="shared" si="1"/>
        <v>44599</v>
      </c>
      <c r="AL4" s="24">
        <f t="shared" si="1"/>
        <v>44600</v>
      </c>
      <c r="AM4" s="24">
        <f t="shared" si="1"/>
        <v>44601</v>
      </c>
      <c r="AN4" s="24">
        <f t="shared" si="1"/>
        <v>44602</v>
      </c>
      <c r="AO4" s="24">
        <f t="shared" si="1"/>
        <v>44603</v>
      </c>
      <c r="AP4" s="24">
        <f t="shared" si="1"/>
        <v>44604</v>
      </c>
      <c r="AQ4" s="25">
        <f t="shared" si="1"/>
        <v>44605</v>
      </c>
      <c r="AR4" s="23">
        <f t="shared" si="1"/>
        <v>44606</v>
      </c>
      <c r="AS4" s="24">
        <f t="shared" si="1"/>
        <v>44607</v>
      </c>
      <c r="AT4" s="24">
        <f t="shared" si="1"/>
        <v>44608</v>
      </c>
      <c r="AU4" s="24">
        <f t="shared" si="1"/>
        <v>44609</v>
      </c>
      <c r="AV4" s="24">
        <f t="shared" si="1"/>
        <v>44610</v>
      </c>
      <c r="AW4" s="24">
        <f t="shared" si="1"/>
        <v>44611</v>
      </c>
      <c r="AX4" s="25">
        <f t="shared" si="1"/>
        <v>44612</v>
      </c>
      <c r="AY4" s="23">
        <f t="shared" si="1"/>
        <v>44613</v>
      </c>
      <c r="AZ4" s="24">
        <f t="shared" si="1"/>
        <v>44614</v>
      </c>
      <c r="BA4" s="24">
        <f t="shared" si="1"/>
        <v>44615</v>
      </c>
      <c r="BB4" s="24">
        <f t="shared" si="1"/>
        <v>44616</v>
      </c>
      <c r="BC4" s="24">
        <f t="shared" si="1"/>
        <v>44617</v>
      </c>
      <c r="BD4" s="24">
        <f t="shared" si="1"/>
        <v>44618</v>
      </c>
      <c r="BE4" s="25">
        <f t="shared" si="1"/>
        <v>44619</v>
      </c>
      <c r="BF4" s="23">
        <f t="shared" si="1"/>
        <v>44620</v>
      </c>
      <c r="BG4" s="24">
        <f t="shared" si="1"/>
        <v>44621</v>
      </c>
      <c r="BH4" s="24">
        <f t="shared" si="1"/>
        <v>44622</v>
      </c>
      <c r="BI4" s="24">
        <f t="shared" si="1"/>
        <v>44623</v>
      </c>
      <c r="BJ4" s="24">
        <f t="shared" si="1"/>
        <v>44624</v>
      </c>
      <c r="BK4" s="24">
        <f t="shared" si="1"/>
        <v>44625</v>
      </c>
      <c r="BL4" s="25">
        <f t="shared" si="1"/>
        <v>44626</v>
      </c>
      <c r="BM4" s="24"/>
      <c r="BN4" s="24"/>
    </row>
    <row r="5" ht="22.5" customHeight="1">
      <c r="A5" s="26" t="s">
        <v>5</v>
      </c>
      <c r="B5" s="27" t="s">
        <v>6</v>
      </c>
      <c r="C5" s="28" t="s">
        <v>7</v>
      </c>
      <c r="D5" s="29"/>
      <c r="E5" s="27" t="s">
        <v>8</v>
      </c>
      <c r="F5" s="27" t="s">
        <v>9</v>
      </c>
      <c r="G5" s="27" t="s">
        <v>10</v>
      </c>
      <c r="H5" s="30"/>
      <c r="I5" s="31" t="str">
        <f t="shared" ref="I5:BL5" si="2">LEFT(TEXT(I4,"ddd"),1)</f>
        <v>M</v>
      </c>
      <c r="J5" s="31" t="str">
        <f t="shared" si="2"/>
        <v>T</v>
      </c>
      <c r="K5" s="31" t="str">
        <f t="shared" si="2"/>
        <v>W</v>
      </c>
      <c r="L5" s="31" t="str">
        <f t="shared" si="2"/>
        <v>T</v>
      </c>
      <c r="M5" s="31" t="str">
        <f t="shared" si="2"/>
        <v>F</v>
      </c>
      <c r="N5" s="31" t="str">
        <f t="shared" si="2"/>
        <v>S</v>
      </c>
      <c r="O5" s="31" t="str">
        <f t="shared" si="2"/>
        <v>S</v>
      </c>
      <c r="P5" s="31" t="str">
        <f t="shared" si="2"/>
        <v>M</v>
      </c>
      <c r="Q5" s="31" t="str">
        <f t="shared" si="2"/>
        <v>T</v>
      </c>
      <c r="R5" s="31" t="str">
        <f t="shared" si="2"/>
        <v>W</v>
      </c>
      <c r="S5" s="31" t="str">
        <f t="shared" si="2"/>
        <v>T</v>
      </c>
      <c r="T5" s="31" t="str">
        <f t="shared" si="2"/>
        <v>F</v>
      </c>
      <c r="U5" s="31" t="str">
        <f t="shared" si="2"/>
        <v>S</v>
      </c>
      <c r="V5" s="31" t="str">
        <f t="shared" si="2"/>
        <v>S</v>
      </c>
      <c r="W5" s="31" t="str">
        <f t="shared" si="2"/>
        <v>M</v>
      </c>
      <c r="X5" s="31" t="str">
        <f t="shared" si="2"/>
        <v>T</v>
      </c>
      <c r="Y5" s="31" t="str">
        <f t="shared" si="2"/>
        <v>W</v>
      </c>
      <c r="Z5" s="31" t="str">
        <f t="shared" si="2"/>
        <v>T</v>
      </c>
      <c r="AA5" s="31" t="str">
        <f t="shared" si="2"/>
        <v>F</v>
      </c>
      <c r="AB5" s="31" t="str">
        <f t="shared" si="2"/>
        <v>S</v>
      </c>
      <c r="AC5" s="31" t="str">
        <f t="shared" si="2"/>
        <v>S</v>
      </c>
      <c r="AD5" s="31" t="str">
        <f t="shared" si="2"/>
        <v>M</v>
      </c>
      <c r="AE5" s="31" t="str">
        <f t="shared" si="2"/>
        <v>T</v>
      </c>
      <c r="AF5" s="31" t="str">
        <f t="shared" si="2"/>
        <v>W</v>
      </c>
      <c r="AG5" s="31" t="str">
        <f t="shared" si="2"/>
        <v>T</v>
      </c>
      <c r="AH5" s="31" t="str">
        <f t="shared" si="2"/>
        <v>F</v>
      </c>
      <c r="AI5" s="31" t="str">
        <f t="shared" si="2"/>
        <v>S</v>
      </c>
      <c r="AJ5" s="31" t="str">
        <f t="shared" si="2"/>
        <v>S</v>
      </c>
      <c r="AK5" s="31" t="str">
        <f t="shared" si="2"/>
        <v>M</v>
      </c>
      <c r="AL5" s="31" t="str">
        <f t="shared" si="2"/>
        <v>T</v>
      </c>
      <c r="AM5" s="31" t="str">
        <f t="shared" si="2"/>
        <v>W</v>
      </c>
      <c r="AN5" s="31" t="str">
        <f t="shared" si="2"/>
        <v>T</v>
      </c>
      <c r="AO5" s="31" t="str">
        <f t="shared" si="2"/>
        <v>F</v>
      </c>
      <c r="AP5" s="31" t="str">
        <f t="shared" si="2"/>
        <v>S</v>
      </c>
      <c r="AQ5" s="31" t="str">
        <f t="shared" si="2"/>
        <v>S</v>
      </c>
      <c r="AR5" s="31" t="str">
        <f t="shared" si="2"/>
        <v>M</v>
      </c>
      <c r="AS5" s="31" t="str">
        <f t="shared" si="2"/>
        <v>T</v>
      </c>
      <c r="AT5" s="31" t="str">
        <f t="shared" si="2"/>
        <v>W</v>
      </c>
      <c r="AU5" s="31" t="str">
        <f t="shared" si="2"/>
        <v>T</v>
      </c>
      <c r="AV5" s="31" t="str">
        <f t="shared" si="2"/>
        <v>F</v>
      </c>
      <c r="AW5" s="31" t="str">
        <f t="shared" si="2"/>
        <v>S</v>
      </c>
      <c r="AX5" s="31" t="str">
        <f t="shared" si="2"/>
        <v>S</v>
      </c>
      <c r="AY5" s="31" t="str">
        <f t="shared" si="2"/>
        <v>M</v>
      </c>
      <c r="AZ5" s="31" t="str">
        <f t="shared" si="2"/>
        <v>T</v>
      </c>
      <c r="BA5" s="31" t="str">
        <f t="shared" si="2"/>
        <v>W</v>
      </c>
      <c r="BB5" s="31" t="str">
        <f t="shared" si="2"/>
        <v>T</v>
      </c>
      <c r="BC5" s="31" t="str">
        <f t="shared" si="2"/>
        <v>F</v>
      </c>
      <c r="BD5" s="31" t="str">
        <f t="shared" si="2"/>
        <v>S</v>
      </c>
      <c r="BE5" s="31" t="str">
        <f t="shared" si="2"/>
        <v>S</v>
      </c>
      <c r="BF5" s="31" t="str">
        <f t="shared" si="2"/>
        <v>M</v>
      </c>
      <c r="BG5" s="31" t="str">
        <f t="shared" si="2"/>
        <v>T</v>
      </c>
      <c r="BH5" s="31" t="str">
        <f t="shared" si="2"/>
        <v>W</v>
      </c>
      <c r="BI5" s="31" t="str">
        <f t="shared" si="2"/>
        <v>T</v>
      </c>
      <c r="BJ5" s="31" t="str">
        <f t="shared" si="2"/>
        <v>F</v>
      </c>
      <c r="BK5" s="31" t="str">
        <f t="shared" si="2"/>
        <v>S</v>
      </c>
      <c r="BL5" s="31" t="str">
        <f t="shared" si="2"/>
        <v>S</v>
      </c>
      <c r="BM5" s="31"/>
      <c r="BN5" s="31"/>
    </row>
    <row r="6">
      <c r="A6" s="32" t="s">
        <v>11</v>
      </c>
      <c r="B6" s="33"/>
      <c r="C6" s="34"/>
      <c r="D6" s="35" t="str">
        <f t="array" ref="D6">IFERROR(SPARKLINE(C6,{"charttype","bar";"color1","gray";"max",1}),"-")</f>
        <v>-</v>
      </c>
      <c r="E6" s="36">
        <f>MIN(E7)</f>
        <v>44467</v>
      </c>
      <c r="F6" s="37"/>
      <c r="G6" s="36">
        <f>MAX(G7)</f>
        <v>44473</v>
      </c>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row>
    <row r="7" outlineLevel="1">
      <c r="A7" s="39" t="s">
        <v>12</v>
      </c>
      <c r="B7" s="40"/>
      <c r="C7" s="41">
        <v>1.0</v>
      </c>
      <c r="D7" s="42" t="str">
        <f>IFERROR(__xludf.DUMMYFUNCTION("IFERROR(SPARKLINE(C7,{""charttype"",""bar"";""color1"",""gray"";""max"",1}),""-"")"),"")</f>
        <v/>
      </c>
      <c r="E7" s="10">
        <v>44467.0</v>
      </c>
      <c r="F7" s="43">
        <v>6.0</v>
      </c>
      <c r="G7" s="44">
        <f>E7+F7</f>
        <v>44473</v>
      </c>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13"/>
      <c r="BN7" s="13"/>
    </row>
    <row r="8" outlineLevel="1">
      <c r="A8" s="32" t="s">
        <v>13</v>
      </c>
      <c r="B8" s="33"/>
      <c r="C8" s="34"/>
      <c r="D8" s="35" t="str">
        <f t="array" ref="D8">IFERROR(SPARKLINE(C8,{"charttype","bar";"color1","gray";"max",1}),"-")</f>
        <v>-</v>
      </c>
      <c r="E8" s="36">
        <f>MIN(E9:E12)</f>
        <v>44468</v>
      </c>
      <c r="F8" s="37"/>
      <c r="G8" s="46">
        <f>MAX(G9:G12)</f>
        <v>44478</v>
      </c>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row>
    <row r="9" outlineLevel="1">
      <c r="A9" s="39" t="s">
        <v>14</v>
      </c>
      <c r="B9" s="40"/>
      <c r="C9" s="41">
        <v>1.0</v>
      </c>
      <c r="D9" s="42" t="str">
        <f>IFERROR(__xludf.DUMMYFUNCTION("IFERROR(SPARKLINE(C9,{""charttype"",""bar"";""color1"",""gray"";""max"",1}),""-"")"),"")</f>
        <v/>
      </c>
      <c r="E9" s="10">
        <v>44468.0</v>
      </c>
      <c r="F9" s="43">
        <v>10.0</v>
      </c>
      <c r="G9" s="44">
        <f t="shared" ref="G9:G12" si="3">E9+F9</f>
        <v>44478</v>
      </c>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13"/>
      <c r="BN9" s="13"/>
    </row>
    <row r="10" outlineLevel="1">
      <c r="A10" s="39" t="s">
        <v>15</v>
      </c>
      <c r="B10" s="40"/>
      <c r="C10" s="41">
        <v>1.0</v>
      </c>
      <c r="D10" s="42" t="str">
        <f>IFERROR(__xludf.DUMMYFUNCTION("IFERROR(SPARKLINE(C10,{""charttype"",""bar"";""color1"",""gray"";""max"",1}),""-"")"),"")</f>
        <v/>
      </c>
      <c r="E10" s="10">
        <v>44468.0</v>
      </c>
      <c r="F10" s="43">
        <v>10.0</v>
      </c>
      <c r="G10" s="44">
        <f t="shared" si="3"/>
        <v>44478</v>
      </c>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13"/>
      <c r="BN10" s="13"/>
    </row>
    <row r="11">
      <c r="A11" s="47" t="s">
        <v>16</v>
      </c>
      <c r="C11" s="41">
        <v>1.0</v>
      </c>
      <c r="D11" s="42" t="str">
        <f>IFERROR(__xludf.DUMMYFUNCTION("IFERROR(SPARKLINE(C11,{""charttype"",""bar"";""color1"",""gray"";""max"",1}),""-"")"),"")</f>
        <v/>
      </c>
      <c r="E11" s="10">
        <v>44468.0</v>
      </c>
      <c r="F11" s="43">
        <v>10.0</v>
      </c>
      <c r="G11" s="44">
        <f t="shared" si="3"/>
        <v>44478</v>
      </c>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13"/>
      <c r="BN11" s="13"/>
    </row>
    <row r="12" outlineLevel="1">
      <c r="A12" s="39" t="s">
        <v>17</v>
      </c>
      <c r="B12" s="40"/>
      <c r="C12" s="41">
        <v>1.0</v>
      </c>
      <c r="D12" s="42" t="str">
        <f>IFERROR(__xludf.DUMMYFUNCTION("IFERROR(SPARKLINE(C12,{""charttype"",""bar"";""color1"",""gray"";""max"",1}),""-"")"),"")</f>
        <v/>
      </c>
      <c r="E12" s="10">
        <v>44468.0</v>
      </c>
      <c r="F12" s="43">
        <v>10.0</v>
      </c>
      <c r="G12" s="44">
        <f t="shared" si="3"/>
        <v>44478</v>
      </c>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13"/>
      <c r="BN12" s="13"/>
    </row>
    <row r="13" outlineLevel="1">
      <c r="A13" s="32" t="s">
        <v>18</v>
      </c>
      <c r="B13" s="33"/>
      <c r="C13" s="34"/>
      <c r="D13" s="35" t="str">
        <f t="array" ref="D13">IFERROR(SPARKLINE(C13,{"charttype","bar";"color1","gray";"max",1}),"-")</f>
        <v>-</v>
      </c>
      <c r="E13" s="36">
        <f>MIN(E14:E16)</f>
        <v>44489</v>
      </c>
      <c r="F13" s="37"/>
      <c r="G13" s="46">
        <f>MAX(G14:G16)</f>
        <v>44499</v>
      </c>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row>
    <row r="14" outlineLevel="1">
      <c r="A14" s="39" t="s">
        <v>19</v>
      </c>
      <c r="B14" s="40"/>
      <c r="C14" s="41">
        <v>1.0</v>
      </c>
      <c r="D14" s="42" t="str">
        <f>IFERROR(__xludf.DUMMYFUNCTION("IFERROR(SPARKLINE(C14,{""charttype"",""bar"";""color1"",""gray"";""max"",1}),""-"")"),"")</f>
        <v/>
      </c>
      <c r="E14" s="10">
        <v>44489.0</v>
      </c>
      <c r="F14" s="43">
        <v>10.0</v>
      </c>
      <c r="G14" s="44">
        <f t="shared" ref="G14:G16" si="4">E14+F14</f>
        <v>44499</v>
      </c>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13"/>
      <c r="BN14" s="13"/>
    </row>
    <row r="15" outlineLevel="1">
      <c r="A15" s="39" t="s">
        <v>20</v>
      </c>
      <c r="B15" s="40"/>
      <c r="C15" s="41">
        <v>1.0</v>
      </c>
      <c r="D15" s="42" t="str">
        <f>IFERROR(__xludf.DUMMYFUNCTION("IFERROR(SPARKLINE(C15,{""charttype"",""bar"";""color1"",""gray"";""max"",1}),""-"")"),"")</f>
        <v/>
      </c>
      <c r="E15" s="10">
        <v>44489.0</v>
      </c>
      <c r="F15" s="43">
        <v>10.0</v>
      </c>
      <c r="G15" s="44">
        <f t="shared" si="4"/>
        <v>44499</v>
      </c>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13"/>
      <c r="BN15" s="13"/>
    </row>
    <row r="16">
      <c r="A16" s="39" t="s">
        <v>21</v>
      </c>
      <c r="B16" s="40"/>
      <c r="C16" s="41">
        <v>1.0</v>
      </c>
      <c r="D16" s="42" t="str">
        <f>IFERROR(__xludf.DUMMYFUNCTION("IFERROR(SPARKLINE(C16,{""charttype"",""bar"";""color1"",""gray"";""max"",1}),""-"")"),"")</f>
        <v/>
      </c>
      <c r="E16" s="10">
        <v>44489.0</v>
      </c>
      <c r="F16" s="43">
        <v>10.0</v>
      </c>
      <c r="G16" s="44">
        <f t="shared" si="4"/>
        <v>44499</v>
      </c>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13"/>
      <c r="BN16" s="13"/>
    </row>
    <row r="17">
      <c r="A17" s="32" t="s">
        <v>22</v>
      </c>
      <c r="B17" s="33"/>
      <c r="C17" s="34"/>
      <c r="D17" s="35" t="str">
        <f t="array" ref="D17">IFERROR(SPARKLINE(C17,{"charttype","bar";"color1","gray";"max",1}),"-")</f>
        <v>-</v>
      </c>
      <c r="E17" s="36">
        <f>MIN(E18:E21)</f>
        <v>44489</v>
      </c>
      <c r="F17" s="37"/>
      <c r="G17" s="46">
        <f>MAX(G18:G21)</f>
        <v>44499</v>
      </c>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row>
    <row r="18">
      <c r="A18" s="39" t="s">
        <v>23</v>
      </c>
      <c r="B18" s="40"/>
      <c r="C18" s="41">
        <v>0.0</v>
      </c>
      <c r="D18" s="42" t="str">
        <f>IFERROR(__xludf.DUMMYFUNCTION("IFERROR(SPARKLINE(C18,{""charttype"",""bar"";""color1"",""gray"";""max"",1}),""-"")"),"")</f>
        <v/>
      </c>
      <c r="E18" s="48">
        <v>44489.0</v>
      </c>
      <c r="F18" s="43">
        <v>10.0</v>
      </c>
      <c r="G18" s="44">
        <f t="shared" ref="G18:G21" si="5">E18+F18</f>
        <v>44499</v>
      </c>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13"/>
      <c r="BN18" s="13"/>
    </row>
    <row r="19">
      <c r="A19" s="39" t="s">
        <v>24</v>
      </c>
      <c r="B19" s="40"/>
      <c r="C19" s="41">
        <v>0.0</v>
      </c>
      <c r="D19" s="42" t="str">
        <f>IFERROR(__xludf.DUMMYFUNCTION("IFERROR(SPARKLINE(C19,{""charttype"",""bar"";""color1"",""gray"";""max"",1}),""-"")"),"")</f>
        <v/>
      </c>
      <c r="E19" s="48">
        <v>44489.0</v>
      </c>
      <c r="F19" s="43">
        <v>10.0</v>
      </c>
      <c r="G19" s="44">
        <f t="shared" si="5"/>
        <v>44499</v>
      </c>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13"/>
      <c r="BN19" s="13"/>
    </row>
    <row r="20">
      <c r="A20" s="39" t="s">
        <v>25</v>
      </c>
      <c r="B20" s="40"/>
      <c r="C20" s="41">
        <v>0.0</v>
      </c>
      <c r="D20" s="42" t="str">
        <f>IFERROR(__xludf.DUMMYFUNCTION("IFERROR(SPARKLINE(C20,{""charttype"",""bar"";""color1"",""gray"";""max"",1}),""-"")"),"")</f>
        <v/>
      </c>
      <c r="E20" s="48">
        <v>44489.0</v>
      </c>
      <c r="F20" s="43">
        <v>10.0</v>
      </c>
      <c r="G20" s="44">
        <f t="shared" si="5"/>
        <v>44499</v>
      </c>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13"/>
      <c r="BN20" s="13"/>
    </row>
    <row r="21">
      <c r="A21" s="39" t="s">
        <v>26</v>
      </c>
      <c r="B21" s="40"/>
      <c r="C21" s="41">
        <v>0.0</v>
      </c>
      <c r="D21" s="42" t="str">
        <f>IFERROR(__xludf.DUMMYFUNCTION("IFERROR(SPARKLINE(C21,{""charttype"",""bar"";""color1"",""gray"";""max"",1}),""-"")"),"")</f>
        <v/>
      </c>
      <c r="E21" s="48">
        <v>44489.0</v>
      </c>
      <c r="F21" s="43">
        <v>10.0</v>
      </c>
      <c r="G21" s="44">
        <f t="shared" si="5"/>
        <v>44499</v>
      </c>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13"/>
      <c r="BN21" s="13"/>
    </row>
    <row r="22">
      <c r="A22" s="32" t="s">
        <v>27</v>
      </c>
      <c r="B22" s="33"/>
      <c r="C22" s="34"/>
      <c r="D22" s="35" t="str">
        <f t="array" ref="D22">IFERROR(SPARKLINE(C22,{"charttype","bar";"color1","gray";"max",1}),"-")</f>
        <v>-</v>
      </c>
      <c r="E22" s="36">
        <f>MIN(E23:E25)</f>
        <v>44509</v>
      </c>
      <c r="F22" s="37"/>
      <c r="G22" s="46">
        <f>MAX(G23:G25)</f>
        <v>44519</v>
      </c>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row>
    <row r="23">
      <c r="A23" s="39" t="s">
        <v>28</v>
      </c>
      <c r="B23" s="40"/>
      <c r="C23" s="41">
        <v>0.0</v>
      </c>
      <c r="D23" s="42" t="str">
        <f>IFERROR(__xludf.DUMMYFUNCTION("IFERROR(SPARKLINE(C23,{""charttype"",""bar"";""color1"",""gray"";""max"",1}),""-"")"),"")</f>
        <v/>
      </c>
      <c r="E23" s="48">
        <v>44509.0</v>
      </c>
      <c r="F23" s="43">
        <v>10.0</v>
      </c>
      <c r="G23" s="44">
        <f t="shared" ref="G23:G25" si="6">E23+F23</f>
        <v>44519</v>
      </c>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13"/>
      <c r="BN23" s="13"/>
    </row>
    <row r="24">
      <c r="A24" s="39" t="s">
        <v>29</v>
      </c>
      <c r="B24" s="40"/>
      <c r="C24" s="41">
        <v>0.0</v>
      </c>
      <c r="D24" s="42" t="str">
        <f>IFERROR(__xludf.DUMMYFUNCTION("IFERROR(SPARKLINE(C24,{""charttype"",""bar"";""color1"",""gray"";""max"",1}),""-"")"),"")</f>
        <v/>
      </c>
      <c r="E24" s="48">
        <v>44509.0</v>
      </c>
      <c r="F24" s="43">
        <v>10.0</v>
      </c>
      <c r="G24" s="44">
        <f t="shared" si="6"/>
        <v>44519</v>
      </c>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13"/>
      <c r="BN24" s="13"/>
    </row>
    <row r="25">
      <c r="A25" s="39" t="s">
        <v>30</v>
      </c>
      <c r="B25" s="40"/>
      <c r="C25" s="41">
        <v>0.0</v>
      </c>
      <c r="D25" s="42" t="str">
        <f>IFERROR(__xludf.DUMMYFUNCTION("IFERROR(SPARKLINE(C25,{""charttype"",""bar"";""color1"",""gray"";""max"",1}),""-"")"),"")</f>
        <v/>
      </c>
      <c r="E25" s="48">
        <v>44509.0</v>
      </c>
      <c r="F25" s="43">
        <v>10.0</v>
      </c>
      <c r="G25" s="44">
        <f t="shared" si="6"/>
        <v>44519</v>
      </c>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13"/>
      <c r="BN25" s="13"/>
    </row>
    <row r="26">
      <c r="A26" s="32" t="s">
        <v>31</v>
      </c>
      <c r="B26" s="33"/>
      <c r="C26" s="34"/>
      <c r="D26" s="35" t="str">
        <f t="array" ref="D26">IFERROR(SPARKLINE(C26,{"charttype","bar";"color1","gray";"max",1}),"-")</f>
        <v>-</v>
      </c>
      <c r="E26" s="36">
        <f>MIN(E27:E29)</f>
        <v>44519</v>
      </c>
      <c r="F26" s="37"/>
      <c r="G26" s="46">
        <f>MAX(G27:G29)</f>
        <v>44534</v>
      </c>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row>
    <row r="27">
      <c r="A27" s="39" t="s">
        <v>28</v>
      </c>
      <c r="B27" s="40"/>
      <c r="C27" s="41">
        <v>0.0</v>
      </c>
      <c r="D27" s="42" t="str">
        <f>IFERROR(__xludf.DUMMYFUNCTION("IFERROR(SPARKLINE(C27,{""charttype"",""bar"";""color1"",""gray"";""max"",1}),""-"")"),"")</f>
        <v/>
      </c>
      <c r="E27" s="48">
        <v>44519.0</v>
      </c>
      <c r="F27" s="43">
        <v>15.0</v>
      </c>
      <c r="G27" s="44">
        <f t="shared" ref="G27:G29" si="7">E27+F27</f>
        <v>44534</v>
      </c>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13"/>
      <c r="BN27" s="13"/>
    </row>
    <row r="28">
      <c r="A28" s="39" t="s">
        <v>29</v>
      </c>
      <c r="B28" s="40"/>
      <c r="C28" s="41">
        <v>0.0</v>
      </c>
      <c r="D28" s="42" t="str">
        <f>IFERROR(__xludf.DUMMYFUNCTION("IFERROR(SPARKLINE(C28,{""charttype"",""bar"";""color1"",""gray"";""max"",1}),""-"")"),"")</f>
        <v/>
      </c>
      <c r="E28" s="48">
        <v>44519.0</v>
      </c>
      <c r="F28" s="43">
        <v>15.0</v>
      </c>
      <c r="G28" s="44">
        <f t="shared" si="7"/>
        <v>44534</v>
      </c>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13"/>
      <c r="BN28" s="13"/>
    </row>
    <row r="29">
      <c r="A29" s="39" t="s">
        <v>30</v>
      </c>
      <c r="B29" s="40"/>
      <c r="C29" s="41">
        <v>0.0</v>
      </c>
      <c r="D29" s="42" t="str">
        <f>IFERROR(__xludf.DUMMYFUNCTION("IFERROR(SPARKLINE(C29,{""charttype"",""bar"";""color1"",""gray"";""max"",1}),""-"")"),"")</f>
        <v/>
      </c>
      <c r="E29" s="48">
        <v>44519.0</v>
      </c>
      <c r="F29" s="43">
        <v>15.0</v>
      </c>
      <c r="G29" s="44">
        <f t="shared" si="7"/>
        <v>44534</v>
      </c>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13"/>
      <c r="BN29" s="13"/>
    </row>
    <row r="30">
      <c r="A30" s="49"/>
      <c r="B30" s="50"/>
      <c r="C30" s="51"/>
      <c r="D30" s="52" t="str">
        <f t="array" ref="D30">IFERROR(SPARKLINE(C30,{"charttype","bar";"color1","gray";"max",1}),"-")</f>
        <v>-</v>
      </c>
      <c r="E30" s="53"/>
      <c r="F30" s="54"/>
      <c r="G30" s="55"/>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7"/>
    </row>
    <row r="31">
      <c r="A31" s="58" t="s">
        <v>32</v>
      </c>
      <c r="B31" s="59"/>
      <c r="C31" s="60"/>
      <c r="D31" s="59"/>
      <c r="E31" s="61"/>
      <c r="F31" s="62"/>
      <c r="G31" s="63"/>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row>
    <row r="32">
      <c r="A32" s="32" t="s">
        <v>33</v>
      </c>
      <c r="B32" s="33"/>
      <c r="C32" s="34"/>
      <c r="D32" s="35" t="str">
        <f t="array" ref="D32">IFERROR(SPARKLINE(C32,{"charttype","bar";"color1","gray";"max",1}),"-")</f>
        <v>-</v>
      </c>
      <c r="E32" s="36">
        <f>MIN(E33:E38)</f>
        <v>44581</v>
      </c>
      <c r="F32" s="37"/>
      <c r="G32" s="46">
        <f>MAX(G33:G38)</f>
        <v>44595</v>
      </c>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row>
    <row r="33">
      <c r="A33" s="64" t="s">
        <v>34</v>
      </c>
      <c r="B33" s="40"/>
      <c r="C33" s="41">
        <v>0.0</v>
      </c>
      <c r="D33" s="42" t="str">
        <f>IFERROR(__xludf.DUMMYFUNCTION("IFERROR(SPARKLINE(C33,{""charttype"",""bar"";""color1"",""gray"";""max"",1}),""-"")"),"")</f>
        <v/>
      </c>
      <c r="E33" s="48">
        <v>44581.0</v>
      </c>
      <c r="F33" s="43">
        <v>14.0</v>
      </c>
      <c r="G33" s="44">
        <f t="shared" ref="G33:G38" si="8">E33+F33</f>
        <v>44595</v>
      </c>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13"/>
      <c r="BN33" s="13"/>
    </row>
    <row r="34">
      <c r="A34" s="64" t="s">
        <v>35</v>
      </c>
      <c r="B34" s="40"/>
      <c r="C34" s="41">
        <v>0.0</v>
      </c>
      <c r="D34" s="42" t="str">
        <f>IFERROR(__xludf.DUMMYFUNCTION("IFERROR(SPARKLINE(C34,{""charttype"",""bar"";""color1"",""gray"";""max"",1}),""-"")"),"")</f>
        <v/>
      </c>
      <c r="E34" s="48">
        <v>44581.0</v>
      </c>
      <c r="F34" s="43">
        <v>14.0</v>
      </c>
      <c r="G34" s="44">
        <f t="shared" si="8"/>
        <v>44595</v>
      </c>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13"/>
      <c r="BN34" s="13"/>
    </row>
    <row r="35">
      <c r="A35" s="39" t="s">
        <v>36</v>
      </c>
      <c r="B35" s="40"/>
      <c r="C35" s="41">
        <v>0.0</v>
      </c>
      <c r="D35" s="42" t="str">
        <f>IFERROR(__xludf.DUMMYFUNCTION("IFERROR(SPARKLINE(C35,{""charttype"",""bar"";""color1"",""gray"";""max"",1}),""-"")"),"")</f>
        <v/>
      </c>
      <c r="E35" s="48">
        <v>44581.0</v>
      </c>
      <c r="F35" s="43">
        <v>14.0</v>
      </c>
      <c r="G35" s="44">
        <f t="shared" si="8"/>
        <v>44595</v>
      </c>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13"/>
      <c r="BN35" s="13"/>
    </row>
    <row r="36">
      <c r="A36" s="39" t="s">
        <v>37</v>
      </c>
      <c r="B36" s="40"/>
      <c r="C36" s="41">
        <v>0.0</v>
      </c>
      <c r="D36" s="42" t="str">
        <f>IFERROR(__xludf.DUMMYFUNCTION("IFERROR(SPARKLINE(C36,{""charttype"",""bar"";""color1"",""gray"";""max"",1}),""-"")"),"")</f>
        <v/>
      </c>
      <c r="E36" s="48">
        <v>44581.0</v>
      </c>
      <c r="F36" s="43">
        <v>14.0</v>
      </c>
      <c r="G36" s="44">
        <f t="shared" si="8"/>
        <v>44595</v>
      </c>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13"/>
      <c r="BN36" s="13"/>
    </row>
    <row r="37">
      <c r="A37" s="65" t="s">
        <v>38</v>
      </c>
      <c r="B37" s="66"/>
      <c r="C37" s="67">
        <v>0.0</v>
      </c>
      <c r="D37" s="66" t="str">
        <f>IFERROR(__xludf.DUMMYFUNCTION("IFERROR(SPARKLINE(C37,{""charttype"",""bar"";""color1"",""gray"";""max"",1}),""-"")"),"")</f>
        <v/>
      </c>
      <c r="E37" s="48">
        <v>44581.0</v>
      </c>
      <c r="F37" s="43">
        <v>14.0</v>
      </c>
      <c r="G37" s="68">
        <f t="shared" si="8"/>
        <v>44595</v>
      </c>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13"/>
      <c r="BN37" s="13"/>
    </row>
    <row r="38">
      <c r="A38" s="65" t="s">
        <v>39</v>
      </c>
      <c r="B38" s="66"/>
      <c r="C38" s="67">
        <v>0.0</v>
      </c>
      <c r="D38" s="66" t="str">
        <f>IFERROR(__xludf.DUMMYFUNCTION("IFERROR(SPARKLINE(C38,{""charttype"",""bar"";""color1"",""gray"";""max"",1}),""-"")"),"")</f>
        <v/>
      </c>
      <c r="E38" s="48">
        <v>44581.0</v>
      </c>
      <c r="F38" s="43">
        <v>14.0</v>
      </c>
      <c r="G38" s="68">
        <f t="shared" si="8"/>
        <v>44595</v>
      </c>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13"/>
      <c r="BN38" s="13"/>
    </row>
    <row r="39">
      <c r="A39" s="32" t="s">
        <v>40</v>
      </c>
      <c r="B39" s="33"/>
      <c r="C39" s="34"/>
      <c r="D39" s="35" t="str">
        <f t="array" ref="D39">IFERROR(SPARKLINE(C39,{"charttype","bar";"color1","gray";"max",1}),"-")</f>
        <v>-</v>
      </c>
      <c r="E39" s="36">
        <f>MIN(E40:E43)</f>
        <v>44595</v>
      </c>
      <c r="F39" s="37"/>
      <c r="G39" s="46">
        <f>MAX(G40:G43)</f>
        <v>44609</v>
      </c>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row>
    <row r="40">
      <c r="A40" s="65" t="s">
        <v>41</v>
      </c>
      <c r="B40" s="66"/>
      <c r="C40" s="67">
        <v>0.0</v>
      </c>
      <c r="D40" s="66" t="str">
        <f>IFERROR(__xludf.DUMMYFUNCTION("IFERROR(SPARKLINE(C40,{""charttype"",""bar"";""color1"",""gray"";""max"",1}),""-"")"),"")</f>
        <v/>
      </c>
      <c r="E40" s="69">
        <v>44595.0</v>
      </c>
      <c r="F40" s="70">
        <v>14.0</v>
      </c>
      <c r="G40" s="68">
        <f t="shared" ref="G40:G43" si="9">E40+F40</f>
        <v>44609</v>
      </c>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13"/>
      <c r="BN40" s="13"/>
    </row>
    <row r="41">
      <c r="A41" s="65" t="s">
        <v>42</v>
      </c>
      <c r="B41" s="66"/>
      <c r="C41" s="67">
        <v>0.0</v>
      </c>
      <c r="D41" s="66" t="str">
        <f>IFERROR(__xludf.DUMMYFUNCTION("IFERROR(SPARKLINE(C41,{""charttype"",""bar"";""color1"",""gray"";""max"",1}),""-"")"),"")</f>
        <v/>
      </c>
      <c r="E41" s="69">
        <v>44595.0</v>
      </c>
      <c r="F41" s="70">
        <v>14.0</v>
      </c>
      <c r="G41" s="68">
        <f t="shared" si="9"/>
        <v>44609</v>
      </c>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13"/>
      <c r="BN41" s="13"/>
    </row>
    <row r="42">
      <c r="A42" s="65" t="s">
        <v>43</v>
      </c>
      <c r="B42" s="66"/>
      <c r="C42" s="67">
        <v>0.0</v>
      </c>
      <c r="D42" s="66" t="str">
        <f>IFERROR(__xludf.DUMMYFUNCTION("IFERROR(SPARKLINE(C42,{""charttype"",""bar"";""color1"",""gray"";""max"",1}),""-"")"),"")</f>
        <v/>
      </c>
      <c r="E42" s="69">
        <v>44595.0</v>
      </c>
      <c r="F42" s="70">
        <v>14.0</v>
      </c>
      <c r="G42" s="68">
        <f t="shared" si="9"/>
        <v>44609</v>
      </c>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13"/>
      <c r="BN42" s="13"/>
    </row>
    <row r="43">
      <c r="A43" s="65" t="s">
        <v>44</v>
      </c>
      <c r="B43" s="66"/>
      <c r="C43" s="67">
        <v>0.0</v>
      </c>
      <c r="D43" s="66" t="str">
        <f>IFERROR(__xludf.DUMMYFUNCTION("IFERROR(SPARKLINE(C43,{""charttype"",""bar"";""color1"",""gray"";""max"",1}),""-"")"),"")</f>
        <v/>
      </c>
      <c r="E43" s="69">
        <v>44595.0</v>
      </c>
      <c r="F43" s="70">
        <v>14.0</v>
      </c>
      <c r="G43" s="68">
        <f t="shared" si="9"/>
        <v>44609</v>
      </c>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13"/>
      <c r="BN43" s="13"/>
    </row>
    <row r="44">
      <c r="A44" s="58" t="s">
        <v>45</v>
      </c>
      <c r="B44" s="59"/>
      <c r="C44" s="60"/>
      <c r="D44" s="59"/>
      <c r="E44" s="61"/>
      <c r="F44" s="62"/>
      <c r="G44" s="63"/>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57"/>
      <c r="BM44" s="71"/>
      <c r="BN44" s="71"/>
    </row>
    <row r="45">
      <c r="A45" s="32" t="s">
        <v>46</v>
      </c>
      <c r="B45" s="33"/>
      <c r="C45" s="34"/>
      <c r="D45" s="35" t="str">
        <f t="array" ref="D45">IFERROR(SPARKLINE(C45,{"charttype","bar";"color1","gray";"max",1}),"-")</f>
        <v>-</v>
      </c>
      <c r="E45" s="36">
        <f>MIN(E46:E61)</f>
        <v>44609</v>
      </c>
      <c r="F45" s="37"/>
      <c r="G45" s="46">
        <f>MAX(G46:G61)</f>
        <v>44623</v>
      </c>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8"/>
      <c r="BK45" s="38"/>
      <c r="BL45" s="38"/>
      <c r="BM45" s="38"/>
      <c r="BN45" s="38"/>
    </row>
    <row r="46">
      <c r="A46" s="65" t="s">
        <v>47</v>
      </c>
      <c r="B46" s="66"/>
      <c r="C46" s="67">
        <v>0.0</v>
      </c>
      <c r="D46" s="66" t="str">
        <f>IFERROR(__xludf.DUMMYFUNCTION("IFERROR(SPARKLINE(C46,{""charttype"",""bar"";""color1"",""gray"";""max"",1}),""-"")"),"")</f>
        <v/>
      </c>
      <c r="E46" s="69">
        <v>44609.0</v>
      </c>
      <c r="F46" s="70">
        <v>14.0</v>
      </c>
      <c r="G46" s="68">
        <f t="shared" ref="G46:G61" si="10">E46+F46</f>
        <v>44623</v>
      </c>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13"/>
      <c r="BN46" s="13"/>
    </row>
    <row r="47">
      <c r="A47" s="65" t="s">
        <v>48</v>
      </c>
      <c r="B47" s="66"/>
      <c r="C47" s="67">
        <v>0.0</v>
      </c>
      <c r="D47" s="66" t="str">
        <f>IFERROR(__xludf.DUMMYFUNCTION("IFERROR(SPARKLINE(C47,{""charttype"",""bar"";""color1"",""gray"";""max"",1}),""-"")"),"")</f>
        <v/>
      </c>
      <c r="E47" s="69">
        <v>44609.0</v>
      </c>
      <c r="F47" s="70">
        <v>14.0</v>
      </c>
      <c r="G47" s="68">
        <f t="shared" si="10"/>
        <v>44623</v>
      </c>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13"/>
      <c r="BN47" s="13"/>
    </row>
    <row r="48">
      <c r="A48" s="65" t="s">
        <v>49</v>
      </c>
      <c r="B48" s="66"/>
      <c r="C48" s="67">
        <v>0.0</v>
      </c>
      <c r="D48" s="66" t="str">
        <f>IFERROR(__xludf.DUMMYFUNCTION("IFERROR(SPARKLINE(C48,{""charttype"",""bar"";""color1"",""gray"";""max"",1}),""-"")"),"")</f>
        <v/>
      </c>
      <c r="E48" s="69">
        <v>44609.0</v>
      </c>
      <c r="F48" s="70">
        <v>14.0</v>
      </c>
      <c r="G48" s="68">
        <f t="shared" si="10"/>
        <v>44623</v>
      </c>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13"/>
      <c r="BN48" s="13"/>
    </row>
    <row r="49">
      <c r="A49" s="65" t="s">
        <v>50</v>
      </c>
      <c r="B49" s="66"/>
      <c r="C49" s="67">
        <v>0.0</v>
      </c>
      <c r="D49" s="66" t="str">
        <f>IFERROR(__xludf.DUMMYFUNCTION("IFERROR(SPARKLINE(C49,{""charttype"",""bar"";""color1"",""gray"";""max"",1}),""-"")"),"")</f>
        <v/>
      </c>
      <c r="E49" s="69">
        <v>44609.0</v>
      </c>
      <c r="F49" s="70">
        <v>14.0</v>
      </c>
      <c r="G49" s="68">
        <f t="shared" si="10"/>
        <v>44623</v>
      </c>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13"/>
      <c r="BN49" s="13"/>
    </row>
    <row r="50">
      <c r="A50" s="65" t="s">
        <v>51</v>
      </c>
      <c r="B50" s="66"/>
      <c r="C50" s="67">
        <v>0.0</v>
      </c>
      <c r="D50" s="66" t="str">
        <f>IFERROR(__xludf.DUMMYFUNCTION("IFERROR(SPARKLINE(C50,{""charttype"",""bar"";""color1"",""gray"";""max"",1}),""-"")"),"")</f>
        <v/>
      </c>
      <c r="E50" s="69">
        <v>44609.0</v>
      </c>
      <c r="F50" s="70">
        <v>14.0</v>
      </c>
      <c r="G50" s="68">
        <f t="shared" si="10"/>
        <v>44623</v>
      </c>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13"/>
      <c r="BN50" s="13"/>
    </row>
    <row r="51">
      <c r="A51" s="65" t="s">
        <v>52</v>
      </c>
      <c r="B51" s="66"/>
      <c r="C51" s="67">
        <v>0.0</v>
      </c>
      <c r="D51" s="66" t="str">
        <f>IFERROR(__xludf.DUMMYFUNCTION("IFERROR(SPARKLINE(C51,{""charttype"",""bar"";""color1"",""gray"";""max"",1}),""-"")"),"")</f>
        <v/>
      </c>
      <c r="E51" s="69">
        <v>44609.0</v>
      </c>
      <c r="F51" s="70">
        <v>14.0</v>
      </c>
      <c r="G51" s="68">
        <f t="shared" si="10"/>
        <v>44623</v>
      </c>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13"/>
      <c r="BN51" s="13"/>
    </row>
    <row r="52">
      <c r="A52" s="65" t="s">
        <v>53</v>
      </c>
      <c r="B52" s="66"/>
      <c r="C52" s="67">
        <v>0.0</v>
      </c>
      <c r="D52" s="66" t="str">
        <f>IFERROR(__xludf.DUMMYFUNCTION("IFERROR(SPARKLINE(C52,{""charttype"",""bar"";""color1"",""gray"";""max"",1}),""-"")"),"")</f>
        <v/>
      </c>
      <c r="E52" s="69">
        <v>44609.0</v>
      </c>
      <c r="F52" s="70">
        <v>14.0</v>
      </c>
      <c r="G52" s="68">
        <f t="shared" si="10"/>
        <v>44623</v>
      </c>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13"/>
      <c r="BN52" s="13"/>
    </row>
    <row r="53">
      <c r="A53" s="65" t="s">
        <v>54</v>
      </c>
      <c r="B53" s="66"/>
      <c r="C53" s="67">
        <v>0.0</v>
      </c>
      <c r="D53" s="66" t="str">
        <f>IFERROR(__xludf.DUMMYFUNCTION("IFERROR(SPARKLINE(C53,{""charttype"",""bar"";""color1"",""gray"";""max"",1}),""-"")"),"")</f>
        <v/>
      </c>
      <c r="E53" s="69">
        <v>44609.0</v>
      </c>
      <c r="F53" s="70">
        <v>14.0</v>
      </c>
      <c r="G53" s="68">
        <f t="shared" si="10"/>
        <v>44623</v>
      </c>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13"/>
      <c r="BN53" s="13"/>
    </row>
    <row r="54">
      <c r="A54" s="65" t="s">
        <v>55</v>
      </c>
      <c r="B54" s="66"/>
      <c r="C54" s="67">
        <v>0.0</v>
      </c>
      <c r="D54" s="66" t="str">
        <f>IFERROR(__xludf.DUMMYFUNCTION("IFERROR(SPARKLINE(C54,{""charttype"",""bar"";""color1"",""gray"";""max"",1}),""-"")"),"")</f>
        <v/>
      </c>
      <c r="E54" s="69">
        <v>44609.0</v>
      </c>
      <c r="F54" s="70">
        <v>14.0</v>
      </c>
      <c r="G54" s="68">
        <f t="shared" si="10"/>
        <v>44623</v>
      </c>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13"/>
      <c r="BN54" s="13"/>
    </row>
    <row r="55">
      <c r="A55" s="65" t="s">
        <v>56</v>
      </c>
      <c r="B55" s="66"/>
      <c r="C55" s="67">
        <v>0.0</v>
      </c>
      <c r="D55" s="66" t="str">
        <f>IFERROR(__xludf.DUMMYFUNCTION("IFERROR(SPARKLINE(C55,{""charttype"",""bar"";""color1"",""gray"";""max"",1}),""-"")"),"")</f>
        <v/>
      </c>
      <c r="E55" s="69">
        <v>44609.0</v>
      </c>
      <c r="F55" s="70">
        <v>14.0</v>
      </c>
      <c r="G55" s="68">
        <f t="shared" si="10"/>
        <v>44623</v>
      </c>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13"/>
      <c r="BN55" s="13"/>
    </row>
    <row r="56">
      <c r="A56" s="65" t="s">
        <v>57</v>
      </c>
      <c r="B56" s="66"/>
      <c r="C56" s="67">
        <v>0.0</v>
      </c>
      <c r="D56" s="66" t="str">
        <f>IFERROR(__xludf.DUMMYFUNCTION("IFERROR(SPARKLINE(C56,{""charttype"",""bar"";""color1"",""gray"";""max"",1}),""-"")"),"")</f>
        <v/>
      </c>
      <c r="E56" s="69">
        <v>44609.0</v>
      </c>
      <c r="F56" s="70">
        <v>14.0</v>
      </c>
      <c r="G56" s="68">
        <f t="shared" si="10"/>
        <v>44623</v>
      </c>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13"/>
      <c r="BN56" s="13"/>
    </row>
    <row r="57">
      <c r="A57" s="65" t="s">
        <v>58</v>
      </c>
      <c r="B57" s="66"/>
      <c r="C57" s="67">
        <v>0.0</v>
      </c>
      <c r="D57" s="66" t="str">
        <f>IFERROR(__xludf.DUMMYFUNCTION("IFERROR(SPARKLINE(C57,{""charttype"",""bar"";""color1"",""gray"";""max"",1}),""-"")"),"")</f>
        <v/>
      </c>
      <c r="E57" s="69">
        <v>44609.0</v>
      </c>
      <c r="F57" s="70">
        <v>14.0</v>
      </c>
      <c r="G57" s="68">
        <f t="shared" si="10"/>
        <v>44623</v>
      </c>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13"/>
      <c r="BN57" s="13"/>
    </row>
    <row r="58">
      <c r="A58" s="65" t="s">
        <v>59</v>
      </c>
      <c r="B58" s="66"/>
      <c r="C58" s="67">
        <v>0.0</v>
      </c>
      <c r="D58" s="66" t="str">
        <f>IFERROR(__xludf.DUMMYFUNCTION("IFERROR(SPARKLINE(C58,{""charttype"",""bar"";""color1"",""gray"";""max"",1}),""-"")"),"")</f>
        <v/>
      </c>
      <c r="E58" s="69">
        <v>44609.0</v>
      </c>
      <c r="F58" s="70">
        <v>14.0</v>
      </c>
      <c r="G58" s="68">
        <f t="shared" si="10"/>
        <v>44623</v>
      </c>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13"/>
      <c r="BN58" s="13"/>
    </row>
    <row r="59">
      <c r="A59" s="65" t="s">
        <v>60</v>
      </c>
      <c r="B59" s="66"/>
      <c r="C59" s="67">
        <v>0.0</v>
      </c>
      <c r="D59" s="66" t="str">
        <f>IFERROR(__xludf.DUMMYFUNCTION("IFERROR(SPARKLINE(C59,{""charttype"",""bar"";""color1"",""gray"";""max"",1}),""-"")"),"")</f>
        <v/>
      </c>
      <c r="E59" s="69">
        <v>44609.0</v>
      </c>
      <c r="F59" s="70">
        <v>14.0</v>
      </c>
      <c r="G59" s="68">
        <f t="shared" si="10"/>
        <v>44623</v>
      </c>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13"/>
      <c r="BN59" s="13"/>
    </row>
    <row r="60">
      <c r="A60" s="65" t="s">
        <v>61</v>
      </c>
      <c r="B60" s="66"/>
      <c r="C60" s="67">
        <v>0.0</v>
      </c>
      <c r="D60" s="66" t="str">
        <f>IFERROR(__xludf.DUMMYFUNCTION("IFERROR(SPARKLINE(C60,{""charttype"",""bar"";""color1"",""gray"";""max"",1}),""-"")"),"")</f>
        <v/>
      </c>
      <c r="E60" s="69">
        <v>44609.0</v>
      </c>
      <c r="F60" s="70">
        <v>14.0</v>
      </c>
      <c r="G60" s="68">
        <f t="shared" si="10"/>
        <v>44623</v>
      </c>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13"/>
      <c r="BN60" s="13"/>
    </row>
    <row r="61">
      <c r="A61" s="65" t="s">
        <v>62</v>
      </c>
      <c r="B61" s="66"/>
      <c r="C61" s="67">
        <v>0.0</v>
      </c>
      <c r="D61" s="66" t="str">
        <f>IFERROR(__xludf.DUMMYFUNCTION("IFERROR(SPARKLINE(C61,{""charttype"",""bar"";""color1"",""gray"";""max"",1}),""-"")"),"")</f>
        <v/>
      </c>
      <c r="E61" s="69">
        <v>44609.0</v>
      </c>
      <c r="F61" s="70">
        <v>14.0</v>
      </c>
      <c r="G61" s="68">
        <f t="shared" si="10"/>
        <v>44623</v>
      </c>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13"/>
      <c r="BN61" s="13"/>
    </row>
    <row r="62">
      <c r="A62" s="32" t="s">
        <v>63</v>
      </c>
      <c r="B62" s="33"/>
      <c r="C62" s="34"/>
      <c r="D62" s="35" t="str">
        <f t="array" ref="D62">IFERROR(SPARKLINE(C62,{"charttype","bar";"color1","gray";"max",1}),"-")</f>
        <v>-</v>
      </c>
      <c r="E62" s="36">
        <f>MIN(E63:E78)</f>
        <v>44623</v>
      </c>
      <c r="F62" s="37"/>
      <c r="G62" s="46">
        <f>MAX(G63:G78)</f>
        <v>44637</v>
      </c>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c r="BI62" s="38"/>
      <c r="BJ62" s="38"/>
      <c r="BK62" s="38"/>
      <c r="BL62" s="38"/>
      <c r="BM62" s="38"/>
      <c r="BN62" s="38"/>
    </row>
    <row r="63">
      <c r="A63" s="65" t="s">
        <v>64</v>
      </c>
      <c r="B63" s="66"/>
      <c r="C63" s="67">
        <v>0.0</v>
      </c>
      <c r="D63" s="66" t="str">
        <f>IFERROR(__xludf.DUMMYFUNCTION("IFERROR(SPARKLINE(C63,{""charttype"",""bar"";""color1"",""gray"";""max"",1}),""-"")"),"")</f>
        <v/>
      </c>
      <c r="E63" s="69">
        <v>44623.0</v>
      </c>
      <c r="F63" s="70">
        <v>14.0</v>
      </c>
      <c r="G63" s="68">
        <f t="shared" ref="G63:G78" si="11">E63+F63</f>
        <v>44637</v>
      </c>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13"/>
      <c r="BN63" s="13"/>
    </row>
    <row r="64">
      <c r="A64" s="65" t="s">
        <v>65</v>
      </c>
      <c r="B64" s="66"/>
      <c r="C64" s="67">
        <v>0.0</v>
      </c>
      <c r="D64" s="66" t="str">
        <f>IFERROR(__xludf.DUMMYFUNCTION("IFERROR(SPARKLINE(C64,{""charttype"",""bar"";""color1"",""gray"";""max"",1}),""-"")"),"")</f>
        <v/>
      </c>
      <c r="E64" s="69">
        <v>44623.0</v>
      </c>
      <c r="F64" s="70">
        <v>14.0</v>
      </c>
      <c r="G64" s="68">
        <f t="shared" si="11"/>
        <v>44637</v>
      </c>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13"/>
      <c r="BN64" s="13"/>
    </row>
    <row r="65">
      <c r="A65" s="65" t="s">
        <v>66</v>
      </c>
      <c r="B65" s="66"/>
      <c r="C65" s="67">
        <v>0.0</v>
      </c>
      <c r="D65" s="66" t="str">
        <f>IFERROR(__xludf.DUMMYFUNCTION("IFERROR(SPARKLINE(C65,{""charttype"",""bar"";""color1"",""gray"";""max"",1}),""-"")"),"")</f>
        <v/>
      </c>
      <c r="E65" s="69">
        <v>44623.0</v>
      </c>
      <c r="F65" s="70">
        <v>14.0</v>
      </c>
      <c r="G65" s="68">
        <f t="shared" si="11"/>
        <v>44637</v>
      </c>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13"/>
      <c r="BN65" s="13"/>
    </row>
    <row r="66">
      <c r="A66" s="65" t="s">
        <v>67</v>
      </c>
      <c r="B66" s="66"/>
      <c r="C66" s="67">
        <v>0.0</v>
      </c>
      <c r="D66" s="66" t="str">
        <f>IFERROR(__xludf.DUMMYFUNCTION("IFERROR(SPARKLINE(C66,{""charttype"",""bar"";""color1"",""gray"";""max"",1}),""-"")"),"")</f>
        <v/>
      </c>
      <c r="E66" s="69">
        <v>44623.0</v>
      </c>
      <c r="F66" s="70">
        <v>14.0</v>
      </c>
      <c r="G66" s="68">
        <f t="shared" si="11"/>
        <v>44637</v>
      </c>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13"/>
      <c r="BN66" s="13"/>
    </row>
    <row r="67">
      <c r="A67" s="65" t="s">
        <v>68</v>
      </c>
      <c r="B67" s="66"/>
      <c r="C67" s="67">
        <v>0.0</v>
      </c>
      <c r="D67" s="66" t="str">
        <f>IFERROR(__xludf.DUMMYFUNCTION("IFERROR(SPARKLINE(C67,{""charttype"",""bar"";""color1"",""gray"";""max"",1}),""-"")"),"")</f>
        <v/>
      </c>
      <c r="E67" s="69">
        <v>44623.0</v>
      </c>
      <c r="F67" s="70">
        <v>14.0</v>
      </c>
      <c r="G67" s="68">
        <f t="shared" si="11"/>
        <v>44637</v>
      </c>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13"/>
      <c r="BN67" s="13"/>
    </row>
    <row r="68">
      <c r="A68" s="65" t="s">
        <v>69</v>
      </c>
      <c r="B68" s="66"/>
      <c r="C68" s="67">
        <v>0.0</v>
      </c>
      <c r="D68" s="66" t="str">
        <f>IFERROR(__xludf.DUMMYFUNCTION("IFERROR(SPARKLINE(C68,{""charttype"",""bar"";""color1"",""gray"";""max"",1}),""-"")"),"")</f>
        <v/>
      </c>
      <c r="E68" s="69">
        <v>44623.0</v>
      </c>
      <c r="F68" s="70">
        <v>14.0</v>
      </c>
      <c r="G68" s="68">
        <f t="shared" si="11"/>
        <v>44637</v>
      </c>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13"/>
      <c r="BN68" s="13"/>
    </row>
    <row r="69">
      <c r="A69" s="65" t="s">
        <v>70</v>
      </c>
      <c r="B69" s="66"/>
      <c r="C69" s="67">
        <v>0.0</v>
      </c>
      <c r="D69" s="66" t="str">
        <f>IFERROR(__xludf.DUMMYFUNCTION("IFERROR(SPARKLINE(C69,{""charttype"",""bar"";""color1"",""gray"";""max"",1}),""-"")"),"")</f>
        <v/>
      </c>
      <c r="E69" s="69">
        <v>44623.0</v>
      </c>
      <c r="F69" s="70">
        <v>14.0</v>
      </c>
      <c r="G69" s="68">
        <f t="shared" si="11"/>
        <v>44637</v>
      </c>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13"/>
      <c r="BN69" s="13"/>
    </row>
    <row r="70">
      <c r="A70" s="65" t="s">
        <v>71</v>
      </c>
      <c r="B70" s="66"/>
      <c r="C70" s="67">
        <v>0.0</v>
      </c>
      <c r="D70" s="66" t="str">
        <f>IFERROR(__xludf.DUMMYFUNCTION("IFERROR(SPARKLINE(C70,{""charttype"",""bar"";""color1"",""gray"";""max"",1}),""-"")"),"")</f>
        <v/>
      </c>
      <c r="E70" s="69">
        <v>44623.0</v>
      </c>
      <c r="F70" s="70">
        <v>14.0</v>
      </c>
      <c r="G70" s="68">
        <f t="shared" si="11"/>
        <v>44637</v>
      </c>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13"/>
      <c r="BN70" s="13"/>
    </row>
    <row r="71">
      <c r="A71" s="65" t="s">
        <v>72</v>
      </c>
      <c r="B71" s="66"/>
      <c r="C71" s="67">
        <v>0.0</v>
      </c>
      <c r="D71" s="66" t="str">
        <f>IFERROR(__xludf.DUMMYFUNCTION("IFERROR(SPARKLINE(C71,{""charttype"",""bar"";""color1"",""gray"";""max"",1}),""-"")"),"")</f>
        <v/>
      </c>
      <c r="E71" s="69">
        <v>44623.0</v>
      </c>
      <c r="F71" s="70">
        <v>14.0</v>
      </c>
      <c r="G71" s="68">
        <f t="shared" si="11"/>
        <v>44637</v>
      </c>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13"/>
      <c r="BN71" s="13"/>
    </row>
    <row r="72">
      <c r="A72" s="65" t="s">
        <v>73</v>
      </c>
      <c r="B72" s="66"/>
      <c r="C72" s="67">
        <v>0.0</v>
      </c>
      <c r="D72" s="66" t="str">
        <f>IFERROR(__xludf.DUMMYFUNCTION("IFERROR(SPARKLINE(C72,{""charttype"",""bar"";""color1"",""gray"";""max"",1}),""-"")"),"")</f>
        <v/>
      </c>
      <c r="E72" s="69">
        <v>44623.0</v>
      </c>
      <c r="F72" s="70">
        <v>14.0</v>
      </c>
      <c r="G72" s="68">
        <f t="shared" si="11"/>
        <v>44637</v>
      </c>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13"/>
      <c r="BN72" s="13"/>
    </row>
    <row r="73">
      <c r="A73" s="65" t="s">
        <v>74</v>
      </c>
      <c r="B73" s="66"/>
      <c r="C73" s="67">
        <v>0.0</v>
      </c>
      <c r="D73" s="66" t="str">
        <f>IFERROR(__xludf.DUMMYFUNCTION("IFERROR(SPARKLINE(C73,{""charttype"",""bar"";""color1"",""gray"";""max"",1}),""-"")"),"")</f>
        <v/>
      </c>
      <c r="E73" s="69">
        <v>44623.0</v>
      </c>
      <c r="F73" s="70">
        <v>14.0</v>
      </c>
      <c r="G73" s="68">
        <f t="shared" si="11"/>
        <v>44637</v>
      </c>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13"/>
      <c r="BN73" s="13"/>
    </row>
    <row r="74">
      <c r="A74" s="65" t="s">
        <v>75</v>
      </c>
      <c r="B74" s="66"/>
      <c r="C74" s="67">
        <v>0.0</v>
      </c>
      <c r="D74" s="66" t="str">
        <f>IFERROR(__xludf.DUMMYFUNCTION("IFERROR(SPARKLINE(C74,{""charttype"",""bar"";""color1"",""gray"";""max"",1}),""-"")"),"")</f>
        <v/>
      </c>
      <c r="E74" s="69">
        <v>44623.0</v>
      </c>
      <c r="F74" s="70">
        <v>14.0</v>
      </c>
      <c r="G74" s="68">
        <f t="shared" si="11"/>
        <v>44637</v>
      </c>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13"/>
      <c r="BN74" s="13"/>
    </row>
    <row r="75">
      <c r="A75" s="65" t="s">
        <v>76</v>
      </c>
      <c r="B75" s="66"/>
      <c r="C75" s="67">
        <v>0.0</v>
      </c>
      <c r="D75" s="66" t="str">
        <f>IFERROR(__xludf.DUMMYFUNCTION("IFERROR(SPARKLINE(C75,{""charttype"",""bar"";""color1"",""gray"";""max"",1}),""-"")"),"")</f>
        <v/>
      </c>
      <c r="E75" s="69">
        <v>44623.0</v>
      </c>
      <c r="F75" s="70">
        <v>14.0</v>
      </c>
      <c r="G75" s="68">
        <f t="shared" si="11"/>
        <v>44637</v>
      </c>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13"/>
      <c r="BN75" s="13"/>
    </row>
    <row r="76">
      <c r="A76" s="65" t="s">
        <v>77</v>
      </c>
      <c r="B76" s="66"/>
      <c r="C76" s="67">
        <v>0.0</v>
      </c>
      <c r="D76" s="66" t="str">
        <f>IFERROR(__xludf.DUMMYFUNCTION("IFERROR(SPARKLINE(C76,{""charttype"",""bar"";""color1"",""gray"";""max"",1}),""-"")"),"")</f>
        <v/>
      </c>
      <c r="E76" s="69">
        <v>44623.0</v>
      </c>
      <c r="F76" s="70">
        <v>14.0</v>
      </c>
      <c r="G76" s="68">
        <f t="shared" si="11"/>
        <v>44637</v>
      </c>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13"/>
      <c r="BN76" s="13"/>
    </row>
    <row r="77">
      <c r="A77" s="65" t="s">
        <v>78</v>
      </c>
      <c r="B77" s="66"/>
      <c r="C77" s="67">
        <v>0.0</v>
      </c>
      <c r="D77" s="66" t="str">
        <f>IFERROR(__xludf.DUMMYFUNCTION("IFERROR(SPARKLINE(C77,{""charttype"",""bar"";""color1"",""gray"";""max"",1}),""-"")"),"")</f>
        <v/>
      </c>
      <c r="E77" s="69">
        <v>44623.0</v>
      </c>
      <c r="F77" s="70">
        <v>14.0</v>
      </c>
      <c r="G77" s="68">
        <f t="shared" si="11"/>
        <v>44637</v>
      </c>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13"/>
      <c r="BN77" s="13"/>
    </row>
    <row r="78">
      <c r="A78" s="65" t="s">
        <v>79</v>
      </c>
      <c r="B78" s="66"/>
      <c r="C78" s="67">
        <v>0.0</v>
      </c>
      <c r="D78" s="66" t="str">
        <f>IFERROR(__xludf.DUMMYFUNCTION("IFERROR(SPARKLINE(C78,{""charttype"",""bar"";""color1"",""gray"";""max"",1}),""-"")"),"")</f>
        <v/>
      </c>
      <c r="E78" s="69">
        <v>44623.0</v>
      </c>
      <c r="F78" s="70">
        <v>14.0</v>
      </c>
      <c r="G78" s="68">
        <f t="shared" si="11"/>
        <v>44637</v>
      </c>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13"/>
      <c r="BN78" s="13"/>
    </row>
    <row r="79">
      <c r="A79" s="58" t="s">
        <v>80</v>
      </c>
      <c r="B79" s="59"/>
      <c r="C79" s="60"/>
      <c r="D79" s="59"/>
      <c r="E79" s="61"/>
      <c r="F79" s="62"/>
      <c r="G79" s="63"/>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row>
    <row r="80">
      <c r="A80" s="32" t="s">
        <v>81</v>
      </c>
      <c r="B80" s="33"/>
      <c r="C80" s="34"/>
      <c r="D80" s="35" t="str">
        <f t="array" ref="D80">IFERROR(SPARKLINE(C80,{"charttype","bar";"color1","gray";"max",1}),"-")</f>
        <v>-</v>
      </c>
      <c r="E80" s="36">
        <f>MIN(E81:E96)</f>
        <v>44637</v>
      </c>
      <c r="F80" s="37"/>
      <c r="G80" s="46">
        <f>MAX(G81:G96)</f>
        <v>44651</v>
      </c>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38"/>
      <c r="BJ80" s="38"/>
      <c r="BK80" s="38"/>
      <c r="BL80" s="38"/>
      <c r="BM80" s="38"/>
      <c r="BN80" s="38"/>
    </row>
    <row r="81">
      <c r="A81" s="65" t="s">
        <v>82</v>
      </c>
      <c r="B81" s="66"/>
      <c r="C81" s="67">
        <v>0.0</v>
      </c>
      <c r="D81" s="66" t="str">
        <f>IFERROR(__xludf.DUMMYFUNCTION("IFERROR(SPARKLINE(C81,{""charttype"",""bar"";""color1"",""gray"";""max"",1}),""-"")"),"")</f>
        <v/>
      </c>
      <c r="E81" s="69">
        <v>44637.0</v>
      </c>
      <c r="F81" s="70">
        <v>14.0</v>
      </c>
      <c r="G81" s="68">
        <f t="shared" ref="G81:G96" si="12">E81+F81</f>
        <v>44651</v>
      </c>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13"/>
      <c r="BN81" s="13"/>
    </row>
    <row r="82">
      <c r="A82" s="65" t="s">
        <v>83</v>
      </c>
      <c r="B82" s="66"/>
      <c r="C82" s="67">
        <v>0.0</v>
      </c>
      <c r="D82" s="66" t="str">
        <f>IFERROR(__xludf.DUMMYFUNCTION("IFERROR(SPARKLINE(C82,{""charttype"",""bar"";""color1"",""gray"";""max"",1}),""-"")"),"")</f>
        <v/>
      </c>
      <c r="E82" s="69">
        <v>44637.0</v>
      </c>
      <c r="F82" s="70">
        <v>14.0</v>
      </c>
      <c r="G82" s="68">
        <f t="shared" si="12"/>
        <v>44651</v>
      </c>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13"/>
      <c r="BN82" s="13"/>
    </row>
    <row r="83">
      <c r="A83" s="65" t="s">
        <v>84</v>
      </c>
      <c r="B83" s="66"/>
      <c r="C83" s="67">
        <v>0.0</v>
      </c>
      <c r="D83" s="66" t="str">
        <f>IFERROR(__xludf.DUMMYFUNCTION("IFERROR(SPARKLINE(C83,{""charttype"",""bar"";""color1"",""gray"";""max"",1}),""-"")"),"")</f>
        <v/>
      </c>
      <c r="E83" s="69">
        <v>44637.0</v>
      </c>
      <c r="F83" s="70">
        <v>14.0</v>
      </c>
      <c r="G83" s="68">
        <f t="shared" si="12"/>
        <v>44651</v>
      </c>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13"/>
      <c r="BN83" s="13"/>
    </row>
    <row r="84">
      <c r="A84" s="65" t="s">
        <v>85</v>
      </c>
      <c r="B84" s="66"/>
      <c r="C84" s="67">
        <v>0.0</v>
      </c>
      <c r="D84" s="66" t="str">
        <f>IFERROR(__xludf.DUMMYFUNCTION("IFERROR(SPARKLINE(C84,{""charttype"",""bar"";""color1"",""gray"";""max"",1}),""-"")"),"")</f>
        <v/>
      </c>
      <c r="E84" s="69">
        <v>44637.0</v>
      </c>
      <c r="F84" s="70">
        <v>14.0</v>
      </c>
      <c r="G84" s="68">
        <f t="shared" si="12"/>
        <v>44651</v>
      </c>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13"/>
      <c r="BN84" s="13"/>
    </row>
    <row r="85">
      <c r="A85" s="65" t="s">
        <v>86</v>
      </c>
      <c r="B85" s="66"/>
      <c r="C85" s="67">
        <v>0.0</v>
      </c>
      <c r="D85" s="66" t="str">
        <f>IFERROR(__xludf.DUMMYFUNCTION("IFERROR(SPARKLINE(C85,{""charttype"",""bar"";""color1"",""gray"";""max"",1}),""-"")"),"")</f>
        <v/>
      </c>
      <c r="E85" s="69">
        <v>44637.0</v>
      </c>
      <c r="F85" s="70">
        <v>14.0</v>
      </c>
      <c r="G85" s="68">
        <f t="shared" si="12"/>
        <v>44651</v>
      </c>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13"/>
      <c r="BN85" s="13"/>
    </row>
    <row r="86">
      <c r="A86" s="65" t="s">
        <v>87</v>
      </c>
      <c r="B86" s="66"/>
      <c r="C86" s="67">
        <v>0.0</v>
      </c>
      <c r="D86" s="66" t="str">
        <f>IFERROR(__xludf.DUMMYFUNCTION("IFERROR(SPARKLINE(C86,{""charttype"",""bar"";""color1"",""gray"";""max"",1}),""-"")"),"")</f>
        <v/>
      </c>
      <c r="E86" s="69">
        <v>44637.0</v>
      </c>
      <c r="F86" s="70">
        <v>14.0</v>
      </c>
      <c r="G86" s="68">
        <f t="shared" si="12"/>
        <v>44651</v>
      </c>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13"/>
      <c r="BN86" s="13"/>
    </row>
    <row r="87">
      <c r="A87" s="65" t="s">
        <v>88</v>
      </c>
      <c r="B87" s="66"/>
      <c r="C87" s="67">
        <v>0.0</v>
      </c>
      <c r="D87" s="66" t="str">
        <f>IFERROR(__xludf.DUMMYFUNCTION("IFERROR(SPARKLINE(C87,{""charttype"",""bar"";""color1"",""gray"";""max"",1}),""-"")"),"")</f>
        <v/>
      </c>
      <c r="E87" s="69">
        <v>44637.0</v>
      </c>
      <c r="F87" s="70">
        <v>14.0</v>
      </c>
      <c r="G87" s="68">
        <f t="shared" si="12"/>
        <v>44651</v>
      </c>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13"/>
      <c r="BN87" s="13"/>
    </row>
    <row r="88">
      <c r="A88" s="65" t="s">
        <v>89</v>
      </c>
      <c r="B88" s="66"/>
      <c r="C88" s="67">
        <v>0.0</v>
      </c>
      <c r="D88" s="66" t="str">
        <f>IFERROR(__xludf.DUMMYFUNCTION("IFERROR(SPARKLINE(C88,{""charttype"",""bar"";""color1"",""gray"";""max"",1}),""-"")"),"")</f>
        <v/>
      </c>
      <c r="E88" s="69">
        <v>44637.0</v>
      </c>
      <c r="F88" s="70">
        <v>14.0</v>
      </c>
      <c r="G88" s="68">
        <f t="shared" si="12"/>
        <v>44651</v>
      </c>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13"/>
      <c r="BN88" s="13"/>
    </row>
    <row r="89">
      <c r="A89" s="65" t="s">
        <v>90</v>
      </c>
      <c r="B89" s="66"/>
      <c r="C89" s="67">
        <v>0.0</v>
      </c>
      <c r="D89" s="66" t="str">
        <f>IFERROR(__xludf.DUMMYFUNCTION("IFERROR(SPARKLINE(C89,{""charttype"",""bar"";""color1"",""gray"";""max"",1}),""-"")"),"")</f>
        <v/>
      </c>
      <c r="E89" s="69">
        <v>44637.0</v>
      </c>
      <c r="F89" s="70">
        <v>14.0</v>
      </c>
      <c r="G89" s="68">
        <f t="shared" si="12"/>
        <v>44651</v>
      </c>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13"/>
      <c r="BN89" s="13"/>
    </row>
    <row r="90">
      <c r="A90" s="65" t="s">
        <v>91</v>
      </c>
      <c r="B90" s="66"/>
      <c r="C90" s="67">
        <v>0.0</v>
      </c>
      <c r="D90" s="66" t="str">
        <f>IFERROR(__xludf.DUMMYFUNCTION("IFERROR(SPARKLINE(C90,{""charttype"",""bar"";""color1"",""gray"";""max"",1}),""-"")"),"")</f>
        <v/>
      </c>
      <c r="E90" s="69">
        <v>44637.0</v>
      </c>
      <c r="F90" s="70">
        <v>14.0</v>
      </c>
      <c r="G90" s="68">
        <f t="shared" si="12"/>
        <v>44651</v>
      </c>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13"/>
      <c r="BN90" s="13"/>
    </row>
    <row r="91">
      <c r="A91" s="65" t="s">
        <v>92</v>
      </c>
      <c r="B91" s="66"/>
      <c r="C91" s="67">
        <v>0.0</v>
      </c>
      <c r="D91" s="66" t="str">
        <f>IFERROR(__xludf.DUMMYFUNCTION("IFERROR(SPARKLINE(C91,{""charttype"",""bar"";""color1"",""gray"";""max"",1}),""-"")"),"")</f>
        <v/>
      </c>
      <c r="E91" s="69">
        <v>44637.0</v>
      </c>
      <c r="F91" s="70">
        <v>14.0</v>
      </c>
      <c r="G91" s="68">
        <f t="shared" si="12"/>
        <v>44651</v>
      </c>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13"/>
      <c r="BN91" s="13"/>
    </row>
    <row r="92">
      <c r="A92" s="65" t="s">
        <v>93</v>
      </c>
      <c r="B92" s="66"/>
      <c r="C92" s="67">
        <v>0.0</v>
      </c>
      <c r="D92" s="66" t="str">
        <f>IFERROR(__xludf.DUMMYFUNCTION("IFERROR(SPARKLINE(C92,{""charttype"",""bar"";""color1"",""gray"";""max"",1}),""-"")"),"")</f>
        <v/>
      </c>
      <c r="E92" s="69">
        <v>44637.0</v>
      </c>
      <c r="F92" s="70">
        <v>14.0</v>
      </c>
      <c r="G92" s="68">
        <f t="shared" si="12"/>
        <v>44651</v>
      </c>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13"/>
      <c r="BN92" s="13"/>
    </row>
    <row r="93">
      <c r="A93" s="65" t="s">
        <v>94</v>
      </c>
      <c r="B93" s="66"/>
      <c r="C93" s="67">
        <v>0.0</v>
      </c>
      <c r="D93" s="66" t="str">
        <f>IFERROR(__xludf.DUMMYFUNCTION("IFERROR(SPARKLINE(C93,{""charttype"",""bar"";""color1"",""gray"";""max"",1}),""-"")"),"")</f>
        <v/>
      </c>
      <c r="E93" s="69">
        <v>44637.0</v>
      </c>
      <c r="F93" s="70">
        <v>14.0</v>
      </c>
      <c r="G93" s="68">
        <f t="shared" si="12"/>
        <v>44651</v>
      </c>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13"/>
      <c r="BN93" s="13"/>
    </row>
    <row r="94">
      <c r="A94" s="65" t="s">
        <v>95</v>
      </c>
      <c r="B94" s="66"/>
      <c r="C94" s="67">
        <v>0.0</v>
      </c>
      <c r="D94" s="66" t="str">
        <f>IFERROR(__xludf.DUMMYFUNCTION("IFERROR(SPARKLINE(C94,{""charttype"",""bar"";""color1"",""gray"";""max"",1}),""-"")"),"")</f>
        <v/>
      </c>
      <c r="E94" s="69">
        <v>44637.0</v>
      </c>
      <c r="F94" s="70">
        <v>14.0</v>
      </c>
      <c r="G94" s="68">
        <f t="shared" si="12"/>
        <v>44651</v>
      </c>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13"/>
      <c r="BN94" s="13"/>
    </row>
    <row r="95">
      <c r="A95" s="65" t="s">
        <v>96</v>
      </c>
      <c r="B95" s="66"/>
      <c r="C95" s="67">
        <v>0.0</v>
      </c>
      <c r="D95" s="66" t="str">
        <f>IFERROR(__xludf.DUMMYFUNCTION("IFERROR(SPARKLINE(C95,{""charttype"",""bar"";""color1"",""gray"";""max"",1}),""-"")"),"")</f>
        <v/>
      </c>
      <c r="E95" s="69">
        <v>44637.0</v>
      </c>
      <c r="F95" s="70">
        <v>14.0</v>
      </c>
      <c r="G95" s="68">
        <f t="shared" si="12"/>
        <v>44651</v>
      </c>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13"/>
      <c r="BN95" s="13"/>
    </row>
    <row r="96">
      <c r="A96" s="65" t="s">
        <v>97</v>
      </c>
      <c r="B96" s="66"/>
      <c r="C96" s="67">
        <v>0.0</v>
      </c>
      <c r="D96" s="66" t="str">
        <f>IFERROR(__xludf.DUMMYFUNCTION("IFERROR(SPARKLINE(C96,{""charttype"",""bar"";""color1"",""gray"";""max"",1}),""-"")"),"")</f>
        <v/>
      </c>
      <c r="E96" s="69">
        <v>44637.0</v>
      </c>
      <c r="F96" s="70">
        <v>14.0</v>
      </c>
      <c r="G96" s="68">
        <f t="shared" si="12"/>
        <v>44651</v>
      </c>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13"/>
      <c r="BN96" s="13"/>
    </row>
    <row r="97">
      <c r="A97" s="32" t="s">
        <v>98</v>
      </c>
      <c r="B97" s="33"/>
      <c r="C97" s="34"/>
      <c r="D97" s="35" t="str">
        <f t="array" ref="D97">IFERROR(SPARKLINE(C97,{"charttype","bar";"color1","gray";"max",1}),"-")</f>
        <v>-</v>
      </c>
      <c r="E97" s="36">
        <f>MIN(E98:E107)</f>
        <v>44651</v>
      </c>
      <c r="F97" s="37"/>
      <c r="G97" s="46">
        <f>MAX(G98:G107)</f>
        <v>44665</v>
      </c>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row>
    <row r="98">
      <c r="A98" s="65" t="s">
        <v>99</v>
      </c>
      <c r="B98" s="66"/>
      <c r="C98" s="67">
        <v>0.0</v>
      </c>
      <c r="D98" s="66" t="str">
        <f>IFERROR(__xludf.DUMMYFUNCTION("IFERROR(SPARKLINE(C98,{""charttype"",""bar"";""color1"",""gray"";""max"",1}),""-"")"),"")</f>
        <v/>
      </c>
      <c r="E98" s="69">
        <v>44651.0</v>
      </c>
      <c r="F98" s="70">
        <v>14.0</v>
      </c>
      <c r="G98" s="68">
        <f t="shared" ref="G98:G107" si="13">E98+F98</f>
        <v>44665</v>
      </c>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13"/>
      <c r="BN98" s="13"/>
    </row>
    <row r="99">
      <c r="A99" s="65" t="s">
        <v>100</v>
      </c>
      <c r="B99" s="66"/>
      <c r="C99" s="67">
        <v>0.0</v>
      </c>
      <c r="D99" s="66" t="str">
        <f>IFERROR(__xludf.DUMMYFUNCTION("IFERROR(SPARKLINE(C99,{""charttype"",""bar"";""color1"",""gray"";""max"",1}),""-"")"),"")</f>
        <v/>
      </c>
      <c r="E99" s="69">
        <v>44651.0</v>
      </c>
      <c r="F99" s="70">
        <v>14.0</v>
      </c>
      <c r="G99" s="68">
        <f t="shared" si="13"/>
        <v>44665</v>
      </c>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13"/>
      <c r="BN99" s="13"/>
    </row>
    <row r="100">
      <c r="A100" s="65" t="s">
        <v>101</v>
      </c>
      <c r="B100" s="66"/>
      <c r="C100" s="67">
        <v>0.0</v>
      </c>
      <c r="D100" s="66" t="str">
        <f>IFERROR(__xludf.DUMMYFUNCTION("IFERROR(SPARKLINE(C100,{""charttype"",""bar"";""color1"",""gray"";""max"",1}),""-"")"),"")</f>
        <v/>
      </c>
      <c r="E100" s="69">
        <v>44651.0</v>
      </c>
      <c r="F100" s="70">
        <v>14.0</v>
      </c>
      <c r="G100" s="68">
        <f t="shared" si="13"/>
        <v>44665</v>
      </c>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13"/>
      <c r="BN100" s="13"/>
    </row>
    <row r="101">
      <c r="A101" s="65" t="s">
        <v>102</v>
      </c>
      <c r="B101" s="66"/>
      <c r="C101" s="67">
        <v>0.0</v>
      </c>
      <c r="D101" s="66" t="str">
        <f>IFERROR(__xludf.DUMMYFUNCTION("IFERROR(SPARKLINE(C101,{""charttype"",""bar"";""color1"",""gray"";""max"",1}),""-"")"),"")</f>
        <v/>
      </c>
      <c r="E101" s="69">
        <v>44651.0</v>
      </c>
      <c r="F101" s="70">
        <v>14.0</v>
      </c>
      <c r="G101" s="68">
        <f t="shared" si="13"/>
        <v>44665</v>
      </c>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13"/>
      <c r="BN101" s="13"/>
    </row>
    <row r="102">
      <c r="A102" s="65" t="s">
        <v>103</v>
      </c>
      <c r="B102" s="66"/>
      <c r="C102" s="67">
        <v>0.0</v>
      </c>
      <c r="D102" s="66" t="str">
        <f>IFERROR(__xludf.DUMMYFUNCTION("IFERROR(SPARKLINE(C102,{""charttype"",""bar"";""color1"",""gray"";""max"",1}),""-"")"),"")</f>
        <v/>
      </c>
      <c r="E102" s="69">
        <v>44651.0</v>
      </c>
      <c r="F102" s="70">
        <v>14.0</v>
      </c>
      <c r="G102" s="68">
        <f t="shared" si="13"/>
        <v>44665</v>
      </c>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13"/>
      <c r="BN102" s="13"/>
    </row>
    <row r="103">
      <c r="A103" s="65" t="s">
        <v>104</v>
      </c>
      <c r="B103" s="66"/>
      <c r="C103" s="67">
        <v>0.0</v>
      </c>
      <c r="D103" s="66" t="str">
        <f>IFERROR(__xludf.DUMMYFUNCTION("IFERROR(SPARKLINE(C103,{""charttype"",""bar"";""color1"",""gray"";""max"",1}),""-"")"),"")</f>
        <v/>
      </c>
      <c r="E103" s="69">
        <v>44651.0</v>
      </c>
      <c r="F103" s="70">
        <v>14.0</v>
      </c>
      <c r="G103" s="68">
        <f t="shared" si="13"/>
        <v>44665</v>
      </c>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13"/>
      <c r="BN103" s="13"/>
    </row>
    <row r="104">
      <c r="A104" s="65" t="s">
        <v>105</v>
      </c>
      <c r="B104" s="66"/>
      <c r="C104" s="67">
        <v>0.0</v>
      </c>
      <c r="D104" s="66" t="str">
        <f>IFERROR(__xludf.DUMMYFUNCTION("IFERROR(SPARKLINE(C104,{""charttype"",""bar"";""color1"",""gray"";""max"",1}),""-"")"),"")</f>
        <v/>
      </c>
      <c r="E104" s="69">
        <v>44651.0</v>
      </c>
      <c r="F104" s="70">
        <v>14.0</v>
      </c>
      <c r="G104" s="68">
        <f t="shared" si="13"/>
        <v>44665</v>
      </c>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13"/>
      <c r="BN104" s="13"/>
    </row>
    <row r="105">
      <c r="A105" s="65" t="s">
        <v>106</v>
      </c>
      <c r="B105" s="66"/>
      <c r="C105" s="67">
        <v>0.0</v>
      </c>
      <c r="D105" s="66" t="str">
        <f>IFERROR(__xludf.DUMMYFUNCTION("IFERROR(SPARKLINE(C105,{""charttype"",""bar"";""color1"",""gray"";""max"",1}),""-"")"),"")</f>
        <v/>
      </c>
      <c r="E105" s="69">
        <v>44651.0</v>
      </c>
      <c r="F105" s="70">
        <v>14.0</v>
      </c>
      <c r="G105" s="68">
        <f t="shared" si="13"/>
        <v>44665</v>
      </c>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13"/>
      <c r="BN105" s="13"/>
    </row>
    <row r="106">
      <c r="A106" s="65" t="s">
        <v>107</v>
      </c>
      <c r="B106" s="66"/>
      <c r="C106" s="67">
        <v>0.0</v>
      </c>
      <c r="D106" s="66" t="str">
        <f>IFERROR(__xludf.DUMMYFUNCTION("IFERROR(SPARKLINE(C106,{""charttype"",""bar"";""color1"",""gray"";""max"",1}),""-"")"),"")</f>
        <v/>
      </c>
      <c r="E106" s="69">
        <v>44651.0</v>
      </c>
      <c r="F106" s="70">
        <v>14.0</v>
      </c>
      <c r="G106" s="68">
        <f t="shared" si="13"/>
        <v>44665</v>
      </c>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13"/>
      <c r="BN106" s="13"/>
    </row>
    <row r="107">
      <c r="A107" s="65" t="s">
        <v>108</v>
      </c>
      <c r="B107" s="66"/>
      <c r="C107" s="67">
        <v>0.0</v>
      </c>
      <c r="D107" s="66" t="str">
        <f>IFERROR(__xludf.DUMMYFUNCTION("IFERROR(SPARKLINE(C107,{""charttype"",""bar"";""color1"",""gray"";""max"",1}),""-"")"),"")</f>
        <v/>
      </c>
      <c r="E107" s="69">
        <v>44651.0</v>
      </c>
      <c r="F107" s="70">
        <v>14.0</v>
      </c>
      <c r="G107" s="68">
        <f t="shared" si="13"/>
        <v>44665</v>
      </c>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13"/>
      <c r="BN107" s="13"/>
    </row>
    <row r="108">
      <c r="A108" s="58" t="s">
        <v>109</v>
      </c>
      <c r="B108" s="59"/>
      <c r="C108" s="60"/>
      <c r="D108" s="59"/>
      <c r="E108" s="61"/>
      <c r="F108" s="62"/>
      <c r="G108" s="63"/>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row>
    <row r="109">
      <c r="A109" s="32" t="s">
        <v>110</v>
      </c>
      <c r="B109" s="33"/>
      <c r="C109" s="34"/>
      <c r="D109" s="35" t="str">
        <f t="array" ref="D109">IFERROR(SPARKLINE(C109,{"charttype","bar";"color1","gray";"max",1}),"-")</f>
        <v>-</v>
      </c>
      <c r="E109" s="36">
        <f>MIN(E110:E119)</f>
        <v>44669</v>
      </c>
      <c r="F109" s="37"/>
      <c r="G109" s="46">
        <f>MAX(G110:G119)</f>
        <v>44679</v>
      </c>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row>
    <row r="110">
      <c r="A110" s="65" t="s">
        <v>111</v>
      </c>
      <c r="B110" s="66"/>
      <c r="C110" s="67">
        <v>0.0</v>
      </c>
      <c r="D110" s="66" t="str">
        <f>IFERROR(__xludf.DUMMYFUNCTION("IFERROR(SPARKLINE(C110,{""charttype"",""bar"";""color1"",""gray"";""max"",1}),""-"")"),"")</f>
        <v/>
      </c>
      <c r="E110" s="69">
        <v>44669.0</v>
      </c>
      <c r="F110" s="70">
        <v>10.0</v>
      </c>
      <c r="G110" s="68">
        <f t="shared" ref="G110:G119" si="14">E110+F110</f>
        <v>44679</v>
      </c>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13"/>
      <c r="BN110" s="13"/>
    </row>
    <row r="111">
      <c r="A111" s="65" t="s">
        <v>112</v>
      </c>
      <c r="B111" s="66"/>
      <c r="C111" s="67">
        <v>0.0</v>
      </c>
      <c r="D111" s="66" t="str">
        <f>IFERROR(__xludf.DUMMYFUNCTION("IFERROR(SPARKLINE(C111,{""charttype"",""bar"";""color1"",""gray"";""max"",1}),""-"")"),"")</f>
        <v/>
      </c>
      <c r="E111" s="69">
        <v>44669.0</v>
      </c>
      <c r="F111" s="70">
        <v>10.0</v>
      </c>
      <c r="G111" s="68">
        <f t="shared" si="14"/>
        <v>44679</v>
      </c>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13"/>
      <c r="BN111" s="13"/>
    </row>
    <row r="112">
      <c r="A112" s="65" t="s">
        <v>113</v>
      </c>
      <c r="B112" s="66"/>
      <c r="C112" s="67">
        <v>0.0</v>
      </c>
      <c r="D112" s="66" t="str">
        <f>IFERROR(__xludf.DUMMYFUNCTION("IFERROR(SPARKLINE(C112,{""charttype"",""bar"";""color1"",""gray"";""max"",1}),""-"")"),"")</f>
        <v/>
      </c>
      <c r="E112" s="69">
        <v>44669.0</v>
      </c>
      <c r="F112" s="70">
        <v>10.0</v>
      </c>
      <c r="G112" s="68">
        <f t="shared" si="14"/>
        <v>44679</v>
      </c>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13"/>
      <c r="BN112" s="13"/>
    </row>
    <row r="113">
      <c r="A113" s="65" t="s">
        <v>114</v>
      </c>
      <c r="B113" s="66"/>
      <c r="C113" s="67">
        <v>0.0</v>
      </c>
      <c r="D113" s="66" t="str">
        <f>IFERROR(__xludf.DUMMYFUNCTION("IFERROR(SPARKLINE(C113,{""charttype"",""bar"";""color1"",""gray"";""max"",1}),""-"")"),"")</f>
        <v/>
      </c>
      <c r="E113" s="69">
        <v>44669.0</v>
      </c>
      <c r="F113" s="70">
        <v>10.0</v>
      </c>
      <c r="G113" s="68">
        <f t="shared" si="14"/>
        <v>44679</v>
      </c>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13"/>
      <c r="BN113" s="13"/>
    </row>
    <row r="114">
      <c r="A114" s="65" t="s">
        <v>115</v>
      </c>
      <c r="B114" s="66"/>
      <c r="C114" s="67">
        <v>0.0</v>
      </c>
      <c r="D114" s="66" t="str">
        <f>IFERROR(__xludf.DUMMYFUNCTION("IFERROR(SPARKLINE(C114,{""charttype"",""bar"";""color1"",""gray"";""max"",1}),""-"")"),"")</f>
        <v/>
      </c>
      <c r="E114" s="69">
        <v>44669.0</v>
      </c>
      <c r="F114" s="70">
        <v>10.0</v>
      </c>
      <c r="G114" s="68">
        <f t="shared" si="14"/>
        <v>44679</v>
      </c>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13"/>
      <c r="BN114" s="13"/>
    </row>
    <row r="115">
      <c r="A115" s="65" t="s">
        <v>116</v>
      </c>
      <c r="B115" s="66"/>
      <c r="C115" s="67">
        <v>0.0</v>
      </c>
      <c r="D115" s="66" t="str">
        <f>IFERROR(__xludf.DUMMYFUNCTION("IFERROR(SPARKLINE(C115,{""charttype"",""bar"";""color1"",""gray"";""max"",1}),""-"")"),"")</f>
        <v/>
      </c>
      <c r="E115" s="69">
        <v>44669.0</v>
      </c>
      <c r="F115" s="70">
        <v>10.0</v>
      </c>
      <c r="G115" s="68">
        <f t="shared" si="14"/>
        <v>44679</v>
      </c>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13"/>
      <c r="BN115" s="13"/>
    </row>
    <row r="116">
      <c r="A116" s="65" t="s">
        <v>117</v>
      </c>
      <c r="B116" s="66"/>
      <c r="C116" s="67">
        <v>0.0</v>
      </c>
      <c r="D116" s="66" t="str">
        <f>IFERROR(__xludf.DUMMYFUNCTION("IFERROR(SPARKLINE(C116,{""charttype"",""bar"";""color1"",""gray"";""max"",1}),""-"")"),"")</f>
        <v/>
      </c>
      <c r="E116" s="69">
        <v>44669.0</v>
      </c>
      <c r="F116" s="70">
        <v>10.0</v>
      </c>
      <c r="G116" s="68">
        <f t="shared" si="14"/>
        <v>44679</v>
      </c>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13"/>
      <c r="BN116" s="13"/>
    </row>
    <row r="117">
      <c r="A117" s="65" t="s">
        <v>118</v>
      </c>
      <c r="B117" s="66"/>
      <c r="C117" s="67">
        <v>0.0</v>
      </c>
      <c r="D117" s="66" t="str">
        <f>IFERROR(__xludf.DUMMYFUNCTION("IFERROR(SPARKLINE(C117,{""charttype"",""bar"";""color1"",""gray"";""max"",1}),""-"")"),"")</f>
        <v/>
      </c>
      <c r="E117" s="69">
        <v>44669.0</v>
      </c>
      <c r="F117" s="70">
        <v>10.0</v>
      </c>
      <c r="G117" s="68">
        <f t="shared" si="14"/>
        <v>44679</v>
      </c>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13"/>
      <c r="BN117" s="13"/>
    </row>
    <row r="118">
      <c r="A118" s="65" t="s">
        <v>119</v>
      </c>
      <c r="B118" s="66"/>
      <c r="C118" s="67">
        <v>0.0</v>
      </c>
      <c r="D118" s="66" t="str">
        <f>IFERROR(__xludf.DUMMYFUNCTION("IFERROR(SPARKLINE(C118,{""charttype"",""bar"";""color1"",""gray"";""max"",1}),""-"")"),"")</f>
        <v/>
      </c>
      <c r="E118" s="69">
        <v>44669.0</v>
      </c>
      <c r="F118" s="70">
        <v>10.0</v>
      </c>
      <c r="G118" s="68">
        <f t="shared" si="14"/>
        <v>44679</v>
      </c>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13"/>
      <c r="BN118" s="13"/>
    </row>
    <row r="119">
      <c r="A119" s="65" t="s">
        <v>120</v>
      </c>
      <c r="B119" s="66"/>
      <c r="C119" s="67">
        <v>0.0</v>
      </c>
      <c r="D119" s="66" t="str">
        <f>IFERROR(__xludf.DUMMYFUNCTION("IFERROR(SPARKLINE(C119,{""charttype"",""bar"";""color1"",""gray"";""max"",1}),""-"")"),"")</f>
        <v/>
      </c>
      <c r="E119" s="69">
        <v>44669.0</v>
      </c>
      <c r="F119" s="70">
        <v>10.0</v>
      </c>
      <c r="G119" s="68">
        <f t="shared" si="14"/>
        <v>44679</v>
      </c>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13"/>
      <c r="BN119" s="13"/>
    </row>
    <row r="120">
      <c r="A120" s="32" t="s">
        <v>110</v>
      </c>
      <c r="B120" s="33"/>
      <c r="C120" s="34"/>
      <c r="D120" s="35" t="str">
        <f t="array" ref="D120">IFERROR(SPARKLINE(C120,{"charttype","bar";"color1","gray";"max",1}),"-")</f>
        <v>-</v>
      </c>
      <c r="E120" s="36">
        <f>MIN(E121:E124)</f>
        <v>44669</v>
      </c>
      <c r="F120" s="37"/>
      <c r="G120" s="46">
        <f>MAX(G121:G124)</f>
        <v>44686</v>
      </c>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row>
    <row r="121">
      <c r="A121" s="65" t="s">
        <v>121</v>
      </c>
      <c r="B121" s="66"/>
      <c r="C121" s="67">
        <v>0.0</v>
      </c>
      <c r="D121" s="66" t="str">
        <f>IFERROR(__xludf.DUMMYFUNCTION("IFERROR(SPARKLINE(C121,{""charttype"",""bar"";""color1"",""gray"";""max"",1}),""-"")"),"")</f>
        <v/>
      </c>
      <c r="E121" s="69">
        <v>44679.0</v>
      </c>
      <c r="F121" s="70">
        <v>7.0</v>
      </c>
      <c r="G121" s="68">
        <f t="shared" ref="G121:G124" si="15">E121+F121</f>
        <v>44686</v>
      </c>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13"/>
      <c r="BN121" s="13"/>
    </row>
    <row r="122">
      <c r="A122" s="65" t="s">
        <v>122</v>
      </c>
      <c r="B122" s="66"/>
      <c r="C122" s="67">
        <v>0.0</v>
      </c>
      <c r="D122" s="66" t="str">
        <f>IFERROR(__xludf.DUMMYFUNCTION("IFERROR(SPARKLINE(C122,{""charttype"",""bar"";""color1"",""gray"";""max"",1}),""-"")"),"")</f>
        <v/>
      </c>
      <c r="E122" s="69">
        <v>44669.0</v>
      </c>
      <c r="F122" s="70">
        <v>7.0</v>
      </c>
      <c r="G122" s="68">
        <f t="shared" si="15"/>
        <v>44676</v>
      </c>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13"/>
      <c r="BN122" s="13"/>
    </row>
    <row r="123">
      <c r="A123" s="65" t="s">
        <v>123</v>
      </c>
      <c r="B123" s="66"/>
      <c r="C123" s="67">
        <v>0.0</v>
      </c>
      <c r="D123" s="66" t="str">
        <f>IFERROR(__xludf.DUMMYFUNCTION("IFERROR(SPARKLINE(C123,{""charttype"",""bar"";""color1"",""gray"";""max"",1}),""-"")"),"")</f>
        <v/>
      </c>
      <c r="E123" s="69">
        <v>44669.0</v>
      </c>
      <c r="F123" s="70">
        <v>7.0</v>
      </c>
      <c r="G123" s="68">
        <f t="shared" si="15"/>
        <v>44676</v>
      </c>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13"/>
      <c r="BN123" s="13"/>
    </row>
    <row r="124">
      <c r="A124" s="65" t="s">
        <v>124</v>
      </c>
      <c r="B124" s="66"/>
      <c r="C124" s="67">
        <v>0.0</v>
      </c>
      <c r="D124" s="66" t="str">
        <f>IFERROR(__xludf.DUMMYFUNCTION("IFERROR(SPARKLINE(C124,{""charttype"",""bar"";""color1"",""gray"";""max"",1}),""-"")"),"")</f>
        <v/>
      </c>
      <c r="E124" s="69">
        <v>44669.0</v>
      </c>
      <c r="F124" s="70">
        <v>7.0</v>
      </c>
      <c r="G124" s="68">
        <f t="shared" si="15"/>
        <v>44676</v>
      </c>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13"/>
      <c r="BN124" s="13"/>
    </row>
    <row r="125">
      <c r="A125" s="58" t="s">
        <v>125</v>
      </c>
      <c r="B125" s="59"/>
      <c r="C125" s="60"/>
      <c r="D125" s="59"/>
      <c r="E125" s="61"/>
      <c r="F125" s="62"/>
      <c r="G125" s="63"/>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row>
    <row r="126">
      <c r="A126" s="12"/>
      <c r="B126" s="72"/>
      <c r="C126" s="73"/>
      <c r="D126" s="72"/>
      <c r="E126" s="74"/>
      <c r="F126" s="75"/>
      <c r="G126" s="76"/>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row>
    <row r="127">
      <c r="A127" s="12"/>
      <c r="B127" s="72"/>
      <c r="C127" s="73"/>
      <c r="D127" s="72"/>
      <c r="E127" s="74"/>
      <c r="F127" s="75"/>
      <c r="G127" s="76"/>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row>
    <row r="128">
      <c r="A128" s="12"/>
      <c r="B128" s="72"/>
      <c r="C128" s="73"/>
      <c r="D128" s="72"/>
      <c r="E128" s="74"/>
      <c r="F128" s="75"/>
      <c r="G128" s="76"/>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row>
    <row r="129">
      <c r="A129" s="12"/>
      <c r="B129" s="72"/>
      <c r="C129" s="73"/>
      <c r="D129" s="72"/>
      <c r="E129" s="74"/>
      <c r="F129" s="75"/>
      <c r="G129" s="76"/>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row>
    <row r="130">
      <c r="A130" s="12"/>
      <c r="B130" s="72"/>
      <c r="C130" s="73"/>
      <c r="D130" s="72"/>
      <c r="E130" s="74"/>
      <c r="F130" s="75"/>
      <c r="G130" s="76"/>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row>
  </sheetData>
  <mergeCells count="9">
    <mergeCell ref="I3:O3"/>
    <mergeCell ref="C5:D5"/>
    <mergeCell ref="P3:V3"/>
    <mergeCell ref="W3:AC3"/>
    <mergeCell ref="AD3:AJ3"/>
    <mergeCell ref="AK3:AQ3"/>
    <mergeCell ref="AR3:AX3"/>
    <mergeCell ref="AY3:BE3"/>
    <mergeCell ref="BF3:BL3"/>
  </mergeCells>
  <conditionalFormatting sqref="I6:BN130">
    <cfRule type="expression" dxfId="0" priority="1">
      <formula>AND(1=0,I$4&gt;=$E6,I$4&lt;$E6+ROUNDDOWN($C6*($G6-$E6+1),0))</formula>
    </cfRule>
  </conditionalFormatting>
  <conditionalFormatting sqref="I6:BN130">
    <cfRule type="expression" dxfId="1" priority="2">
      <formula>AND(I$4&gt;=$E6,I$4&lt;=$G6)</formula>
    </cfRule>
  </conditionalFormatting>
  <conditionalFormatting sqref="I4:BN5">
    <cfRule type="expression" dxfId="2" priority="3">
      <formula>I$4=TODAY()</formula>
    </cfRule>
  </conditionalFormatting>
  <hyperlinks>
    <hyperlink r:id="rId1" ref="I1"/>
  </hyperlinks>
  <printOptions gridLines="1" horizontalCentered="1"/>
  <pageMargins bottom="0.75" footer="0.0" header="0.0" left="0.25" right="0.25" top="0.75"/>
  <pageSetup fitToHeight="0" cellComments="atEnd" orientation="landscape" pageOrder="overThenDown"/>
  <headerFooter>
    <oddFooter>&amp;LGantt Chart Template © 2020 by Vertex42.com</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18.14"/>
  </cols>
  <sheetData>
    <row r="1" ht="30.75" customHeight="1">
      <c r="A1" s="77"/>
      <c r="B1" s="77" t="s">
        <v>126</v>
      </c>
      <c r="C1" s="77"/>
    </row>
    <row r="2">
      <c r="B2" s="78"/>
    </row>
    <row r="3">
      <c r="B3" s="79" t="s">
        <v>127</v>
      </c>
    </row>
    <row r="4">
      <c r="B4" s="80"/>
    </row>
    <row r="5">
      <c r="B5" s="79" t="s">
        <v>128</v>
      </c>
    </row>
    <row r="6">
      <c r="B6" s="81" t="s">
        <v>129</v>
      </c>
    </row>
    <row r="7">
      <c r="B7" s="78"/>
    </row>
    <row r="8">
      <c r="B8" s="79" t="s">
        <v>130</v>
      </c>
    </row>
    <row r="9">
      <c r="B9" s="81" t="s">
        <v>131</v>
      </c>
    </row>
    <row r="10">
      <c r="B10" s="78"/>
    </row>
    <row r="11">
      <c r="B11" s="79" t="s">
        <v>132</v>
      </c>
    </row>
    <row r="12">
      <c r="B12" s="78"/>
    </row>
    <row r="13">
      <c r="B13" s="79" t="s">
        <v>133</v>
      </c>
    </row>
    <row r="14">
      <c r="B14" s="82" t="s">
        <v>134</v>
      </c>
    </row>
    <row r="15">
      <c r="B15" s="78"/>
    </row>
    <row r="16">
      <c r="B16" s="79" t="s">
        <v>135</v>
      </c>
    </row>
    <row r="17">
      <c r="B17" s="82" t="s">
        <v>136</v>
      </c>
    </row>
    <row r="18">
      <c r="B18" s="83"/>
    </row>
    <row r="19">
      <c r="B19" s="83"/>
    </row>
    <row r="20">
      <c r="B20" s="83"/>
    </row>
    <row r="21">
      <c r="B21" s="83"/>
    </row>
    <row r="22">
      <c r="B22" s="83"/>
    </row>
    <row r="23">
      <c r="B23" s="83"/>
    </row>
    <row r="24">
      <c r="B24" s="83"/>
    </row>
    <row r="25">
      <c r="B25" s="83"/>
    </row>
    <row r="26">
      <c r="B26" s="83"/>
    </row>
    <row r="27">
      <c r="B27" s="83"/>
    </row>
    <row r="28">
      <c r="B28" s="83"/>
    </row>
    <row r="29">
      <c r="B29" s="83"/>
    </row>
    <row r="30">
      <c r="B30" s="83"/>
    </row>
  </sheetData>
  <hyperlinks>
    <hyperlink r:id="rId1" ref="B6"/>
    <hyperlink r:id="rId2" ref="B9"/>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71"/>
    <col customWidth="1" min="2" max="2" width="81.71"/>
    <col customWidth="1" min="3" max="3" width="21.57"/>
  </cols>
  <sheetData>
    <row r="1" ht="30.0" customHeight="1">
      <c r="A1" s="77"/>
      <c r="B1" s="77" t="s">
        <v>137</v>
      </c>
      <c r="C1" s="77"/>
    </row>
    <row r="2">
      <c r="B2" s="84"/>
    </row>
    <row r="3">
      <c r="B3" s="85" t="str">
        <f>HYPERLINK("https://www.vertex42.com/ExcelTemplates/simple-gantt-chart.html","https://www.vertex42.com/ExcelTemplates/simple-gantt-chart.html")</f>
        <v>https://www.vertex42.com/ExcelTemplates/simple-gantt-chart.html</v>
      </c>
    </row>
    <row r="4">
      <c r="B4" s="80" t="s">
        <v>138</v>
      </c>
    </row>
    <row r="5">
      <c r="B5" s="84"/>
    </row>
    <row r="6">
      <c r="B6" s="86" t="s">
        <v>139</v>
      </c>
    </row>
    <row r="7">
      <c r="B7" s="87"/>
    </row>
    <row r="8">
      <c r="B8" s="88" t="s">
        <v>140</v>
      </c>
    </row>
    <row r="9">
      <c r="B9" s="87"/>
    </row>
    <row r="10">
      <c r="B10" s="89" t="s">
        <v>141</v>
      </c>
    </row>
    <row r="11">
      <c r="B11" s="87"/>
    </row>
    <row r="12">
      <c r="B12" s="88" t="s">
        <v>142</v>
      </c>
    </row>
    <row r="13">
      <c r="B13" s="88"/>
    </row>
    <row r="14">
      <c r="A14" s="90"/>
      <c r="B14" s="91" t="s">
        <v>143</v>
      </c>
      <c r="C14" s="90"/>
    </row>
    <row r="15">
      <c r="B15" s="87"/>
    </row>
    <row r="16">
      <c r="B16" s="92" t="s">
        <v>144</v>
      </c>
    </row>
    <row r="17">
      <c r="B17" s="86" t="s">
        <v>145</v>
      </c>
    </row>
    <row r="18">
      <c r="B18" s="87"/>
    </row>
    <row r="19">
      <c r="B19" s="92" t="s">
        <v>146</v>
      </c>
    </row>
    <row r="20">
      <c r="B20" s="93" t="str">
        <f>HYPERLINK("https://www.vertex42.com/licensing/EULA_privateuse.html","https://www.vertex42.com/licensing/EULA_privateuse.html")</f>
        <v>https://www.vertex42.com/licensing/EULA_privateuse.html</v>
      </c>
    </row>
    <row r="21">
      <c r="B21" s="87"/>
    </row>
    <row r="22">
      <c r="B22" s="87"/>
    </row>
    <row r="23">
      <c r="B23" s="84"/>
    </row>
    <row r="24">
      <c r="B24" s="84"/>
    </row>
    <row r="25">
      <c r="B25" s="84"/>
    </row>
    <row r="26">
      <c r="B26" s="84"/>
    </row>
    <row r="27" ht="15.0" customHeight="1">
      <c r="B27" s="84"/>
    </row>
    <row r="28" ht="15.0" customHeight="1">
      <c r="B28" s="8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43"/>
    <col customWidth="1" min="2" max="2" width="84.86"/>
    <col customWidth="1" min="3" max="3" width="18.0"/>
  </cols>
  <sheetData>
    <row r="1" ht="30.0" customHeight="1">
      <c r="A1" s="77" t="s">
        <v>147</v>
      </c>
      <c r="B1" s="77"/>
      <c r="C1" s="77"/>
    </row>
    <row r="3">
      <c r="B3" s="94" t="s">
        <v>148</v>
      </c>
    </row>
    <row r="5">
      <c r="B5" s="95" t="str">
        <f>HYPERLINK("https://www.vertex42.com/ExcelTemplates/gantt-chart-template-pro.html","Learn More About Gantt Chart Template Pro")</f>
        <v>Learn More About Gantt Chart Template Pro</v>
      </c>
    </row>
    <row r="7">
      <c r="B7" s="96" t="s">
        <v>149</v>
      </c>
    </row>
    <row r="9" ht="22.5" customHeight="1">
      <c r="A9" s="97" t="s">
        <v>150</v>
      </c>
      <c r="B9" s="98"/>
      <c r="C9" s="98"/>
    </row>
    <row r="10">
      <c r="B10" s="96"/>
    </row>
    <row r="11">
      <c r="B11" s="96" t="s">
        <v>151</v>
      </c>
    </row>
    <row r="12">
      <c r="B12" s="94" t="s">
        <v>152</v>
      </c>
    </row>
    <row r="14">
      <c r="B14" s="96" t="s">
        <v>153</v>
      </c>
    </row>
    <row r="15">
      <c r="B15" s="94" t="s">
        <v>154</v>
      </c>
    </row>
    <row r="17">
      <c r="B17" s="96" t="s">
        <v>155</v>
      </c>
    </row>
    <row r="18">
      <c r="B18" s="94" t="s">
        <v>156</v>
      </c>
    </row>
    <row r="20">
      <c r="B20" s="96" t="s">
        <v>157</v>
      </c>
    </row>
    <row r="21">
      <c r="B21" s="94" t="s">
        <v>158</v>
      </c>
    </row>
    <row r="23">
      <c r="B23" s="96" t="s">
        <v>159</v>
      </c>
    </row>
    <row r="24">
      <c r="B24" s="94" t="s">
        <v>160</v>
      </c>
    </row>
    <row r="38">
      <c r="B38" s="96" t="s">
        <v>161</v>
      </c>
    </row>
    <row r="39">
      <c r="B39" s="94" t="s">
        <v>162</v>
      </c>
    </row>
  </sheetData>
  <drawing r:id="rId1"/>
</worksheet>
</file>