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_{65E6BAF5-1EB8-4132-BF6F-96831AB6977C}"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cerca de" sheetId="12" r:id="rId2"/>
  </sheets>
  <definedNames>
    <definedName name="_xlnm._FilterDatabase" localSheetId="0" hidden="1">ProjectSchedule!$B$6:$I$49</definedName>
    <definedName name="hoy" localSheetId="0">TODAY()</definedName>
    <definedName name="InicioDelProyecto">ProjectSchedule!$F$3</definedName>
    <definedName name="SemanaParaMostrar">ProjectSchedule!$F$4</definedName>
    <definedName name="task_end" localSheetId="0">ProjectSchedule!$I1</definedName>
    <definedName name="task_progress" localSheetId="0">ProjectSchedule!$E1</definedName>
    <definedName name="task_start" localSheetId="0">ProjectSchedule!$G1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6" i="11" l="1"/>
  <c r="G12" i="11"/>
  <c r="G11" i="11"/>
  <c r="G10" i="11"/>
  <c r="G13" i="11"/>
  <c r="L5" i="11"/>
  <c r="L4" i="11" s="1"/>
  <c r="BI4" i="11"/>
  <c r="K45" i="11" l="1"/>
  <c r="K44" i="11"/>
  <c r="K43" i="11"/>
  <c r="K41" i="11"/>
  <c r="K17" i="11"/>
  <c r="K16" i="11"/>
  <c r="K15" i="11"/>
  <c r="K13" i="11"/>
  <c r="K14" i="11"/>
  <c r="K12" i="11"/>
  <c r="K42" i="11" l="1"/>
  <c r="K46" i="11"/>
  <c r="K47" i="11"/>
  <c r="K23" i="11"/>
  <c r="K22" i="11"/>
  <c r="K49" i="11" l="1"/>
  <c r="K48" i="11"/>
  <c r="K40" i="11"/>
  <c r="K38" i="11"/>
  <c r="K37" i="11"/>
  <c r="K35" i="11"/>
  <c r="K33" i="11"/>
  <c r="K26" i="11"/>
  <c r="K18" i="11"/>
  <c r="K7" i="11"/>
  <c r="K28" i="11" l="1"/>
  <c r="K27" i="11"/>
  <c r="L6" i="11"/>
  <c r="K8" i="11" l="1"/>
  <c r="K32" i="11"/>
  <c r="K34" i="11"/>
  <c r="K9" i="11"/>
  <c r="K29" i="11"/>
  <c r="M5" i="11"/>
  <c r="M6" i="11" l="1"/>
  <c r="N5" i="11"/>
  <c r="O5" i="11" s="1"/>
  <c r="P5" i="11" s="1"/>
  <c r="Q5" i="11" s="1"/>
  <c r="R5" i="11" s="1"/>
  <c r="S5" i="11" s="1"/>
  <c r="K10" i="11"/>
  <c r="K11" i="11"/>
  <c r="T5" i="11" l="1"/>
  <c r="U5" i="11" s="1"/>
  <c r="V5" i="11" s="1"/>
  <c r="W5" i="11" s="1"/>
  <c r="X5" i="11" s="1"/>
  <c r="Y5" i="11" s="1"/>
  <c r="Z5" i="11" s="1"/>
  <c r="Z4" i="11" s="1"/>
  <c r="K30" i="11"/>
  <c r="K25" i="11"/>
  <c r="K24" i="11"/>
  <c r="K21" i="11"/>
  <c r="N6" i="11"/>
  <c r="AA5" i="11" l="1"/>
  <c r="AB5" i="11" s="1"/>
  <c r="AC5" i="11" s="1"/>
  <c r="AD5" i="11" s="1"/>
  <c r="AE5" i="11" s="1"/>
  <c r="AF5" i="11" s="1"/>
  <c r="AG5" i="11" s="1"/>
  <c r="AH5" i="11" s="1"/>
  <c r="AI5" i="11" s="1"/>
  <c r="AJ5" i="11" s="1"/>
  <c r="AK5" i="11" s="1"/>
  <c r="AL5" i="11" s="1"/>
  <c r="AM5" i="11" s="1"/>
  <c r="S4" i="11" s="1"/>
  <c r="K31" i="11"/>
  <c r="O6" i="11"/>
  <c r="AN5" i="11" l="1"/>
  <c r="P6" i="11"/>
  <c r="AO5" i="11" l="1"/>
  <c r="AP5" i="11" s="1"/>
  <c r="AQ5" i="11" s="1"/>
  <c r="AR5" i="11" s="1"/>
  <c r="AS5" i="11" s="1"/>
  <c r="AT5" i="11" s="1"/>
  <c r="AU5" i="11" s="1"/>
  <c r="AV5" i="11" s="1"/>
  <c r="AN4" i="11"/>
  <c r="Q6" i="11"/>
  <c r="AW5" i="11" l="1"/>
  <c r="AV6" i="11"/>
  <c r="R6" i="11"/>
  <c r="AX5" i="11" l="1"/>
  <c r="AW6" i="11"/>
  <c r="AY5" i="11" l="1"/>
  <c r="AX6" i="11"/>
  <c r="S6" i="11"/>
  <c r="T6" i="11"/>
  <c r="AZ5" i="11" l="1"/>
  <c r="AY6" i="11"/>
  <c r="U6" i="11"/>
  <c r="BA5" i="11" l="1"/>
  <c r="AZ6" i="11"/>
  <c r="V6" i="11"/>
  <c r="BB5" i="11" l="1"/>
  <c r="BB4" i="11" s="1"/>
  <c r="AG4" i="11"/>
  <c r="BA6" i="11"/>
  <c r="W6" i="11"/>
  <c r="BC5" i="11" l="1"/>
  <c r="BD5" i="11" s="1"/>
  <c r="BB6" i="11"/>
  <c r="X6" i="11"/>
  <c r="BC6" i="11" l="1"/>
  <c r="BD6" i="11"/>
  <c r="BE5" i="11"/>
  <c r="Y6" i="11"/>
  <c r="BE6" i="11" l="1"/>
  <c r="BF5" i="11"/>
  <c r="Z6" i="11"/>
  <c r="BF6" i="11" l="1"/>
  <c r="BG5" i="11"/>
  <c r="AA6" i="11"/>
  <c r="BH5" i="11" l="1"/>
  <c r="BG6" i="11"/>
  <c r="AB6" i="11"/>
  <c r="BH6" i="11" l="1"/>
  <c r="BI5" i="11"/>
  <c r="AC6" i="11"/>
  <c r="BI6" i="11" l="1"/>
  <c r="BJ5" i="11"/>
  <c r="AD6" i="11"/>
  <c r="BJ6" i="11" l="1"/>
  <c r="BK5" i="11"/>
  <c r="AE6" i="11"/>
  <c r="BL5" i="11" l="1"/>
  <c r="BK6" i="11"/>
  <c r="AF6" i="11"/>
  <c r="BM5" i="11" l="1"/>
  <c r="BL6" i="11"/>
  <c r="AG6" i="11"/>
  <c r="BN5" i="11" l="1"/>
  <c r="BM6" i="11"/>
  <c r="AH6" i="11"/>
  <c r="BO5" i="11" l="1"/>
  <c r="AU4" i="11" s="1"/>
  <c r="BN6" i="11"/>
  <c r="AI6" i="11"/>
  <c r="BO6" i="11" l="1"/>
  <c r="AJ6" i="11"/>
  <c r="AK6" i="11" l="1"/>
  <c r="AL6" i="11" l="1"/>
  <c r="AM6" i="11" l="1"/>
  <c r="AN6" i="11" l="1"/>
  <c r="AO6" i="11" l="1"/>
  <c r="AP6" i="11" l="1"/>
  <c r="AQ6" i="11" l="1"/>
  <c r="AR6" i="11" l="1"/>
  <c r="AS6" i="11" l="1"/>
  <c r="AT6" i="11" l="1"/>
  <c r="AU6" i="11" l="1"/>
  <c r="K20" i="11" l="1"/>
  <c r="K19" i="11"/>
</calcChain>
</file>

<file path=xl/sharedStrings.xml><?xml version="1.0" encoding="utf-8"?>
<sst xmlns="http://schemas.openxmlformats.org/spreadsheetml/2006/main" count="156" uniqueCount="94">
  <si>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</si>
  <si>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</si>
  <si>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</si>
  <si>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</si>
  <si>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</si>
  <si>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</si>
  <si>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</si>
  <si>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</si>
  <si>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</si>
  <si>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</si>
  <si>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</si>
  <si>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</si>
  <si>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</si>
  <si>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</si>
  <si>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</si>
  <si>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</si>
  <si>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</si>
  <si>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</si>
  <si>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</si>
  <si>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</si>
  <si>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</si>
  <si>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</si>
  <si>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</si>
  <si>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</si>
  <si>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</si>
  <si>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</si>
  <si>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</si>
  <si>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</si>
  <si>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</si>
  <si>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</si>
  <si>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</si>
  <si>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</si>
  <si>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</si>
  <si>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</si>
  <si>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Gestión de Certificados Laborales</t>
  </si>
  <si>
    <t>Sena</t>
  </si>
  <si>
    <t>DIAS</t>
  </si>
  <si>
    <t>Nombre proyecto</t>
  </si>
  <si>
    <t>Planteamiento del problema</t>
  </si>
  <si>
    <t>Alcance del proyecto Y Justificación</t>
  </si>
  <si>
    <t>Objetivo general Y Objetivos especificos</t>
  </si>
  <si>
    <t>Levantamiento de información</t>
  </si>
  <si>
    <t>Diagrama de flujo de proceso</t>
  </si>
  <si>
    <t>Sistemas de control de versiones</t>
  </si>
  <si>
    <t>Requerimientos funcionales y no funcionales</t>
  </si>
  <si>
    <t>Diagrama de casos de uso</t>
  </si>
  <si>
    <t>Casos de uso extendido</t>
  </si>
  <si>
    <t>Modelo entidad relación notación crow's foot</t>
  </si>
  <si>
    <t>Diccionario de datos</t>
  </si>
  <si>
    <t>Diagrama de distribución</t>
  </si>
  <si>
    <t xml:space="preserve">Diagrama de clases </t>
  </si>
  <si>
    <t>Normalización del modelo entidad relación</t>
  </si>
  <si>
    <t xml:space="preserve"> Construcción base de datos usando sentencias DDL</t>
  </si>
  <si>
    <t>Inventario donde se va a implementar el sistema de información</t>
  </si>
  <si>
    <t>Sistemas de integración continua</t>
  </si>
  <si>
    <t xml:space="preserve"> Informe de costos que dependen de hardware y el software Gantt</t>
  </si>
  <si>
    <t>Prototipo no funcional usando CSS a partir de un mockup o wireframe</t>
  </si>
  <si>
    <t>Prototipo usando Mockups o wireframes</t>
  </si>
  <si>
    <t>Opcional</t>
  </si>
  <si>
    <t xml:space="preserve"> Manual técnico</t>
  </si>
  <si>
    <t>Manual de instalación del aplicativo</t>
  </si>
  <si>
    <t>Diagrama de distribución mínimo en software</t>
  </si>
  <si>
    <t>Informe de migración de datos</t>
  </si>
  <si>
    <t>Plan de instalación - Plan de respaldo -  Plan de migración</t>
  </si>
  <si>
    <t>Cuadro comparativo -Proveedores</t>
  </si>
  <si>
    <t>Contrato de Desarrollo de Software</t>
  </si>
  <si>
    <t>Documentación de las Pruebas</t>
  </si>
  <si>
    <t>Manuales de Usuario y de Operación</t>
  </si>
  <si>
    <t xml:space="preserve">Ana, Luz, Lucrecia, Daissy </t>
  </si>
  <si>
    <t xml:space="preserve"> Cronograma, presupuesto y selección del personal Gantt</t>
  </si>
  <si>
    <t>Luz Mar Cardenas</t>
  </si>
  <si>
    <t>Ana Diaz</t>
  </si>
  <si>
    <t>Daissy Benitez</t>
  </si>
  <si>
    <t xml:space="preserve"> Ana Diaz</t>
  </si>
  <si>
    <t>Lucrecia Mosquera</t>
  </si>
  <si>
    <t>El uso de la base de datos revisando que hayan datos insertados y sus respectivos consultas y Joins usando sentencias DML</t>
  </si>
  <si>
    <t>Ana , Daissy</t>
  </si>
  <si>
    <t>VALORACION</t>
  </si>
  <si>
    <t>CUMPLE</t>
  </si>
  <si>
    <t>NO CUMPLE</t>
  </si>
  <si>
    <t>Algun Modelo de calidad</t>
  </si>
  <si>
    <t>PRECIO</t>
  </si>
  <si>
    <t>CERTIFICADOS LABORALES</t>
  </si>
  <si>
    <t>Pruebas caja negra</t>
  </si>
  <si>
    <t>Pruebas Unitarias</t>
  </si>
  <si>
    <t>Segundo Trimestre</t>
  </si>
  <si>
    <t>Tercer Trimestre</t>
  </si>
  <si>
    <t>Primer Trimestre</t>
  </si>
  <si>
    <t>Cuarto Trimestre</t>
  </si>
  <si>
    <t>Quinto Trimestre</t>
  </si>
  <si>
    <t>Sexto Trimestre</t>
  </si>
  <si>
    <t>Ana  Diaz</t>
  </si>
  <si>
    <r>
      <rPr>
        <b/>
        <sz val="14"/>
        <color theme="1"/>
        <rFont val="Calibri"/>
        <family val="2"/>
        <scheme val="minor"/>
      </rPr>
      <t>Responsables del proyecto</t>
    </r>
    <r>
      <rPr>
        <sz val="14"/>
        <color theme="1"/>
        <rFont val="Calibri"/>
        <family val="2"/>
        <scheme val="minor"/>
      </rPr>
      <t>:                Ana Diaz, Daissy Benitez, Lucrecia Mosquera, Luz Mar Cardenas</t>
    </r>
  </si>
  <si>
    <t>ASIGNADO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</si>
</sst>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 numFmtId="173" formatCode="&quot;$&quot;\ #,##0.00"/>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24"/>
      <color theme="1" tint="0.34998626667073579"/>
      <name val="Calibri"/>
      <family val="2"/>
      <scheme val="major"/>
    </font>
    <font>
      <b/>
      <sz val="24"/>
      <color theme="1" tint="0.499984740745262"/>
      <name val="Calibri"/>
      <family val="2"/>
      <scheme val="minor"/>
    </font>
    <font>
      <b/>
      <sz val="12"/>
      <color theme="0"/>
      <name val="Calibri"/>
      <family val="2"/>
      <scheme val="minor"/>
    </font>
    <font>
      <b/>
      <sz val="12"/>
      <color theme="1"/>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8" fillId="0" borderId="0"/>
    <xf numFmtId="165"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0"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9" fillId="0" borderId="0" applyNumberForma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0" fontId="20" fillId="0" borderId="0" applyNumberFormat="0" applyFill="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11" applyNumberFormat="0" applyAlignment="0" applyProtection="0"/>
    <xf numFmtId="0" fontId="25" fillId="17" borderId="12" applyNumberFormat="0" applyAlignment="0" applyProtection="0"/>
    <xf numFmtId="0" fontId="26" fillId="17" borderId="11" applyNumberFormat="0" applyAlignment="0" applyProtection="0"/>
    <xf numFmtId="0" fontId="27" fillId="0" borderId="13" applyNumberFormat="0" applyFill="0" applyAlignment="0" applyProtection="0"/>
    <xf numFmtId="0" fontId="28" fillId="18" borderId="14" applyNumberFormat="0" applyAlignment="0" applyProtection="0"/>
    <xf numFmtId="0" fontId="29" fillId="0" borderId="0" applyNumberFormat="0" applyFill="0" applyBorder="0" applyAlignment="0" applyProtection="0"/>
    <xf numFmtId="0" fontId="8" fillId="19"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13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12" fillId="0" borderId="0" xfId="0" applyFont="1"/>
    <xf numFmtId="0" fontId="13"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9" fontId="5" fillId="5"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18" fillId="0" borderId="0" xfId="0" applyFont="1" applyAlignment="1">
      <alignment horizontal="center"/>
    </xf>
    <xf numFmtId="0" fontId="13" fillId="0" borderId="0" xfId="1" applyFont="1" applyProtection="1">
      <alignment vertical="top"/>
    </xf>
    <xf numFmtId="0" fontId="9" fillId="0" borderId="0" xfId="6"/>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0" borderId="2" xfId="11" applyFill="1">
      <alignment horizontal="center" vertical="center"/>
    </xf>
    <xf numFmtId="0" fontId="8" fillId="5" borderId="2" xfId="11" applyFill="1">
      <alignment horizontal="center" vertical="center"/>
    </xf>
    <xf numFmtId="0" fontId="8" fillId="0" borderId="2" xfId="11">
      <alignment horizontal="center" vertical="center"/>
    </xf>
    <xf numFmtId="0" fontId="8" fillId="0" borderId="2" xfId="12">
      <alignment horizontal="left" vertical="center" indent="2"/>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5" fillId="9" borderId="2" xfId="0" applyNumberFormat="1" applyFont="1" applyFill="1" applyBorder="1" applyAlignment="1">
      <alignment horizontal="center" vertical="center"/>
    </xf>
    <xf numFmtId="169" fontId="5" fillId="6" borderId="2" xfId="0" applyNumberFormat="1" applyFont="1" applyFill="1" applyBorder="1" applyAlignment="1">
      <alignment horizontal="center" vertical="center"/>
    </xf>
    <xf numFmtId="169" fontId="8"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2" fontId="10" fillId="7" borderId="6" xfId="0" applyNumberFormat="1" applyFont="1" applyFill="1" applyBorder="1" applyAlignment="1">
      <alignment horizontal="center" vertical="center"/>
    </xf>
    <xf numFmtId="172" fontId="10" fillId="7" borderId="0" xfId="0" applyNumberFormat="1" applyFont="1" applyFill="1" applyAlignment="1">
      <alignment horizontal="center" vertical="center"/>
    </xf>
    <xf numFmtId="172" fontId="10" fillId="7" borderId="7" xfId="0" applyNumberFormat="1" applyFont="1" applyFill="1" applyBorder="1" applyAlignment="1">
      <alignment horizontal="center" vertical="center"/>
    </xf>
    <xf numFmtId="0" fontId="0" fillId="0" borderId="0" xfId="0" applyBorder="1" applyAlignment="1">
      <alignment horizontal="center" vertical="center"/>
    </xf>
    <xf numFmtId="2" fontId="8" fillId="3" borderId="2" xfId="10" applyNumberFormat="1" applyFill="1">
      <alignment horizontal="center" vertical="center"/>
    </xf>
    <xf numFmtId="2" fontId="8" fillId="4" borderId="2" xfId="10" applyNumberFormat="1" applyFill="1">
      <alignment horizontal="center" vertical="center"/>
    </xf>
    <xf numFmtId="0" fontId="8" fillId="3" borderId="2" xfId="12" applyFill="1" applyAlignment="1">
      <alignment horizontal="left" vertical="center" wrapText="1" indent="2"/>
    </xf>
    <xf numFmtId="2" fontId="8" fillId="10" borderId="2" xfId="10" applyNumberFormat="1" applyFill="1">
      <alignment horizontal="center" vertical="center"/>
    </xf>
    <xf numFmtId="0" fontId="8" fillId="4" borderId="2" xfId="12" applyFill="1" applyAlignment="1">
      <alignment horizontal="left" vertical="center" wrapText="1" indent="2"/>
    </xf>
    <xf numFmtId="0" fontId="8" fillId="10" borderId="2" xfId="12" applyFill="1" applyAlignment="1">
      <alignment horizontal="left" vertical="center" wrapText="1" indent="2"/>
    </xf>
    <xf numFmtId="0" fontId="23" fillId="15" borderId="2" xfId="20" applyBorder="1" applyAlignment="1">
      <alignment horizontal="center" vertical="center"/>
    </xf>
    <xf numFmtId="9" fontId="23" fillId="15" borderId="2" xfId="20" applyNumberFormat="1" applyBorder="1" applyAlignment="1">
      <alignment horizontal="center" vertical="center"/>
    </xf>
    <xf numFmtId="2" fontId="23" fillId="15" borderId="2" xfId="20" applyNumberFormat="1" applyBorder="1" applyAlignment="1">
      <alignment horizontal="center" vertical="center"/>
    </xf>
    <xf numFmtId="0" fontId="11" fillId="15" borderId="2" xfId="5" applyFill="1" applyBorder="1" applyAlignment="1">
      <alignment horizontal="left" vertical="center" indent="1"/>
    </xf>
    <xf numFmtId="0" fontId="11" fillId="15" borderId="2" xfId="5" applyFill="1" applyBorder="1" applyAlignment="1">
      <alignment horizontal="center" vertical="center"/>
    </xf>
    <xf numFmtId="9" fontId="11" fillId="15" borderId="2" xfId="5" applyNumberFormat="1" applyFill="1" applyBorder="1" applyAlignment="1">
      <alignment horizontal="center" vertical="center"/>
    </xf>
    <xf numFmtId="169" fontId="11" fillId="15" borderId="2" xfId="5" applyNumberFormat="1" applyFill="1" applyBorder="1" applyAlignment="1">
      <alignment horizontal="center" vertical="center"/>
    </xf>
    <xf numFmtId="0" fontId="11" fillId="9" borderId="2" xfId="5" applyFill="1" applyBorder="1" applyAlignment="1">
      <alignment horizontal="left" vertical="center" indent="1"/>
    </xf>
    <xf numFmtId="0" fontId="11" fillId="6" borderId="2" xfId="5" applyFill="1" applyBorder="1" applyAlignment="1">
      <alignment horizontal="left" vertical="center" indent="1"/>
    </xf>
    <xf numFmtId="0" fontId="11" fillId="8" borderId="2" xfId="5" applyFill="1" applyBorder="1" applyAlignment="1">
      <alignment horizontal="left" vertical="center" indent="1"/>
    </xf>
    <xf numFmtId="0" fontId="8" fillId="7" borderId="2" xfId="11" applyFill="1">
      <alignment horizontal="center" vertical="center"/>
    </xf>
    <xf numFmtId="9" fontId="5" fillId="7" borderId="2" xfId="2" applyFont="1" applyFill="1" applyBorder="1" applyAlignment="1">
      <alignment horizontal="center" vertical="center"/>
    </xf>
    <xf numFmtId="2" fontId="8" fillId="7" borderId="2" xfId="10" applyNumberFormat="1" applyFill="1">
      <alignment horizontal="center" vertical="center"/>
    </xf>
    <xf numFmtId="0" fontId="11" fillId="44" borderId="2" xfId="5" applyFill="1" applyBorder="1" applyAlignment="1">
      <alignment horizontal="left" vertical="center" indent="1"/>
    </xf>
    <xf numFmtId="0" fontId="8" fillId="44" borderId="2" xfId="11" applyFill="1">
      <alignment horizontal="center" vertical="center"/>
    </xf>
    <xf numFmtId="9" fontId="5" fillId="44" borderId="2" xfId="2" applyFont="1" applyFill="1" applyBorder="1" applyAlignment="1">
      <alignment horizontal="center" vertical="center"/>
    </xf>
    <xf numFmtId="169" fontId="5" fillId="44" borderId="2" xfId="0" applyNumberFormat="1" applyFont="1" applyFill="1" applyBorder="1" applyAlignment="1">
      <alignment horizontal="center" vertical="center"/>
    </xf>
    <xf numFmtId="2" fontId="8" fillId="5" borderId="2" xfId="10" applyNumberFormat="1" applyFill="1">
      <alignment horizontal="center" vertical="center"/>
    </xf>
    <xf numFmtId="0" fontId="8" fillId="5" borderId="2" xfId="12" applyFill="1" applyAlignment="1">
      <alignment horizontal="left" vertical="center" wrapText="1" indent="2"/>
    </xf>
    <xf numFmtId="0" fontId="11" fillId="45" borderId="2" xfId="5" applyFill="1" applyBorder="1" applyAlignment="1">
      <alignment horizontal="left" vertical="center" indent="1"/>
    </xf>
    <xf numFmtId="0" fontId="8" fillId="45" borderId="2" xfId="11" applyFill="1">
      <alignment horizontal="center" vertical="center"/>
    </xf>
    <xf numFmtId="9" fontId="5" fillId="45" borderId="2" xfId="2" applyFont="1" applyFill="1" applyBorder="1" applyAlignment="1">
      <alignment horizontal="center" vertical="center"/>
    </xf>
    <xf numFmtId="169" fontId="5" fillId="45" borderId="2" xfId="0" applyNumberFormat="1" applyFont="1" applyFill="1" applyBorder="1" applyAlignment="1">
      <alignment horizontal="center" vertical="center"/>
    </xf>
    <xf numFmtId="0" fontId="32" fillId="0" borderId="0" xfId="5" applyFont="1" applyAlignment="1">
      <alignment horizontal="left"/>
    </xf>
    <xf numFmtId="0" fontId="8" fillId="7" borderId="2" xfId="12" applyFill="1" applyAlignment="1">
      <alignment horizontal="left" vertical="center" wrapText="1" indent="2"/>
    </xf>
    <xf numFmtId="0" fontId="23" fillId="15" borderId="2" xfId="20" applyBorder="1" applyAlignment="1">
      <alignment horizontal="left" vertical="center" wrapText="1" indent="2"/>
    </xf>
    <xf numFmtId="170" fontId="8" fillId="3" borderId="2" xfId="10" applyNumberFormat="1" applyFill="1" applyAlignment="1">
      <alignment horizontal="left" vertical="center"/>
    </xf>
    <xf numFmtId="1" fontId="8" fillId="3" borderId="2" xfId="10" applyNumberFormat="1" applyFill="1">
      <alignment horizontal="center" vertical="center"/>
    </xf>
    <xf numFmtId="0" fontId="9" fillId="0" borderId="0" xfId="7" applyAlignment="1">
      <alignment horizontal="left" vertical="top" wrapText="1"/>
    </xf>
    <xf numFmtId="170" fontId="5" fillId="9" borderId="2" xfId="0" applyNumberFormat="1" applyFont="1" applyFill="1" applyBorder="1" applyAlignment="1">
      <alignment horizontal="center" vertical="center"/>
    </xf>
    <xf numFmtId="170" fontId="8" fillId="4" borderId="2" xfId="10" applyNumberFormat="1" applyFill="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8" fillId="10" borderId="2" xfId="10" applyNumberFormat="1" applyFill="1">
      <alignment horizontal="center" vertical="center"/>
    </xf>
    <xf numFmtId="170" fontId="0" fillId="45" borderId="2" xfId="0" applyNumberFormat="1" applyFill="1" applyBorder="1" applyAlignment="1">
      <alignment horizontal="center" vertical="center"/>
    </xf>
    <xf numFmtId="170" fontId="5" fillId="45" borderId="2" xfId="0" applyNumberFormat="1" applyFont="1" applyFill="1" applyBorder="1" applyAlignment="1">
      <alignment horizontal="center" vertical="center"/>
    </xf>
    <xf numFmtId="170" fontId="8" fillId="5" borderId="2" xfId="10" applyNumberFormat="1" applyFill="1">
      <alignment horizontal="center" vertical="center"/>
    </xf>
    <xf numFmtId="170" fontId="5" fillId="44" borderId="2" xfId="0" applyNumberFormat="1" applyFont="1" applyFill="1" applyBorder="1" applyAlignment="1">
      <alignment horizontal="center" vertical="center"/>
    </xf>
    <xf numFmtId="170" fontId="8" fillId="7" borderId="2" xfId="10" applyNumberFormat="1" applyFill="1">
      <alignment horizontal="center" vertical="center"/>
    </xf>
    <xf numFmtId="170" fontId="11" fillId="15" borderId="2" xfId="5" applyNumberFormat="1" applyFill="1" applyBorder="1" applyAlignment="1">
      <alignment horizontal="center" vertical="center"/>
    </xf>
    <xf numFmtId="170" fontId="23" fillId="15" borderId="2" xfId="20" applyNumberFormat="1" applyBorder="1" applyAlignment="1">
      <alignment horizontal="center" vertical="center"/>
    </xf>
    <xf numFmtId="170" fontId="8" fillId="0" borderId="0" xfId="9" applyNumberFormat="1" applyBorder="1" applyAlignment="1">
      <alignment vertical="center"/>
    </xf>
    <xf numFmtId="173" fontId="11" fillId="15" borderId="2" xfId="5" applyNumberFormat="1" applyFill="1" applyBorder="1" applyAlignment="1">
      <alignment horizontal="center" vertical="center"/>
    </xf>
    <xf numFmtId="173" fontId="23" fillId="15" borderId="2" xfId="20" applyNumberFormat="1" applyBorder="1" applyAlignment="1">
      <alignment horizontal="center" vertical="center"/>
    </xf>
    <xf numFmtId="173" fontId="8" fillId="3" borderId="2" xfId="11" applyNumberFormat="1" applyFill="1">
      <alignment horizontal="center" vertical="center"/>
    </xf>
    <xf numFmtId="173" fontId="8" fillId="9" borderId="2" xfId="11" applyNumberFormat="1" applyFill="1">
      <alignment horizontal="center" vertical="center"/>
    </xf>
    <xf numFmtId="173" fontId="8" fillId="4" borderId="2" xfId="11" applyNumberFormat="1" applyFill="1">
      <alignment horizontal="center" vertical="center"/>
    </xf>
    <xf numFmtId="173" fontId="8" fillId="6" borderId="2" xfId="11" applyNumberFormat="1" applyFill="1">
      <alignment horizontal="center" vertical="center"/>
    </xf>
    <xf numFmtId="173" fontId="8" fillId="10" borderId="2" xfId="11" applyNumberFormat="1" applyFill="1">
      <alignment horizontal="center" vertical="center"/>
    </xf>
    <xf numFmtId="173" fontId="8" fillId="45" borderId="2" xfId="11" applyNumberFormat="1" applyFill="1">
      <alignment horizontal="center" vertical="center"/>
    </xf>
    <xf numFmtId="173" fontId="8" fillId="5" borderId="2" xfId="11" applyNumberFormat="1" applyFill="1">
      <alignment horizontal="center" vertical="center"/>
    </xf>
    <xf numFmtId="173" fontId="8" fillId="44" borderId="2" xfId="11" applyNumberFormat="1" applyFill="1">
      <alignment horizontal="center" vertical="center"/>
    </xf>
    <xf numFmtId="173" fontId="8" fillId="7" borderId="2" xfId="11" applyNumberFormat="1" applyFill="1">
      <alignment horizontal="center" vertical="center"/>
    </xf>
    <xf numFmtId="0" fontId="33" fillId="0" borderId="0" xfId="0" applyFont="1" applyAlignment="1">
      <alignment vertical="top"/>
    </xf>
    <xf numFmtId="0" fontId="31" fillId="0" borderId="0" xfId="6" applyFont="1"/>
    <xf numFmtId="0" fontId="34" fillId="12" borderId="1" xfId="0" applyFont="1" applyFill="1" applyBorder="1" applyAlignment="1">
      <alignment horizontal="left" vertical="center" indent="1"/>
    </xf>
    <xf numFmtId="0" fontId="34" fillId="12" borderId="1" xfId="0" applyFont="1" applyFill="1" applyBorder="1" applyAlignment="1">
      <alignment horizontal="center" vertical="center" wrapText="1"/>
    </xf>
    <xf numFmtId="0" fontId="34" fillId="0" borderId="0" xfId="3" applyFont="1" applyAlignment="1">
      <alignment wrapText="1"/>
    </xf>
    <xf numFmtId="0" fontId="34" fillId="11" borderId="8" xfId="0" applyFont="1" applyFill="1" applyBorder="1" applyAlignment="1">
      <alignment horizontal="center" vertical="center" shrinkToFit="1"/>
    </xf>
    <xf numFmtId="0" fontId="35" fillId="0" borderId="0" xfId="0" applyFont="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8" fillId="0" borderId="0" xfId="8">
      <alignment horizontal="right" indent="1"/>
    </xf>
    <xf numFmtId="0" fontId="8" fillId="0" borderId="0" xfId="8" applyBorder="1">
      <alignment horizontal="right" indent="1"/>
    </xf>
    <xf numFmtId="0" fontId="0" fillId="0" borderId="10" xfId="0" applyBorder="1"/>
    <xf numFmtId="0" fontId="9" fillId="0" borderId="0" xfId="7" applyAlignment="1">
      <alignment horizontal="left" vertical="top" wrapText="1"/>
    </xf>
    <xf numFmtId="0" fontId="0" fillId="0" borderId="18" xfId="0" applyBorder="1" applyAlignment="1">
      <alignment horizontal="center" vertical="center"/>
    </xf>
    <xf numFmtId="170" fontId="8" fillId="0" borderId="17" xfId="9" applyNumberFormat="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1905000</xdr:colOff>
      <xdr:row>3</xdr:row>
      <xdr:rowOff>85725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2"/>
  <sheetViews>
    <sheetView showGridLines="0" tabSelected="1" showRuler="0" zoomScaleNormal="100" zoomScalePageLayoutView="70" workbookViewId="0">
      <selection activeCell="C3" sqref="C3"/>
    </sheetView>
  </sheetViews>
  <sheetFormatPr baseColWidth="10" defaultColWidth="9.109375" defaultRowHeight="30" customHeight="1" x14ac:dyDescent="0.3"/>
  <cols>
    <col min="1" max="1" width="2.6640625" style="34" customWidth="1"/>
    <col min="2" max="2" width="41.109375" customWidth="1"/>
    <col min="3" max="3" width="16.5546875" customWidth="1"/>
    <col min="4" max="4" width="30.6640625" customWidth="1"/>
    <col min="5" max="6" width="16.44140625" customWidth="1"/>
    <col min="7" max="8" width="17.44140625" style="5" customWidth="1"/>
    <col min="9" max="9" width="10.44140625" hidden="1" customWidth="1"/>
    <col min="10" max="10" width="2.6640625" hidden="1" customWidth="1"/>
    <col min="11" max="11" width="6.109375" hidden="1" customWidth="1"/>
    <col min="12" max="67" width="2.5546875" hidden="1" customWidth="1"/>
    <col min="68" max="68" width="0" hidden="1" customWidth="1"/>
    <col min="72" max="73" width="10.33203125"/>
  </cols>
  <sheetData>
    <row r="1" spans="1:67" ht="30" customHeight="1" x14ac:dyDescent="0.6">
      <c r="A1" s="35" t="s">
        <v>0</v>
      </c>
      <c r="B1" s="88" t="s">
        <v>34</v>
      </c>
      <c r="C1" s="88"/>
      <c r="D1" s="1"/>
      <c r="E1" s="2"/>
      <c r="F1" s="1"/>
      <c r="G1" s="4"/>
      <c r="H1" s="4"/>
      <c r="I1" s="25"/>
      <c r="K1" s="2"/>
      <c r="L1" s="7"/>
    </row>
    <row r="2" spans="1:67" ht="30" customHeight="1" x14ac:dyDescent="0.35">
      <c r="A2" s="34" t="s">
        <v>1</v>
      </c>
      <c r="B2" s="119" t="s">
        <v>35</v>
      </c>
      <c r="C2" s="38"/>
      <c r="L2" s="37"/>
    </row>
    <row r="3" spans="1:67" ht="41.25" customHeight="1" x14ac:dyDescent="0.3">
      <c r="A3" s="34" t="s">
        <v>2</v>
      </c>
      <c r="B3" s="131" t="s">
        <v>92</v>
      </c>
      <c r="C3" s="93"/>
      <c r="D3" s="128" t="s">
        <v>15</v>
      </c>
      <c r="E3" s="129"/>
      <c r="F3" s="133">
        <v>43498</v>
      </c>
      <c r="G3" s="133"/>
      <c r="H3" s="133"/>
      <c r="I3" s="106"/>
    </row>
    <row r="4" spans="1:67" ht="30" customHeight="1" x14ac:dyDescent="0.3">
      <c r="A4" s="35" t="s">
        <v>3</v>
      </c>
      <c r="B4" s="131"/>
      <c r="C4" s="93"/>
      <c r="D4" s="128" t="s">
        <v>16</v>
      </c>
      <c r="E4" s="129"/>
      <c r="F4" s="132">
        <v>1</v>
      </c>
      <c r="G4" s="132"/>
      <c r="H4" s="58"/>
      <c r="L4" s="125">
        <f>L5</f>
        <v>43498</v>
      </c>
      <c r="M4" s="126"/>
      <c r="N4" s="126"/>
      <c r="O4" s="126"/>
      <c r="P4" s="126"/>
      <c r="Q4" s="126"/>
      <c r="R4" s="127"/>
      <c r="S4" s="125">
        <f>AM5</f>
        <v>43525</v>
      </c>
      <c r="T4" s="126"/>
      <c r="U4" s="126"/>
      <c r="V4" s="126"/>
      <c r="W4" s="126"/>
      <c r="X4" s="126"/>
      <c r="Y4" s="127"/>
      <c r="Z4" s="125">
        <f>Z5</f>
        <v>43512</v>
      </c>
      <c r="AA4" s="126"/>
      <c r="AB4" s="126"/>
      <c r="AC4" s="126"/>
      <c r="AD4" s="126"/>
      <c r="AE4" s="126"/>
      <c r="AF4" s="127"/>
      <c r="AG4" s="125">
        <f t="shared" ref="AG4" si="0">BA5</f>
        <v>43539</v>
      </c>
      <c r="AH4" s="126"/>
      <c r="AI4" s="126"/>
      <c r="AJ4" s="126"/>
      <c r="AK4" s="126"/>
      <c r="AL4" s="126"/>
      <c r="AM4" s="127"/>
      <c r="AN4" s="125">
        <f t="shared" ref="AN4" si="1">AN5</f>
        <v>43526</v>
      </c>
      <c r="AO4" s="126"/>
      <c r="AP4" s="126"/>
      <c r="AQ4" s="126"/>
      <c r="AR4" s="126"/>
      <c r="AS4" s="126"/>
      <c r="AT4" s="127"/>
      <c r="AU4" s="125">
        <f t="shared" ref="AU4" si="2">BO5</f>
        <v>43553</v>
      </c>
      <c r="AV4" s="126"/>
      <c r="AW4" s="126"/>
      <c r="AX4" s="126"/>
      <c r="AY4" s="126"/>
      <c r="AZ4" s="126"/>
      <c r="BA4" s="127"/>
      <c r="BB4" s="125">
        <f t="shared" ref="BB4" si="3">BB5</f>
        <v>43540</v>
      </c>
      <c r="BC4" s="126"/>
      <c r="BD4" s="126"/>
      <c r="BE4" s="126"/>
      <c r="BF4" s="126"/>
      <c r="BG4" s="126"/>
      <c r="BH4" s="127"/>
      <c r="BI4" s="125">
        <f t="shared" ref="BI4" si="4">CC5</f>
        <v>0</v>
      </c>
      <c r="BJ4" s="126"/>
      <c r="BK4" s="126"/>
      <c r="BL4" s="126"/>
      <c r="BM4" s="126"/>
      <c r="BN4" s="126"/>
      <c r="BO4" s="127"/>
    </row>
    <row r="5" spans="1:67" ht="15" customHeight="1" x14ac:dyDescent="0.3">
      <c r="A5" s="35" t="s">
        <v>4</v>
      </c>
      <c r="B5" s="130"/>
      <c r="C5" s="130"/>
      <c r="D5" s="130"/>
      <c r="E5" s="130"/>
      <c r="F5" s="130"/>
      <c r="G5" s="130"/>
      <c r="H5" s="130"/>
      <c r="I5" s="130"/>
      <c r="J5" s="130"/>
      <c r="L5" s="55">
        <f>InicioDelProyecto-WEEKDAY(InicioDelProyecto,1)*(SemanaParaMostrar-1)</f>
        <v>43498</v>
      </c>
      <c r="M5" s="56">
        <f>L5+1</f>
        <v>43499</v>
      </c>
      <c r="N5" s="56">
        <f>M5+1</f>
        <v>43500</v>
      </c>
      <c r="O5" s="56">
        <f>N5+1</f>
        <v>43501</v>
      </c>
      <c r="P5" s="56">
        <f t="shared" ref="P5:BA5" si="5">O5+1</f>
        <v>43502</v>
      </c>
      <c r="Q5" s="56">
        <f t="shared" si="5"/>
        <v>43503</v>
      </c>
      <c r="R5" s="57">
        <f t="shared" si="5"/>
        <v>43504</v>
      </c>
      <c r="S5" s="55">
        <f>R5+1</f>
        <v>43505</v>
      </c>
      <c r="T5" s="56">
        <f>S5+1</f>
        <v>43506</v>
      </c>
      <c r="U5" s="56">
        <f t="shared" si="5"/>
        <v>43507</v>
      </c>
      <c r="V5" s="56">
        <f t="shared" si="5"/>
        <v>43508</v>
      </c>
      <c r="W5" s="56">
        <f t="shared" si="5"/>
        <v>43509</v>
      </c>
      <c r="X5" s="56">
        <f t="shared" si="5"/>
        <v>43510</v>
      </c>
      <c r="Y5" s="57">
        <f t="shared" si="5"/>
        <v>43511</v>
      </c>
      <c r="Z5" s="55">
        <f>Y5+1</f>
        <v>43512</v>
      </c>
      <c r="AA5" s="56">
        <f>Z5+1</f>
        <v>43513</v>
      </c>
      <c r="AB5" s="56">
        <f t="shared" si="5"/>
        <v>43514</v>
      </c>
      <c r="AC5" s="56">
        <f t="shared" si="5"/>
        <v>43515</v>
      </c>
      <c r="AD5" s="56">
        <f t="shared" si="5"/>
        <v>43516</v>
      </c>
      <c r="AE5" s="56">
        <f t="shared" si="5"/>
        <v>43517</v>
      </c>
      <c r="AF5" s="57">
        <f t="shared" si="5"/>
        <v>43518</v>
      </c>
      <c r="AG5" s="55">
        <f>AF5+1</f>
        <v>43519</v>
      </c>
      <c r="AH5" s="56">
        <f>AG5+1</f>
        <v>43520</v>
      </c>
      <c r="AI5" s="56">
        <f t="shared" si="5"/>
        <v>43521</v>
      </c>
      <c r="AJ5" s="56">
        <f t="shared" si="5"/>
        <v>43522</v>
      </c>
      <c r="AK5" s="56">
        <f t="shared" si="5"/>
        <v>43523</v>
      </c>
      <c r="AL5" s="56">
        <f t="shared" si="5"/>
        <v>43524</v>
      </c>
      <c r="AM5" s="57">
        <f>AL5+1</f>
        <v>43525</v>
      </c>
      <c r="AN5" s="55">
        <f>AM5+1</f>
        <v>43526</v>
      </c>
      <c r="AO5" s="56">
        <f>AN5+1</f>
        <v>43527</v>
      </c>
      <c r="AP5" s="56">
        <f t="shared" si="5"/>
        <v>43528</v>
      </c>
      <c r="AQ5" s="56">
        <f t="shared" si="5"/>
        <v>43529</v>
      </c>
      <c r="AR5" s="56">
        <f t="shared" si="5"/>
        <v>43530</v>
      </c>
      <c r="AS5" s="56">
        <f t="shared" si="5"/>
        <v>43531</v>
      </c>
      <c r="AT5" s="57">
        <f t="shared" si="5"/>
        <v>43532</v>
      </c>
      <c r="AU5" s="55">
        <f>AT5+1</f>
        <v>43533</v>
      </c>
      <c r="AV5" s="56">
        <f>AU5+1</f>
        <v>43534</v>
      </c>
      <c r="AW5" s="56">
        <f t="shared" si="5"/>
        <v>43535</v>
      </c>
      <c r="AX5" s="56">
        <f t="shared" si="5"/>
        <v>43536</v>
      </c>
      <c r="AY5" s="56">
        <f t="shared" si="5"/>
        <v>43537</v>
      </c>
      <c r="AZ5" s="56">
        <f t="shared" si="5"/>
        <v>43538</v>
      </c>
      <c r="BA5" s="57">
        <f t="shared" si="5"/>
        <v>43539</v>
      </c>
      <c r="BB5" s="55">
        <f>BA5+1</f>
        <v>43540</v>
      </c>
      <c r="BC5" s="56">
        <f>BB5+1</f>
        <v>43541</v>
      </c>
      <c r="BD5" s="56">
        <f t="shared" ref="BD5:BH5" si="6">BC5+1</f>
        <v>43542</v>
      </c>
      <c r="BE5" s="56">
        <f t="shared" si="6"/>
        <v>43543</v>
      </c>
      <c r="BF5" s="56">
        <f t="shared" si="6"/>
        <v>43544</v>
      </c>
      <c r="BG5" s="56">
        <f t="shared" si="6"/>
        <v>43545</v>
      </c>
      <c r="BH5" s="57">
        <f t="shared" si="6"/>
        <v>43546</v>
      </c>
      <c r="BI5" s="55">
        <f>BH5+1</f>
        <v>43547</v>
      </c>
      <c r="BJ5" s="56">
        <f>BI5+1</f>
        <v>43548</v>
      </c>
      <c r="BK5" s="56">
        <f t="shared" ref="BK5:BO5" si="7">BJ5+1</f>
        <v>43549</v>
      </c>
      <c r="BL5" s="56">
        <f t="shared" si="7"/>
        <v>43550</v>
      </c>
      <c r="BM5" s="56">
        <f t="shared" si="7"/>
        <v>43551</v>
      </c>
      <c r="BN5" s="56">
        <f t="shared" si="7"/>
        <v>43552</v>
      </c>
      <c r="BO5" s="57">
        <f t="shared" si="7"/>
        <v>43553</v>
      </c>
    </row>
    <row r="6" spans="1:67" s="124" customFormat="1" ht="30" customHeight="1" thickBot="1" x14ac:dyDescent="0.35">
      <c r="A6" s="122" t="s">
        <v>5</v>
      </c>
      <c r="B6" s="120" t="s">
        <v>13</v>
      </c>
      <c r="C6" s="120" t="s">
        <v>77</v>
      </c>
      <c r="D6" s="121" t="s">
        <v>93</v>
      </c>
      <c r="E6" s="121" t="s">
        <v>17</v>
      </c>
      <c r="F6" s="121" t="s">
        <v>81</v>
      </c>
      <c r="G6" s="121" t="s">
        <v>18</v>
      </c>
      <c r="H6" s="121" t="s">
        <v>19</v>
      </c>
      <c r="I6" s="121" t="s">
        <v>36</v>
      </c>
      <c r="J6" s="121"/>
      <c r="K6" s="121" t="s">
        <v>20</v>
      </c>
      <c r="L6" s="123" t="str">
        <f t="shared" ref="L6" si="8">LEFT(TEXT(L5,"ddd"),1)</f>
        <v>s</v>
      </c>
      <c r="M6" s="123" t="str">
        <f>LEFT(TEXT(M5,"ddd"),1)</f>
        <v>d</v>
      </c>
      <c r="N6" s="123" t="str">
        <f t="shared" ref="N6:AU6" si="9">LEFT(TEXT(N5,"ddd"),1)</f>
        <v>l</v>
      </c>
      <c r="O6" s="123" t="str">
        <f t="shared" si="9"/>
        <v>m</v>
      </c>
      <c r="P6" s="123" t="str">
        <f t="shared" si="9"/>
        <v>m</v>
      </c>
      <c r="Q6" s="123" t="str">
        <f t="shared" si="9"/>
        <v>j</v>
      </c>
      <c r="R6" s="123" t="str">
        <f t="shared" si="9"/>
        <v>v</v>
      </c>
      <c r="S6" s="123" t="str">
        <f t="shared" si="9"/>
        <v>s</v>
      </c>
      <c r="T6" s="123" t="str">
        <f t="shared" si="9"/>
        <v>d</v>
      </c>
      <c r="U6" s="123" t="str">
        <f t="shared" si="9"/>
        <v>l</v>
      </c>
      <c r="V6" s="123" t="str">
        <f t="shared" si="9"/>
        <v>m</v>
      </c>
      <c r="W6" s="123" t="str">
        <f t="shared" si="9"/>
        <v>m</v>
      </c>
      <c r="X6" s="123" t="str">
        <f t="shared" si="9"/>
        <v>j</v>
      </c>
      <c r="Y6" s="123" t="str">
        <f t="shared" si="9"/>
        <v>v</v>
      </c>
      <c r="Z6" s="123" t="str">
        <f t="shared" si="9"/>
        <v>s</v>
      </c>
      <c r="AA6" s="123" t="str">
        <f t="shared" si="9"/>
        <v>d</v>
      </c>
      <c r="AB6" s="123" t="str">
        <f t="shared" si="9"/>
        <v>l</v>
      </c>
      <c r="AC6" s="123" t="str">
        <f t="shared" si="9"/>
        <v>m</v>
      </c>
      <c r="AD6" s="123" t="str">
        <f t="shared" si="9"/>
        <v>m</v>
      </c>
      <c r="AE6" s="123" t="str">
        <f t="shared" si="9"/>
        <v>j</v>
      </c>
      <c r="AF6" s="123" t="str">
        <f t="shared" si="9"/>
        <v>v</v>
      </c>
      <c r="AG6" s="123" t="str">
        <f t="shared" si="9"/>
        <v>s</v>
      </c>
      <c r="AH6" s="123" t="str">
        <f t="shared" si="9"/>
        <v>d</v>
      </c>
      <c r="AI6" s="123" t="str">
        <f t="shared" si="9"/>
        <v>l</v>
      </c>
      <c r="AJ6" s="123" t="str">
        <f t="shared" si="9"/>
        <v>m</v>
      </c>
      <c r="AK6" s="123" t="str">
        <f t="shared" si="9"/>
        <v>m</v>
      </c>
      <c r="AL6" s="123" t="str">
        <f t="shared" si="9"/>
        <v>j</v>
      </c>
      <c r="AM6" s="123" t="str">
        <f t="shared" si="9"/>
        <v>v</v>
      </c>
      <c r="AN6" s="123" t="str">
        <f t="shared" si="9"/>
        <v>s</v>
      </c>
      <c r="AO6" s="123" t="str">
        <f t="shared" si="9"/>
        <v>d</v>
      </c>
      <c r="AP6" s="123" t="str">
        <f t="shared" si="9"/>
        <v>l</v>
      </c>
      <c r="AQ6" s="123" t="str">
        <f t="shared" si="9"/>
        <v>m</v>
      </c>
      <c r="AR6" s="123" t="str">
        <f t="shared" si="9"/>
        <v>m</v>
      </c>
      <c r="AS6" s="123" t="str">
        <f t="shared" si="9"/>
        <v>j</v>
      </c>
      <c r="AT6" s="123" t="str">
        <f t="shared" si="9"/>
        <v>v</v>
      </c>
      <c r="AU6" s="123" t="str">
        <f t="shared" si="9"/>
        <v>s</v>
      </c>
      <c r="AV6" s="123" t="str">
        <f t="shared" ref="AV6:BO6" si="10">LEFT(TEXT(AV5,"ddd"),1)</f>
        <v>d</v>
      </c>
      <c r="AW6" s="123" t="str">
        <f t="shared" si="10"/>
        <v>l</v>
      </c>
      <c r="AX6" s="123" t="str">
        <f t="shared" si="10"/>
        <v>m</v>
      </c>
      <c r="AY6" s="123" t="str">
        <f t="shared" si="10"/>
        <v>m</v>
      </c>
      <c r="AZ6" s="123" t="str">
        <f t="shared" si="10"/>
        <v>j</v>
      </c>
      <c r="BA6" s="123" t="str">
        <f t="shared" si="10"/>
        <v>v</v>
      </c>
      <c r="BB6" s="123" t="str">
        <f t="shared" si="10"/>
        <v>s</v>
      </c>
      <c r="BC6" s="123" t="str">
        <f t="shared" si="10"/>
        <v>d</v>
      </c>
      <c r="BD6" s="123" t="str">
        <f t="shared" si="10"/>
        <v>l</v>
      </c>
      <c r="BE6" s="123" t="str">
        <f t="shared" si="10"/>
        <v>m</v>
      </c>
      <c r="BF6" s="123" t="str">
        <f t="shared" si="10"/>
        <v>m</v>
      </c>
      <c r="BG6" s="123" t="str">
        <f t="shared" si="10"/>
        <v>j</v>
      </c>
      <c r="BH6" s="123" t="str">
        <f t="shared" si="10"/>
        <v>v</v>
      </c>
      <c r="BI6" s="123" t="str">
        <f t="shared" si="10"/>
        <v>s</v>
      </c>
      <c r="BJ6" s="123" t="str">
        <f t="shared" si="10"/>
        <v>d</v>
      </c>
      <c r="BK6" s="123" t="str">
        <f t="shared" si="10"/>
        <v>l</v>
      </c>
      <c r="BL6" s="123" t="str">
        <f t="shared" si="10"/>
        <v>m</v>
      </c>
      <c r="BM6" s="123" t="str">
        <f t="shared" si="10"/>
        <v>m</v>
      </c>
      <c r="BN6" s="123" t="str">
        <f t="shared" si="10"/>
        <v>j</v>
      </c>
      <c r="BO6" s="123" t="str">
        <f t="shared" si="10"/>
        <v>v</v>
      </c>
    </row>
    <row r="7" spans="1:67" s="3" customFormat="1" ht="42" customHeight="1" thickBot="1" x14ac:dyDescent="0.35">
      <c r="A7" s="35" t="s">
        <v>6</v>
      </c>
      <c r="B7" s="74" t="s">
        <v>87</v>
      </c>
      <c r="C7" s="74"/>
      <c r="D7" s="39"/>
      <c r="E7" s="11"/>
      <c r="F7" s="39"/>
      <c r="G7" s="48"/>
      <c r="H7" s="49"/>
      <c r="I7" s="49"/>
      <c r="J7" s="10"/>
      <c r="K7" s="10" t="str">
        <f t="shared" ref="K7:K49" si="11">IF(OR(ISBLANK(task_start),ISBLANK(task_end)),"",task_end-task_start+1)</f>
        <v/>
      </c>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row>
    <row r="8" spans="1:67" s="3" customFormat="1" ht="42" customHeight="1" thickBot="1" x14ac:dyDescent="0.35">
      <c r="A8" s="35" t="s">
        <v>7</v>
      </c>
      <c r="B8" s="61" t="s">
        <v>37</v>
      </c>
      <c r="C8" s="61" t="s">
        <v>78</v>
      </c>
      <c r="D8" s="40" t="s">
        <v>68</v>
      </c>
      <c r="E8" s="12">
        <v>1</v>
      </c>
      <c r="F8" s="109">
        <v>80000</v>
      </c>
      <c r="G8" s="91">
        <v>43498</v>
      </c>
      <c r="H8" s="91">
        <v>43499</v>
      </c>
      <c r="I8" s="92"/>
      <c r="J8" s="10"/>
      <c r="K8" s="10" t="str">
        <f t="shared" si="11"/>
        <v/>
      </c>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row>
    <row r="9" spans="1:67" s="3" customFormat="1" ht="42" customHeight="1" thickBot="1" x14ac:dyDescent="0.35">
      <c r="A9" s="35" t="s">
        <v>8</v>
      </c>
      <c r="B9" s="61" t="s">
        <v>40</v>
      </c>
      <c r="C9" s="61" t="s">
        <v>78</v>
      </c>
      <c r="D9" s="40" t="s">
        <v>70</v>
      </c>
      <c r="E9" s="12">
        <v>1</v>
      </c>
      <c r="F9" s="109">
        <v>20000</v>
      </c>
      <c r="G9" s="91">
        <v>43505</v>
      </c>
      <c r="H9" s="91">
        <v>43512</v>
      </c>
      <c r="I9" s="59"/>
      <c r="J9" s="10"/>
      <c r="K9" s="10" t="str">
        <f t="shared" si="11"/>
        <v/>
      </c>
      <c r="L9" s="22"/>
      <c r="M9" s="22"/>
      <c r="N9" s="22"/>
      <c r="O9" s="22"/>
      <c r="P9" s="22"/>
      <c r="Q9" s="22"/>
      <c r="R9" s="22"/>
      <c r="S9" s="22"/>
      <c r="T9" s="22"/>
      <c r="U9" s="22"/>
      <c r="V9" s="22"/>
      <c r="W9" s="22"/>
      <c r="X9" s="23"/>
      <c r="Y9" s="23"/>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row>
    <row r="10" spans="1:67" s="3" customFormat="1" ht="42" customHeight="1" thickBot="1" x14ac:dyDescent="0.35">
      <c r="A10" s="34"/>
      <c r="B10" s="61" t="s">
        <v>38</v>
      </c>
      <c r="C10" s="61" t="s">
        <v>78</v>
      </c>
      <c r="D10" s="40" t="s">
        <v>71</v>
      </c>
      <c r="E10" s="12">
        <v>1</v>
      </c>
      <c r="F10" s="109">
        <v>20000</v>
      </c>
      <c r="G10" s="91">
        <f>H9</f>
        <v>43512</v>
      </c>
      <c r="H10" s="91">
        <v>43519</v>
      </c>
      <c r="I10" s="59"/>
      <c r="J10" s="10"/>
      <c r="K10" s="10" t="str">
        <f t="shared" si="11"/>
        <v/>
      </c>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row>
    <row r="11" spans="1:67" s="3" customFormat="1" ht="42" customHeight="1" thickBot="1" x14ac:dyDescent="0.35">
      <c r="A11" s="34"/>
      <c r="B11" s="61" t="s">
        <v>39</v>
      </c>
      <c r="C11" s="61" t="s">
        <v>78</v>
      </c>
      <c r="D11" s="40" t="s">
        <v>74</v>
      </c>
      <c r="E11" s="12">
        <v>1</v>
      </c>
      <c r="F11" s="109">
        <v>20000</v>
      </c>
      <c r="G11" s="91">
        <f>H10</f>
        <v>43519</v>
      </c>
      <c r="H11" s="91">
        <v>43527</v>
      </c>
      <c r="I11" s="59"/>
      <c r="J11" s="10"/>
      <c r="K11" s="10" t="str">
        <f t="shared" si="11"/>
        <v/>
      </c>
      <c r="L11" s="22"/>
      <c r="M11" s="22"/>
      <c r="N11" s="22"/>
      <c r="O11" s="22"/>
      <c r="P11" s="22"/>
      <c r="Q11" s="22"/>
      <c r="R11" s="22"/>
      <c r="S11" s="22"/>
      <c r="T11" s="22"/>
      <c r="U11" s="22"/>
      <c r="V11" s="22"/>
      <c r="W11" s="22"/>
      <c r="X11" s="22"/>
      <c r="Y11" s="22"/>
      <c r="Z11" s="22"/>
      <c r="AA11" s="22"/>
      <c r="AB11" s="23"/>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row>
    <row r="12" spans="1:67" s="3" customFormat="1" ht="42" customHeight="1" thickBot="1" x14ac:dyDescent="0.35">
      <c r="A12" s="34"/>
      <c r="B12" s="61" t="s">
        <v>41</v>
      </c>
      <c r="C12" s="61" t="s">
        <v>78</v>
      </c>
      <c r="D12" s="40" t="s">
        <v>68</v>
      </c>
      <c r="E12" s="12">
        <v>1</v>
      </c>
      <c r="F12" s="109">
        <v>120000</v>
      </c>
      <c r="G12" s="91">
        <f>H11</f>
        <v>43527</v>
      </c>
      <c r="H12" s="91">
        <v>43534</v>
      </c>
      <c r="I12" s="59"/>
      <c r="J12" s="10"/>
      <c r="K12" s="10" t="str">
        <f t="shared" si="11"/>
        <v/>
      </c>
      <c r="L12" s="22"/>
      <c r="M12" s="22"/>
      <c r="N12" s="22"/>
      <c r="O12" s="22"/>
      <c r="P12" s="22"/>
      <c r="Q12" s="22"/>
      <c r="R12" s="22"/>
      <c r="S12" s="22"/>
      <c r="T12" s="22"/>
      <c r="U12" s="22"/>
      <c r="V12" s="22"/>
      <c r="W12" s="22"/>
      <c r="X12" s="22"/>
      <c r="Y12" s="22"/>
      <c r="Z12" s="22"/>
      <c r="AA12" s="22"/>
      <c r="AB12" s="23"/>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row>
    <row r="13" spans="1:67" s="3" customFormat="1" ht="42" customHeight="1" thickBot="1" x14ac:dyDescent="0.35">
      <c r="A13" s="34"/>
      <c r="B13" s="61" t="s">
        <v>42</v>
      </c>
      <c r="C13" s="61" t="s">
        <v>78</v>
      </c>
      <c r="D13" s="40" t="s">
        <v>70</v>
      </c>
      <c r="E13" s="12">
        <v>1</v>
      </c>
      <c r="F13" s="109">
        <v>30000</v>
      </c>
      <c r="G13" s="91">
        <f t="shared" ref="G13" si="12">H12</f>
        <v>43534</v>
      </c>
      <c r="H13" s="91">
        <v>43498</v>
      </c>
      <c r="I13" s="59"/>
      <c r="J13" s="10"/>
      <c r="K13" s="10" t="str">
        <f t="shared" si="11"/>
        <v/>
      </c>
      <c r="L13" s="22"/>
      <c r="M13" s="22"/>
      <c r="N13" s="22"/>
      <c r="O13" s="22"/>
      <c r="P13" s="22"/>
      <c r="Q13" s="22"/>
      <c r="R13" s="22"/>
      <c r="S13" s="22"/>
      <c r="T13" s="22"/>
      <c r="U13" s="22"/>
      <c r="V13" s="22"/>
      <c r="W13" s="22"/>
      <c r="X13" s="22"/>
      <c r="Y13" s="22"/>
      <c r="Z13" s="22"/>
      <c r="AA13" s="22"/>
      <c r="AB13" s="23"/>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row>
    <row r="14" spans="1:67" s="3" customFormat="1" ht="42" customHeight="1" thickBot="1" x14ac:dyDescent="0.35">
      <c r="A14" s="34"/>
      <c r="B14" s="61" t="s">
        <v>43</v>
      </c>
      <c r="C14" s="61" t="s">
        <v>79</v>
      </c>
      <c r="D14" s="40" t="s">
        <v>72</v>
      </c>
      <c r="E14" s="12">
        <v>0.8</v>
      </c>
      <c r="F14" s="109">
        <v>30000</v>
      </c>
      <c r="G14" s="91">
        <v>44352</v>
      </c>
      <c r="H14" s="91">
        <v>44359</v>
      </c>
      <c r="I14" s="59"/>
      <c r="J14" s="10"/>
      <c r="K14" s="10" t="str">
        <f t="shared" si="11"/>
        <v/>
      </c>
      <c r="L14" s="22"/>
      <c r="M14" s="22"/>
      <c r="N14" s="22"/>
      <c r="O14" s="22"/>
      <c r="P14" s="22"/>
      <c r="Q14" s="22"/>
      <c r="R14" s="22"/>
      <c r="S14" s="22"/>
      <c r="T14" s="22"/>
      <c r="U14" s="22"/>
      <c r="V14" s="22"/>
      <c r="W14" s="22"/>
      <c r="X14" s="22"/>
      <c r="Y14" s="22"/>
      <c r="Z14" s="22"/>
      <c r="AA14" s="22"/>
      <c r="AB14" s="23"/>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row>
    <row r="15" spans="1:67" s="3" customFormat="1" ht="42" customHeight="1" thickBot="1" x14ac:dyDescent="0.35">
      <c r="A15" s="34"/>
      <c r="B15" s="61" t="s">
        <v>44</v>
      </c>
      <c r="C15" s="61" t="s">
        <v>79</v>
      </c>
      <c r="D15" s="40" t="s">
        <v>74</v>
      </c>
      <c r="E15" s="12">
        <v>0.8</v>
      </c>
      <c r="F15" s="109">
        <v>30000</v>
      </c>
      <c r="G15" s="91">
        <v>44352</v>
      </c>
      <c r="H15" s="91">
        <v>44359</v>
      </c>
      <c r="I15" s="59"/>
      <c r="J15" s="10"/>
      <c r="K15" s="10" t="str">
        <f t="shared" si="11"/>
        <v/>
      </c>
      <c r="L15" s="22"/>
      <c r="M15" s="22"/>
      <c r="N15" s="22"/>
      <c r="O15" s="22"/>
      <c r="P15" s="22"/>
      <c r="Q15" s="22"/>
      <c r="R15" s="22"/>
      <c r="S15" s="22"/>
      <c r="T15" s="22"/>
      <c r="U15" s="22"/>
      <c r="V15" s="22"/>
      <c r="W15" s="22"/>
      <c r="X15" s="22"/>
      <c r="Y15" s="22"/>
      <c r="Z15" s="22"/>
      <c r="AA15" s="22"/>
      <c r="AB15" s="23"/>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row>
    <row r="16" spans="1:67" s="3" customFormat="1" ht="42" customHeight="1" thickBot="1" x14ac:dyDescent="0.35">
      <c r="A16" s="34"/>
      <c r="B16" s="61" t="s">
        <v>45</v>
      </c>
      <c r="C16" s="61" t="s">
        <v>79</v>
      </c>
      <c r="D16" s="40" t="s">
        <v>74</v>
      </c>
      <c r="E16" s="12">
        <v>0.8</v>
      </c>
      <c r="F16" s="109">
        <v>30000</v>
      </c>
      <c r="G16" s="91">
        <v>44352</v>
      </c>
      <c r="H16" s="91">
        <v>44359</v>
      </c>
      <c r="I16" s="59"/>
      <c r="J16" s="10"/>
      <c r="K16" s="10" t="str">
        <f t="shared" si="11"/>
        <v/>
      </c>
      <c r="L16" s="22"/>
      <c r="M16" s="22"/>
      <c r="N16" s="22"/>
      <c r="O16" s="22"/>
      <c r="P16" s="22"/>
      <c r="Q16" s="22"/>
      <c r="R16" s="22"/>
      <c r="S16" s="22"/>
      <c r="T16" s="22"/>
      <c r="U16" s="22"/>
      <c r="V16" s="22"/>
      <c r="W16" s="22"/>
      <c r="X16" s="22"/>
      <c r="Y16" s="22"/>
      <c r="Z16" s="22"/>
      <c r="AA16" s="22"/>
      <c r="AB16" s="23"/>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row>
    <row r="17" spans="1:67" s="3" customFormat="1" ht="42" customHeight="1" thickBot="1" x14ac:dyDescent="0.35">
      <c r="A17" s="34"/>
      <c r="B17" s="61" t="s">
        <v>46</v>
      </c>
      <c r="C17" s="61" t="s">
        <v>79</v>
      </c>
      <c r="D17" s="40" t="s">
        <v>74</v>
      </c>
      <c r="E17" s="12">
        <v>0.8</v>
      </c>
      <c r="F17" s="109">
        <v>30000</v>
      </c>
      <c r="G17" s="91">
        <v>44352</v>
      </c>
      <c r="H17" s="91">
        <v>44359</v>
      </c>
      <c r="I17" s="59"/>
      <c r="J17" s="10"/>
      <c r="K17" s="10" t="str">
        <f t="shared" si="11"/>
        <v/>
      </c>
      <c r="L17" s="22"/>
      <c r="M17" s="22"/>
      <c r="N17" s="22"/>
      <c r="O17" s="22"/>
      <c r="P17" s="22"/>
      <c r="Q17" s="22"/>
      <c r="R17" s="22"/>
      <c r="S17" s="22"/>
      <c r="T17" s="22"/>
      <c r="U17" s="22"/>
      <c r="V17" s="22"/>
      <c r="W17" s="22"/>
      <c r="X17" s="22"/>
      <c r="Y17" s="22"/>
      <c r="Z17" s="22"/>
      <c r="AA17" s="22"/>
      <c r="AB17" s="23"/>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row>
    <row r="18" spans="1:67" s="3" customFormat="1" ht="42" customHeight="1" thickBot="1" x14ac:dyDescent="0.35">
      <c r="A18" s="35" t="s">
        <v>9</v>
      </c>
      <c r="B18" s="72" t="s">
        <v>85</v>
      </c>
      <c r="C18" s="72"/>
      <c r="D18" s="41"/>
      <c r="E18" s="13"/>
      <c r="F18" s="110"/>
      <c r="G18" s="94"/>
      <c r="H18" s="94"/>
      <c r="I18" s="50"/>
      <c r="J18" s="10"/>
      <c r="K18" s="10" t="str">
        <f t="shared" si="11"/>
        <v/>
      </c>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row>
    <row r="19" spans="1:67" s="3" customFormat="1" ht="42" customHeight="1" thickBot="1" x14ac:dyDescent="0.35">
      <c r="A19" s="35"/>
      <c r="B19" s="63" t="s">
        <v>47</v>
      </c>
      <c r="C19" s="63" t="s">
        <v>78</v>
      </c>
      <c r="D19" s="42" t="s">
        <v>74</v>
      </c>
      <c r="E19" s="14">
        <v>1</v>
      </c>
      <c r="F19" s="111">
        <v>30000</v>
      </c>
      <c r="G19" s="95">
        <v>43967</v>
      </c>
      <c r="H19" s="95">
        <v>43968</v>
      </c>
      <c r="I19" s="60"/>
      <c r="J19" s="10"/>
      <c r="K19" s="10" t="str">
        <f t="shared" si="11"/>
        <v/>
      </c>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row>
    <row r="20" spans="1:67" s="3" customFormat="1" ht="42" customHeight="1" thickBot="1" x14ac:dyDescent="0.35">
      <c r="A20" s="34"/>
      <c r="B20" s="63" t="s">
        <v>48</v>
      </c>
      <c r="C20" s="63" t="s">
        <v>78</v>
      </c>
      <c r="D20" s="42" t="s">
        <v>71</v>
      </c>
      <c r="E20" s="14">
        <v>1</v>
      </c>
      <c r="F20" s="111">
        <v>30000</v>
      </c>
      <c r="G20" s="95">
        <v>43876</v>
      </c>
      <c r="H20" s="95">
        <v>43918</v>
      </c>
      <c r="I20" s="60"/>
      <c r="J20" s="10"/>
      <c r="K20" s="10" t="str">
        <f t="shared" si="11"/>
        <v/>
      </c>
      <c r="L20" s="22"/>
      <c r="M20" s="22"/>
      <c r="N20" s="22"/>
      <c r="O20" s="22"/>
      <c r="P20" s="22"/>
      <c r="Q20" s="22"/>
      <c r="R20" s="22"/>
      <c r="S20" s="22"/>
      <c r="T20" s="22"/>
      <c r="U20" s="22"/>
      <c r="V20" s="22"/>
      <c r="W20" s="22"/>
      <c r="X20" s="23"/>
      <c r="Y20" s="23"/>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row>
    <row r="21" spans="1:67" s="3" customFormat="1" ht="42" customHeight="1" thickBot="1" x14ac:dyDescent="0.35">
      <c r="A21" s="34"/>
      <c r="B21" s="63" t="s">
        <v>69</v>
      </c>
      <c r="C21" s="63" t="s">
        <v>79</v>
      </c>
      <c r="D21" s="42" t="s">
        <v>70</v>
      </c>
      <c r="E21" s="14">
        <v>0.8</v>
      </c>
      <c r="F21" s="111">
        <v>30000</v>
      </c>
      <c r="G21" s="95">
        <v>44352</v>
      </c>
      <c r="H21" s="95">
        <v>44367</v>
      </c>
      <c r="I21" s="60"/>
      <c r="J21" s="10"/>
      <c r="K21" s="10" t="str">
        <f t="shared" si="11"/>
        <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row>
    <row r="22" spans="1:67" s="3" customFormat="1" ht="42" customHeight="1" thickBot="1" x14ac:dyDescent="0.35">
      <c r="A22" s="34"/>
      <c r="B22" s="63" t="s">
        <v>49</v>
      </c>
      <c r="C22" s="63" t="s">
        <v>79</v>
      </c>
      <c r="D22" s="42" t="s">
        <v>72</v>
      </c>
      <c r="E22" s="14">
        <v>0.8</v>
      </c>
      <c r="F22" s="111">
        <v>30000</v>
      </c>
      <c r="G22" s="95">
        <v>44352</v>
      </c>
      <c r="H22" s="95">
        <v>44359</v>
      </c>
      <c r="I22" s="60"/>
      <c r="J22" s="10"/>
      <c r="K22" s="10" t="str">
        <f t="shared" si="11"/>
        <v/>
      </c>
      <c r="L22" s="22"/>
      <c r="M22" s="22"/>
      <c r="N22" s="22"/>
      <c r="O22" s="22"/>
      <c r="P22" s="22"/>
      <c r="Q22" s="22"/>
      <c r="R22" s="22"/>
      <c r="S22" s="22"/>
      <c r="T22" s="22"/>
      <c r="U22" s="22"/>
      <c r="V22" s="22"/>
      <c r="W22" s="22"/>
      <c r="X22" s="22"/>
      <c r="Y22" s="22"/>
      <c r="Z22" s="22"/>
      <c r="AA22" s="22"/>
      <c r="AB22" s="23"/>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row>
    <row r="23" spans="1:67" s="3" customFormat="1" ht="42" customHeight="1" thickBot="1" x14ac:dyDescent="0.35">
      <c r="A23" s="34"/>
      <c r="B23" s="63" t="s">
        <v>50</v>
      </c>
      <c r="C23" s="63" t="s">
        <v>79</v>
      </c>
      <c r="D23" s="42" t="s">
        <v>72</v>
      </c>
      <c r="E23" s="14">
        <v>0.8</v>
      </c>
      <c r="F23" s="111">
        <v>30000</v>
      </c>
      <c r="G23" s="95">
        <v>44352</v>
      </c>
      <c r="H23" s="95">
        <v>44359</v>
      </c>
      <c r="I23" s="60"/>
      <c r="J23" s="10"/>
      <c r="K23" s="10" t="str">
        <f t="shared" si="11"/>
        <v/>
      </c>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row>
    <row r="24" spans="1:67" s="3" customFormat="1" ht="42" customHeight="1" thickBot="1" x14ac:dyDescent="0.35">
      <c r="A24" s="34"/>
      <c r="B24" s="63" t="s">
        <v>57</v>
      </c>
      <c r="C24" s="63" t="s">
        <v>79</v>
      </c>
      <c r="D24" s="42" t="s">
        <v>71</v>
      </c>
      <c r="E24" s="14">
        <v>0.8</v>
      </c>
      <c r="F24" s="111">
        <v>30000</v>
      </c>
      <c r="G24" s="95">
        <v>44359</v>
      </c>
      <c r="H24" s="95">
        <v>44367</v>
      </c>
      <c r="I24" s="60"/>
      <c r="J24" s="10"/>
      <c r="K24" s="10" t="str">
        <f t="shared" si="11"/>
        <v/>
      </c>
      <c r="L24" s="22"/>
      <c r="M24" s="22"/>
      <c r="N24" s="22"/>
      <c r="O24" s="22"/>
      <c r="P24" s="22"/>
      <c r="Q24" s="22"/>
      <c r="R24" s="22"/>
      <c r="S24" s="22"/>
      <c r="T24" s="22"/>
      <c r="U24" s="22"/>
      <c r="V24" s="22"/>
      <c r="W24" s="22"/>
      <c r="X24" s="22"/>
      <c r="Y24" s="22"/>
      <c r="Z24" s="22"/>
      <c r="AA24" s="22"/>
      <c r="AB24" s="23"/>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row>
    <row r="25" spans="1:67" s="3" customFormat="1" ht="42" customHeight="1" thickBot="1" x14ac:dyDescent="0.35">
      <c r="A25" s="34"/>
      <c r="B25" s="63" t="s">
        <v>51</v>
      </c>
      <c r="C25" s="63" t="s">
        <v>79</v>
      </c>
      <c r="D25" s="42" t="s">
        <v>72</v>
      </c>
      <c r="E25" s="14">
        <v>0.8</v>
      </c>
      <c r="F25" s="111">
        <v>30000</v>
      </c>
      <c r="G25" s="95">
        <v>44352</v>
      </c>
      <c r="H25" s="95">
        <v>44359</v>
      </c>
      <c r="I25" s="60"/>
      <c r="J25" s="10"/>
      <c r="K25" s="10" t="str">
        <f t="shared" si="11"/>
        <v/>
      </c>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row>
    <row r="26" spans="1:67" s="3" customFormat="1" ht="42" customHeight="1" thickBot="1" x14ac:dyDescent="0.35">
      <c r="A26" s="34" t="s">
        <v>10</v>
      </c>
      <c r="B26" s="73" t="s">
        <v>86</v>
      </c>
      <c r="C26" s="73"/>
      <c r="D26" s="43"/>
      <c r="E26" s="15"/>
      <c r="F26" s="112"/>
      <c r="G26" s="96"/>
      <c r="H26" s="97"/>
      <c r="I26" s="51"/>
      <c r="J26" s="10"/>
      <c r="K26" s="10" t="str">
        <f t="shared" si="11"/>
        <v/>
      </c>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row>
    <row r="27" spans="1:67" s="3" customFormat="1" ht="42" customHeight="1" thickBot="1" x14ac:dyDescent="0.35">
      <c r="A27" s="34"/>
      <c r="B27" s="64" t="s">
        <v>52</v>
      </c>
      <c r="C27" s="64" t="s">
        <v>78</v>
      </c>
      <c r="D27" s="44" t="s">
        <v>74</v>
      </c>
      <c r="E27" s="16">
        <v>1</v>
      </c>
      <c r="F27" s="113">
        <v>30000</v>
      </c>
      <c r="G27" s="98">
        <v>43869</v>
      </c>
      <c r="H27" s="98">
        <v>43876</v>
      </c>
      <c r="I27" s="62"/>
      <c r="J27" s="10"/>
      <c r="K27" s="10" t="str">
        <f t="shared" si="11"/>
        <v/>
      </c>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row>
    <row r="28" spans="1:67" s="3" customFormat="1" ht="65.25" customHeight="1" thickBot="1" x14ac:dyDescent="0.35">
      <c r="A28" s="34"/>
      <c r="B28" s="64" t="s">
        <v>75</v>
      </c>
      <c r="C28" s="64" t="s">
        <v>78</v>
      </c>
      <c r="D28" s="44" t="s">
        <v>76</v>
      </c>
      <c r="E28" s="16">
        <v>1</v>
      </c>
      <c r="F28" s="113">
        <v>60000</v>
      </c>
      <c r="G28" s="98">
        <v>43869</v>
      </c>
      <c r="H28" s="98">
        <v>43876</v>
      </c>
      <c r="I28" s="62"/>
      <c r="J28" s="10"/>
      <c r="K28" s="10" t="str">
        <f t="shared" si="11"/>
        <v/>
      </c>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row>
    <row r="29" spans="1:67" s="3" customFormat="1" ht="42" customHeight="1" thickBot="1" x14ac:dyDescent="0.35">
      <c r="A29" s="34"/>
      <c r="B29" s="64" t="s">
        <v>56</v>
      </c>
      <c r="C29" s="64" t="s">
        <v>78</v>
      </c>
      <c r="D29" s="44" t="s">
        <v>71</v>
      </c>
      <c r="E29" s="16">
        <v>1</v>
      </c>
      <c r="F29" s="113">
        <v>30000</v>
      </c>
      <c r="G29" s="98">
        <v>43869</v>
      </c>
      <c r="H29" s="98">
        <v>43876</v>
      </c>
      <c r="I29" s="62"/>
      <c r="J29" s="10"/>
      <c r="K29" s="10" t="str">
        <f t="shared" si="11"/>
        <v/>
      </c>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row>
    <row r="30" spans="1:67" s="3" customFormat="1" ht="42" customHeight="1" thickBot="1" x14ac:dyDescent="0.35">
      <c r="A30" s="34"/>
      <c r="B30" s="64" t="s">
        <v>53</v>
      </c>
      <c r="C30" s="64" t="s">
        <v>79</v>
      </c>
      <c r="D30" s="44" t="s">
        <v>74</v>
      </c>
      <c r="E30" s="16">
        <v>0.8</v>
      </c>
      <c r="F30" s="113">
        <v>30000</v>
      </c>
      <c r="G30" s="98">
        <v>44352</v>
      </c>
      <c r="H30" s="98">
        <v>44367</v>
      </c>
      <c r="I30" s="62"/>
      <c r="J30" s="10"/>
      <c r="K30" s="10" t="str">
        <f t="shared" si="11"/>
        <v/>
      </c>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row>
    <row r="31" spans="1:67" s="3" customFormat="1" ht="42" customHeight="1" thickBot="1" x14ac:dyDescent="0.35">
      <c r="A31" s="34"/>
      <c r="B31" s="64" t="s">
        <v>54</v>
      </c>
      <c r="C31" s="64" t="s">
        <v>79</v>
      </c>
      <c r="D31" s="44" t="s">
        <v>58</v>
      </c>
      <c r="E31" s="16">
        <v>0</v>
      </c>
      <c r="F31" s="113">
        <v>0</v>
      </c>
      <c r="G31" s="98"/>
      <c r="H31" s="98"/>
      <c r="I31" s="62"/>
      <c r="J31" s="10"/>
      <c r="K31" s="10" t="str">
        <f t="shared" si="11"/>
        <v/>
      </c>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row>
    <row r="32" spans="1:67" s="3" customFormat="1" ht="42" customHeight="1" thickBot="1" x14ac:dyDescent="0.35">
      <c r="A32" s="34"/>
      <c r="B32" s="64" t="s">
        <v>55</v>
      </c>
      <c r="C32" s="64" t="s">
        <v>79</v>
      </c>
      <c r="D32" s="44" t="s">
        <v>74</v>
      </c>
      <c r="E32" s="16">
        <v>0.8</v>
      </c>
      <c r="F32" s="113">
        <v>30000</v>
      </c>
      <c r="G32" s="98">
        <v>44352</v>
      </c>
      <c r="H32" s="98">
        <v>44359</v>
      </c>
      <c r="I32" s="62"/>
      <c r="J32" s="10"/>
      <c r="K32" s="10" t="str">
        <f t="shared" si="11"/>
        <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row>
    <row r="33" spans="1:67" s="3" customFormat="1" ht="42" customHeight="1" thickBot="1" x14ac:dyDescent="0.35">
      <c r="A33" s="34" t="s">
        <v>10</v>
      </c>
      <c r="B33" s="84" t="s">
        <v>88</v>
      </c>
      <c r="C33" s="84"/>
      <c r="D33" s="85"/>
      <c r="E33" s="86"/>
      <c r="F33" s="114"/>
      <c r="G33" s="99"/>
      <c r="H33" s="100"/>
      <c r="I33" s="87"/>
      <c r="J33" s="10"/>
      <c r="K33" s="10" t="str">
        <f t="shared" si="11"/>
        <v/>
      </c>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row>
    <row r="34" spans="1:67" s="3" customFormat="1" ht="42" customHeight="1" thickBot="1" x14ac:dyDescent="0.35">
      <c r="A34" s="34"/>
      <c r="B34" s="83" t="s">
        <v>59</v>
      </c>
      <c r="C34" s="83" t="s">
        <v>78</v>
      </c>
      <c r="D34" s="45" t="s">
        <v>70</v>
      </c>
      <c r="E34" s="17">
        <v>0.5</v>
      </c>
      <c r="F34" s="115">
        <v>30000</v>
      </c>
      <c r="G34" s="101">
        <v>44233</v>
      </c>
      <c r="H34" s="101">
        <v>44367</v>
      </c>
      <c r="I34" s="82"/>
      <c r="J34" s="10"/>
      <c r="K34" s="10" t="str">
        <f t="shared" si="11"/>
        <v/>
      </c>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row>
    <row r="35" spans="1:67" s="3" customFormat="1" ht="42" customHeight="1" thickBot="1" x14ac:dyDescent="0.35">
      <c r="A35" s="34"/>
      <c r="B35" s="83" t="s">
        <v>84</v>
      </c>
      <c r="C35" s="83" t="s">
        <v>79</v>
      </c>
      <c r="D35" s="45" t="s">
        <v>71</v>
      </c>
      <c r="E35" s="17">
        <v>0.8</v>
      </c>
      <c r="F35" s="115">
        <v>30000</v>
      </c>
      <c r="G35" s="101">
        <v>44352</v>
      </c>
      <c r="H35" s="101"/>
      <c r="I35" s="82"/>
      <c r="J35" s="10"/>
      <c r="K35" s="10" t="str">
        <f t="shared" si="11"/>
        <v/>
      </c>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row>
    <row r="36" spans="1:67" s="3" customFormat="1" ht="42" customHeight="1" thickBot="1" x14ac:dyDescent="0.35">
      <c r="A36" s="34"/>
      <c r="B36" s="83" t="s">
        <v>83</v>
      </c>
      <c r="C36" s="83" t="s">
        <v>79</v>
      </c>
      <c r="D36" s="45" t="s">
        <v>70</v>
      </c>
      <c r="E36" s="17">
        <v>0.8</v>
      </c>
      <c r="F36" s="115">
        <v>30000</v>
      </c>
      <c r="G36" s="101">
        <v>44352</v>
      </c>
      <c r="H36" s="101">
        <v>44367</v>
      </c>
      <c r="I36" s="82"/>
      <c r="J36" s="10"/>
      <c r="K36" s="10" t="str">
        <f t="shared" si="11"/>
        <v/>
      </c>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row>
    <row r="37" spans="1:67" s="3" customFormat="1" ht="42" customHeight="1" thickBot="1" x14ac:dyDescent="0.35">
      <c r="A37" s="34"/>
      <c r="B37" s="83" t="s">
        <v>60</v>
      </c>
      <c r="C37" s="83" t="s">
        <v>78</v>
      </c>
      <c r="D37" s="45" t="s">
        <v>74</v>
      </c>
      <c r="E37" s="17">
        <v>1</v>
      </c>
      <c r="F37" s="115">
        <v>30000</v>
      </c>
      <c r="G37" s="101">
        <v>44352</v>
      </c>
      <c r="H37" s="101"/>
      <c r="I37" s="82"/>
      <c r="J37" s="10"/>
      <c r="K37" s="10" t="str">
        <f t="shared" si="11"/>
        <v/>
      </c>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row>
    <row r="38" spans="1:67" s="3" customFormat="1" ht="42" customHeight="1" thickBot="1" x14ac:dyDescent="0.35">
      <c r="A38" s="34"/>
      <c r="B38" s="83" t="s">
        <v>61</v>
      </c>
      <c r="C38" s="83" t="s">
        <v>79</v>
      </c>
      <c r="D38" s="45" t="s">
        <v>72</v>
      </c>
      <c r="E38" s="17">
        <v>0.8</v>
      </c>
      <c r="F38" s="115">
        <v>30000</v>
      </c>
      <c r="G38" s="101">
        <v>44352</v>
      </c>
      <c r="H38" s="101">
        <v>44359</v>
      </c>
      <c r="I38" s="82"/>
      <c r="J38" s="10"/>
      <c r="K38" s="10" t="str">
        <f t="shared" si="11"/>
        <v/>
      </c>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row>
    <row r="39" spans="1:67" s="3" customFormat="1" ht="42" customHeight="1" thickBot="1" x14ac:dyDescent="0.35">
      <c r="A39" s="34"/>
      <c r="B39" s="83" t="s">
        <v>62</v>
      </c>
      <c r="C39" s="83" t="s">
        <v>79</v>
      </c>
      <c r="D39" s="45" t="s">
        <v>73</v>
      </c>
      <c r="E39" s="17">
        <v>0.5</v>
      </c>
      <c r="F39" s="115">
        <v>30000</v>
      </c>
      <c r="G39" s="101">
        <v>44352</v>
      </c>
      <c r="H39" s="101">
        <v>44359</v>
      </c>
      <c r="I39" s="82"/>
      <c r="J39" s="10"/>
      <c r="K39" s="10"/>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row>
    <row r="40" spans="1:67" s="3" customFormat="1" ht="42" customHeight="1" thickBot="1" x14ac:dyDescent="0.35">
      <c r="A40" s="34"/>
      <c r="B40" s="83" t="s">
        <v>63</v>
      </c>
      <c r="C40" s="83" t="s">
        <v>79</v>
      </c>
      <c r="D40" s="45" t="s">
        <v>71</v>
      </c>
      <c r="E40" s="17">
        <v>0.5</v>
      </c>
      <c r="F40" s="115">
        <v>30000</v>
      </c>
      <c r="G40" s="101">
        <v>44352</v>
      </c>
      <c r="H40" s="101">
        <v>44367</v>
      </c>
      <c r="I40" s="82"/>
      <c r="J40" s="10"/>
      <c r="K40" s="10" t="str">
        <f t="shared" si="11"/>
        <v/>
      </c>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row>
    <row r="41" spans="1:67" s="3" customFormat="1" ht="42" customHeight="1" thickBot="1" x14ac:dyDescent="0.35">
      <c r="A41" s="35" t="s">
        <v>9</v>
      </c>
      <c r="B41" s="78" t="s">
        <v>89</v>
      </c>
      <c r="C41" s="78"/>
      <c r="D41" s="79"/>
      <c r="E41" s="80"/>
      <c r="F41" s="116"/>
      <c r="G41" s="102"/>
      <c r="H41" s="102"/>
      <c r="I41" s="81"/>
      <c r="J41" s="10"/>
      <c r="K41" s="10" t="str">
        <f t="shared" si="11"/>
        <v/>
      </c>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row>
    <row r="42" spans="1:67" s="3" customFormat="1" ht="42" customHeight="1" thickBot="1" x14ac:dyDescent="0.35">
      <c r="A42" s="35"/>
      <c r="B42" s="89" t="s">
        <v>64</v>
      </c>
      <c r="C42" s="89" t="s">
        <v>78</v>
      </c>
      <c r="D42" s="75" t="s">
        <v>74</v>
      </c>
      <c r="E42" s="76">
        <v>1</v>
      </c>
      <c r="F42" s="117">
        <v>30000</v>
      </c>
      <c r="G42" s="103">
        <v>44170</v>
      </c>
      <c r="H42" s="103">
        <v>44185</v>
      </c>
      <c r="I42" s="77"/>
      <c r="J42" s="10"/>
      <c r="K42" s="10" t="str">
        <f t="shared" si="11"/>
        <v/>
      </c>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row>
    <row r="43" spans="1:67" s="3" customFormat="1" ht="42" customHeight="1" thickBot="1" x14ac:dyDescent="0.35">
      <c r="A43" s="34"/>
      <c r="B43" s="89" t="s">
        <v>65</v>
      </c>
      <c r="C43" s="89" t="s">
        <v>79</v>
      </c>
      <c r="D43" s="75" t="s">
        <v>71</v>
      </c>
      <c r="E43" s="76">
        <v>0.25</v>
      </c>
      <c r="F43" s="117">
        <v>30000</v>
      </c>
      <c r="G43" s="103">
        <v>44352</v>
      </c>
      <c r="H43" s="103">
        <v>44367</v>
      </c>
      <c r="I43" s="77"/>
      <c r="J43" s="10"/>
      <c r="K43" s="10" t="str">
        <f t="shared" si="11"/>
        <v/>
      </c>
      <c r="L43" s="22"/>
      <c r="M43" s="22"/>
      <c r="N43" s="22"/>
      <c r="O43" s="22"/>
      <c r="P43" s="22"/>
      <c r="Q43" s="22"/>
      <c r="R43" s="22"/>
      <c r="S43" s="22"/>
      <c r="T43" s="22"/>
      <c r="U43" s="22"/>
      <c r="V43" s="22"/>
      <c r="W43" s="22"/>
      <c r="X43" s="23"/>
      <c r="Y43" s="23"/>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row>
    <row r="44" spans="1:67" s="3" customFormat="1" ht="42" customHeight="1" thickBot="1" x14ac:dyDescent="0.35">
      <c r="A44" s="34"/>
      <c r="B44" s="89" t="s">
        <v>66</v>
      </c>
      <c r="C44" s="89" t="s">
        <v>79</v>
      </c>
      <c r="D44" s="75" t="s">
        <v>68</v>
      </c>
      <c r="E44" s="76">
        <v>0.25</v>
      </c>
      <c r="F44" s="117">
        <v>80000</v>
      </c>
      <c r="G44" s="103">
        <v>44352</v>
      </c>
      <c r="H44" s="103"/>
      <c r="I44" s="77"/>
      <c r="J44" s="10"/>
      <c r="K44" s="10" t="str">
        <f t="shared" si="11"/>
        <v/>
      </c>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row>
    <row r="45" spans="1:67" s="3" customFormat="1" ht="42" customHeight="1" thickBot="1" x14ac:dyDescent="0.35">
      <c r="A45" s="35" t="s">
        <v>9</v>
      </c>
      <c r="B45" s="68" t="s">
        <v>90</v>
      </c>
      <c r="C45" s="68"/>
      <c r="D45" s="69"/>
      <c r="E45" s="70"/>
      <c r="F45" s="107"/>
      <c r="G45" s="104"/>
      <c r="H45" s="104"/>
      <c r="I45" s="71"/>
      <c r="J45" s="10"/>
      <c r="K45" s="10" t="str">
        <f t="shared" si="11"/>
        <v/>
      </c>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row>
    <row r="46" spans="1:67" s="3" customFormat="1" ht="42" customHeight="1" thickBot="1" x14ac:dyDescent="0.35">
      <c r="A46" s="35"/>
      <c r="B46" s="90" t="s">
        <v>80</v>
      </c>
      <c r="C46" s="90" t="s">
        <v>79</v>
      </c>
      <c r="D46" s="65" t="s">
        <v>91</v>
      </c>
      <c r="E46" s="66">
        <v>0.25</v>
      </c>
      <c r="F46" s="108">
        <v>30000</v>
      </c>
      <c r="G46" s="105">
        <v>44352</v>
      </c>
      <c r="H46" s="105"/>
      <c r="I46" s="67"/>
      <c r="J46" s="10"/>
      <c r="K46" s="10" t="str">
        <f t="shared" si="11"/>
        <v/>
      </c>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row>
    <row r="47" spans="1:67" s="3" customFormat="1" ht="42" customHeight="1" thickBot="1" x14ac:dyDescent="0.35">
      <c r="A47" s="34"/>
      <c r="B47" s="90" t="s">
        <v>67</v>
      </c>
      <c r="C47" s="90" t="s">
        <v>79</v>
      </c>
      <c r="D47" s="65" t="s">
        <v>70</v>
      </c>
      <c r="E47" s="66">
        <v>0.25</v>
      </c>
      <c r="F47" s="108">
        <v>60000</v>
      </c>
      <c r="G47" s="105">
        <v>44352</v>
      </c>
      <c r="H47" s="105">
        <v>44359</v>
      </c>
      <c r="I47" s="67"/>
      <c r="J47" s="10"/>
      <c r="K47" s="10" t="str">
        <f t="shared" si="11"/>
        <v/>
      </c>
      <c r="L47" s="22"/>
      <c r="M47" s="22"/>
      <c r="N47" s="22"/>
      <c r="O47" s="22"/>
      <c r="P47" s="22"/>
      <c r="Q47" s="22"/>
      <c r="R47" s="22"/>
      <c r="S47" s="22"/>
      <c r="T47" s="22"/>
      <c r="U47" s="22"/>
      <c r="V47" s="22"/>
      <c r="W47" s="22"/>
      <c r="X47" s="23"/>
      <c r="Y47" s="23"/>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row>
    <row r="48" spans="1:67" s="3" customFormat="1" ht="30" customHeight="1" thickBot="1" x14ac:dyDescent="0.35">
      <c r="A48" s="34" t="s">
        <v>11</v>
      </c>
      <c r="B48" s="47"/>
      <c r="C48" s="47"/>
      <c r="D48" s="46"/>
      <c r="E48" s="9"/>
      <c r="F48" s="46"/>
      <c r="G48" s="52"/>
      <c r="H48" s="52"/>
      <c r="I48" s="52"/>
      <c r="J48" s="10"/>
      <c r="K48" s="10" t="str">
        <f t="shared" si="11"/>
        <v/>
      </c>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row>
    <row r="49" spans="1:67" s="3" customFormat="1" ht="30" customHeight="1" thickBot="1" x14ac:dyDescent="0.35">
      <c r="A49" s="35" t="s">
        <v>12</v>
      </c>
      <c r="B49" s="18" t="s">
        <v>14</v>
      </c>
      <c r="C49" s="18"/>
      <c r="D49" s="19"/>
      <c r="E49" s="20"/>
      <c r="F49" s="19"/>
      <c r="G49" s="53"/>
      <c r="H49" s="53"/>
      <c r="I49" s="54"/>
      <c r="J49" s="21"/>
      <c r="K49" s="21" t="str">
        <f t="shared" si="11"/>
        <v/>
      </c>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row>
    <row r="50" spans="1:67" ht="30" customHeight="1" x14ac:dyDescent="0.3">
      <c r="J50" s="6"/>
    </row>
    <row r="51" spans="1:67" ht="30" customHeight="1" x14ac:dyDescent="0.3">
      <c r="D51" s="7"/>
      <c r="F51" s="7"/>
      <c r="I51" s="36"/>
    </row>
    <row r="52" spans="1:67" ht="30" customHeight="1" x14ac:dyDescent="0.3">
      <c r="D52" s="8"/>
      <c r="F52" s="8"/>
    </row>
  </sheetData>
  <autoFilter ref="B6:I49" xr:uid="{00000000-0001-0000-0000-000000000000}"/>
  <mergeCells count="14">
    <mergeCell ref="D3:E3"/>
    <mergeCell ref="D4:E4"/>
    <mergeCell ref="B5:J5"/>
    <mergeCell ref="AN4:AT4"/>
    <mergeCell ref="AU4:BA4"/>
    <mergeCell ref="B3:B4"/>
    <mergeCell ref="F4:G4"/>
    <mergeCell ref="F3:H3"/>
    <mergeCell ref="BB4:BH4"/>
    <mergeCell ref="BI4:BO4"/>
    <mergeCell ref="L4:R4"/>
    <mergeCell ref="S4:Y4"/>
    <mergeCell ref="Z4:AF4"/>
    <mergeCell ref="AG4:AM4"/>
  </mergeCells>
  <conditionalFormatting sqref="E18:E20 E26:E27 E48:E49 E33:E35 E7:E11 E37:E40">
    <cfRule type="dataBar" priority="7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18:BO21 L24:BO30 L32:BO35 L48:BO49 L5:BO11 L37:BO40">
    <cfRule type="expression" dxfId="35" priority="97">
      <formula>AND(TODAY()&gt;=L$5,TODAY()&lt;M$5)</formula>
    </cfRule>
  </conditionalFormatting>
  <conditionalFormatting sqref="L18:BO21 L24:BO30 L32:BO35 L48:BO49 L7:BO11 L37:BO40">
    <cfRule type="expression" dxfId="34" priority="91">
      <formula>AND(task_start&lt;=L$5,ROUNDDOWN((task_end-task_start+1)*task_progress,0)+task_start-1&gt;=L$5)</formula>
    </cfRule>
    <cfRule type="expression" dxfId="33" priority="92" stopIfTrue="1">
      <formula>AND(task_end&gt;=L$5,task_start&lt;M$5)</formula>
    </cfRule>
  </conditionalFormatting>
  <conditionalFormatting sqref="E13">
    <cfRule type="dataBar" priority="61">
      <dataBar>
        <cfvo type="num" val="0"/>
        <cfvo type="num" val="1"/>
        <color theme="0" tint="-0.249977111117893"/>
      </dataBar>
      <extLst>
        <ext xmlns:x14="http://schemas.microsoft.com/office/spreadsheetml/2009/9/main" uri="{B025F937-C7B1-47D3-B67F-A62EFF666E3E}">
          <x14:id>{D8D49437-11C4-4351-9CCD-36F44B33915C}</x14:id>
        </ext>
      </extLst>
    </cfRule>
  </conditionalFormatting>
  <conditionalFormatting sqref="L13:BO13">
    <cfRule type="expression" dxfId="32" priority="64">
      <formula>AND(TODAY()&gt;=L$5,TODAY()&lt;M$5)</formula>
    </cfRule>
  </conditionalFormatting>
  <conditionalFormatting sqref="L13:BO13">
    <cfRule type="expression" dxfId="31" priority="62">
      <formula>AND(task_start&lt;=L$5,ROUNDDOWN((task_end-task_start+1)*task_progress,0)+task_start-1&gt;=L$5)</formula>
    </cfRule>
    <cfRule type="expression" dxfId="30" priority="63" stopIfTrue="1">
      <formula>AND(task_end&gt;=L$5,task_start&lt;M$5)</formula>
    </cfRule>
  </conditionalFormatting>
  <conditionalFormatting sqref="L12:BO12">
    <cfRule type="expression" dxfId="29" priority="60">
      <formula>AND(TODAY()&gt;=L$5,TODAY()&lt;M$5)</formula>
    </cfRule>
  </conditionalFormatting>
  <conditionalFormatting sqref="L12:BO12">
    <cfRule type="expression" dxfId="28" priority="58">
      <formula>AND(task_start&lt;=L$5,ROUNDDOWN((task_end-task_start+1)*task_progress,0)+task_start-1&gt;=L$5)</formula>
    </cfRule>
    <cfRule type="expression" dxfId="27" priority="59" stopIfTrue="1">
      <formula>AND(task_end&gt;=L$5,task_start&lt;M$5)</formula>
    </cfRule>
  </conditionalFormatting>
  <conditionalFormatting sqref="E16">
    <cfRule type="dataBar" priority="41">
      <dataBar>
        <cfvo type="num" val="0"/>
        <cfvo type="num" val="1"/>
        <color theme="0" tint="-0.249977111117893"/>
      </dataBar>
      <extLst>
        <ext xmlns:x14="http://schemas.microsoft.com/office/spreadsheetml/2009/9/main" uri="{B025F937-C7B1-47D3-B67F-A62EFF666E3E}">
          <x14:id>{7FF07A42-09F1-44DA-9967-C412A56B0200}</x14:id>
        </ext>
      </extLst>
    </cfRule>
  </conditionalFormatting>
  <conditionalFormatting sqref="L16:BO16">
    <cfRule type="expression" dxfId="26" priority="44">
      <formula>AND(TODAY()&gt;=L$5,TODAY()&lt;M$5)</formula>
    </cfRule>
  </conditionalFormatting>
  <conditionalFormatting sqref="L16:BO16">
    <cfRule type="expression" dxfId="25" priority="42">
      <formula>AND(task_start&lt;=L$5,ROUNDDOWN((task_end-task_start+1)*task_progress,0)+task_start-1&gt;=L$5)</formula>
    </cfRule>
    <cfRule type="expression" dxfId="24" priority="43" stopIfTrue="1">
      <formula>AND(task_end&gt;=L$5,task_start&lt;M$5)</formula>
    </cfRule>
  </conditionalFormatting>
  <conditionalFormatting sqref="E14">
    <cfRule type="dataBar" priority="49">
      <dataBar>
        <cfvo type="num" val="0"/>
        <cfvo type="num" val="1"/>
        <color theme="0" tint="-0.249977111117893"/>
      </dataBar>
      <extLst>
        <ext xmlns:x14="http://schemas.microsoft.com/office/spreadsheetml/2009/9/main" uri="{B025F937-C7B1-47D3-B67F-A62EFF666E3E}">
          <x14:id>{2A099088-FC85-481F-AE3D-5C8204E37827}</x14:id>
        </ext>
      </extLst>
    </cfRule>
  </conditionalFormatting>
  <conditionalFormatting sqref="L14:BO14">
    <cfRule type="expression" dxfId="23" priority="52">
      <formula>AND(TODAY()&gt;=L$5,TODAY()&lt;M$5)</formula>
    </cfRule>
  </conditionalFormatting>
  <conditionalFormatting sqref="L14:BO14">
    <cfRule type="expression" dxfId="22" priority="50">
      <formula>AND(task_start&lt;=L$5,ROUNDDOWN((task_end-task_start+1)*task_progress,0)+task_start-1&gt;=L$5)</formula>
    </cfRule>
    <cfRule type="expression" dxfId="21" priority="51" stopIfTrue="1">
      <formula>AND(task_end&gt;=L$5,task_start&lt;M$5)</formula>
    </cfRule>
  </conditionalFormatting>
  <conditionalFormatting sqref="E15">
    <cfRule type="dataBar" priority="45">
      <dataBar>
        <cfvo type="num" val="0"/>
        <cfvo type="num" val="1"/>
        <color theme="0" tint="-0.249977111117893"/>
      </dataBar>
      <extLst>
        <ext xmlns:x14="http://schemas.microsoft.com/office/spreadsheetml/2009/9/main" uri="{B025F937-C7B1-47D3-B67F-A62EFF666E3E}">
          <x14:id>{5FC243D9-6F06-4ADB-8CB7-68F34C0480A7}</x14:id>
        </ext>
      </extLst>
    </cfRule>
  </conditionalFormatting>
  <conditionalFormatting sqref="L15:BO15">
    <cfRule type="expression" dxfId="20" priority="48">
      <formula>AND(TODAY()&gt;=L$5,TODAY()&lt;M$5)</formula>
    </cfRule>
  </conditionalFormatting>
  <conditionalFormatting sqref="L15:BO15">
    <cfRule type="expression" dxfId="19" priority="46">
      <formula>AND(task_start&lt;=L$5,ROUNDDOWN((task_end-task_start+1)*task_progress,0)+task_start-1&gt;=L$5)</formula>
    </cfRule>
    <cfRule type="expression" dxfId="18" priority="47" stopIfTrue="1">
      <formula>AND(task_end&gt;=L$5,task_start&lt;M$5)</formula>
    </cfRule>
  </conditionalFormatting>
  <conditionalFormatting sqref="E23:E24">
    <cfRule type="dataBar" priority="31">
      <dataBar>
        <cfvo type="num" val="0"/>
        <cfvo type="num" val="1"/>
        <color theme="0" tint="-0.249977111117893"/>
      </dataBar>
      <extLst>
        <ext xmlns:x14="http://schemas.microsoft.com/office/spreadsheetml/2009/9/main" uri="{B025F937-C7B1-47D3-B67F-A62EFF666E3E}">
          <x14:id>{06D701A3-2CFC-4763-A040-1C6F0A89A41E}</x14:id>
        </ext>
      </extLst>
    </cfRule>
  </conditionalFormatting>
  <conditionalFormatting sqref="E17">
    <cfRule type="dataBar" priority="37">
      <dataBar>
        <cfvo type="num" val="0"/>
        <cfvo type="num" val="1"/>
        <color theme="0" tint="-0.249977111117893"/>
      </dataBar>
      <extLst>
        <ext xmlns:x14="http://schemas.microsoft.com/office/spreadsheetml/2009/9/main" uri="{B025F937-C7B1-47D3-B67F-A62EFF666E3E}">
          <x14:id>{1A6C2877-672A-4711-95F4-47D0C7868F45}</x14:id>
        </ext>
      </extLst>
    </cfRule>
  </conditionalFormatting>
  <conditionalFormatting sqref="L17:BO17">
    <cfRule type="expression" dxfId="17" priority="40">
      <formula>AND(TODAY()&gt;=L$5,TODAY()&lt;M$5)</formula>
    </cfRule>
  </conditionalFormatting>
  <conditionalFormatting sqref="L17:BO17">
    <cfRule type="expression" dxfId="16" priority="38">
      <formula>AND(task_start&lt;=L$5,ROUNDDOWN((task_end-task_start+1)*task_progress,0)+task_start-1&gt;=L$5)</formula>
    </cfRule>
    <cfRule type="expression" dxfId="15" priority="39" stopIfTrue="1">
      <formula>AND(task_end&gt;=L$5,task_start&lt;M$5)</formula>
    </cfRule>
  </conditionalFormatting>
  <conditionalFormatting sqref="L22:BO23">
    <cfRule type="expression" dxfId="14" priority="36">
      <formula>AND(TODAY()&gt;=L$5,TODAY()&lt;M$5)</formula>
    </cfRule>
  </conditionalFormatting>
  <conditionalFormatting sqref="L22:BO23">
    <cfRule type="expression" dxfId="13" priority="34">
      <formula>AND(task_start&lt;=L$5,ROUNDDOWN((task_end-task_start+1)*task_progress,0)+task_start-1&gt;=L$5)</formula>
    </cfRule>
    <cfRule type="expression" dxfId="12" priority="35" stopIfTrue="1">
      <formula>AND(task_end&gt;=L$5,task_start&lt;M$5)</formula>
    </cfRule>
  </conditionalFormatting>
  <conditionalFormatting sqref="E21:E22">
    <cfRule type="dataBar" priority="32">
      <dataBar>
        <cfvo type="num" val="0"/>
        <cfvo type="num" val="1"/>
        <color theme="0" tint="-0.249977111117893"/>
      </dataBar>
      <extLst>
        <ext xmlns:x14="http://schemas.microsoft.com/office/spreadsheetml/2009/9/main" uri="{B025F937-C7B1-47D3-B67F-A62EFF666E3E}">
          <x14:id>{4AB9C684-F1D8-4C74-9977-E41467EEDB53}</x14:id>
        </ext>
      </extLst>
    </cfRule>
  </conditionalFormatting>
  <conditionalFormatting sqref="E25">
    <cfRule type="dataBar" priority="30">
      <dataBar>
        <cfvo type="num" val="0"/>
        <cfvo type="num" val="1"/>
        <color theme="0" tint="-0.249977111117893"/>
      </dataBar>
      <extLst>
        <ext xmlns:x14="http://schemas.microsoft.com/office/spreadsheetml/2009/9/main" uri="{B025F937-C7B1-47D3-B67F-A62EFF666E3E}">
          <x14:id>{CED5703D-8213-4720-8C35-92CAF1E49ACF}</x14:id>
        </ext>
      </extLst>
    </cfRule>
  </conditionalFormatting>
  <conditionalFormatting sqref="E28:E32">
    <cfRule type="dataBar" priority="25">
      <dataBar>
        <cfvo type="num" val="0"/>
        <cfvo type="num" val="1"/>
        <color theme="0" tint="-0.249977111117893"/>
      </dataBar>
      <extLst>
        <ext xmlns:x14="http://schemas.microsoft.com/office/spreadsheetml/2009/9/main" uri="{B025F937-C7B1-47D3-B67F-A62EFF666E3E}">
          <x14:id>{5A601090-EB28-4739-9A86-F2AC20524B5F}</x14:id>
        </ext>
      </extLst>
    </cfRule>
  </conditionalFormatting>
  <conditionalFormatting sqref="L31:BO31">
    <cfRule type="expression" dxfId="11" priority="29">
      <formula>AND(TODAY()&gt;=L$5,TODAY()&lt;M$5)</formula>
    </cfRule>
  </conditionalFormatting>
  <conditionalFormatting sqref="L31:BO31">
    <cfRule type="expression" dxfId="10" priority="27">
      <formula>AND(task_start&lt;=L$5,ROUNDDOWN((task_end-task_start+1)*task_progress,0)+task_start-1&gt;=L$5)</formula>
    </cfRule>
    <cfRule type="expression" dxfId="9" priority="28" stopIfTrue="1">
      <formula>AND(task_end&gt;=L$5,task_start&lt;M$5)</formula>
    </cfRule>
  </conditionalFormatting>
  <conditionalFormatting sqref="E41:E43">
    <cfRule type="dataBar" priority="21">
      <dataBar>
        <cfvo type="num" val="0"/>
        <cfvo type="num" val="1"/>
        <color theme="0" tint="-0.249977111117893"/>
      </dataBar>
      <extLst>
        <ext xmlns:x14="http://schemas.microsoft.com/office/spreadsheetml/2009/9/main" uri="{B025F937-C7B1-47D3-B67F-A62EFF666E3E}">
          <x14:id>{1FBA1242-5D3D-4B12-8E47-A8724FB7CC64}</x14:id>
        </ext>
      </extLst>
    </cfRule>
  </conditionalFormatting>
  <conditionalFormatting sqref="L41:BO44">
    <cfRule type="expression" dxfId="8" priority="24">
      <formula>AND(TODAY()&gt;=L$5,TODAY()&lt;M$5)</formula>
    </cfRule>
  </conditionalFormatting>
  <conditionalFormatting sqref="L41:BO44">
    <cfRule type="expression" dxfId="7" priority="22">
      <formula>AND(task_start&lt;=L$5,ROUNDDOWN((task_end-task_start+1)*task_progress,0)+task_start-1&gt;=L$5)</formula>
    </cfRule>
    <cfRule type="expression" dxfId="6" priority="23" stopIfTrue="1">
      <formula>AND(task_end&gt;=L$5,task_start&lt;M$5)</formula>
    </cfRule>
  </conditionalFormatting>
  <conditionalFormatting sqref="E44">
    <cfRule type="dataBar" priority="17">
      <dataBar>
        <cfvo type="num" val="0"/>
        <cfvo type="num" val="1"/>
        <color theme="0" tint="-0.249977111117893"/>
      </dataBar>
      <extLst>
        <ext xmlns:x14="http://schemas.microsoft.com/office/spreadsheetml/2009/9/main" uri="{B025F937-C7B1-47D3-B67F-A62EFF666E3E}">
          <x14:id>{CE4C2B54-44B0-4EC8-AA73-055969CCBA55}</x14:id>
        </ext>
      </extLst>
    </cfRule>
  </conditionalFormatting>
  <conditionalFormatting sqref="E45:E47">
    <cfRule type="dataBar" priority="11">
      <dataBar>
        <cfvo type="num" val="0"/>
        <cfvo type="num" val="1"/>
        <color theme="0" tint="-0.249977111117893"/>
      </dataBar>
      <extLst>
        <ext xmlns:x14="http://schemas.microsoft.com/office/spreadsheetml/2009/9/main" uri="{B025F937-C7B1-47D3-B67F-A62EFF666E3E}">
          <x14:id>{B6327B56-5CE0-4AD0-8C25-A1F84E872A5C}</x14:id>
        </ext>
      </extLst>
    </cfRule>
  </conditionalFormatting>
  <conditionalFormatting sqref="L45:BO47">
    <cfRule type="expression" dxfId="5" priority="14">
      <formula>AND(TODAY()&gt;=L$5,TODAY()&lt;M$5)</formula>
    </cfRule>
  </conditionalFormatting>
  <conditionalFormatting sqref="L45:BO47">
    <cfRule type="expression" dxfId="4" priority="12">
      <formula>AND(task_start&lt;=L$5,ROUNDDOWN((task_end-task_start+1)*task_progress,0)+task_start-1&gt;=L$5)</formula>
    </cfRule>
    <cfRule type="expression" dxfId="3" priority="13" stopIfTrue="1">
      <formula>AND(task_end&gt;=L$5,task_start&lt;M$5)</formula>
    </cfRule>
  </conditionalFormatting>
  <conditionalFormatting sqref="E12">
    <cfRule type="dataBar" priority="5">
      <dataBar>
        <cfvo type="num" val="0"/>
        <cfvo type="num" val="1"/>
        <color theme="0" tint="-0.249977111117893"/>
      </dataBar>
      <extLst>
        <ext xmlns:x14="http://schemas.microsoft.com/office/spreadsheetml/2009/9/main" uri="{B025F937-C7B1-47D3-B67F-A62EFF666E3E}">
          <x14:id>{361C17A8-72E9-4F7A-8E4F-B87E37406569}</x14:id>
        </ext>
      </extLst>
    </cfRule>
  </conditionalFormatting>
  <conditionalFormatting sqref="E36">
    <cfRule type="dataBar" priority="1">
      <dataBar>
        <cfvo type="num" val="0"/>
        <cfvo type="num" val="1"/>
        <color theme="0" tint="-0.249977111117893"/>
      </dataBar>
      <extLst>
        <ext xmlns:x14="http://schemas.microsoft.com/office/spreadsheetml/2009/9/main" uri="{B025F937-C7B1-47D3-B67F-A62EFF666E3E}">
          <x14:id>{9859313B-40C6-45DA-B7A7-E8AA82A56B98}</x14:id>
        </ext>
      </extLst>
    </cfRule>
  </conditionalFormatting>
  <conditionalFormatting sqref="L36:BO36">
    <cfRule type="expression" dxfId="2" priority="4">
      <formula>AND(TODAY()&gt;=L$5,TODAY()&lt;M$5)</formula>
    </cfRule>
  </conditionalFormatting>
  <conditionalFormatting sqref="L36:BO36">
    <cfRule type="expression" dxfId="1" priority="2">
      <formula>AND(task_start&lt;=L$5,ROUNDDOWN((task_end-task_start+1)*task_progress,0)+task_start-1&gt;=L$5)</formula>
    </cfRule>
    <cfRule type="expression" dxfId="0" priority="3" stopIfTrue="1">
      <formula>AND(task_end&gt;=L$5,task_start&lt;M$5)</formula>
    </cfRule>
  </conditionalFormatting>
  <dataValidations count="1">
    <dataValidation type="whole" operator="greaterThanOrEqual" allowBlank="1" showInputMessage="1" promptTitle="Mostrar semana" prompt="Al cambiar este número, se desplazará la vista del diagrama de Gantt." sqref="H4 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S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E18:E20 E26:E27 E48:E49 E33:E35 E7:E11 E37:E40</xm:sqref>
        </x14:conditionalFormatting>
        <x14:conditionalFormatting xmlns:xm="http://schemas.microsoft.com/office/excel/2006/main">
          <x14:cfRule type="dataBar" id="{D8D49437-11C4-4351-9CCD-36F44B33915C}">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7FF07A42-09F1-44DA-9967-C412A56B0200}">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2A099088-FC85-481F-AE3D-5C8204E3782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5FC243D9-6F06-4ADB-8CB7-68F34C0480A7}">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06D701A3-2CFC-4763-A040-1C6F0A89A41E}">
            <x14:dataBar minLength="0" maxLength="100" gradient="0">
              <x14:cfvo type="num">
                <xm:f>0</xm:f>
              </x14:cfvo>
              <x14:cfvo type="num">
                <xm:f>1</xm:f>
              </x14:cfvo>
              <x14:negativeFillColor rgb="FFFF0000"/>
              <x14:axisColor rgb="FF000000"/>
            </x14:dataBar>
          </x14:cfRule>
          <xm:sqref>E23:E24</xm:sqref>
        </x14:conditionalFormatting>
        <x14:conditionalFormatting xmlns:xm="http://schemas.microsoft.com/office/excel/2006/main">
          <x14:cfRule type="dataBar" id="{1A6C2877-672A-4711-95F4-47D0C7868F4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4AB9C684-F1D8-4C74-9977-E41467EEDB53}">
            <x14:dataBar minLength="0" maxLength="100" gradient="0">
              <x14:cfvo type="num">
                <xm:f>0</xm:f>
              </x14:cfvo>
              <x14:cfvo type="num">
                <xm:f>1</xm:f>
              </x14:cfvo>
              <x14:negativeFillColor rgb="FFFF0000"/>
              <x14:axisColor rgb="FF000000"/>
            </x14:dataBar>
          </x14:cfRule>
          <xm:sqref>E21:E22</xm:sqref>
        </x14:conditionalFormatting>
        <x14:conditionalFormatting xmlns:xm="http://schemas.microsoft.com/office/excel/2006/main">
          <x14:cfRule type="dataBar" id="{CED5703D-8213-4720-8C35-92CAF1E49ACF}">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5A601090-EB28-4739-9A86-F2AC20524B5F}">
            <x14:dataBar minLength="0" maxLength="100" gradient="0">
              <x14:cfvo type="num">
                <xm:f>0</xm:f>
              </x14:cfvo>
              <x14:cfvo type="num">
                <xm:f>1</xm:f>
              </x14:cfvo>
              <x14:negativeFillColor rgb="FFFF0000"/>
              <x14:axisColor rgb="FF000000"/>
            </x14:dataBar>
          </x14:cfRule>
          <xm:sqref>E28:E32</xm:sqref>
        </x14:conditionalFormatting>
        <x14:conditionalFormatting xmlns:xm="http://schemas.microsoft.com/office/excel/2006/main">
          <x14:cfRule type="dataBar" id="{1FBA1242-5D3D-4B12-8E47-A8724FB7CC64}">
            <x14:dataBar minLength="0" maxLength="100" gradient="0">
              <x14:cfvo type="num">
                <xm:f>0</xm:f>
              </x14:cfvo>
              <x14:cfvo type="num">
                <xm:f>1</xm:f>
              </x14:cfvo>
              <x14:negativeFillColor rgb="FFFF0000"/>
              <x14:axisColor rgb="FF000000"/>
            </x14:dataBar>
          </x14:cfRule>
          <xm:sqref>E41:E43</xm:sqref>
        </x14:conditionalFormatting>
        <x14:conditionalFormatting xmlns:xm="http://schemas.microsoft.com/office/excel/2006/main">
          <x14:cfRule type="dataBar" id="{CE4C2B54-44B0-4EC8-AA73-055969CCBA55}">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B6327B56-5CE0-4AD0-8C25-A1F84E872A5C}">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361C17A8-72E9-4F7A-8E4F-B87E37406569}">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859313B-40C6-45DA-B7A7-E8AA82A56B98}">
            <x14:dataBar minLength="0" maxLength="100" gradient="0">
              <x14:cfvo type="num">
                <xm:f>0</xm:f>
              </x14:cfvo>
              <x14:cfvo type="num">
                <xm:f>1</xm:f>
              </x14:cfvo>
              <x14:negativeFillColor rgb="FFFF0000"/>
              <x14:axisColor rgb="FF000000"/>
            </x14:dataBar>
          </x14:cfRule>
          <xm:sqref>E36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B17"/>
  <sheetViews>
    <sheetView showGridLines="0" zoomScaleNormal="100" workbookViewId="0">
      <selection activeCell="A8" sqref="A8"/>
    </sheetView>
  </sheetViews>
  <sheetFormatPr baseColWidth="10" defaultColWidth="9.109375" defaultRowHeight="13.8" x14ac:dyDescent="0.3"/>
  <cols>
    <col min="1" max="1" width="99.33203125" style="26" customWidth="1"/>
    <col min="2" max="16384" width="9.109375" style="2"/>
  </cols>
  <sheetData>
    <row r="3" spans="1:2" s="30" customFormat="1" ht="27" customHeight="1" x14ac:dyDescent="0.3">
      <c r="A3" s="31"/>
      <c r="B3" s="31"/>
    </row>
    <row r="4" spans="1:2" s="30" customFormat="1" ht="27" customHeight="1" x14ac:dyDescent="0.3">
      <c r="A4" s="118" t="s">
        <v>82</v>
      </c>
      <c r="B4" s="31"/>
    </row>
    <row r="5" spans="1:2" s="27" customFormat="1" ht="25.8" x14ac:dyDescent="0.5">
      <c r="A5" s="28" t="s">
        <v>21</v>
      </c>
    </row>
    <row r="6" spans="1:2" ht="74.099999999999994" customHeight="1" x14ac:dyDescent="0.3">
      <c r="A6" s="29" t="s">
        <v>22</v>
      </c>
    </row>
    <row r="7" spans="1:2" ht="26.25" customHeight="1" x14ac:dyDescent="0.3">
      <c r="A7" s="28" t="s">
        <v>23</v>
      </c>
    </row>
    <row r="8" spans="1:2" s="26" customFormat="1" ht="204.9" customHeight="1" x14ac:dyDescent="0.3">
      <c r="A8" s="33" t="s">
        <v>33</v>
      </c>
    </row>
    <row r="9" spans="1:2" s="27" customFormat="1" ht="25.8" x14ac:dyDescent="0.5">
      <c r="A9" s="28" t="s">
        <v>24</v>
      </c>
    </row>
    <row r="10" spans="1:2" ht="60" customHeight="1" x14ac:dyDescent="0.3">
      <c r="A10" s="29" t="s">
        <v>25</v>
      </c>
    </row>
    <row r="11" spans="1:2" s="26" customFormat="1" ht="27.9" customHeight="1" x14ac:dyDescent="0.3">
      <c r="A11" s="32" t="s">
        <v>26</v>
      </c>
    </row>
    <row r="12" spans="1:2" s="27" customFormat="1" ht="25.8" x14ac:dyDescent="0.5">
      <c r="A12" s="28" t="s">
        <v>27</v>
      </c>
    </row>
    <row r="13" spans="1:2" ht="28.8" x14ac:dyDescent="0.3">
      <c r="A13" s="29" t="s">
        <v>28</v>
      </c>
    </row>
    <row r="14" spans="1:2" s="26" customFormat="1" ht="27.9" customHeight="1" x14ac:dyDescent="0.3">
      <c r="A14" s="32" t="s">
        <v>29</v>
      </c>
    </row>
    <row r="15" spans="1:2" s="27" customFormat="1" ht="25.8" x14ac:dyDescent="0.5">
      <c r="A15" s="28" t="s">
        <v>30</v>
      </c>
    </row>
    <row r="16" spans="1:2" ht="75" customHeight="1" x14ac:dyDescent="0.3">
      <c r="A16" s="29" t="s">
        <v>31</v>
      </c>
    </row>
    <row r="17" spans="1:1" ht="72" x14ac:dyDescent="0.3">
      <c r="A17" s="29" t="s">
        <v>32</v>
      </c>
    </row>
  </sheetData>
  <hyperlinks>
    <hyperlink ref="A14" r:id="rId1" xr:uid="{00000000-0004-0000-0100-000000000000}"/>
    <hyperlink ref="A11" r:id="rId2" xr:uid="{00000000-0004-0000-0100-000001000000}"/>
  </hyperlinks>
  <printOptions horizontalCentered="1"/>
  <pageMargins left="0.35" right="0.35" top="0.35" bottom="0.5" header="0.3" footer="0.3"/>
  <pageSetup paperSize="9" fitToHeight="0" orientation="landscape" r:id="rId3"/>
  <headerFooter differentFirst="1" scaleWithDoc="0">
    <oddFooter>Page &amp;P of &amp;N</oddFooter>
  </headerFooter>
  <drawing r:id="rId4"/>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2021-06-20T16:23:08Z</dcterms:modified>
</cp:coreProperties>
</file>