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23\Desktop\Новая папка\"/>
    </mc:Choice>
  </mc:AlternateContent>
  <xr:revisionPtr revIDLastSave="0" documentId="13_ncr:1_{F2661469-62FF-41D2-AEFC-A51884865E6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H2" i="1"/>
  <c r="I2" i="1"/>
  <c r="L20" i="2"/>
  <c r="L21" i="2"/>
  <c r="L22" i="2"/>
  <c r="L23" i="2"/>
  <c r="L24" i="2"/>
  <c r="L25" i="2"/>
  <c r="L26" i="2"/>
  <c r="L27" i="2"/>
  <c r="L28" i="2"/>
  <c r="L29" i="2"/>
  <c r="L30" i="2"/>
  <c r="L31" i="2"/>
  <c r="L19" i="2"/>
  <c r="K20" i="2"/>
  <c r="K21" i="2"/>
  <c r="K22" i="2"/>
  <c r="K23" i="2"/>
  <c r="K24" i="2"/>
  <c r="K25" i="2"/>
  <c r="K26" i="2"/>
  <c r="K27" i="2"/>
  <c r="K28" i="2"/>
  <c r="K29" i="2"/>
  <c r="K30" i="2"/>
  <c r="K31" i="2"/>
  <c r="K19" i="2"/>
  <c r="N10" i="2"/>
  <c r="K13" i="2"/>
  <c r="K12" i="2"/>
  <c r="K15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2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2" i="1"/>
  <c r="P21" i="1"/>
  <c r="I3" i="1" l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J2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2" i="1"/>
  <c r="F2" i="1"/>
</calcChain>
</file>

<file path=xl/sharedStrings.xml><?xml version="1.0" encoding="utf-8"?>
<sst xmlns="http://schemas.openxmlformats.org/spreadsheetml/2006/main" count="56" uniqueCount="51">
  <si>
    <t>year</t>
  </si>
  <si>
    <t>rgdpo</t>
  </si>
  <si>
    <t>emp</t>
  </si>
  <si>
    <t>cn</t>
  </si>
  <si>
    <t>y</t>
  </si>
  <si>
    <t>k</t>
  </si>
  <si>
    <t>k1</t>
  </si>
  <si>
    <t>y1</t>
  </si>
  <si>
    <t>ln(k1)</t>
  </si>
  <si>
    <t>ln(y1)</t>
  </si>
  <si>
    <t>y2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</si>
  <si>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</si>
  <si>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</si>
  <si>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</si>
  <si>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</si>
  <si>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</si>
  <si>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</si>
  <si>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</si>
  <si>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</si>
  <si>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</si>
  <si>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</si>
  <si>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</si>
  <si>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</si>
  <si>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</si>
  <si>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</si>
  <si>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</si>
  <si>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</si>
  <si>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</si>
  <si>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</si>
  <si>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</si>
  <si>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</si>
  <si>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</si>
  <si>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</si>
  <si>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</si>
  <si>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</si>
  <si>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exp</t>
  </si>
  <si>
    <t>pop</t>
  </si>
  <si>
    <t>ccon</t>
  </si>
  <si>
    <t>cda</t>
  </si>
  <si>
    <t>delta</t>
  </si>
  <si>
    <t>I</t>
  </si>
  <si>
    <t>i</t>
  </si>
  <si>
    <t>s</t>
  </si>
  <si>
    <t>n</t>
  </si>
  <si>
    <t>g</t>
  </si>
  <si>
    <t>alpha</t>
  </si>
  <si>
    <t>A</t>
  </si>
  <si>
    <t>dt/dk</t>
  </si>
  <si>
    <t>k*</t>
  </si>
  <si>
    <t>s(Ak^alpha)</t>
  </si>
  <si>
    <t>(n+g+delta)k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</si>
</sst>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460860629654336E-2"/>
          <c:y val="4.8566631091503165E-2"/>
          <c:w val="0.83885374326646067"/>
          <c:h val="0.86159211232021349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Лист1!$E$2:$E$71</c:f>
              <c:numCache>
                <c:formatCode>General</c:formatCode>
                <c:ptCount val="70"/>
                <c:pt idx="0">
                  <c:v>49050.818774741361</c:v>
                </c:pt>
                <c:pt idx="1">
                  <c:v>50770.409327496869</c:v>
                </c:pt>
                <c:pt idx="2">
                  <c:v>52231.464548631913</c:v>
                </c:pt>
                <c:pt idx="3">
                  <c:v>53869.928690186054</c:v>
                </c:pt>
                <c:pt idx="4">
                  <c:v>55611.959144553672</c:v>
                </c:pt>
                <c:pt idx="5">
                  <c:v>58777.711825293729</c:v>
                </c:pt>
                <c:pt idx="6">
                  <c:v>61862.60291648424</c:v>
                </c:pt>
                <c:pt idx="7">
                  <c:v>64930.773038902698</c:v>
                </c:pt>
                <c:pt idx="8">
                  <c:v>68179.340748375762</c:v>
                </c:pt>
                <c:pt idx="9">
                  <c:v>72064.412902659256</c:v>
                </c:pt>
                <c:pt idx="10">
                  <c:v>76473.330681070074</c:v>
                </c:pt>
                <c:pt idx="11">
                  <c:v>81313.002692435926</c:v>
                </c:pt>
                <c:pt idx="12">
                  <c:v>87432.083462579176</c:v>
                </c:pt>
                <c:pt idx="13">
                  <c:v>95109.711262391836</c:v>
                </c:pt>
                <c:pt idx="14">
                  <c:v>100656.37596887123</c:v>
                </c:pt>
                <c:pt idx="15">
                  <c:v>107457.16354486713</c:v>
                </c:pt>
                <c:pt idx="16">
                  <c:v>113957.59651545784</c:v>
                </c:pt>
                <c:pt idx="17">
                  <c:v>118227.11707332701</c:v>
                </c:pt>
                <c:pt idx="18">
                  <c:v>124326.29618840062</c:v>
                </c:pt>
                <c:pt idx="19">
                  <c:v>132515.11864140982</c:v>
                </c:pt>
                <c:pt idx="20">
                  <c:v>143689.78212268968</c:v>
                </c:pt>
                <c:pt idx="21">
                  <c:v>152515.80672953554</c:v>
                </c:pt>
                <c:pt idx="22">
                  <c:v>159379.71332887936</c:v>
                </c:pt>
                <c:pt idx="23">
                  <c:v>163892.53548382033</c:v>
                </c:pt>
                <c:pt idx="24">
                  <c:v>169129.52405487638</c:v>
                </c:pt>
                <c:pt idx="25">
                  <c:v>176604.55968029995</c:v>
                </c:pt>
                <c:pt idx="26">
                  <c:v>184463.8626029627</c:v>
                </c:pt>
                <c:pt idx="27">
                  <c:v>196262.12053380994</c:v>
                </c:pt>
                <c:pt idx="28">
                  <c:v>208524.15514203071</c:v>
                </c:pt>
                <c:pt idx="29">
                  <c:v>219766.16736951796</c:v>
                </c:pt>
                <c:pt idx="30">
                  <c:v>226779.93703991792</c:v>
                </c:pt>
                <c:pt idx="31">
                  <c:v>231839.82024338064</c:v>
                </c:pt>
                <c:pt idx="32">
                  <c:v>231270.07507219503</c:v>
                </c:pt>
                <c:pt idx="33">
                  <c:v>227890.57866422954</c:v>
                </c:pt>
                <c:pt idx="34">
                  <c:v>227605.00765188076</c:v>
                </c:pt>
                <c:pt idx="35">
                  <c:v>228878.6030711183</c:v>
                </c:pt>
                <c:pt idx="36">
                  <c:v>235325.30752321967</c:v>
                </c:pt>
                <c:pt idx="37">
                  <c:v>247390.83815406423</c:v>
                </c:pt>
                <c:pt idx="38">
                  <c:v>262577.27150282799</c:v>
                </c:pt>
                <c:pt idx="39">
                  <c:v>283054.01106789545</c:v>
                </c:pt>
                <c:pt idx="40">
                  <c:v>304169.5310616261</c:v>
                </c:pt>
                <c:pt idx="41">
                  <c:v>326726.17170452559</c:v>
                </c:pt>
                <c:pt idx="42">
                  <c:v>358451.99337929417</c:v>
                </c:pt>
                <c:pt idx="43">
                  <c:v>394761.49225593708</c:v>
                </c:pt>
                <c:pt idx="44">
                  <c:v>423919.70194769278</c:v>
                </c:pt>
                <c:pt idx="45">
                  <c:v>440439.08284431184</c:v>
                </c:pt>
                <c:pt idx="46">
                  <c:v>443024.36226835329</c:v>
                </c:pt>
                <c:pt idx="47">
                  <c:v>437609.92806782073</c:v>
                </c:pt>
                <c:pt idx="48">
                  <c:v>430983.91280158784</c:v>
                </c:pt>
                <c:pt idx="49">
                  <c:v>418861.71353454777</c:v>
                </c:pt>
                <c:pt idx="50">
                  <c:v>404923.97477416054</c:v>
                </c:pt>
                <c:pt idx="51">
                  <c:v>388298.16880858695</c:v>
                </c:pt>
                <c:pt idx="52">
                  <c:v>372924.15862348082</c:v>
                </c:pt>
                <c:pt idx="53">
                  <c:v>370999.29825615801</c:v>
                </c:pt>
                <c:pt idx="54">
                  <c:v>384415.04965077905</c:v>
                </c:pt>
                <c:pt idx="55">
                  <c:v>398327.47224215255</c:v>
                </c:pt>
                <c:pt idx="56">
                  <c:v>436579.51858789654</c:v>
                </c:pt>
                <c:pt idx="57">
                  <c:v>470254.25074035587</c:v>
                </c:pt>
                <c:pt idx="58">
                  <c:v>517452.22108907491</c:v>
                </c:pt>
                <c:pt idx="59">
                  <c:v>585079.99018167041</c:v>
                </c:pt>
                <c:pt idx="60">
                  <c:v>552155.6328904219</c:v>
                </c:pt>
                <c:pt idx="61">
                  <c:v>611776.90730139276</c:v>
                </c:pt>
                <c:pt idx="62">
                  <c:v>696449.57389443112</c:v>
                </c:pt>
                <c:pt idx="63">
                  <c:v>706865.09341158986</c:v>
                </c:pt>
                <c:pt idx="64">
                  <c:v>716938.16594597255</c:v>
                </c:pt>
                <c:pt idx="65">
                  <c:v>733150.61138272437</c:v>
                </c:pt>
                <c:pt idx="66">
                  <c:v>777674.73745505116</c:v>
                </c:pt>
                <c:pt idx="67">
                  <c:v>744928.09189436864</c:v>
                </c:pt>
                <c:pt idx="68">
                  <c:v>739425.06247373612</c:v>
                </c:pt>
                <c:pt idx="69">
                  <c:v>736661.03428175941</c:v>
                </c:pt>
              </c:numCache>
            </c:numRef>
          </c:xVal>
          <c:yVal>
            <c:numRef>
              <c:f>Лист1!$F$2:$F$71</c:f>
              <c:numCache>
                <c:formatCode>General</c:formatCode>
                <c:ptCount val="70"/>
                <c:pt idx="0">
                  <c:v>10701.990375144836</c:v>
                </c:pt>
                <c:pt idx="1">
                  <c:v>11645.823212166157</c:v>
                </c:pt>
                <c:pt idx="2">
                  <c:v>11918.662790719736</c:v>
                </c:pt>
                <c:pt idx="3">
                  <c:v>12639.239939683295</c:v>
                </c:pt>
                <c:pt idx="4">
                  <c:v>13009.668138489511</c:v>
                </c:pt>
                <c:pt idx="5">
                  <c:v>13900.422077369845</c:v>
                </c:pt>
                <c:pt idx="6">
                  <c:v>14382.25713965469</c:v>
                </c:pt>
                <c:pt idx="7">
                  <c:v>14923.898390396245</c:v>
                </c:pt>
                <c:pt idx="8">
                  <c:v>15530.713505404821</c:v>
                </c:pt>
                <c:pt idx="9">
                  <c:v>16625.033897311281</c:v>
                </c:pt>
                <c:pt idx="10">
                  <c:v>18133.370346946136</c:v>
                </c:pt>
                <c:pt idx="11">
                  <c:v>19526.486907678354</c:v>
                </c:pt>
                <c:pt idx="12">
                  <c:v>20684.969323292924</c:v>
                </c:pt>
                <c:pt idx="13">
                  <c:v>22000.998016752492</c:v>
                </c:pt>
                <c:pt idx="14">
                  <c:v>22698.672912333281</c:v>
                </c:pt>
                <c:pt idx="15">
                  <c:v>23921.961442146603</c:v>
                </c:pt>
                <c:pt idx="16">
                  <c:v>25684.024784441353</c:v>
                </c:pt>
                <c:pt idx="17">
                  <c:v>27199.470687043166</c:v>
                </c:pt>
                <c:pt idx="18">
                  <c:v>28980.65899917611</c:v>
                </c:pt>
                <c:pt idx="19">
                  <c:v>30970.918664241071</c:v>
                </c:pt>
                <c:pt idx="20">
                  <c:v>34986.380920161668</c:v>
                </c:pt>
                <c:pt idx="21">
                  <c:v>35838.086087403208</c:v>
                </c:pt>
                <c:pt idx="22">
                  <c:v>37730.201157206982</c:v>
                </c:pt>
                <c:pt idx="23">
                  <c:v>40478.402778585667</c:v>
                </c:pt>
                <c:pt idx="24">
                  <c:v>42735.190003858334</c:v>
                </c:pt>
                <c:pt idx="25">
                  <c:v>42225.151697741931</c:v>
                </c:pt>
                <c:pt idx="26">
                  <c:v>46000.432338206163</c:v>
                </c:pt>
                <c:pt idx="27">
                  <c:v>48236.759322148682</c:v>
                </c:pt>
                <c:pt idx="28">
                  <c:v>50899.172184028277</c:v>
                </c:pt>
                <c:pt idx="29">
                  <c:v>54900.630755873906</c:v>
                </c:pt>
                <c:pt idx="30">
                  <c:v>57768.545140713373</c:v>
                </c:pt>
                <c:pt idx="31">
                  <c:v>56788.200942790681</c:v>
                </c:pt>
                <c:pt idx="32">
                  <c:v>55695.81180243058</c:v>
                </c:pt>
                <c:pt idx="33">
                  <c:v>54852.629212053616</c:v>
                </c:pt>
                <c:pt idx="34">
                  <c:v>55540.858194704371</c:v>
                </c:pt>
                <c:pt idx="35">
                  <c:v>55503.543419038484</c:v>
                </c:pt>
                <c:pt idx="36">
                  <c:v>58809.937425633587</c:v>
                </c:pt>
                <c:pt idx="37">
                  <c:v>61619.233977507669</c:v>
                </c:pt>
                <c:pt idx="38">
                  <c:v>63662.573599780619</c:v>
                </c:pt>
                <c:pt idx="39">
                  <c:v>65853.791989966194</c:v>
                </c:pt>
                <c:pt idx="40">
                  <c:v>67588.848038504308</c:v>
                </c:pt>
                <c:pt idx="41">
                  <c:v>68368.255532361276</c:v>
                </c:pt>
                <c:pt idx="42">
                  <c:v>70128.636126171099</c:v>
                </c:pt>
                <c:pt idx="43">
                  <c:v>71909.292199046482</c:v>
                </c:pt>
                <c:pt idx="44">
                  <c:v>75505.032567413247</c:v>
                </c:pt>
                <c:pt idx="45">
                  <c:v>79379.975496252839</c:v>
                </c:pt>
                <c:pt idx="46">
                  <c:v>80621.133524624471</c:v>
                </c:pt>
                <c:pt idx="47">
                  <c:v>83955.638071512614</c:v>
                </c:pt>
                <c:pt idx="48">
                  <c:v>87244.884062196666</c:v>
                </c:pt>
                <c:pt idx="49">
                  <c:v>88891.579968725317</c:v>
                </c:pt>
                <c:pt idx="50">
                  <c:v>89299.438895517305</c:v>
                </c:pt>
                <c:pt idx="51">
                  <c:v>87376.489209645093</c:v>
                </c:pt>
                <c:pt idx="52">
                  <c:v>84435.893447681738</c:v>
                </c:pt>
                <c:pt idx="53">
                  <c:v>83396.420315371011</c:v>
                </c:pt>
                <c:pt idx="54">
                  <c:v>83368.106838443113</c:v>
                </c:pt>
                <c:pt idx="55">
                  <c:v>86215.017490346858</c:v>
                </c:pt>
                <c:pt idx="56">
                  <c:v>87573.787994776401</c:v>
                </c:pt>
                <c:pt idx="57">
                  <c:v>90749.89696760707</c:v>
                </c:pt>
                <c:pt idx="58">
                  <c:v>92921.755075969108</c:v>
                </c:pt>
                <c:pt idx="59">
                  <c:v>90873.757527494337</c:v>
                </c:pt>
                <c:pt idx="60">
                  <c:v>92488.263632731017</c:v>
                </c:pt>
                <c:pt idx="61">
                  <c:v>94320.345707476765</c:v>
                </c:pt>
                <c:pt idx="62">
                  <c:v>92379.587681380333</c:v>
                </c:pt>
                <c:pt idx="63">
                  <c:v>92450.458284233348</c:v>
                </c:pt>
                <c:pt idx="64">
                  <c:v>92279.571210758979</c:v>
                </c:pt>
                <c:pt idx="65">
                  <c:v>91681.421615980871</c:v>
                </c:pt>
                <c:pt idx="66">
                  <c:v>94598.209825952785</c:v>
                </c:pt>
                <c:pt idx="67">
                  <c:v>96740.654283275639</c:v>
                </c:pt>
                <c:pt idx="68">
                  <c:v>96712.7498289098</c:v>
                </c:pt>
                <c:pt idx="69">
                  <c:v>96354.736083448937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8-4B91-A679-240D79C2FFC1}"/>
            </c:ext>
          </c:extLst>
        </c:ser>
        <c:ser>
          <c:idx val="1"/>
          <c:order val="1"/>
          <c:tx>
            <c:v>y2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Лист1!$E$2:$E$71</c:f>
              <c:numCache>
                <c:formatCode>General</c:formatCode>
                <c:ptCount val="70"/>
                <c:pt idx="0">
                  <c:v>49050.818774741361</c:v>
                </c:pt>
                <c:pt idx="1">
                  <c:v>50770.409327496869</c:v>
                </c:pt>
                <c:pt idx="2">
                  <c:v>52231.464548631913</c:v>
                </c:pt>
                <c:pt idx="3">
                  <c:v>53869.928690186054</c:v>
                </c:pt>
                <c:pt idx="4">
                  <c:v>55611.959144553672</c:v>
                </c:pt>
                <c:pt idx="5">
                  <c:v>58777.711825293729</c:v>
                </c:pt>
                <c:pt idx="6">
                  <c:v>61862.60291648424</c:v>
                </c:pt>
                <c:pt idx="7">
                  <c:v>64930.773038902698</c:v>
                </c:pt>
                <c:pt idx="8">
                  <c:v>68179.340748375762</c:v>
                </c:pt>
                <c:pt idx="9">
                  <c:v>72064.412902659256</c:v>
                </c:pt>
                <c:pt idx="10">
                  <c:v>76473.330681070074</c:v>
                </c:pt>
                <c:pt idx="11">
                  <c:v>81313.002692435926</c:v>
                </c:pt>
                <c:pt idx="12">
                  <c:v>87432.083462579176</c:v>
                </c:pt>
                <c:pt idx="13">
                  <c:v>95109.711262391836</c:v>
                </c:pt>
                <c:pt idx="14">
                  <c:v>100656.37596887123</c:v>
                </c:pt>
                <c:pt idx="15">
                  <c:v>107457.16354486713</c:v>
                </c:pt>
                <c:pt idx="16">
                  <c:v>113957.59651545784</c:v>
                </c:pt>
                <c:pt idx="17">
                  <c:v>118227.11707332701</c:v>
                </c:pt>
                <c:pt idx="18">
                  <c:v>124326.29618840062</c:v>
                </c:pt>
                <c:pt idx="19">
                  <c:v>132515.11864140982</c:v>
                </c:pt>
                <c:pt idx="20">
                  <c:v>143689.78212268968</c:v>
                </c:pt>
                <c:pt idx="21">
                  <c:v>152515.80672953554</c:v>
                </c:pt>
                <c:pt idx="22">
                  <c:v>159379.71332887936</c:v>
                </c:pt>
                <c:pt idx="23">
                  <c:v>163892.53548382033</c:v>
                </c:pt>
                <c:pt idx="24">
                  <c:v>169129.52405487638</c:v>
                </c:pt>
                <c:pt idx="25">
                  <c:v>176604.55968029995</c:v>
                </c:pt>
                <c:pt idx="26">
                  <c:v>184463.8626029627</c:v>
                </c:pt>
                <c:pt idx="27">
                  <c:v>196262.12053380994</c:v>
                </c:pt>
                <c:pt idx="28">
                  <c:v>208524.15514203071</c:v>
                </c:pt>
                <c:pt idx="29">
                  <c:v>219766.16736951796</c:v>
                </c:pt>
                <c:pt idx="30">
                  <c:v>226779.93703991792</c:v>
                </c:pt>
                <c:pt idx="31">
                  <c:v>231839.82024338064</c:v>
                </c:pt>
                <c:pt idx="32">
                  <c:v>231270.07507219503</c:v>
                </c:pt>
                <c:pt idx="33">
                  <c:v>227890.57866422954</c:v>
                </c:pt>
                <c:pt idx="34">
                  <c:v>227605.00765188076</c:v>
                </c:pt>
                <c:pt idx="35">
                  <c:v>228878.6030711183</c:v>
                </c:pt>
                <c:pt idx="36">
                  <c:v>235325.30752321967</c:v>
                </c:pt>
                <c:pt idx="37">
                  <c:v>247390.83815406423</c:v>
                </c:pt>
                <c:pt idx="38">
                  <c:v>262577.27150282799</c:v>
                </c:pt>
                <c:pt idx="39">
                  <c:v>283054.01106789545</c:v>
                </c:pt>
                <c:pt idx="40">
                  <c:v>304169.5310616261</c:v>
                </c:pt>
                <c:pt idx="41">
                  <c:v>326726.17170452559</c:v>
                </c:pt>
                <c:pt idx="42">
                  <c:v>358451.99337929417</c:v>
                </c:pt>
                <c:pt idx="43">
                  <c:v>394761.49225593708</c:v>
                </c:pt>
                <c:pt idx="44">
                  <c:v>423919.70194769278</c:v>
                </c:pt>
                <c:pt idx="45">
                  <c:v>440439.08284431184</c:v>
                </c:pt>
                <c:pt idx="46">
                  <c:v>443024.36226835329</c:v>
                </c:pt>
                <c:pt idx="47">
                  <c:v>437609.92806782073</c:v>
                </c:pt>
                <c:pt idx="48">
                  <c:v>430983.91280158784</c:v>
                </c:pt>
                <c:pt idx="49">
                  <c:v>418861.71353454777</c:v>
                </c:pt>
                <c:pt idx="50">
                  <c:v>404923.97477416054</c:v>
                </c:pt>
                <c:pt idx="51">
                  <c:v>388298.16880858695</c:v>
                </c:pt>
                <c:pt idx="52">
                  <c:v>372924.15862348082</c:v>
                </c:pt>
                <c:pt idx="53">
                  <c:v>370999.29825615801</c:v>
                </c:pt>
                <c:pt idx="54">
                  <c:v>384415.04965077905</c:v>
                </c:pt>
                <c:pt idx="55">
                  <c:v>398327.47224215255</c:v>
                </c:pt>
                <c:pt idx="56">
                  <c:v>436579.51858789654</c:v>
                </c:pt>
                <c:pt idx="57">
                  <c:v>470254.25074035587</c:v>
                </c:pt>
                <c:pt idx="58">
                  <c:v>517452.22108907491</c:v>
                </c:pt>
                <c:pt idx="59">
                  <c:v>585079.99018167041</c:v>
                </c:pt>
                <c:pt idx="60">
                  <c:v>552155.6328904219</c:v>
                </c:pt>
                <c:pt idx="61">
                  <c:v>611776.90730139276</c:v>
                </c:pt>
                <c:pt idx="62">
                  <c:v>696449.57389443112</c:v>
                </c:pt>
                <c:pt idx="63">
                  <c:v>706865.09341158986</c:v>
                </c:pt>
                <c:pt idx="64">
                  <c:v>716938.16594597255</c:v>
                </c:pt>
                <c:pt idx="65">
                  <c:v>733150.61138272437</c:v>
                </c:pt>
                <c:pt idx="66">
                  <c:v>777674.73745505116</c:v>
                </c:pt>
                <c:pt idx="67">
                  <c:v>744928.09189436864</c:v>
                </c:pt>
                <c:pt idx="68">
                  <c:v>739425.06247373612</c:v>
                </c:pt>
                <c:pt idx="69">
                  <c:v>736661.03428175941</c:v>
                </c:pt>
              </c:numCache>
            </c:numRef>
          </c:xVal>
          <c:yVal>
            <c:numRef>
              <c:f>Лист1!$K$2:$K$71</c:f>
              <c:numCache>
                <c:formatCode>General</c:formatCode>
                <c:ptCount val="70"/>
                <c:pt idx="0">
                  <c:v>13397.731164703267</c:v>
                </c:pt>
                <c:pt idx="1">
                  <c:v>13782.882974755288</c:v>
                </c:pt>
                <c:pt idx="2">
                  <c:v>14108.310789014384</c:v>
                </c:pt>
                <c:pt idx="3">
                  <c:v>14471.339159276913</c:v>
                </c:pt>
                <c:pt idx="4">
                  <c:v>14855.17220665716</c:v>
                </c:pt>
                <c:pt idx="5">
                  <c:v>15547.308630809097</c:v>
                </c:pt>
                <c:pt idx="6">
                  <c:v>16215.425622375271</c:v>
                </c:pt>
                <c:pt idx="7">
                  <c:v>16874.079424561347</c:v>
                </c:pt>
                <c:pt idx="8">
                  <c:v>17565.469035330148</c:v>
                </c:pt>
                <c:pt idx="9">
                  <c:v>18384.705248171853</c:v>
                </c:pt>
                <c:pt idx="10">
                  <c:v>19304.975834371049</c:v>
                </c:pt>
                <c:pt idx="11">
                  <c:v>20304.389138434984</c:v>
                </c:pt>
                <c:pt idx="12">
                  <c:v>21553.054256312509</c:v>
                </c:pt>
                <c:pt idx="13">
                  <c:v>23098.083763708193</c:v>
                </c:pt>
                <c:pt idx="14">
                  <c:v>24200.477192651939</c:v>
                </c:pt>
                <c:pt idx="15">
                  <c:v>25537.546921986115</c:v>
                </c:pt>
                <c:pt idx="16">
                  <c:v>26801.582257993003</c:v>
                </c:pt>
                <c:pt idx="17">
                  <c:v>27624.824452920591</c:v>
                </c:pt>
                <c:pt idx="18">
                  <c:v>28791.787898984148</c:v>
                </c:pt>
                <c:pt idx="19">
                  <c:v>30342.752461656415</c:v>
                </c:pt>
                <c:pt idx="20">
                  <c:v>32432.156743200714</c:v>
                </c:pt>
                <c:pt idx="21">
                  <c:v>34062.02981283285</c:v>
                </c:pt>
                <c:pt idx="22">
                  <c:v>35317.990278389014</c:v>
                </c:pt>
                <c:pt idx="23">
                  <c:v>36138.506708111214</c:v>
                </c:pt>
                <c:pt idx="24">
                  <c:v>37085.684323894879</c:v>
                </c:pt>
                <c:pt idx="25">
                  <c:v>38428.694348308032</c:v>
                </c:pt>
                <c:pt idx="26">
                  <c:v>39829.911529134144</c:v>
                </c:pt>
                <c:pt idx="27">
                  <c:v>41913.735328213734</c:v>
                </c:pt>
                <c:pt idx="28">
                  <c:v>44056.044712294963</c:v>
                </c:pt>
                <c:pt idx="29">
                  <c:v>46000.554989394208</c:v>
                </c:pt>
                <c:pt idx="30">
                  <c:v>47204.742121015624</c:v>
                </c:pt>
                <c:pt idx="31">
                  <c:v>48069.361455841216</c:v>
                </c:pt>
                <c:pt idx="32">
                  <c:v>47972.173511551817</c:v>
                </c:pt>
                <c:pt idx="33">
                  <c:v>47394.816326018503</c:v>
                </c:pt>
                <c:pt idx="34">
                  <c:v>47345.959691820754</c:v>
                </c:pt>
                <c:pt idx="35">
                  <c:v>47563.767793580038</c:v>
                </c:pt>
                <c:pt idx="36">
                  <c:v>48663.002793028754</c:v>
                </c:pt>
                <c:pt idx="37">
                  <c:v>50706.113626622013</c:v>
                </c:pt>
                <c:pt idx="38">
                  <c:v>53252.783223415128</c:v>
                </c:pt>
                <c:pt idx="39">
                  <c:v>56645.721321120436</c:v>
                </c:pt>
                <c:pt idx="40">
                  <c:v>60099.173300461174</c:v>
                </c:pt>
                <c:pt idx="41">
                  <c:v>63741.653566628047</c:v>
                </c:pt>
                <c:pt idx="42">
                  <c:v>68790.446107356591</c:v>
                </c:pt>
                <c:pt idx="43">
                  <c:v>74472.44839127468</c:v>
                </c:pt>
                <c:pt idx="44">
                  <c:v>78968.202251778363</c:v>
                </c:pt>
                <c:pt idx="45">
                  <c:v>81490.738299292832</c:v>
                </c:pt>
                <c:pt idx="46">
                  <c:v>81883.981118761716</c:v>
                </c:pt>
                <c:pt idx="47">
                  <c:v>81059.9302235871</c:v>
                </c:pt>
                <c:pt idx="48">
                  <c:v>80049.015070847687</c:v>
                </c:pt>
                <c:pt idx="49">
                  <c:v>78192.375370774549</c:v>
                </c:pt>
                <c:pt idx="50">
                  <c:v>76045.829937886418</c:v>
                </c:pt>
                <c:pt idx="51">
                  <c:v>73468.045549882139</c:v>
                </c:pt>
                <c:pt idx="52">
                  <c:v>71066.868653002821</c:v>
                </c:pt>
                <c:pt idx="53">
                  <c:v>70765.011278084959</c:v>
                </c:pt>
                <c:pt idx="54">
                  <c:v>72863.182276519568</c:v>
                </c:pt>
                <c:pt idx="55">
                  <c:v>75025.351948548661</c:v>
                </c:pt>
                <c:pt idx="56">
                  <c:v>80902.90249246548</c:v>
                </c:pt>
                <c:pt idx="57">
                  <c:v>86001.678725407008</c:v>
                </c:pt>
                <c:pt idx="58">
                  <c:v>93040.74397263545</c:v>
                </c:pt>
                <c:pt idx="59">
                  <c:v>102932.2635884296</c:v>
                </c:pt>
                <c:pt idx="60">
                  <c:v>98143.509975905865</c:v>
                </c:pt>
                <c:pt idx="61">
                  <c:v>106780.15650777455</c:v>
                </c:pt>
                <c:pt idx="62">
                  <c:v>118794.60423913556</c:v>
                </c:pt>
                <c:pt idx="63">
                  <c:v>120253.99399582337</c:v>
                </c:pt>
                <c:pt idx="64">
                  <c:v>121661.77512994764</c:v>
                </c:pt>
                <c:pt idx="65">
                  <c:v>123920.23815412726</c:v>
                </c:pt>
                <c:pt idx="66">
                  <c:v>130077.80049674655</c:v>
                </c:pt>
                <c:pt idx="67">
                  <c:v>125555.33119558329</c:v>
                </c:pt>
                <c:pt idx="68">
                  <c:v>124791.9091671638</c:v>
                </c:pt>
                <c:pt idx="69">
                  <c:v>124408.08209252443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C8-4B91-A679-240D79C2F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710152"/>
        <c:axId val="498709168"/>
      </c:scatterChart>
      <c:valAx>
        <c:axId val="498710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8709168"/>
        <c:crosses val="autoZero"/>
        <c:crossBetween val="midCat"/>
      </c:valAx>
      <c:valAx>
        <c:axId val="49870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8710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en-US" baseline="0"/>
              <a:t> Y2 </a:t>
            </a:r>
            <a:r>
              <a:rPr lang="ru-RU" baseline="0"/>
              <a:t>от </a:t>
            </a:r>
            <a:r>
              <a:rPr lang="en-US" baseline="0"/>
              <a:t>year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Лист1!$A$2:$A$71</c:f>
              <c:numCache>
                <c:formatCode>General</c:formatCode>
                <c:ptCount val="70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</c:numCache>
            </c:numRef>
          </c:xVal>
          <c:yVal>
            <c:numRef>
              <c:f>Лист1!$F$2:$F$71</c:f>
              <c:numCache>
                <c:formatCode>General</c:formatCode>
                <c:ptCount val="70"/>
                <c:pt idx="0">
                  <c:v>10701.990375144836</c:v>
                </c:pt>
                <c:pt idx="1">
                  <c:v>11645.823212166157</c:v>
                </c:pt>
                <c:pt idx="2">
                  <c:v>11918.662790719736</c:v>
                </c:pt>
                <c:pt idx="3">
                  <c:v>12639.239939683295</c:v>
                </c:pt>
                <c:pt idx="4">
                  <c:v>13009.668138489511</c:v>
                </c:pt>
                <c:pt idx="5">
                  <c:v>13900.422077369845</c:v>
                </c:pt>
                <c:pt idx="6">
                  <c:v>14382.25713965469</c:v>
                </c:pt>
                <c:pt idx="7">
                  <c:v>14923.898390396245</c:v>
                </c:pt>
                <c:pt idx="8">
                  <c:v>15530.713505404821</c:v>
                </c:pt>
                <c:pt idx="9">
                  <c:v>16625.033897311281</c:v>
                </c:pt>
                <c:pt idx="10">
                  <c:v>18133.370346946136</c:v>
                </c:pt>
                <c:pt idx="11">
                  <c:v>19526.486907678354</c:v>
                </c:pt>
                <c:pt idx="12">
                  <c:v>20684.969323292924</c:v>
                </c:pt>
                <c:pt idx="13">
                  <c:v>22000.998016752492</c:v>
                </c:pt>
                <c:pt idx="14">
                  <c:v>22698.672912333281</c:v>
                </c:pt>
                <c:pt idx="15">
                  <c:v>23921.961442146603</c:v>
                </c:pt>
                <c:pt idx="16">
                  <c:v>25684.024784441353</c:v>
                </c:pt>
                <c:pt idx="17">
                  <c:v>27199.470687043166</c:v>
                </c:pt>
                <c:pt idx="18">
                  <c:v>28980.65899917611</c:v>
                </c:pt>
                <c:pt idx="19">
                  <c:v>30970.918664241071</c:v>
                </c:pt>
                <c:pt idx="20">
                  <c:v>34986.380920161668</c:v>
                </c:pt>
                <c:pt idx="21">
                  <c:v>35838.086087403208</c:v>
                </c:pt>
                <c:pt idx="22">
                  <c:v>37730.201157206982</c:v>
                </c:pt>
                <c:pt idx="23">
                  <c:v>40478.402778585667</c:v>
                </c:pt>
                <c:pt idx="24">
                  <c:v>42735.190003858334</c:v>
                </c:pt>
                <c:pt idx="25">
                  <c:v>42225.151697741931</c:v>
                </c:pt>
                <c:pt idx="26">
                  <c:v>46000.432338206163</c:v>
                </c:pt>
                <c:pt idx="27">
                  <c:v>48236.759322148682</c:v>
                </c:pt>
                <c:pt idx="28">
                  <c:v>50899.172184028277</c:v>
                </c:pt>
                <c:pt idx="29">
                  <c:v>54900.630755873906</c:v>
                </c:pt>
                <c:pt idx="30">
                  <c:v>57768.545140713373</c:v>
                </c:pt>
                <c:pt idx="31">
                  <c:v>56788.200942790681</c:v>
                </c:pt>
                <c:pt idx="32">
                  <c:v>55695.81180243058</c:v>
                </c:pt>
                <c:pt idx="33">
                  <c:v>54852.629212053616</c:v>
                </c:pt>
                <c:pt idx="34">
                  <c:v>55540.858194704371</c:v>
                </c:pt>
                <c:pt idx="35">
                  <c:v>55503.543419038484</c:v>
                </c:pt>
                <c:pt idx="36">
                  <c:v>58809.937425633587</c:v>
                </c:pt>
                <c:pt idx="37">
                  <c:v>61619.233977507669</c:v>
                </c:pt>
                <c:pt idx="38">
                  <c:v>63662.573599780619</c:v>
                </c:pt>
                <c:pt idx="39">
                  <c:v>65853.791989966194</c:v>
                </c:pt>
                <c:pt idx="40">
                  <c:v>67588.848038504308</c:v>
                </c:pt>
                <c:pt idx="41">
                  <c:v>68368.255532361276</c:v>
                </c:pt>
                <c:pt idx="42">
                  <c:v>70128.636126171099</c:v>
                </c:pt>
                <c:pt idx="43">
                  <c:v>71909.292199046482</c:v>
                </c:pt>
                <c:pt idx="44">
                  <c:v>75505.032567413247</c:v>
                </c:pt>
                <c:pt idx="45">
                  <c:v>79379.975496252839</c:v>
                </c:pt>
                <c:pt idx="46">
                  <c:v>80621.133524624471</c:v>
                </c:pt>
                <c:pt idx="47">
                  <c:v>83955.638071512614</c:v>
                </c:pt>
                <c:pt idx="48">
                  <c:v>87244.884062196666</c:v>
                </c:pt>
                <c:pt idx="49">
                  <c:v>88891.579968725317</c:v>
                </c:pt>
                <c:pt idx="50">
                  <c:v>89299.438895517305</c:v>
                </c:pt>
                <c:pt idx="51">
                  <c:v>87376.489209645093</c:v>
                </c:pt>
                <c:pt idx="52">
                  <c:v>84435.893447681738</c:v>
                </c:pt>
                <c:pt idx="53">
                  <c:v>83396.420315371011</c:v>
                </c:pt>
                <c:pt idx="54">
                  <c:v>83368.106838443113</c:v>
                </c:pt>
                <c:pt idx="55">
                  <c:v>86215.017490346858</c:v>
                </c:pt>
                <c:pt idx="56">
                  <c:v>87573.787994776401</c:v>
                </c:pt>
                <c:pt idx="57">
                  <c:v>90749.89696760707</c:v>
                </c:pt>
                <c:pt idx="58">
                  <c:v>92921.755075969108</c:v>
                </c:pt>
                <c:pt idx="59">
                  <c:v>90873.757527494337</c:v>
                </c:pt>
                <c:pt idx="60">
                  <c:v>92488.263632731017</c:v>
                </c:pt>
                <c:pt idx="61">
                  <c:v>94320.345707476765</c:v>
                </c:pt>
                <c:pt idx="62">
                  <c:v>92379.587681380333</c:v>
                </c:pt>
                <c:pt idx="63">
                  <c:v>92450.458284233348</c:v>
                </c:pt>
                <c:pt idx="64">
                  <c:v>92279.571210758979</c:v>
                </c:pt>
                <c:pt idx="65">
                  <c:v>91681.421615980871</c:v>
                </c:pt>
                <c:pt idx="66">
                  <c:v>94598.209825952785</c:v>
                </c:pt>
                <c:pt idx="67">
                  <c:v>96740.654283275639</c:v>
                </c:pt>
                <c:pt idx="68">
                  <c:v>96712.7498289098</c:v>
                </c:pt>
                <c:pt idx="69">
                  <c:v>96354.736083448937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9F-4E8B-8F4B-3F145F98AAE3}"/>
            </c:ext>
          </c:extLst>
        </c:ser>
        <c:ser>
          <c:idx val="1"/>
          <c:order val="1"/>
          <c:tx>
            <c:strRef>
              <c:f>Лист1!$K$1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Лист1!$A$2:$A$71</c:f>
              <c:numCache>
                <c:formatCode>General</c:formatCode>
                <c:ptCount val="70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</c:numCache>
            </c:numRef>
          </c:xVal>
          <c:yVal>
            <c:numRef>
              <c:f>Лист1!$K$2:$K$71</c:f>
              <c:numCache>
                <c:formatCode>General</c:formatCode>
                <c:ptCount val="70"/>
                <c:pt idx="0">
                  <c:v>13397.731164703267</c:v>
                </c:pt>
                <c:pt idx="1">
                  <c:v>13782.882974755288</c:v>
                </c:pt>
                <c:pt idx="2">
                  <c:v>14108.310789014384</c:v>
                </c:pt>
                <c:pt idx="3">
                  <c:v>14471.339159276913</c:v>
                </c:pt>
                <c:pt idx="4">
                  <c:v>14855.17220665716</c:v>
                </c:pt>
                <c:pt idx="5">
                  <c:v>15547.308630809097</c:v>
                </c:pt>
                <c:pt idx="6">
                  <c:v>16215.425622375271</c:v>
                </c:pt>
                <c:pt idx="7">
                  <c:v>16874.079424561347</c:v>
                </c:pt>
                <c:pt idx="8">
                  <c:v>17565.469035330148</c:v>
                </c:pt>
                <c:pt idx="9">
                  <c:v>18384.705248171853</c:v>
                </c:pt>
                <c:pt idx="10">
                  <c:v>19304.975834371049</c:v>
                </c:pt>
                <c:pt idx="11">
                  <c:v>20304.389138434984</c:v>
                </c:pt>
                <c:pt idx="12">
                  <c:v>21553.054256312509</c:v>
                </c:pt>
                <c:pt idx="13">
                  <c:v>23098.083763708193</c:v>
                </c:pt>
                <c:pt idx="14">
                  <c:v>24200.477192651939</c:v>
                </c:pt>
                <c:pt idx="15">
                  <c:v>25537.546921986115</c:v>
                </c:pt>
                <c:pt idx="16">
                  <c:v>26801.582257993003</c:v>
                </c:pt>
                <c:pt idx="17">
                  <c:v>27624.824452920591</c:v>
                </c:pt>
                <c:pt idx="18">
                  <c:v>28791.787898984148</c:v>
                </c:pt>
                <c:pt idx="19">
                  <c:v>30342.752461656415</c:v>
                </c:pt>
                <c:pt idx="20">
                  <c:v>32432.156743200714</c:v>
                </c:pt>
                <c:pt idx="21">
                  <c:v>34062.02981283285</c:v>
                </c:pt>
                <c:pt idx="22">
                  <c:v>35317.990278389014</c:v>
                </c:pt>
                <c:pt idx="23">
                  <c:v>36138.506708111214</c:v>
                </c:pt>
                <c:pt idx="24">
                  <c:v>37085.684323894879</c:v>
                </c:pt>
                <c:pt idx="25">
                  <c:v>38428.694348308032</c:v>
                </c:pt>
                <c:pt idx="26">
                  <c:v>39829.911529134144</c:v>
                </c:pt>
                <c:pt idx="27">
                  <c:v>41913.735328213734</c:v>
                </c:pt>
                <c:pt idx="28">
                  <c:v>44056.044712294963</c:v>
                </c:pt>
                <c:pt idx="29">
                  <c:v>46000.554989394208</c:v>
                </c:pt>
                <c:pt idx="30">
                  <c:v>47204.742121015624</c:v>
                </c:pt>
                <c:pt idx="31">
                  <c:v>48069.361455841216</c:v>
                </c:pt>
                <c:pt idx="32">
                  <c:v>47972.173511551817</c:v>
                </c:pt>
                <c:pt idx="33">
                  <c:v>47394.816326018503</c:v>
                </c:pt>
                <c:pt idx="34">
                  <c:v>47345.959691820754</c:v>
                </c:pt>
                <c:pt idx="35">
                  <c:v>47563.767793580038</c:v>
                </c:pt>
                <c:pt idx="36">
                  <c:v>48663.002793028754</c:v>
                </c:pt>
                <c:pt idx="37">
                  <c:v>50706.113626622013</c:v>
                </c:pt>
                <c:pt idx="38">
                  <c:v>53252.783223415128</c:v>
                </c:pt>
                <c:pt idx="39">
                  <c:v>56645.721321120436</c:v>
                </c:pt>
                <c:pt idx="40">
                  <c:v>60099.173300461174</c:v>
                </c:pt>
                <c:pt idx="41">
                  <c:v>63741.653566628047</c:v>
                </c:pt>
                <c:pt idx="42">
                  <c:v>68790.446107356591</c:v>
                </c:pt>
                <c:pt idx="43">
                  <c:v>74472.44839127468</c:v>
                </c:pt>
                <c:pt idx="44">
                  <c:v>78968.202251778363</c:v>
                </c:pt>
                <c:pt idx="45">
                  <c:v>81490.738299292832</c:v>
                </c:pt>
                <c:pt idx="46">
                  <c:v>81883.981118761716</c:v>
                </c:pt>
                <c:pt idx="47">
                  <c:v>81059.9302235871</c:v>
                </c:pt>
                <c:pt idx="48">
                  <c:v>80049.015070847687</c:v>
                </c:pt>
                <c:pt idx="49">
                  <c:v>78192.375370774549</c:v>
                </c:pt>
                <c:pt idx="50">
                  <c:v>76045.829937886418</c:v>
                </c:pt>
                <c:pt idx="51">
                  <c:v>73468.045549882139</c:v>
                </c:pt>
                <c:pt idx="52">
                  <c:v>71066.868653002821</c:v>
                </c:pt>
                <c:pt idx="53">
                  <c:v>70765.011278084959</c:v>
                </c:pt>
                <c:pt idx="54">
                  <c:v>72863.182276519568</c:v>
                </c:pt>
                <c:pt idx="55">
                  <c:v>75025.351948548661</c:v>
                </c:pt>
                <c:pt idx="56">
                  <c:v>80902.90249246548</c:v>
                </c:pt>
                <c:pt idx="57">
                  <c:v>86001.678725407008</c:v>
                </c:pt>
                <c:pt idx="58">
                  <c:v>93040.74397263545</c:v>
                </c:pt>
                <c:pt idx="59">
                  <c:v>102932.2635884296</c:v>
                </c:pt>
                <c:pt idx="60">
                  <c:v>98143.509975905865</c:v>
                </c:pt>
                <c:pt idx="61">
                  <c:v>106780.15650777455</c:v>
                </c:pt>
                <c:pt idx="62">
                  <c:v>118794.60423913556</c:v>
                </c:pt>
                <c:pt idx="63">
                  <c:v>120253.99399582337</c:v>
                </c:pt>
                <c:pt idx="64">
                  <c:v>121661.77512994764</c:v>
                </c:pt>
                <c:pt idx="65">
                  <c:v>123920.23815412726</c:v>
                </c:pt>
                <c:pt idx="66">
                  <c:v>130077.80049674655</c:v>
                </c:pt>
                <c:pt idx="67">
                  <c:v>125555.33119558329</c:v>
                </c:pt>
                <c:pt idx="68">
                  <c:v>124791.9091671638</c:v>
                </c:pt>
                <c:pt idx="69">
                  <c:v>124408.08209252443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9F-4E8B-8F4B-3F145F98A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012288"/>
        <c:axId val="602012944"/>
      </c:scatterChart>
      <c:valAx>
        <c:axId val="60201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2012944"/>
        <c:crosses val="autoZero"/>
        <c:crossBetween val="midCat"/>
      </c:valAx>
      <c:valAx>
        <c:axId val="60201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2012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Лист2!$K$18</c:f>
              <c:strCache>
                <c:ptCount val="1"/>
                <c:pt idx="0">
                  <c:v>s(Ak^alpha)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Лист2!$J$19:$J$31</c:f>
              <c:numCache>
                <c:formatCode>General</c:formatCode>
                <c:ptCount val="13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</c:numCache>
            </c:numRef>
          </c:xVal>
          <c:yVal>
            <c:numRef>
              <c:f>Лист2!$K$19:$K$31</c:f>
              <c:numCache>
                <c:formatCode>General</c:formatCode>
                <c:ptCount val="13"/>
                <c:pt idx="0">
                  <c:v>0</c:v>
                </c:pt>
                <c:pt idx="1">
                  <c:v>55.333290401243957</c:v>
                </c:pt>
                <c:pt idx="2">
                  <c:v>97.857809186879479</c:v>
                </c:pt>
                <c:pt idx="3">
                  <c:v>136.59583711297256</c:v>
                </c:pt>
                <c:pt idx="4">
                  <c:v>173.06310088222088</c:v>
                </c:pt>
                <c:pt idx="5">
                  <c:v>207.92981738772343</c:v>
                </c:pt>
                <c:pt idx="6">
                  <c:v>241.57192292368759</c:v>
                </c:pt>
                <c:pt idx="7">
                  <c:v>274.22864620445262</c:v>
                </c:pt>
                <c:pt idx="8">
                  <c:v>306.06486223059153</c:v>
                </c:pt>
                <c:pt idx="9">
                  <c:v>337.20067216849031</c:v>
                </c:pt>
                <c:pt idx="10">
                  <c:v>367.72720809917894</c:v>
                </c:pt>
                <c:pt idx="11">
                  <c:v>397.71582649589772</c:v>
                </c:pt>
                <c:pt idx="12">
                  <c:v>427.22380987923884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FA-44C4-BDF0-98B2776D7DD5}"/>
            </c:ext>
          </c:extLst>
        </c:ser>
        <c:ser>
          <c:idx val="1"/>
          <c:order val="1"/>
          <c:tx>
            <c:strRef>
              <c:f>Лист2!$L$18</c:f>
              <c:strCache>
                <c:ptCount val="1"/>
                <c:pt idx="0">
                  <c:v>(n+g+delta)k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Лист2!$J$19:$J$31</c:f>
              <c:numCache>
                <c:formatCode>General</c:formatCode>
                <c:ptCount val="13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</c:numCache>
            </c:numRef>
          </c:xVal>
          <c:yVal>
            <c:numRef>
              <c:f>Лист2!$L$19:$L$31</c:f>
              <c:numCache>
                <c:formatCode>General</c:formatCode>
                <c:ptCount val="13"/>
                <c:pt idx="0">
                  <c:v>0</c:v>
                </c:pt>
                <c:pt idx="1">
                  <c:v>38.205905343813477</c:v>
                </c:pt>
                <c:pt idx="2">
                  <c:v>76.411810687626954</c:v>
                </c:pt>
                <c:pt idx="3">
                  <c:v>114.61771603144042</c:v>
                </c:pt>
                <c:pt idx="4">
                  <c:v>152.82362137525391</c:v>
                </c:pt>
                <c:pt idx="5">
                  <c:v>191.02952671906738</c:v>
                </c:pt>
                <c:pt idx="6">
                  <c:v>229.23543206288085</c:v>
                </c:pt>
                <c:pt idx="7">
                  <c:v>267.44133740669434</c:v>
                </c:pt>
                <c:pt idx="8">
                  <c:v>305.64724275050781</c:v>
                </c:pt>
                <c:pt idx="9">
                  <c:v>343.85314809432128</c:v>
                </c:pt>
                <c:pt idx="10">
                  <c:v>382.05905343813475</c:v>
                </c:pt>
                <c:pt idx="11">
                  <c:v>420.26495878194822</c:v>
                </c:pt>
                <c:pt idx="12">
                  <c:v>458.47086412576169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FA-44C4-BDF0-98B2776D7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827584"/>
        <c:axId val="491828240"/>
      </c:scatterChart>
      <c:valAx>
        <c:axId val="4918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828240"/>
        <c:crosses val="autoZero"/>
        <c:crossBetween val="midCat"/>
      </c:valAx>
      <c:valAx>
        <c:axId val="49182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8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468840</xdr:colOff>
      <xdr:row>2</xdr:row>
      <xdr:rowOff>28576</xdr:rowOff>
    </xdr:from>
    <xdr:to>
      <xdr:col>31</xdr:col>
      <xdr:colOff>253999</xdr:colOff>
      <xdr:row>18</xdr:row>
      <xdr:rowOff>143933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231C7DF-1657-6A7A-2C98-E102CFC05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317500</xdr:colOff>
      <xdr:row>21</xdr:row>
      <xdr:rowOff>105834</xdr:rowOff>
    </xdr:from>
    <xdr:to>
      <xdr:col>31</xdr:col>
      <xdr:colOff>567267</xdr:colOff>
      <xdr:row>39</xdr:row>
      <xdr:rowOff>177800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E6D0F48-14FC-5A34-D9BA-701C3E361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474133</xdr:colOff>
      <xdr:row>22</xdr:row>
      <xdr:rowOff>84666</xdr:rowOff>
    </xdr:from>
    <xdr:to>
      <xdr:col>20</xdr:col>
      <xdr:colOff>516467</xdr:colOff>
      <xdr:row>34</xdr:row>
      <xdr:rowOff>42333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9F2C34-59D6-475A-C491-AFC440073F26}"/>
            </a:ext>
          </a:extLst>
        </xdr:cNvPr>
        <xdr:cNvSpPr txBox="1"/>
      </xdr:nvSpPr>
      <xdr:spPr>
        <a:xfrm>
          <a:off x="8398933" y="4233333"/>
          <a:ext cx="4309534" cy="2192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отдача от маштаба убывающая</a:t>
          </a:r>
          <a:br>
            <a:rPr lang="ru-RU" sz="1100"/>
          </a:br>
          <a:r>
            <a:rPr lang="ru-RU" sz="1100"/>
            <a:t>при демонстрации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производственной функции Кобба-Дугласа в удельной форме на графике видим достаточно сильное рассеивание</a:t>
          </a:r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403225</xdr:colOff>
      <xdr:row>17</xdr:row>
      <xdr:rowOff>47625</xdr:rowOff>
    </xdr:from>
    <xdr:to>
      <xdr:col>20</xdr:col>
      <xdr:colOff>98425</xdr:colOff>
      <xdr:row>32</xdr:row>
      <xdr:rowOff>28575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30D6549-20FE-AFDB-85F4-8BD504508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285750</xdr:colOff>
      <xdr:row>34</xdr:row>
      <xdr:rowOff>114300</xdr:rowOff>
    </xdr:from>
    <xdr:to>
      <xdr:col>18</xdr:col>
      <xdr:colOff>177800</xdr:colOff>
      <xdr:row>42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C87A906-01D5-7036-D67B-7955D0901C54}"/>
            </a:ext>
          </a:extLst>
        </xdr:cNvPr>
        <xdr:cNvSpPr txBox="1"/>
      </xdr:nvSpPr>
      <xdr:spPr>
        <a:xfrm>
          <a:off x="5772150" y="6375400"/>
          <a:ext cx="5791200" cy="147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состояние равновесия</a:t>
          </a:r>
          <a:r>
            <a:rPr lang="ru-RU" sz="1100" baseline="0"/>
            <a:t> достигается при К равном 4000, что тем не менее, далеко от реальных значений, хотя предпосылки модели выполнены:</a:t>
          </a:r>
        </a:p>
        <a:p>
          <a:r>
            <a:rPr lang="ru-RU" sz="1100" baseline="0"/>
            <a:t>-все константы положительны</a:t>
          </a:r>
        </a:p>
        <a:p>
          <a:r>
            <a:rPr lang="ru-RU" sz="1100" baseline="0"/>
            <a:t>-имеет место убывающая отдача от масштаба</a:t>
          </a:r>
        </a:p>
        <a:p>
          <a:endParaRPr lang="ru-RU" sz="1100" baseline="0"/>
        </a:p>
        <a:p>
          <a:r>
            <a:rPr lang="ru-RU" sz="1100" baseline="0"/>
            <a:t>Производственная функция слабо описывает реальные данные, выпуск слабо зависит от капитала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opLeftCell="J10" zoomScale="75" zoomScaleNormal="75" workbookViewId="0">
      <selection activeCell="L6" sqref="L6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0" x14ac:dyDescent="0.35">
      <c r="A2">
        <v>1950</v>
      </c>
      <c r="B2">
        <v>213111.0625</v>
      </c>
      <c r="C2">
        <v>19.913217544555664</v>
      </c>
      <c r="D2">
        <v>976759.625</v>
      </c>
      <c r="E2">
        <f t="shared" ref="E2:E33" si="0">D2/C2</f>
        <v>49050.818774741361</v>
      </c>
      <c r="F2">
        <f t="shared" ref="F2:F33" si="1">B2/C2</f>
        <v>10701.990375144836</v>
      </c>
      <c r="G2">
        <f>E2/E$2</f>
        <v>1</v>
      </c>
      <c r="H2">
        <f>F2/F$2</f>
        <v>1</v>
      </c>
      <c r="I2">
        <f>LN(G2)</f>
        <v>0</v>
      </c>
      <c r="J2">
        <f>LN(H2)</f>
        <v>0</v>
      </c>
      <c r="K2">
        <f>$P$21*G2^$P$20*$F$2</f>
        <v>13397.731164703267</v>
      </c>
    </row>
    <row r="3" spans="1:20" x14ac:dyDescent="0.35">
      <c r="A3">
        <v>1951</v>
      </c>
      <c r="B3">
        <v>232222.296875</v>
      </c>
      <c r="C3">
        <v>19.940393447875977</v>
      </c>
      <c r="D3">
        <v>1012381.9375</v>
      </c>
      <c r="E3">
        <f t="shared" si="0"/>
        <v>50770.409327496869</v>
      </c>
      <c r="F3">
        <f t="shared" si="1"/>
        <v>11645.823212166157</v>
      </c>
      <c r="G3">
        <f t="shared" ref="G3:G66" si="2">E3/E$2</f>
        <v>1.0350573261713014</v>
      </c>
      <c r="H3">
        <f t="shared" ref="H3:H66" si="3">F3/F$2</f>
        <v>1.0881922711511078</v>
      </c>
      <c r="I3">
        <f t="shared" ref="I3:I66" si="4">LN(G3)</f>
        <v>3.4456812788617772E-2</v>
      </c>
      <c r="J3">
        <f t="shared" ref="J3:J66" si="5">LN(H3)</f>
        <v>8.451785262864854E-2</v>
      </c>
      <c r="K3">
        <f t="shared" ref="K3:K66" si="6">$P$21*G3^$P$20*$F$2</f>
        <v>13782.882974755288</v>
      </c>
      <c r="O3" t="s">
        <v>11</v>
      </c>
    </row>
    <row r="4" spans="1:20" ht="15" thickBot="1" x14ac:dyDescent="0.4">
      <c r="A4">
        <v>1952</v>
      </c>
      <c r="B4">
        <v>239642.578125</v>
      </c>
      <c r="C4">
        <v>20.106498718261719</v>
      </c>
      <c r="D4">
        <v>1050191.875</v>
      </c>
      <c r="E4">
        <f t="shared" si="0"/>
        <v>52231.464548631913</v>
      </c>
      <c r="F4">
        <f t="shared" si="1"/>
        <v>11918.662790719736</v>
      </c>
      <c r="G4">
        <f t="shared" si="2"/>
        <v>1.0648438874893649</v>
      </c>
      <c r="H4">
        <f t="shared" si="3"/>
        <v>1.1136865548300807</v>
      </c>
      <c r="I4">
        <f t="shared" si="4"/>
        <v>6.2828203899799831E-2</v>
      </c>
      <c r="J4">
        <f t="shared" si="5"/>
        <v>0.10767573282009738</v>
      </c>
      <c r="K4">
        <f t="shared" si="6"/>
        <v>14108.310789014384</v>
      </c>
    </row>
    <row r="5" spans="1:20" x14ac:dyDescent="0.35">
      <c r="A5">
        <v>1953</v>
      </c>
      <c r="B5">
        <v>256834.96875</v>
      </c>
      <c r="C5">
        <v>20.320444107055664</v>
      </c>
      <c r="D5">
        <v>1094660.875</v>
      </c>
      <c r="E5">
        <f t="shared" si="0"/>
        <v>53869.928690186054</v>
      </c>
      <c r="F5">
        <f t="shared" si="1"/>
        <v>12639.239939683295</v>
      </c>
      <c r="G5">
        <f t="shared" si="2"/>
        <v>1.0982472879316396</v>
      </c>
      <c r="H5">
        <f t="shared" si="3"/>
        <v>1.1810176889186597</v>
      </c>
      <c r="I5">
        <f t="shared" si="4"/>
        <v>9.3715534425348482E-2</v>
      </c>
      <c r="J5">
        <f t="shared" si="5"/>
        <v>0.16637651501894193</v>
      </c>
      <c r="K5">
        <f t="shared" si="6"/>
        <v>14471.339159276913</v>
      </c>
      <c r="O5" s="5" t="s">
        <v>12</v>
      </c>
      <c r="P5" s="5"/>
    </row>
    <row r="6" spans="1:20" x14ac:dyDescent="0.35">
      <c r="A6">
        <v>1954</v>
      </c>
      <c r="B6">
        <v>267962.46875</v>
      </c>
      <c r="C6">
        <v>20.597179412841797</v>
      </c>
      <c r="D6">
        <v>1145449.5</v>
      </c>
      <c r="E6">
        <f t="shared" si="0"/>
        <v>55611.959144553672</v>
      </c>
      <c r="F6">
        <f t="shared" si="1"/>
        <v>13009.668138489511</v>
      </c>
      <c r="G6">
        <f t="shared" si="2"/>
        <v>1.1337620968152107</v>
      </c>
      <c r="H6">
        <f t="shared" si="3"/>
        <v>1.2156307081628677</v>
      </c>
      <c r="I6">
        <f t="shared" si="4"/>
        <v>0.12554139212807036</v>
      </c>
      <c r="J6">
        <f t="shared" si="5"/>
        <v>0.19526304347462031</v>
      </c>
      <c r="K6">
        <f t="shared" si="6"/>
        <v>14855.17220665716</v>
      </c>
      <c r="O6" s="2" t="s">
        <v>13</v>
      </c>
      <c r="P6" s="2">
        <v>0.97679901190450114</v>
      </c>
    </row>
    <row r="7" spans="1:20" x14ac:dyDescent="0.35">
      <c r="A7">
        <v>1955</v>
      </c>
      <c r="B7">
        <v>286192.40625</v>
      </c>
      <c r="C7">
        <v>20.588756561279297</v>
      </c>
      <c r="D7">
        <v>1210160</v>
      </c>
      <c r="E7">
        <f t="shared" si="0"/>
        <v>58777.711825293729</v>
      </c>
      <c r="F7">
        <f t="shared" si="1"/>
        <v>13900.422077369845</v>
      </c>
      <c r="G7">
        <f t="shared" si="2"/>
        <v>1.1983023585237524</v>
      </c>
      <c r="H7">
        <f t="shared" si="3"/>
        <v>1.2988632572173961</v>
      </c>
      <c r="I7">
        <f t="shared" si="4"/>
        <v>0.18090585392917571</v>
      </c>
      <c r="J7">
        <f t="shared" si="5"/>
        <v>0.2614894644163992</v>
      </c>
      <c r="K7">
        <f t="shared" si="6"/>
        <v>15547.308630809097</v>
      </c>
      <c r="O7" s="2" t="s">
        <v>14</v>
      </c>
      <c r="P7" s="2">
        <v>0.95413630965760965</v>
      </c>
    </row>
    <row r="8" spans="1:20" x14ac:dyDescent="0.35">
      <c r="A8">
        <v>1956</v>
      </c>
      <c r="B8">
        <v>297115.375</v>
      </c>
      <c r="C8">
        <v>20.658466339111328</v>
      </c>
      <c r="D8">
        <v>1277986.5</v>
      </c>
      <c r="E8">
        <f t="shared" si="0"/>
        <v>61862.60291648424</v>
      </c>
      <c r="F8">
        <f t="shared" si="1"/>
        <v>14382.25713965469</v>
      </c>
      <c r="G8">
        <f t="shared" si="2"/>
        <v>1.2611940934274535</v>
      </c>
      <c r="H8">
        <f t="shared" si="3"/>
        <v>1.3438861964459621</v>
      </c>
      <c r="I8">
        <f t="shared" si="4"/>
        <v>0.23205896538209436</v>
      </c>
      <c r="J8">
        <f t="shared" si="5"/>
        <v>0.2955655632523842</v>
      </c>
      <c r="K8">
        <f t="shared" si="6"/>
        <v>16215.425622375271</v>
      </c>
      <c r="O8" s="2" t="s">
        <v>15</v>
      </c>
      <c r="P8" s="2">
        <v>0.95346184362316277</v>
      </c>
    </row>
    <row r="9" spans="1:20" x14ac:dyDescent="0.35">
      <c r="A9">
        <v>1957</v>
      </c>
      <c r="B9">
        <v>309659.5625</v>
      </c>
      <c r="C9">
        <v>20.749240875244141</v>
      </c>
      <c r="D9">
        <v>1347264.25</v>
      </c>
      <c r="E9">
        <f t="shared" si="0"/>
        <v>64930.773038902698</v>
      </c>
      <c r="F9">
        <f t="shared" si="1"/>
        <v>14923.898390396245</v>
      </c>
      <c r="G9">
        <f t="shared" si="2"/>
        <v>1.3237449376143482</v>
      </c>
      <c r="H9">
        <f t="shared" si="3"/>
        <v>1.3944974595619808</v>
      </c>
      <c r="I9">
        <f t="shared" si="4"/>
        <v>0.28046479364994237</v>
      </c>
      <c r="J9">
        <f t="shared" si="5"/>
        <v>0.33253410632826552</v>
      </c>
      <c r="K9">
        <f t="shared" si="6"/>
        <v>16874.079424561347</v>
      </c>
      <c r="O9" s="2" t="s">
        <v>16</v>
      </c>
      <c r="P9" s="2">
        <v>0.14897943592754131</v>
      </c>
    </row>
    <row r="10" spans="1:20" ht="15" thickBot="1" x14ac:dyDescent="0.4">
      <c r="A10">
        <v>1958</v>
      </c>
      <c r="B10">
        <v>323375.28125</v>
      </c>
      <c r="C10">
        <v>20.821662902832031</v>
      </c>
      <c r="D10">
        <v>1419607.25</v>
      </c>
      <c r="E10">
        <f t="shared" si="0"/>
        <v>68179.340748375762</v>
      </c>
      <c r="F10">
        <f t="shared" si="1"/>
        <v>15530.713505404821</v>
      </c>
      <c r="G10">
        <f t="shared" si="2"/>
        <v>1.3899735509305016</v>
      </c>
      <c r="H10">
        <f t="shared" si="3"/>
        <v>1.451198605212223</v>
      </c>
      <c r="I10">
        <f t="shared" si="4"/>
        <v>0.32928471885401084</v>
      </c>
      <c r="J10">
        <f t="shared" si="5"/>
        <v>0.37238983925108399</v>
      </c>
      <c r="K10">
        <f t="shared" si="6"/>
        <v>17565.469035330148</v>
      </c>
      <c r="O10" s="3" t="s">
        <v>17</v>
      </c>
      <c r="P10" s="3">
        <v>70</v>
      </c>
    </row>
    <row r="11" spans="1:20" x14ac:dyDescent="0.35">
      <c r="A11">
        <v>1959</v>
      </c>
      <c r="B11">
        <v>346656.0625</v>
      </c>
      <c r="C11">
        <v>20.851449966430664</v>
      </c>
      <c r="D11">
        <v>1502647.5</v>
      </c>
      <c r="E11">
        <f t="shared" si="0"/>
        <v>72064.412902659256</v>
      </c>
      <c r="F11">
        <f t="shared" si="1"/>
        <v>16625.033897311281</v>
      </c>
      <c r="G11">
        <f t="shared" si="2"/>
        <v>1.4691785927897438</v>
      </c>
      <c r="H11">
        <f t="shared" si="3"/>
        <v>1.553452518133692</v>
      </c>
      <c r="I11">
        <f t="shared" si="4"/>
        <v>0.3847034641995471</v>
      </c>
      <c r="J11">
        <f t="shared" si="5"/>
        <v>0.44047988493821882</v>
      </c>
      <c r="K11">
        <f t="shared" si="6"/>
        <v>18384.705248171853</v>
      </c>
    </row>
    <row r="12" spans="1:20" ht="15" thickBot="1" x14ac:dyDescent="0.4">
      <c r="A12">
        <v>1960</v>
      </c>
      <c r="B12">
        <v>379633.0625</v>
      </c>
      <c r="C12">
        <v>20.935604095458984</v>
      </c>
      <c r="D12">
        <v>1601015.375</v>
      </c>
      <c r="E12">
        <f t="shared" si="0"/>
        <v>76473.330681070074</v>
      </c>
      <c r="F12">
        <f t="shared" si="1"/>
        <v>18133.370346946136</v>
      </c>
      <c r="G12">
        <f t="shared" si="2"/>
        <v>1.5590632856153237</v>
      </c>
      <c r="H12">
        <f t="shared" si="3"/>
        <v>1.6943923243530974</v>
      </c>
      <c r="I12">
        <f t="shared" si="4"/>
        <v>0.44408518297548494</v>
      </c>
      <c r="J12">
        <f t="shared" si="5"/>
        <v>0.52732416584594921</v>
      </c>
      <c r="K12">
        <f t="shared" si="6"/>
        <v>19304.975834371049</v>
      </c>
      <c r="O12" t="s">
        <v>18</v>
      </c>
    </row>
    <row r="13" spans="1:20" x14ac:dyDescent="0.35">
      <c r="A13">
        <v>1961</v>
      </c>
      <c r="B13">
        <v>411400.09375</v>
      </c>
      <c r="C13">
        <v>21.068822860717773</v>
      </c>
      <c r="D13">
        <v>1713169.25</v>
      </c>
      <c r="E13">
        <f t="shared" si="0"/>
        <v>81313.002692435926</v>
      </c>
      <c r="F13">
        <f t="shared" si="1"/>
        <v>19526.486907678354</v>
      </c>
      <c r="G13">
        <f t="shared" si="2"/>
        <v>1.6577297733979504</v>
      </c>
      <c r="H13">
        <f t="shared" si="3"/>
        <v>1.8245659193478849</v>
      </c>
      <c r="I13">
        <f t="shared" si="4"/>
        <v>0.50544905995455192</v>
      </c>
      <c r="J13">
        <f t="shared" si="5"/>
        <v>0.60134210633096585</v>
      </c>
      <c r="K13">
        <f t="shared" si="6"/>
        <v>20304.389138434984</v>
      </c>
      <c r="O13" s="4"/>
      <c r="P13" s="4" t="s">
        <v>23</v>
      </c>
      <c r="Q13" s="4" t="s">
        <v>24</v>
      </c>
      <c r="R13" s="4" t="s">
        <v>25</v>
      </c>
      <c r="S13" s="4" t="s">
        <v>26</v>
      </c>
      <c r="T13" s="4" t="s">
        <v>27</v>
      </c>
    </row>
    <row r="14" spans="1:20" x14ac:dyDescent="0.35">
      <c r="A14">
        <v>1962</v>
      </c>
      <c r="B14">
        <v>434536.09375</v>
      </c>
      <c r="C14">
        <v>21.007335662841797</v>
      </c>
      <c r="D14">
        <v>1836715.125</v>
      </c>
      <c r="E14">
        <f t="shared" si="0"/>
        <v>87432.083462579176</v>
      </c>
      <c r="F14">
        <f t="shared" si="1"/>
        <v>20684.969323292924</v>
      </c>
      <c r="G14">
        <f t="shared" si="2"/>
        <v>1.7824795925241963</v>
      </c>
      <c r="H14">
        <f t="shared" si="3"/>
        <v>1.9328151678526417</v>
      </c>
      <c r="I14">
        <f t="shared" si="4"/>
        <v>0.57800542444649627</v>
      </c>
      <c r="J14">
        <f t="shared" si="5"/>
        <v>0.65897757633344489</v>
      </c>
      <c r="K14">
        <f t="shared" si="6"/>
        <v>21553.054256312509</v>
      </c>
      <c r="O14" s="2" t="s">
        <v>19</v>
      </c>
      <c r="P14" s="2">
        <v>1</v>
      </c>
      <c r="Q14" s="2">
        <v>31.398072691614072</v>
      </c>
      <c r="R14" s="2">
        <v>31.398072691614072</v>
      </c>
      <c r="S14" s="2">
        <v>1414.6543501483056</v>
      </c>
      <c r="T14" s="2">
        <v>3.0474173144958893E-47</v>
      </c>
    </row>
    <row r="15" spans="1:20" x14ac:dyDescent="0.35">
      <c r="A15">
        <v>1963</v>
      </c>
      <c r="B15">
        <v>454516.90625</v>
      </c>
      <c r="C15">
        <v>20.65892219543457</v>
      </c>
      <c r="D15">
        <v>1964864.125</v>
      </c>
      <c r="E15">
        <f t="shared" si="0"/>
        <v>95109.711262391836</v>
      </c>
      <c r="F15">
        <f t="shared" si="1"/>
        <v>22000.998016752492</v>
      </c>
      <c r="G15">
        <f t="shared" si="2"/>
        <v>1.9390035403724684</v>
      </c>
      <c r="H15">
        <f t="shared" si="3"/>
        <v>2.0557856291713157</v>
      </c>
      <c r="I15">
        <f t="shared" si="4"/>
        <v>0.6621742021342828</v>
      </c>
      <c r="J15">
        <f t="shared" si="5"/>
        <v>0.72065807618958588</v>
      </c>
      <c r="K15">
        <f t="shared" si="6"/>
        <v>23098.083763708193</v>
      </c>
      <c r="O15" s="2" t="s">
        <v>20</v>
      </c>
      <c r="P15" s="2">
        <v>68</v>
      </c>
      <c r="Q15" s="2">
        <v>1.5092513183916103</v>
      </c>
      <c r="R15" s="2">
        <v>2.2194872329288386E-2</v>
      </c>
      <c r="S15" s="2"/>
      <c r="T15" s="2"/>
    </row>
    <row r="16" spans="1:20" ht="15" thickBot="1" x14ac:dyDescent="0.4">
      <c r="A16">
        <v>1964</v>
      </c>
      <c r="B16">
        <v>467301.90625</v>
      </c>
      <c r="C16">
        <v>20.587190628051758</v>
      </c>
      <c r="D16">
        <v>2072232</v>
      </c>
      <c r="E16">
        <f t="shared" si="0"/>
        <v>100656.37596887123</v>
      </c>
      <c r="F16">
        <f t="shared" si="1"/>
        <v>22698.672912333281</v>
      </c>
      <c r="G16">
        <f t="shared" si="2"/>
        <v>2.0520835020332844</v>
      </c>
      <c r="H16">
        <f t="shared" si="3"/>
        <v>2.1209767638224104</v>
      </c>
      <c r="I16">
        <f t="shared" si="4"/>
        <v>0.71885561947926213</v>
      </c>
      <c r="J16">
        <f t="shared" si="5"/>
        <v>0.75187672022899987</v>
      </c>
      <c r="K16">
        <f t="shared" si="6"/>
        <v>24200.477192651939</v>
      </c>
      <c r="O16" s="3" t="s">
        <v>21</v>
      </c>
      <c r="P16" s="3">
        <v>69</v>
      </c>
      <c r="Q16" s="3">
        <v>32.907324010005681</v>
      </c>
      <c r="R16" s="3"/>
      <c r="S16" s="3"/>
      <c r="T16" s="3"/>
    </row>
    <row r="17" spans="1:23" ht="15" thickBot="1" x14ac:dyDescent="0.4">
      <c r="A17">
        <v>1965</v>
      </c>
      <c r="B17">
        <v>480474.125</v>
      </c>
      <c r="C17">
        <v>20.085063934326172</v>
      </c>
      <c r="D17">
        <v>2158284</v>
      </c>
      <c r="E17">
        <f t="shared" si="0"/>
        <v>107457.16354486713</v>
      </c>
      <c r="F17">
        <f t="shared" si="1"/>
        <v>23921.961442146603</v>
      </c>
      <c r="G17">
        <f t="shared" si="2"/>
        <v>2.190731291119691</v>
      </c>
      <c r="H17">
        <f t="shared" si="3"/>
        <v>2.2352815320881705</v>
      </c>
      <c r="I17">
        <f t="shared" si="4"/>
        <v>0.78423541097427452</v>
      </c>
      <c r="J17">
        <f t="shared" si="5"/>
        <v>0.80436718527271112</v>
      </c>
      <c r="K17">
        <f t="shared" si="6"/>
        <v>25537.546921986115</v>
      </c>
    </row>
    <row r="18" spans="1:23" x14ac:dyDescent="0.35">
      <c r="A18">
        <v>1966</v>
      </c>
      <c r="B18">
        <v>507443</v>
      </c>
      <c r="C18">
        <v>19.757144927978516</v>
      </c>
      <c r="D18">
        <v>2251476.75</v>
      </c>
      <c r="E18">
        <f t="shared" si="0"/>
        <v>113957.59651545784</v>
      </c>
      <c r="F18">
        <f t="shared" si="1"/>
        <v>25684.024784441353</v>
      </c>
      <c r="G18">
        <f t="shared" si="2"/>
        <v>2.3232557450017555</v>
      </c>
      <c r="H18">
        <f t="shared" si="3"/>
        <v>2.3999297218666911</v>
      </c>
      <c r="I18">
        <f t="shared" si="4"/>
        <v>0.84296954028202087</v>
      </c>
      <c r="J18">
        <f t="shared" si="5"/>
        <v>0.87543945436961212</v>
      </c>
      <c r="K18">
        <f t="shared" si="6"/>
        <v>26801.582257993003</v>
      </c>
      <c r="O18" s="4"/>
      <c r="P18" s="4" t="s">
        <v>28</v>
      </c>
      <c r="Q18" s="4" t="s">
        <v>16</v>
      </c>
      <c r="R18" s="4" t="s">
        <v>29</v>
      </c>
      <c r="S18" s="4" t="s">
        <v>30</v>
      </c>
      <c r="T18" s="4" t="s">
        <v>31</v>
      </c>
      <c r="U18" s="4" t="s">
        <v>32</v>
      </c>
      <c r="V18" s="4" t="s">
        <v>33</v>
      </c>
      <c r="W18" s="4" t="s">
        <v>34</v>
      </c>
    </row>
    <row r="19" spans="1:23" x14ac:dyDescent="0.35">
      <c r="A19">
        <v>1967</v>
      </c>
      <c r="B19">
        <v>544073.25</v>
      </c>
      <c r="C19">
        <v>20.003082275390625</v>
      </c>
      <c r="D19">
        <v>2364906.75</v>
      </c>
      <c r="E19">
        <f t="shared" si="0"/>
        <v>118227.11707332701</v>
      </c>
      <c r="F19">
        <f t="shared" si="1"/>
        <v>27199.470687043166</v>
      </c>
      <c r="G19">
        <f t="shared" si="2"/>
        <v>2.4102985439706437</v>
      </c>
      <c r="H19">
        <f t="shared" si="3"/>
        <v>2.5415338393700488</v>
      </c>
      <c r="I19">
        <f t="shared" si="4"/>
        <v>0.87975061699666324</v>
      </c>
      <c r="J19">
        <f t="shared" si="5"/>
        <v>0.9327677725397876</v>
      </c>
      <c r="K19">
        <f t="shared" si="6"/>
        <v>27624.824452920591</v>
      </c>
      <c r="O19" s="2" t="s">
        <v>22</v>
      </c>
      <c r="P19" s="2">
        <v>0.22465563601672467</v>
      </c>
      <c r="Q19" s="2">
        <v>3.7813531258926558E-2</v>
      </c>
      <c r="R19" s="2">
        <v>5.9411440438716152</v>
      </c>
      <c r="S19" s="2">
        <v>1.0772404654290122E-7</v>
      </c>
      <c r="T19" s="2">
        <v>0.14919990920188553</v>
      </c>
      <c r="U19" s="2">
        <v>0.30011136283156381</v>
      </c>
      <c r="V19" s="2">
        <v>0.14919990920188553</v>
      </c>
      <c r="W19" s="2">
        <v>0.30011136283156381</v>
      </c>
    </row>
    <row r="20" spans="1:23" ht="15" thickBot="1" x14ac:dyDescent="0.4">
      <c r="A20">
        <v>1968</v>
      </c>
      <c r="B20">
        <v>579405.5625</v>
      </c>
      <c r="C20">
        <v>19.992835998535156</v>
      </c>
      <c r="D20">
        <v>2485635.25</v>
      </c>
      <c r="E20">
        <f t="shared" si="0"/>
        <v>124326.29618840062</v>
      </c>
      <c r="F20">
        <f t="shared" si="1"/>
        <v>28980.65899917611</v>
      </c>
      <c r="G20">
        <f t="shared" si="2"/>
        <v>2.5346426276664364</v>
      </c>
      <c r="H20">
        <f t="shared" si="3"/>
        <v>2.7079690770871112</v>
      </c>
      <c r="I20">
        <f t="shared" si="4"/>
        <v>0.93005265182568553</v>
      </c>
      <c r="J20">
        <f t="shared" si="5"/>
        <v>0.99619893588849018</v>
      </c>
      <c r="K20">
        <f t="shared" si="6"/>
        <v>28791.787898984148</v>
      </c>
      <c r="O20" s="3" t="s">
        <v>8</v>
      </c>
      <c r="P20" s="3">
        <v>0.82253926810340661</v>
      </c>
      <c r="Q20" s="3">
        <v>2.1869128209724972E-2</v>
      </c>
      <c r="R20" s="3">
        <v>37.611891073812082</v>
      </c>
      <c r="S20" s="3">
        <v>3.0474173144959325E-47</v>
      </c>
      <c r="T20" s="3">
        <v>0.77890010220344452</v>
      </c>
      <c r="U20" s="3">
        <v>0.86617843400336869</v>
      </c>
      <c r="V20" s="3">
        <v>0.77890010220344452</v>
      </c>
      <c r="W20" s="3">
        <v>0.86617843400336869</v>
      </c>
    </row>
    <row r="21" spans="1:23" x14ac:dyDescent="0.35">
      <c r="A21">
        <v>1969</v>
      </c>
      <c r="B21">
        <v>614753.3125</v>
      </c>
      <c r="C21">
        <v>19.849372863769531</v>
      </c>
      <c r="D21">
        <v>2630342</v>
      </c>
      <c r="E21">
        <f t="shared" si="0"/>
        <v>132515.11864140982</v>
      </c>
      <c r="F21">
        <f t="shared" si="1"/>
        <v>30970.918664241071</v>
      </c>
      <c r="G21">
        <f t="shared" si="2"/>
        <v>2.7015883108896901</v>
      </c>
      <c r="H21">
        <f t="shared" si="3"/>
        <v>2.8939400596145579</v>
      </c>
      <c r="I21">
        <f t="shared" si="4"/>
        <v>0.99383986334373753</v>
      </c>
      <c r="J21">
        <f t="shared" si="5"/>
        <v>1.0626189160440564</v>
      </c>
      <c r="K21">
        <f t="shared" si="6"/>
        <v>30342.752461656415</v>
      </c>
      <c r="O21" s="2" t="s">
        <v>35</v>
      </c>
      <c r="P21">
        <f>EXP(P19)</f>
        <v>1.2518915355987645</v>
      </c>
    </row>
    <row r="22" spans="1:23" x14ac:dyDescent="0.35">
      <c r="A22">
        <v>1970</v>
      </c>
      <c r="B22">
        <v>697684.375</v>
      </c>
      <c r="C22">
        <v>19.941598892211914</v>
      </c>
      <c r="D22">
        <v>2865404</v>
      </c>
      <c r="E22">
        <f t="shared" si="0"/>
        <v>143689.78212268968</v>
      </c>
      <c r="F22">
        <f t="shared" si="1"/>
        <v>34986.380920161668</v>
      </c>
      <c r="G22">
        <f t="shared" si="2"/>
        <v>2.9294063934501029</v>
      </c>
      <c r="H22">
        <f t="shared" si="3"/>
        <v>3.2691471113090191</v>
      </c>
      <c r="I22">
        <f t="shared" si="4"/>
        <v>1.0747998064115003</v>
      </c>
      <c r="J22">
        <f t="shared" si="5"/>
        <v>1.184529128659471</v>
      </c>
      <c r="K22">
        <f t="shared" si="6"/>
        <v>32432.156743200714</v>
      </c>
    </row>
    <row r="23" spans="1:23" x14ac:dyDescent="0.35">
      <c r="A23">
        <v>1971</v>
      </c>
      <c r="B23">
        <v>715245.25</v>
      </c>
      <c r="C23">
        <v>19.957685470581055</v>
      </c>
      <c r="D23">
        <v>3043862.5</v>
      </c>
      <c r="E23">
        <f t="shared" si="0"/>
        <v>152515.80672953554</v>
      </c>
      <c r="F23">
        <f t="shared" si="1"/>
        <v>35838.086087403208</v>
      </c>
      <c r="G23">
        <f t="shared" si="2"/>
        <v>3.109342729423985</v>
      </c>
      <c r="H23">
        <f t="shared" si="3"/>
        <v>3.3487309211785932</v>
      </c>
      <c r="I23">
        <f t="shared" si="4"/>
        <v>1.1344113628342554</v>
      </c>
      <c r="J23">
        <f t="shared" si="5"/>
        <v>1.2085814445640257</v>
      </c>
      <c r="K23">
        <f t="shared" si="6"/>
        <v>34062.02981283285</v>
      </c>
    </row>
    <row r="24" spans="1:23" x14ac:dyDescent="0.35">
      <c r="A24">
        <v>1972</v>
      </c>
      <c r="B24">
        <v>751208.875</v>
      </c>
      <c r="C24">
        <v>19.910015106201172</v>
      </c>
      <c r="D24">
        <v>3173252.5</v>
      </c>
      <c r="E24">
        <f t="shared" si="0"/>
        <v>159379.71332887936</v>
      </c>
      <c r="F24">
        <f t="shared" si="1"/>
        <v>37730.201157206982</v>
      </c>
      <c r="G24">
        <f t="shared" si="2"/>
        <v>3.2492773272716842</v>
      </c>
      <c r="H24">
        <f t="shared" si="3"/>
        <v>3.5255312175232971</v>
      </c>
      <c r="I24">
        <f t="shared" si="4"/>
        <v>1.1784326107763274</v>
      </c>
      <c r="J24">
        <f t="shared" si="5"/>
        <v>1.2600311249167357</v>
      </c>
      <c r="K24">
        <f t="shared" si="6"/>
        <v>35317.990278389014</v>
      </c>
    </row>
    <row r="25" spans="1:23" x14ac:dyDescent="0.35">
      <c r="A25">
        <v>1973</v>
      </c>
      <c r="B25">
        <v>816292.8125</v>
      </c>
      <c r="C25">
        <v>20.166131973266602</v>
      </c>
      <c r="D25">
        <v>3305078.5</v>
      </c>
      <c r="E25">
        <f t="shared" si="0"/>
        <v>163892.53548382033</v>
      </c>
      <c r="F25">
        <f t="shared" si="1"/>
        <v>40478.402778585667</v>
      </c>
      <c r="G25">
        <f t="shared" si="2"/>
        <v>3.3412803206501525</v>
      </c>
      <c r="H25">
        <f t="shared" si="3"/>
        <v>3.7823247227539998</v>
      </c>
      <c r="I25">
        <f t="shared" si="4"/>
        <v>1.2063540630725866</v>
      </c>
      <c r="J25">
        <f t="shared" si="5"/>
        <v>1.3303388266123737</v>
      </c>
      <c r="K25">
        <f t="shared" si="6"/>
        <v>36138.506708111214</v>
      </c>
    </row>
    <row r="26" spans="1:23" x14ac:dyDescent="0.35">
      <c r="A26">
        <v>1974</v>
      </c>
      <c r="B26">
        <v>873768.875</v>
      </c>
      <c r="C26">
        <v>20.446121215820313</v>
      </c>
      <c r="D26">
        <v>3458042.75</v>
      </c>
      <c r="E26">
        <f t="shared" si="0"/>
        <v>169129.52405487638</v>
      </c>
      <c r="F26">
        <f t="shared" si="1"/>
        <v>42735.190003858334</v>
      </c>
      <c r="G26">
        <f t="shared" si="2"/>
        <v>3.4480469088921581</v>
      </c>
      <c r="H26">
        <f t="shared" si="3"/>
        <v>3.9932001904159788</v>
      </c>
      <c r="I26">
        <f t="shared" si="4"/>
        <v>1.2378079573760032</v>
      </c>
      <c r="J26">
        <f t="shared" si="5"/>
        <v>1.3845929621651913</v>
      </c>
      <c r="K26">
        <f t="shared" si="6"/>
        <v>37085.684323894879</v>
      </c>
    </row>
    <row r="27" spans="1:23" x14ac:dyDescent="0.35">
      <c r="A27">
        <v>1975</v>
      </c>
      <c r="B27">
        <v>863432.625</v>
      </c>
      <c r="C27">
        <v>20.448301315307617</v>
      </c>
      <c r="D27">
        <v>3611263.25</v>
      </c>
      <c r="E27">
        <f t="shared" si="0"/>
        <v>176604.55968029995</v>
      </c>
      <c r="F27">
        <f t="shared" si="1"/>
        <v>42225.151697741931</v>
      </c>
      <c r="G27">
        <f t="shared" si="2"/>
        <v>3.6004406061258694</v>
      </c>
      <c r="H27">
        <f t="shared" si="3"/>
        <v>3.945541924220846</v>
      </c>
      <c r="I27">
        <f t="shared" si="4"/>
        <v>1.2810562285634663</v>
      </c>
      <c r="J27">
        <f t="shared" si="5"/>
        <v>1.3725863147546737</v>
      </c>
      <c r="K27">
        <f t="shared" si="6"/>
        <v>38428.694348308032</v>
      </c>
    </row>
    <row r="28" spans="1:23" x14ac:dyDescent="0.35">
      <c r="A28">
        <v>1976</v>
      </c>
      <c r="B28">
        <v>950277.0625</v>
      </c>
      <c r="C28">
        <v>20.658002853393555</v>
      </c>
      <c r="D28">
        <v>3810655</v>
      </c>
      <c r="E28">
        <f t="shared" si="0"/>
        <v>184463.8626029627</v>
      </c>
      <c r="F28">
        <f t="shared" si="1"/>
        <v>46000.432338206163</v>
      </c>
      <c r="G28">
        <f t="shared" si="2"/>
        <v>3.7606683682506046</v>
      </c>
      <c r="H28">
        <f t="shared" si="3"/>
        <v>4.2983062706766457</v>
      </c>
      <c r="I28">
        <f t="shared" si="4"/>
        <v>1.3245966991182669</v>
      </c>
      <c r="J28">
        <f t="shared" si="5"/>
        <v>1.4582210545639462</v>
      </c>
      <c r="K28">
        <f t="shared" si="6"/>
        <v>39829.911529134144</v>
      </c>
    </row>
    <row r="29" spans="1:23" x14ac:dyDescent="0.35">
      <c r="A29">
        <v>1977</v>
      </c>
      <c r="B29">
        <v>999901.8125</v>
      </c>
      <c r="C29">
        <v>20.729042053222656</v>
      </c>
      <c r="D29">
        <v>4068325.75</v>
      </c>
      <c r="E29">
        <f t="shared" si="0"/>
        <v>196262.12053380994</v>
      </c>
      <c r="F29">
        <f t="shared" si="1"/>
        <v>48236.759322148682</v>
      </c>
      <c r="G29">
        <f t="shared" si="2"/>
        <v>4.0011996830290384</v>
      </c>
      <c r="H29">
        <f t="shared" si="3"/>
        <v>4.5072699218808507</v>
      </c>
      <c r="I29">
        <f t="shared" si="4"/>
        <v>1.3865942369099107</v>
      </c>
      <c r="J29">
        <f t="shared" si="5"/>
        <v>1.5056916313939857</v>
      </c>
      <c r="K29">
        <f t="shared" si="6"/>
        <v>41913.735328213734</v>
      </c>
    </row>
    <row r="30" spans="1:23" x14ac:dyDescent="0.35">
      <c r="A30">
        <v>1978</v>
      </c>
      <c r="B30">
        <v>1059180</v>
      </c>
      <c r="C30">
        <v>20.809375762939453</v>
      </c>
      <c r="D30">
        <v>4339257.5</v>
      </c>
      <c r="E30">
        <f t="shared" si="0"/>
        <v>208524.15514203071</v>
      </c>
      <c r="F30">
        <f t="shared" si="1"/>
        <v>50899.172184028277</v>
      </c>
      <c r="G30">
        <f t="shared" si="2"/>
        <v>4.2511860219835897</v>
      </c>
      <c r="H30">
        <f t="shared" si="3"/>
        <v>4.7560472771719748</v>
      </c>
      <c r="I30">
        <f t="shared" si="4"/>
        <v>1.44719800800135</v>
      </c>
      <c r="J30">
        <f t="shared" si="5"/>
        <v>1.5594169193115035</v>
      </c>
      <c r="K30">
        <f t="shared" si="6"/>
        <v>44056.044712294963</v>
      </c>
    </row>
    <row r="31" spans="1:23" x14ac:dyDescent="0.35">
      <c r="A31">
        <v>1979</v>
      </c>
      <c r="B31">
        <v>1156425.375</v>
      </c>
      <c r="C31">
        <v>21.063972473144531</v>
      </c>
      <c r="D31">
        <v>4629148.5</v>
      </c>
      <c r="E31">
        <f t="shared" si="0"/>
        <v>219766.16736951796</v>
      </c>
      <c r="F31">
        <f t="shared" si="1"/>
        <v>54900.630755873906</v>
      </c>
      <c r="G31">
        <f t="shared" si="2"/>
        <v>4.48037714474781</v>
      </c>
      <c r="H31">
        <f t="shared" si="3"/>
        <v>5.1299458167500829</v>
      </c>
      <c r="I31">
        <f t="shared" si="4"/>
        <v>1.499707226979105</v>
      </c>
      <c r="J31">
        <f t="shared" si="5"/>
        <v>1.6350950970898785</v>
      </c>
      <c r="K31">
        <f t="shared" si="6"/>
        <v>46000.554989394208</v>
      </c>
    </row>
    <row r="32" spans="1:23" x14ac:dyDescent="0.35">
      <c r="A32">
        <v>1980</v>
      </c>
      <c r="B32">
        <v>1236363.75</v>
      </c>
      <c r="C32">
        <v>21.402023315429688</v>
      </c>
      <c r="D32">
        <v>4853549.5</v>
      </c>
      <c r="E32">
        <f t="shared" si="0"/>
        <v>226779.93703991792</v>
      </c>
      <c r="F32">
        <f t="shared" si="1"/>
        <v>57768.545140713373</v>
      </c>
      <c r="G32">
        <f t="shared" si="2"/>
        <v>4.6233670039509693</v>
      </c>
      <c r="H32">
        <f t="shared" si="3"/>
        <v>5.397925349931139</v>
      </c>
      <c r="I32">
        <f t="shared" si="4"/>
        <v>1.5311232283900715</v>
      </c>
      <c r="J32">
        <f t="shared" si="5"/>
        <v>1.6860146852914333</v>
      </c>
      <c r="K32">
        <f t="shared" si="6"/>
        <v>47204.742121015624</v>
      </c>
    </row>
    <row r="33" spans="1:11" x14ac:dyDescent="0.35">
      <c r="A33">
        <v>1981</v>
      </c>
      <c r="B33">
        <v>1216659</v>
      </c>
      <c r="C33">
        <v>21.424503326416016</v>
      </c>
      <c r="D33">
        <v>4967053</v>
      </c>
      <c r="E33">
        <f t="shared" si="0"/>
        <v>231839.82024338064</v>
      </c>
      <c r="F33">
        <f t="shared" si="1"/>
        <v>56788.200942790681</v>
      </c>
      <c r="G33">
        <f t="shared" si="2"/>
        <v>4.7265229416061487</v>
      </c>
      <c r="H33">
        <f t="shared" si="3"/>
        <v>5.306321436681551</v>
      </c>
      <c r="I33">
        <f t="shared" si="4"/>
        <v>1.5531898246970059</v>
      </c>
      <c r="J33">
        <f t="shared" si="5"/>
        <v>1.6688988337301824</v>
      </c>
      <c r="K33">
        <f t="shared" si="6"/>
        <v>48069.361455841216</v>
      </c>
    </row>
    <row r="34" spans="1:11" x14ac:dyDescent="0.35">
      <c r="A34">
        <v>1982</v>
      </c>
      <c r="B34">
        <v>1197943.625</v>
      </c>
      <c r="C34">
        <v>21.508684158325195</v>
      </c>
      <c r="D34">
        <v>4974315</v>
      </c>
      <c r="E34">
        <f t="shared" ref="E34:E65" si="7">D34/C34</f>
        <v>231270.07507219503</v>
      </c>
      <c r="F34">
        <f t="shared" ref="F34:F65" si="8">B34/C34</f>
        <v>55695.81180243058</v>
      </c>
      <c r="G34">
        <f t="shared" si="2"/>
        <v>4.7149075356778178</v>
      </c>
      <c r="H34">
        <f t="shared" si="3"/>
        <v>5.2042479809908082</v>
      </c>
      <c r="I34">
        <f t="shared" si="4"/>
        <v>1.5507293052203439</v>
      </c>
      <c r="J34">
        <f t="shared" si="5"/>
        <v>1.6494752115116349</v>
      </c>
      <c r="K34">
        <f t="shared" si="6"/>
        <v>47972.173511551817</v>
      </c>
    </row>
    <row r="35" spans="1:11" x14ac:dyDescent="0.35">
      <c r="A35">
        <v>1983</v>
      </c>
      <c r="B35">
        <v>1184148.375</v>
      </c>
      <c r="C35">
        <v>21.587814331054688</v>
      </c>
      <c r="D35">
        <v>4919659.5</v>
      </c>
      <c r="E35">
        <f t="shared" si="7"/>
        <v>227890.57866422954</v>
      </c>
      <c r="F35">
        <f t="shared" si="8"/>
        <v>54852.629212053616</v>
      </c>
      <c r="G35">
        <f t="shared" si="2"/>
        <v>4.6460096764293244</v>
      </c>
      <c r="H35">
        <f t="shared" si="3"/>
        <v>5.1254605254969929</v>
      </c>
      <c r="I35">
        <f t="shared" si="4"/>
        <v>1.5360087170901993</v>
      </c>
      <c r="J35">
        <f t="shared" si="5"/>
        <v>1.6342203796209862</v>
      </c>
      <c r="K35">
        <f t="shared" si="6"/>
        <v>47394.816326018503</v>
      </c>
    </row>
    <row r="36" spans="1:11" x14ac:dyDescent="0.35">
      <c r="A36">
        <v>1984</v>
      </c>
      <c r="B36">
        <v>1199590.5</v>
      </c>
      <c r="C36">
        <v>21.598342895507813</v>
      </c>
      <c r="D36">
        <v>4915891</v>
      </c>
      <c r="E36">
        <f t="shared" si="7"/>
        <v>227605.00765188076</v>
      </c>
      <c r="F36">
        <f t="shared" si="8"/>
        <v>55540.858194704371</v>
      </c>
      <c r="G36">
        <f t="shared" si="2"/>
        <v>4.6401877346252496</v>
      </c>
      <c r="H36">
        <f t="shared" si="3"/>
        <v>5.1897690287310416</v>
      </c>
      <c r="I36">
        <f t="shared" si="4"/>
        <v>1.5347548254682233</v>
      </c>
      <c r="J36">
        <f t="shared" si="5"/>
        <v>1.6466891930528293</v>
      </c>
      <c r="K36">
        <f t="shared" si="6"/>
        <v>47345.959691820754</v>
      </c>
    </row>
    <row r="37" spans="1:11" x14ac:dyDescent="0.35">
      <c r="A37">
        <v>1985</v>
      </c>
      <c r="B37">
        <v>1210967.25</v>
      </c>
      <c r="C37">
        <v>21.817836761474609</v>
      </c>
      <c r="D37">
        <v>4993636</v>
      </c>
      <c r="E37">
        <f t="shared" si="7"/>
        <v>228878.6030711183</v>
      </c>
      <c r="F37">
        <f t="shared" si="8"/>
        <v>55503.543419038484</v>
      </c>
      <c r="G37">
        <f t="shared" si="2"/>
        <v>4.6661525493021729</v>
      </c>
      <c r="H37">
        <f t="shared" si="3"/>
        <v>5.1862823151050836</v>
      </c>
      <c r="I37">
        <f t="shared" si="4"/>
        <v>1.5403348668715311</v>
      </c>
      <c r="J37">
        <f t="shared" si="5"/>
        <v>1.6460171235648022</v>
      </c>
      <c r="K37">
        <f t="shared" si="6"/>
        <v>47563.767793580038</v>
      </c>
    </row>
    <row r="38" spans="1:11" x14ac:dyDescent="0.35">
      <c r="A38">
        <v>1986</v>
      </c>
      <c r="B38">
        <v>1292944.25</v>
      </c>
      <c r="C38">
        <v>21.985132217407227</v>
      </c>
      <c r="D38">
        <v>5173658</v>
      </c>
      <c r="E38">
        <f t="shared" si="7"/>
        <v>235325.30752321967</v>
      </c>
      <c r="F38">
        <f t="shared" si="8"/>
        <v>58809.937425633587</v>
      </c>
      <c r="G38">
        <f t="shared" si="2"/>
        <v>4.7975816388288317</v>
      </c>
      <c r="H38">
        <f t="shared" si="3"/>
        <v>5.4952336307663403</v>
      </c>
      <c r="I38">
        <f t="shared" si="4"/>
        <v>1.5681119657072671</v>
      </c>
      <c r="J38">
        <f t="shared" si="5"/>
        <v>1.7038811039247101</v>
      </c>
      <c r="K38">
        <f t="shared" si="6"/>
        <v>48663.002793028754</v>
      </c>
    </row>
    <row r="39" spans="1:11" x14ac:dyDescent="0.35">
      <c r="A39">
        <v>1987</v>
      </c>
      <c r="B39">
        <v>1358465.125</v>
      </c>
      <c r="C39">
        <v>22.046121597290039</v>
      </c>
      <c r="D39">
        <v>5454008.5</v>
      </c>
      <c r="E39">
        <f t="shared" si="7"/>
        <v>247390.83815406423</v>
      </c>
      <c r="F39">
        <f t="shared" si="8"/>
        <v>61619.233977507669</v>
      </c>
      <c r="G39">
        <f t="shared" si="2"/>
        <v>5.043561847360186</v>
      </c>
      <c r="H39">
        <f t="shared" si="3"/>
        <v>5.7577358806654448</v>
      </c>
      <c r="I39">
        <f t="shared" si="4"/>
        <v>1.6181125482233665</v>
      </c>
      <c r="J39">
        <f t="shared" si="5"/>
        <v>1.7505443211597107</v>
      </c>
      <c r="K39">
        <f t="shared" si="6"/>
        <v>50706.113626622013</v>
      </c>
    </row>
    <row r="40" spans="1:11" x14ac:dyDescent="0.35">
      <c r="A40">
        <v>1988</v>
      </c>
      <c r="B40">
        <v>1418727</v>
      </c>
      <c r="C40">
        <v>22.285102844238281</v>
      </c>
      <c r="D40">
        <v>5851561.5</v>
      </c>
      <c r="E40">
        <f t="shared" si="7"/>
        <v>262577.27150282799</v>
      </c>
      <c r="F40">
        <f t="shared" si="8"/>
        <v>63662.573599780619</v>
      </c>
      <c r="G40">
        <f t="shared" si="2"/>
        <v>5.3531679605324287</v>
      </c>
      <c r="H40">
        <f t="shared" si="3"/>
        <v>5.9486666842492868</v>
      </c>
      <c r="I40">
        <f t="shared" si="4"/>
        <v>1.6776885278165206</v>
      </c>
      <c r="J40">
        <f t="shared" si="5"/>
        <v>1.7831671077655746</v>
      </c>
      <c r="K40">
        <f t="shared" si="6"/>
        <v>53252.783223415128</v>
      </c>
    </row>
    <row r="41" spans="1:11" x14ac:dyDescent="0.35">
      <c r="A41">
        <v>1989</v>
      </c>
      <c r="B41">
        <v>1477758.625</v>
      </c>
      <c r="C41">
        <v>22.439992904663086</v>
      </c>
      <c r="D41">
        <v>6351730</v>
      </c>
      <c r="E41">
        <f t="shared" si="7"/>
        <v>283054.01106789545</v>
      </c>
      <c r="F41">
        <f t="shared" si="8"/>
        <v>65853.791989966194</v>
      </c>
      <c r="G41">
        <f t="shared" si="2"/>
        <v>5.7706276498212841</v>
      </c>
      <c r="H41">
        <f t="shared" si="3"/>
        <v>6.1534153630814634</v>
      </c>
      <c r="I41">
        <f t="shared" si="4"/>
        <v>1.7527808527360345</v>
      </c>
      <c r="J41">
        <f t="shared" si="5"/>
        <v>1.8170072712627234</v>
      </c>
      <c r="K41">
        <f t="shared" si="6"/>
        <v>56645.721321120436</v>
      </c>
    </row>
    <row r="42" spans="1:11" x14ac:dyDescent="0.35">
      <c r="A42">
        <v>1990</v>
      </c>
      <c r="B42">
        <v>1541241.875</v>
      </c>
      <c r="C42">
        <v>22.803197860717773</v>
      </c>
      <c r="D42">
        <v>6936038</v>
      </c>
      <c r="E42">
        <f t="shared" si="7"/>
        <v>304169.5310616261</v>
      </c>
      <c r="F42">
        <f t="shared" si="8"/>
        <v>67588.848038504308</v>
      </c>
      <c r="G42">
        <f t="shared" si="2"/>
        <v>6.2011101681804686</v>
      </c>
      <c r="H42">
        <f t="shared" si="3"/>
        <v>6.315539976141082</v>
      </c>
      <c r="I42">
        <f t="shared" si="4"/>
        <v>1.8247283354057744</v>
      </c>
      <c r="J42">
        <f t="shared" si="5"/>
        <v>1.8430132590576487</v>
      </c>
      <c r="K42">
        <f t="shared" si="6"/>
        <v>60099.173300461174</v>
      </c>
    </row>
    <row r="43" spans="1:11" x14ac:dyDescent="0.35">
      <c r="A43">
        <v>1991</v>
      </c>
      <c r="B43">
        <v>1588199.5</v>
      </c>
      <c r="C43">
        <v>23.230072021484375</v>
      </c>
      <c r="D43">
        <v>7589872.5</v>
      </c>
      <c r="E43">
        <f t="shared" si="7"/>
        <v>326726.17170452559</v>
      </c>
      <c r="F43">
        <f t="shared" si="8"/>
        <v>68368.255532361276</v>
      </c>
      <c r="G43">
        <f t="shared" si="2"/>
        <v>6.6609728413498512</v>
      </c>
      <c r="H43">
        <f t="shared" si="3"/>
        <v>6.3883682507456943</v>
      </c>
      <c r="I43">
        <f t="shared" si="4"/>
        <v>1.8962655461595344</v>
      </c>
      <c r="J43">
        <f t="shared" si="5"/>
        <v>1.8544788759588677</v>
      </c>
      <c r="K43">
        <f t="shared" si="6"/>
        <v>63741.653566628047</v>
      </c>
    </row>
    <row r="44" spans="1:11" x14ac:dyDescent="0.35">
      <c r="A44">
        <v>1992</v>
      </c>
      <c r="B44">
        <v>1617795.25</v>
      </c>
      <c r="C44">
        <v>23.068967819213867</v>
      </c>
      <c r="D44">
        <v>8269117.5</v>
      </c>
      <c r="E44">
        <f t="shared" si="7"/>
        <v>358451.99337929417</v>
      </c>
      <c r="F44">
        <f t="shared" si="8"/>
        <v>70128.636126171099</v>
      </c>
      <c r="G44">
        <f t="shared" si="2"/>
        <v>7.3077677872296487</v>
      </c>
      <c r="H44">
        <f t="shared" si="3"/>
        <v>6.5528592035593194</v>
      </c>
      <c r="I44">
        <f t="shared" si="4"/>
        <v>1.9889378628644567</v>
      </c>
      <c r="J44">
        <f t="shared" si="5"/>
        <v>1.8799014740275621</v>
      </c>
      <c r="K44">
        <f t="shared" si="6"/>
        <v>68790.446107356591</v>
      </c>
    </row>
    <row r="45" spans="1:11" x14ac:dyDescent="0.35">
      <c r="A45">
        <v>1993</v>
      </c>
      <c r="B45">
        <v>1614803.25</v>
      </c>
      <c r="C45">
        <v>22.456113815307617</v>
      </c>
      <c r="D45">
        <v>8864809</v>
      </c>
      <c r="E45">
        <f t="shared" si="7"/>
        <v>394761.49225593708</v>
      </c>
      <c r="F45">
        <f t="shared" si="8"/>
        <v>71909.292199046482</v>
      </c>
      <c r="G45">
        <f t="shared" si="2"/>
        <v>8.0480102497130765</v>
      </c>
      <c r="H45">
        <f t="shared" si="3"/>
        <v>6.7192447085407974</v>
      </c>
      <c r="I45">
        <f t="shared" si="4"/>
        <v>2.0854248869292706</v>
      </c>
      <c r="J45">
        <f t="shared" si="5"/>
        <v>1.9049757536559346</v>
      </c>
      <c r="K45">
        <f t="shared" si="6"/>
        <v>74472.44839127468</v>
      </c>
    </row>
    <row r="46" spans="1:11" x14ac:dyDescent="0.35">
      <c r="A46">
        <v>1994</v>
      </c>
      <c r="B46">
        <v>1667777</v>
      </c>
      <c r="C46">
        <v>22.088289260864258</v>
      </c>
      <c r="D46">
        <v>9363661</v>
      </c>
      <c r="E46">
        <f t="shared" si="7"/>
        <v>423919.70194769278</v>
      </c>
      <c r="F46">
        <f t="shared" si="8"/>
        <v>75505.032567413247</v>
      </c>
      <c r="G46">
        <f t="shared" si="2"/>
        <v>8.6424592399666427</v>
      </c>
      <c r="H46">
        <f t="shared" si="3"/>
        <v>7.0552327109891833</v>
      </c>
      <c r="I46">
        <f t="shared" si="4"/>
        <v>2.1566871765707183</v>
      </c>
      <c r="J46">
        <f t="shared" si="5"/>
        <v>1.9537695700179243</v>
      </c>
      <c r="K46">
        <f t="shared" si="6"/>
        <v>78968.202251778363</v>
      </c>
    </row>
    <row r="47" spans="1:11" x14ac:dyDescent="0.35">
      <c r="A47">
        <v>1995</v>
      </c>
      <c r="B47">
        <v>1748618.125</v>
      </c>
      <c r="C47">
        <v>22.028453826904297</v>
      </c>
      <c r="D47">
        <v>9702192</v>
      </c>
      <c r="E47">
        <f t="shared" si="7"/>
        <v>440439.08284431184</v>
      </c>
      <c r="F47">
        <f t="shared" si="8"/>
        <v>79379.975496252839</v>
      </c>
      <c r="G47">
        <f t="shared" si="2"/>
        <v>8.9792401808206961</v>
      </c>
      <c r="H47">
        <f t="shared" si="3"/>
        <v>7.4173095577259422</v>
      </c>
      <c r="I47">
        <f t="shared" si="4"/>
        <v>2.1949152663535099</v>
      </c>
      <c r="J47">
        <f t="shared" si="5"/>
        <v>2.0038163981280537</v>
      </c>
      <c r="K47">
        <f t="shared" si="6"/>
        <v>81490.738299292832</v>
      </c>
    </row>
    <row r="48" spans="1:11" x14ac:dyDescent="0.35">
      <c r="A48">
        <v>1996</v>
      </c>
      <c r="B48">
        <v>1782923.125</v>
      </c>
      <c r="C48">
        <v>22.114835739135742</v>
      </c>
      <c r="D48">
        <v>9797411</v>
      </c>
      <c r="E48">
        <f t="shared" si="7"/>
        <v>443024.36226835329</v>
      </c>
      <c r="F48">
        <f t="shared" si="8"/>
        <v>80621.133524624471</v>
      </c>
      <c r="G48">
        <f t="shared" si="2"/>
        <v>9.0319463229121055</v>
      </c>
      <c r="H48">
        <f t="shared" si="3"/>
        <v>7.5332840619877102</v>
      </c>
      <c r="I48">
        <f t="shared" si="4"/>
        <v>2.2007678838394562</v>
      </c>
      <c r="J48">
        <f t="shared" si="5"/>
        <v>2.0193310771446322</v>
      </c>
      <c r="K48">
        <f t="shared" si="6"/>
        <v>81883.981118761716</v>
      </c>
    </row>
    <row r="49" spans="1:11" x14ac:dyDescent="0.35">
      <c r="A49">
        <v>1997</v>
      </c>
      <c r="B49">
        <v>1856405.25</v>
      </c>
      <c r="C49">
        <v>22.111740112304688</v>
      </c>
      <c r="D49">
        <v>9676317</v>
      </c>
      <c r="E49">
        <f t="shared" si="7"/>
        <v>437609.92806782073</v>
      </c>
      <c r="F49">
        <f t="shared" si="8"/>
        <v>83955.638071512614</v>
      </c>
      <c r="G49">
        <f t="shared" si="2"/>
        <v>8.9215621471576174</v>
      </c>
      <c r="H49">
        <f t="shared" si="3"/>
        <v>7.8448620423447535</v>
      </c>
      <c r="I49">
        <f t="shared" si="4"/>
        <v>2.188471059863808</v>
      </c>
      <c r="J49">
        <f t="shared" si="5"/>
        <v>2.0598588006058649</v>
      </c>
      <c r="K49">
        <f t="shared" si="6"/>
        <v>81059.9302235871</v>
      </c>
    </row>
    <row r="50" spans="1:11" x14ac:dyDescent="0.35">
      <c r="A50">
        <v>1998</v>
      </c>
      <c r="B50">
        <v>1942746.25</v>
      </c>
      <c r="C50">
        <v>22.267738342285156</v>
      </c>
      <c r="D50">
        <v>9597037</v>
      </c>
      <c r="E50">
        <f t="shared" si="7"/>
        <v>430983.91280158784</v>
      </c>
      <c r="F50">
        <f t="shared" si="8"/>
        <v>87244.884062196666</v>
      </c>
      <c r="G50">
        <f t="shared" si="2"/>
        <v>8.786477444562502</v>
      </c>
      <c r="H50">
        <f t="shared" si="3"/>
        <v>8.1522110377543608</v>
      </c>
      <c r="I50">
        <f t="shared" si="4"/>
        <v>2.1732138855934742</v>
      </c>
      <c r="J50">
        <f t="shared" si="5"/>
        <v>2.0982891834354813</v>
      </c>
      <c r="K50">
        <f t="shared" si="6"/>
        <v>80049.015070847687</v>
      </c>
    </row>
    <row r="51" spans="1:11" x14ac:dyDescent="0.35">
      <c r="A51">
        <v>1999</v>
      </c>
      <c r="B51">
        <v>1997615</v>
      </c>
      <c r="C51">
        <v>22.472488403320313</v>
      </c>
      <c r="D51">
        <v>9412865</v>
      </c>
      <c r="E51">
        <f t="shared" si="7"/>
        <v>418861.71353454777</v>
      </c>
      <c r="F51">
        <f t="shared" si="8"/>
        <v>88891.579968725317</v>
      </c>
      <c r="G51">
        <f t="shared" si="2"/>
        <v>8.5393419314386634</v>
      </c>
      <c r="H51">
        <f t="shared" si="3"/>
        <v>8.3060792294463539</v>
      </c>
      <c r="I51">
        <f t="shared" si="4"/>
        <v>2.1446839476228319</v>
      </c>
      <c r="J51">
        <f t="shared" si="5"/>
        <v>2.1169876839839628</v>
      </c>
      <c r="K51">
        <f t="shared" si="6"/>
        <v>78192.375370774549</v>
      </c>
    </row>
    <row r="52" spans="1:11" x14ac:dyDescent="0.35">
      <c r="A52">
        <v>2000</v>
      </c>
      <c r="B52">
        <v>2046561.75</v>
      </c>
      <c r="C52">
        <v>22.91796875</v>
      </c>
      <c r="D52">
        <v>9280035</v>
      </c>
      <c r="E52">
        <f t="shared" si="7"/>
        <v>404923.97477416054</v>
      </c>
      <c r="F52">
        <f t="shared" si="8"/>
        <v>89299.438895517305</v>
      </c>
      <c r="G52">
        <f t="shared" si="2"/>
        <v>8.2551929792184318</v>
      </c>
      <c r="H52">
        <f t="shared" si="3"/>
        <v>8.3441897969665071</v>
      </c>
      <c r="I52">
        <f t="shared" si="4"/>
        <v>2.1108424543512316</v>
      </c>
      <c r="J52">
        <f t="shared" si="5"/>
        <v>2.121565463960208</v>
      </c>
      <c r="K52">
        <f t="shared" si="6"/>
        <v>76045.829937886418</v>
      </c>
    </row>
    <row r="53" spans="1:11" x14ac:dyDescent="0.35">
      <c r="A53">
        <v>2001</v>
      </c>
      <c r="B53">
        <v>2047270.5</v>
      </c>
      <c r="C53">
        <v>23.430450439453125</v>
      </c>
      <c r="D53">
        <v>9098001</v>
      </c>
      <c r="E53">
        <f t="shared" si="7"/>
        <v>388298.16880858695</v>
      </c>
      <c r="F53">
        <f t="shared" si="8"/>
        <v>87376.489209645093</v>
      </c>
      <c r="G53">
        <f t="shared" si="2"/>
        <v>7.916242348405822</v>
      </c>
      <c r="H53">
        <f t="shared" si="3"/>
        <v>8.1645082967534037</v>
      </c>
      <c r="I53">
        <f t="shared" si="4"/>
        <v>2.0689166422800045</v>
      </c>
      <c r="J53">
        <f t="shared" si="5"/>
        <v>2.0997965037583031</v>
      </c>
      <c r="K53">
        <f t="shared" si="6"/>
        <v>73468.045549882139</v>
      </c>
    </row>
    <row r="54" spans="1:11" x14ac:dyDescent="0.35">
      <c r="A54">
        <v>2002</v>
      </c>
      <c r="B54">
        <v>2019462.75</v>
      </c>
      <c r="C54">
        <v>23.917112350463867</v>
      </c>
      <c r="D54">
        <v>8919269</v>
      </c>
      <c r="E54">
        <f t="shared" si="7"/>
        <v>372924.15862348082</v>
      </c>
      <c r="F54">
        <f t="shared" si="8"/>
        <v>84435.893447681738</v>
      </c>
      <c r="G54">
        <f t="shared" si="2"/>
        <v>7.6028121026089277</v>
      </c>
      <c r="H54">
        <f t="shared" si="3"/>
        <v>7.8897373748141701</v>
      </c>
      <c r="I54">
        <f t="shared" si="4"/>
        <v>2.0285181923553459</v>
      </c>
      <c r="J54">
        <f t="shared" si="5"/>
        <v>2.0655628484754285</v>
      </c>
      <c r="K54">
        <f t="shared" si="6"/>
        <v>71066.868653002821</v>
      </c>
    </row>
    <row r="55" spans="1:11" x14ac:dyDescent="0.35">
      <c r="A55">
        <v>2003</v>
      </c>
      <c r="B55">
        <v>2028394.5</v>
      </c>
      <c r="C55">
        <v>24.322320938110352</v>
      </c>
      <c r="D55">
        <v>9023564</v>
      </c>
      <c r="E55">
        <f t="shared" si="7"/>
        <v>370999.29825615801</v>
      </c>
      <c r="F55">
        <f t="shared" si="8"/>
        <v>83396.420315371011</v>
      </c>
      <c r="G55">
        <f t="shared" si="2"/>
        <v>7.5635699367204756</v>
      </c>
      <c r="H55">
        <f t="shared" si="3"/>
        <v>7.7926084206782287</v>
      </c>
      <c r="I55">
        <f t="shared" si="4"/>
        <v>2.0233432925854822</v>
      </c>
      <c r="J55">
        <f t="shared" si="5"/>
        <v>2.0531756460278481</v>
      </c>
      <c r="K55">
        <f t="shared" si="6"/>
        <v>70765.011278084959</v>
      </c>
    </row>
    <row r="56" spans="1:11" x14ac:dyDescent="0.35">
      <c r="A56">
        <v>2004</v>
      </c>
      <c r="B56">
        <v>2040372.75</v>
      </c>
      <c r="C56">
        <v>24.474260330200195</v>
      </c>
      <c r="D56">
        <v>9408274</v>
      </c>
      <c r="E56">
        <f t="shared" si="7"/>
        <v>384415.04965077905</v>
      </c>
      <c r="F56">
        <f t="shared" si="8"/>
        <v>83368.106838443113</v>
      </c>
      <c r="G56">
        <f t="shared" si="2"/>
        <v>7.8370771223238576</v>
      </c>
      <c r="H56">
        <f t="shared" si="3"/>
        <v>7.7899627934691393</v>
      </c>
      <c r="I56">
        <f t="shared" si="4"/>
        <v>2.0588659488190224</v>
      </c>
      <c r="J56">
        <f t="shared" si="5"/>
        <v>2.0528360836798694</v>
      </c>
      <c r="K56">
        <f t="shared" si="6"/>
        <v>72863.182276519568</v>
      </c>
    </row>
    <row r="57" spans="1:11" x14ac:dyDescent="0.35">
      <c r="A57">
        <v>2005</v>
      </c>
      <c r="B57">
        <v>2123677.25</v>
      </c>
      <c r="C57">
        <v>24.632335662841797</v>
      </c>
      <c r="D57">
        <v>9811736</v>
      </c>
      <c r="E57">
        <f t="shared" si="7"/>
        <v>398327.47224215255</v>
      </c>
      <c r="F57">
        <f t="shared" si="8"/>
        <v>86215.017490346858</v>
      </c>
      <c r="G57">
        <f t="shared" si="2"/>
        <v>8.1207099533121472</v>
      </c>
      <c r="H57">
        <f t="shared" si="3"/>
        <v>8.0559797260311079</v>
      </c>
      <c r="I57">
        <f t="shared" si="4"/>
        <v>2.094417583025483</v>
      </c>
      <c r="J57">
        <f t="shared" si="5"/>
        <v>2.0864146387833911</v>
      </c>
      <c r="K57">
        <f t="shared" si="6"/>
        <v>75025.351948548661</v>
      </c>
    </row>
    <row r="58" spans="1:11" x14ac:dyDescent="0.35">
      <c r="A58">
        <v>2006</v>
      </c>
      <c r="B58">
        <v>2202942.75</v>
      </c>
      <c r="C58">
        <v>25.155275344848633</v>
      </c>
      <c r="D58">
        <v>10982278</v>
      </c>
      <c r="E58">
        <f t="shared" si="7"/>
        <v>436579.51858789654</v>
      </c>
      <c r="F58">
        <f t="shared" si="8"/>
        <v>87573.787994776401</v>
      </c>
      <c r="G58">
        <f t="shared" si="2"/>
        <v>8.9005551689732947</v>
      </c>
      <c r="H58">
        <f t="shared" si="3"/>
        <v>8.1829440062069967</v>
      </c>
      <c r="I58">
        <f t="shared" si="4"/>
        <v>2.1861136533289596</v>
      </c>
      <c r="J58">
        <f t="shared" si="5"/>
        <v>2.1020519888244116</v>
      </c>
      <c r="K58">
        <f t="shared" si="6"/>
        <v>80902.90249246548</v>
      </c>
    </row>
    <row r="59" spans="1:11" x14ac:dyDescent="0.35">
      <c r="A59">
        <v>2007</v>
      </c>
      <c r="B59">
        <v>2307500.75</v>
      </c>
      <c r="C59">
        <v>25.427034378051758</v>
      </c>
      <c r="D59">
        <v>11957171</v>
      </c>
      <c r="E59">
        <f t="shared" si="7"/>
        <v>470254.25074035587</v>
      </c>
      <c r="F59">
        <f t="shared" si="8"/>
        <v>90749.89696760707</v>
      </c>
      <c r="G59">
        <f t="shared" si="2"/>
        <v>9.5870825908111552</v>
      </c>
      <c r="H59">
        <f t="shared" si="3"/>
        <v>8.4797214150343407</v>
      </c>
      <c r="I59">
        <f t="shared" si="4"/>
        <v>2.2604166289332244</v>
      </c>
      <c r="J59">
        <f t="shared" si="5"/>
        <v>2.1376775972635054</v>
      </c>
      <c r="K59">
        <f t="shared" si="6"/>
        <v>86001.678725407008</v>
      </c>
    </row>
    <row r="60" spans="1:11" x14ac:dyDescent="0.35">
      <c r="A60">
        <v>2008</v>
      </c>
      <c r="B60">
        <v>2359304.75</v>
      </c>
      <c r="C60">
        <v>25.390230178833008</v>
      </c>
      <c r="D60">
        <v>13138231</v>
      </c>
      <c r="E60">
        <f t="shared" si="7"/>
        <v>517452.22108907491</v>
      </c>
      <c r="F60">
        <f t="shared" si="8"/>
        <v>92921.755075969108</v>
      </c>
      <c r="G60">
        <f t="shared" si="2"/>
        <v>10.549308533775916</v>
      </c>
      <c r="H60">
        <f t="shared" si="3"/>
        <v>8.6826610582437134</v>
      </c>
      <c r="I60">
        <f t="shared" si="4"/>
        <v>2.3560603159519284</v>
      </c>
      <c r="J60">
        <f t="shared" si="5"/>
        <v>2.1613280552185783</v>
      </c>
      <c r="K60">
        <f t="shared" si="6"/>
        <v>93040.74397263545</v>
      </c>
    </row>
    <row r="61" spans="1:11" x14ac:dyDescent="0.35">
      <c r="A61">
        <v>2009</v>
      </c>
      <c r="B61">
        <v>2266004</v>
      </c>
      <c r="C61">
        <v>24.935735702514648</v>
      </c>
      <c r="D61">
        <v>14589400</v>
      </c>
      <c r="E61">
        <f t="shared" si="7"/>
        <v>585079.99018167041</v>
      </c>
      <c r="F61">
        <f t="shared" si="8"/>
        <v>90873.757527494337</v>
      </c>
      <c r="G61">
        <f t="shared" si="2"/>
        <v>11.928037182591464</v>
      </c>
      <c r="H61">
        <f t="shared" si="3"/>
        <v>8.4912950154157176</v>
      </c>
      <c r="I61">
        <f t="shared" si="4"/>
        <v>2.4788916947103843</v>
      </c>
      <c r="J61">
        <f t="shared" si="5"/>
        <v>2.139041522897895</v>
      </c>
      <c r="K61">
        <f t="shared" si="6"/>
        <v>102932.2635884296</v>
      </c>
    </row>
    <row r="62" spans="1:11" x14ac:dyDescent="0.35">
      <c r="A62">
        <v>2010</v>
      </c>
      <c r="B62">
        <v>2293011</v>
      </c>
      <c r="C62">
        <v>24.792453765869141</v>
      </c>
      <c r="D62">
        <v>13689293</v>
      </c>
      <c r="E62">
        <f t="shared" si="7"/>
        <v>552155.6328904219</v>
      </c>
      <c r="F62">
        <f t="shared" si="8"/>
        <v>92488.263632731017</v>
      </c>
      <c r="G62">
        <f t="shared" si="2"/>
        <v>11.256807667698984</v>
      </c>
      <c r="H62">
        <f t="shared" si="3"/>
        <v>8.6421553739697998</v>
      </c>
      <c r="I62">
        <f t="shared" si="4"/>
        <v>2.4209730716531959</v>
      </c>
      <c r="J62">
        <f t="shared" si="5"/>
        <v>2.1566520162846881</v>
      </c>
      <c r="K62">
        <f t="shared" si="6"/>
        <v>98143.509975905865</v>
      </c>
    </row>
    <row r="63" spans="1:11" x14ac:dyDescent="0.35">
      <c r="A63">
        <v>2011</v>
      </c>
      <c r="B63">
        <v>2351126.5</v>
      </c>
      <c r="C63">
        <v>24.927034378051758</v>
      </c>
      <c r="D63">
        <v>15249784</v>
      </c>
      <c r="E63">
        <f t="shared" si="7"/>
        <v>611776.90730139276</v>
      </c>
      <c r="F63">
        <f t="shared" si="8"/>
        <v>94320.345707476765</v>
      </c>
      <c r="G63">
        <f t="shared" si="2"/>
        <v>12.472307753126158</v>
      </c>
      <c r="H63">
        <f t="shared" si="3"/>
        <v>8.8133461534906559</v>
      </c>
      <c r="I63">
        <f t="shared" si="4"/>
        <v>2.5235108069743042</v>
      </c>
      <c r="J63">
        <f t="shared" si="5"/>
        <v>2.1762671809463892</v>
      </c>
      <c r="K63">
        <f t="shared" si="6"/>
        <v>106780.15650777455</v>
      </c>
    </row>
    <row r="64" spans="1:11" x14ac:dyDescent="0.35">
      <c r="A64">
        <v>2012</v>
      </c>
      <c r="B64">
        <v>2301511</v>
      </c>
      <c r="C64">
        <v>24.913631439208984</v>
      </c>
      <c r="D64">
        <v>17351088</v>
      </c>
      <c r="E64">
        <f t="shared" si="7"/>
        <v>696449.57389443112</v>
      </c>
      <c r="F64">
        <f t="shared" si="8"/>
        <v>92379.587681380333</v>
      </c>
      <c r="G64">
        <f t="shared" si="2"/>
        <v>14.198531060057793</v>
      </c>
      <c r="H64">
        <f t="shared" si="3"/>
        <v>8.6320006319506817</v>
      </c>
      <c r="I64">
        <f t="shared" si="4"/>
        <v>2.6531385127814562</v>
      </c>
      <c r="J64">
        <f t="shared" si="5"/>
        <v>2.155476301166058</v>
      </c>
      <c r="K64">
        <f t="shared" si="6"/>
        <v>118794.60423913556</v>
      </c>
    </row>
    <row r="65" spans="1:11" x14ac:dyDescent="0.35">
      <c r="A65">
        <v>2013</v>
      </c>
      <c r="B65">
        <v>2246689.25</v>
      </c>
      <c r="C65">
        <v>24.301548004150391</v>
      </c>
      <c r="D65">
        <v>17177916</v>
      </c>
      <c r="E65">
        <f t="shared" si="7"/>
        <v>706865.09341158986</v>
      </c>
      <c r="F65">
        <f t="shared" si="8"/>
        <v>92450.458284233348</v>
      </c>
      <c r="G65">
        <f t="shared" si="2"/>
        <v>14.410872459800586</v>
      </c>
      <c r="H65">
        <f t="shared" si="3"/>
        <v>8.6386228209425173</v>
      </c>
      <c r="I65">
        <f t="shared" si="4"/>
        <v>2.6679829536193362</v>
      </c>
      <c r="J65">
        <f t="shared" si="5"/>
        <v>2.1562431743868702</v>
      </c>
      <c r="K65">
        <f t="shared" si="6"/>
        <v>120253.99399582337</v>
      </c>
    </row>
    <row r="66" spans="1:11" x14ac:dyDescent="0.35">
      <c r="A66">
        <v>2014</v>
      </c>
      <c r="B66">
        <v>2232717.75</v>
      </c>
      <c r="C66">
        <v>24.195146560668945</v>
      </c>
      <c r="D66">
        <v>17346424</v>
      </c>
      <c r="E66">
        <f t="shared" ref="E66:E71" si="9">D66/C66</f>
        <v>716938.16594597255</v>
      </c>
      <c r="F66">
        <f t="shared" ref="F66:F71" si="10">B66/C66</f>
        <v>92279.571210758979</v>
      </c>
      <c r="G66">
        <f t="shared" si="2"/>
        <v>14.616232386219792</v>
      </c>
      <c r="H66">
        <f t="shared" si="3"/>
        <v>8.6226550366814454</v>
      </c>
      <c r="I66">
        <f t="shared" si="4"/>
        <v>2.682132718389636</v>
      </c>
      <c r="J66">
        <f t="shared" si="5"/>
        <v>2.154393046146359</v>
      </c>
      <c r="K66">
        <f t="shared" si="6"/>
        <v>121661.77512994764</v>
      </c>
    </row>
    <row r="67" spans="1:11" x14ac:dyDescent="0.35">
      <c r="A67">
        <v>2015</v>
      </c>
      <c r="B67">
        <v>2241117</v>
      </c>
      <c r="C67">
        <v>24.444614410400391</v>
      </c>
      <c r="D67">
        <v>17921584</v>
      </c>
      <c r="E67">
        <f t="shared" si="9"/>
        <v>733150.61138272437</v>
      </c>
      <c r="F67">
        <f t="shared" si="10"/>
        <v>91681.421615980871</v>
      </c>
      <c r="G67">
        <f t="shared" ref="G67:G71" si="11">E67/E$2</f>
        <v>14.946755827861105</v>
      </c>
      <c r="H67">
        <f t="shared" ref="H67:H71" si="12">F67/F$2</f>
        <v>8.5667636021154703</v>
      </c>
      <c r="I67">
        <f t="shared" ref="I67:I71" si="13">LN(G67)</f>
        <v>2.7044942748076046</v>
      </c>
      <c r="J67">
        <f t="shared" ref="J67:J71" si="14">LN(H67)</f>
        <v>2.147890018591085</v>
      </c>
      <c r="K67">
        <f t="shared" ref="K67:K71" si="15">$P$21*G67^$P$20*$F$2</f>
        <v>123920.23815412726</v>
      </c>
    </row>
    <row r="68" spans="1:11" x14ac:dyDescent="0.35">
      <c r="A68">
        <v>2016</v>
      </c>
      <c r="B68">
        <v>2351041.25</v>
      </c>
      <c r="C68">
        <v>24.852914810180664</v>
      </c>
      <c r="D68">
        <v>19327484</v>
      </c>
      <c r="E68">
        <f t="shared" si="9"/>
        <v>777674.73745505116</v>
      </c>
      <c r="F68">
        <f t="shared" si="10"/>
        <v>94598.209825952785</v>
      </c>
      <c r="G68">
        <f t="shared" si="11"/>
        <v>15.854470055360492</v>
      </c>
      <c r="H68">
        <f t="shared" si="12"/>
        <v>8.8393099330060387</v>
      </c>
      <c r="I68">
        <f t="shared" si="13"/>
        <v>2.7634514829826626</v>
      </c>
      <c r="J68">
        <f t="shared" si="14"/>
        <v>2.1792088117254202</v>
      </c>
      <c r="K68">
        <f t="shared" si="15"/>
        <v>130077.80049674655</v>
      </c>
    </row>
    <row r="69" spans="1:11" x14ac:dyDescent="0.35">
      <c r="A69">
        <v>2017</v>
      </c>
      <c r="B69">
        <v>2436383.25</v>
      </c>
      <c r="C69">
        <v>25.184688568115234</v>
      </c>
      <c r="D69">
        <v>18760782</v>
      </c>
      <c r="E69">
        <f t="shared" si="9"/>
        <v>744928.09189436864</v>
      </c>
      <c r="F69">
        <f t="shared" si="10"/>
        <v>96740.654283275639</v>
      </c>
      <c r="G69">
        <f t="shared" si="11"/>
        <v>15.186863552988603</v>
      </c>
      <c r="H69">
        <f t="shared" si="12"/>
        <v>9.0395011481185712</v>
      </c>
      <c r="I69">
        <f t="shared" si="13"/>
        <v>2.7204308142466282</v>
      </c>
      <c r="J69">
        <f t="shared" si="14"/>
        <v>2.2016039901512157</v>
      </c>
      <c r="K69">
        <f t="shared" si="15"/>
        <v>125555.33119558329</v>
      </c>
    </row>
    <row r="70" spans="1:11" x14ac:dyDescent="0.35">
      <c r="A70">
        <v>2018</v>
      </c>
      <c r="B70">
        <v>2458235.75</v>
      </c>
      <c r="C70">
        <v>25.41790771484375</v>
      </c>
      <c r="D70">
        <v>18794638</v>
      </c>
      <c r="E70">
        <f t="shared" si="9"/>
        <v>739425.06247373612</v>
      </c>
      <c r="F70">
        <f t="shared" si="10"/>
        <v>96712.7498289098</v>
      </c>
      <c r="G70">
        <f t="shared" si="11"/>
        <v>15.074673184752257</v>
      </c>
      <c r="H70">
        <f t="shared" si="12"/>
        <v>9.0368937402077343</v>
      </c>
      <c r="I70">
        <f t="shared" si="13"/>
        <v>2.713016063091501</v>
      </c>
      <c r="J70">
        <f t="shared" si="14"/>
        <v>2.2013155025467981</v>
      </c>
      <c r="K70">
        <f t="shared" si="15"/>
        <v>124791.9091671638</v>
      </c>
    </row>
    <row r="71" spans="1:11" x14ac:dyDescent="0.35">
      <c r="A71">
        <v>2019</v>
      </c>
      <c r="B71">
        <v>2466327.5</v>
      </c>
      <c r="C71">
        <v>25.596328735351563</v>
      </c>
      <c r="D71">
        <v>18855818</v>
      </c>
      <c r="E71">
        <f t="shared" si="9"/>
        <v>736661.03428175941</v>
      </c>
      <c r="F71">
        <f t="shared" si="10"/>
        <v>96354.736083448937</v>
      </c>
      <c r="G71">
        <f t="shared" si="11"/>
        <v>15.018322888039165</v>
      </c>
      <c r="H71">
        <f t="shared" si="12"/>
        <v>9.0034407344666398</v>
      </c>
      <c r="I71">
        <f t="shared" si="13"/>
        <v>2.7092709815157638</v>
      </c>
      <c r="J71">
        <f t="shared" si="14"/>
        <v>2.1976068081063569</v>
      </c>
      <c r="K71">
        <f t="shared" si="15"/>
        <v>124408.08209252443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4773-3574-4407-933A-FC7E7043DEDF}">
  <dimension ref="A1:N71"/>
  <sheetViews>
    <sheetView tabSelected="1" topLeftCell="F16" workbookViewId="0">
      <selection activeCell="I37" sqref="I37"/>
    </sheetView>
  </sheetViews>
  <sheetFormatPr defaultRowHeight="14.5" x14ac:dyDescent="0.35"/>
  <cols>
    <col min="11" max="11" width="11.6328125" customWidth="1"/>
    <col min="12" max="12" width="11.7265625" customWidth="1"/>
  </cols>
  <sheetData>
    <row r="1" spans="1:14" x14ac:dyDescent="0.35">
      <c r="A1" s="1" t="s">
        <v>1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14" x14ac:dyDescent="0.35">
      <c r="A2">
        <v>213111.0625</v>
      </c>
      <c r="B2">
        <v>46.980234874897562</v>
      </c>
      <c r="C2">
        <v>183170.671875</v>
      </c>
      <c r="D2">
        <v>227362.59375</v>
      </c>
      <c r="E2">
        <v>2.8059981763362885E-2</v>
      </c>
      <c r="F2">
        <f>D2-C2</f>
        <v>44191.921875</v>
      </c>
      <c r="G2">
        <f>F2/A2</f>
        <v>0.20736568696427948</v>
      </c>
    </row>
    <row r="3" spans="1:14" x14ac:dyDescent="0.35">
      <c r="A3">
        <v>232222.296875</v>
      </c>
      <c r="B3">
        <v>47.292405573448377</v>
      </c>
      <c r="C3">
        <v>194706.078125</v>
      </c>
      <c r="D3">
        <v>246949.328125</v>
      </c>
      <c r="E3">
        <v>2.8655713424086571E-2</v>
      </c>
      <c r="F3">
        <f t="shared" ref="F3:F66" si="0">D3-C3</f>
        <v>52243.25</v>
      </c>
      <c r="G3">
        <f t="shared" ref="G3:G66" si="1">F3/A3</f>
        <v>0.22497086069268085</v>
      </c>
    </row>
    <row r="4" spans="1:14" x14ac:dyDescent="0.35">
      <c r="A4">
        <v>239642.578125</v>
      </c>
      <c r="B4">
        <v>47.539749803917061</v>
      </c>
      <c r="C4">
        <v>206616.203125</v>
      </c>
      <c r="D4">
        <v>260533.5</v>
      </c>
      <c r="E4">
        <v>2.9097620397806168E-2</v>
      </c>
      <c r="F4">
        <f t="shared" si="0"/>
        <v>53917.296875</v>
      </c>
      <c r="G4">
        <f t="shared" si="1"/>
        <v>0.22499047246468945</v>
      </c>
    </row>
    <row r="5" spans="1:14" x14ac:dyDescent="0.35">
      <c r="A5">
        <v>256834.96875</v>
      </c>
      <c r="B5">
        <v>47.8299794119444</v>
      </c>
      <c r="C5">
        <v>217061.734375</v>
      </c>
      <c r="D5">
        <v>278582.59375</v>
      </c>
      <c r="E5">
        <v>2.9449289664626122E-2</v>
      </c>
      <c r="F5">
        <f t="shared" si="0"/>
        <v>61520.859375</v>
      </c>
      <c r="G5">
        <f t="shared" si="1"/>
        <v>0.23953459170461966</v>
      </c>
    </row>
    <row r="6" spans="1:14" x14ac:dyDescent="0.35">
      <c r="A6">
        <v>267962.46875</v>
      </c>
      <c r="B6">
        <v>48.17107263003043</v>
      </c>
      <c r="C6">
        <v>222133.3125</v>
      </c>
      <c r="D6">
        <v>288260.875</v>
      </c>
      <c r="E6">
        <v>2.9765447601675987E-2</v>
      </c>
      <c r="F6">
        <f t="shared" si="0"/>
        <v>66127.5625</v>
      </c>
      <c r="G6">
        <f t="shared" si="1"/>
        <v>0.24677919564062084</v>
      </c>
    </row>
    <row r="7" spans="1:14" x14ac:dyDescent="0.35">
      <c r="A7">
        <v>286192.40625</v>
      </c>
      <c r="B7">
        <v>48.504187615616416</v>
      </c>
      <c r="C7">
        <v>228080.8125</v>
      </c>
      <c r="D7">
        <v>305258.53125</v>
      </c>
      <c r="E7">
        <v>3.0031086876988411E-2</v>
      </c>
      <c r="F7">
        <f t="shared" si="0"/>
        <v>77177.71875</v>
      </c>
      <c r="G7">
        <f t="shared" si="1"/>
        <v>0.26967074270510977</v>
      </c>
    </row>
    <row r="8" spans="1:14" x14ac:dyDescent="0.35">
      <c r="A8">
        <v>297115.375</v>
      </c>
      <c r="B8">
        <v>48.791426813178781</v>
      </c>
      <c r="C8">
        <v>235310.375</v>
      </c>
      <c r="D8">
        <v>317963.3125</v>
      </c>
      <c r="E8">
        <v>3.0227463692426682E-2</v>
      </c>
      <c r="F8">
        <f t="shared" si="0"/>
        <v>82652.9375</v>
      </c>
      <c r="G8">
        <f t="shared" si="1"/>
        <v>0.27818465301568457</v>
      </c>
    </row>
    <row r="9" spans="1:14" x14ac:dyDescent="0.35">
      <c r="A9">
        <v>309659.5625</v>
      </c>
      <c r="B9">
        <v>49.051733293589123</v>
      </c>
      <c r="C9">
        <v>242830.265625</v>
      </c>
      <c r="D9">
        <v>331963.4375</v>
      </c>
      <c r="E9">
        <v>3.0271535739302635E-2</v>
      </c>
      <c r="F9">
        <f t="shared" si="0"/>
        <v>89133.171875</v>
      </c>
      <c r="G9">
        <f t="shared" si="1"/>
        <v>0.28784246530413543</v>
      </c>
    </row>
    <row r="10" spans="1:14" x14ac:dyDescent="0.35">
      <c r="A10">
        <v>323375.28125</v>
      </c>
      <c r="B10">
        <v>49.344957116674891</v>
      </c>
      <c r="C10">
        <v>253740.859375</v>
      </c>
      <c r="D10">
        <v>346550.9375</v>
      </c>
      <c r="E10">
        <v>3.0232401564717293E-2</v>
      </c>
      <c r="F10">
        <f t="shared" si="0"/>
        <v>92810.078125</v>
      </c>
      <c r="G10">
        <f t="shared" si="1"/>
        <v>0.28700424400481289</v>
      </c>
      <c r="J10" t="s">
        <v>46</v>
      </c>
      <c r="K10">
        <v>1.2518915355987645</v>
      </c>
      <c r="M10" t="s">
        <v>47</v>
      </c>
      <c r="N10">
        <f>K12*K10*(N11^K11)-(K13+K14+K15)*N11</f>
        <v>-5.9183993312217353E-4</v>
      </c>
    </row>
    <row r="11" spans="1:14" x14ac:dyDescent="0.35">
      <c r="A11">
        <v>346656.0625</v>
      </c>
      <c r="B11">
        <v>49.700013192784361</v>
      </c>
      <c r="C11">
        <v>264163.21875</v>
      </c>
      <c r="D11">
        <v>366712.53125</v>
      </c>
      <c r="E11">
        <v>3.025333397090435E-2</v>
      </c>
      <c r="F11">
        <f t="shared" si="0"/>
        <v>102549.3125</v>
      </c>
      <c r="G11">
        <f t="shared" si="1"/>
        <v>0.29582437347392415</v>
      </c>
      <c r="J11" t="s">
        <v>45</v>
      </c>
      <c r="K11">
        <v>0.82253926810340661</v>
      </c>
      <c r="M11" t="s">
        <v>48</v>
      </c>
      <c r="N11">
        <v>4030.93900818261</v>
      </c>
    </row>
    <row r="12" spans="1:14" x14ac:dyDescent="0.35">
      <c r="A12">
        <v>379633.0625</v>
      </c>
      <c r="B12">
        <v>50.064645430649961</v>
      </c>
      <c r="C12">
        <v>280172.78125</v>
      </c>
      <c r="D12">
        <v>396483.5</v>
      </c>
      <c r="E12">
        <v>3.0431771650910378E-2</v>
      </c>
      <c r="F12">
        <f t="shared" si="0"/>
        <v>116310.71875</v>
      </c>
      <c r="G12">
        <f t="shared" si="1"/>
        <v>0.3063766838010849</v>
      </c>
      <c r="J12" t="s">
        <v>42</v>
      </c>
      <c r="K12">
        <f>AVERAGE(G2:G71)</f>
        <v>0.26632441473799484</v>
      </c>
    </row>
    <row r="13" spans="1:14" x14ac:dyDescent="0.35">
      <c r="A13">
        <v>411400.09375</v>
      </c>
      <c r="B13">
        <v>50.389382701421887</v>
      </c>
      <c r="C13">
        <v>303603.8125</v>
      </c>
      <c r="D13">
        <v>428427.15625</v>
      </c>
      <c r="E13">
        <v>3.0741011723875999E-2</v>
      </c>
      <c r="F13">
        <f t="shared" si="0"/>
        <v>124823.34375</v>
      </c>
      <c r="G13">
        <f t="shared" si="1"/>
        <v>0.303411072691327</v>
      </c>
      <c r="J13" t="s">
        <v>43</v>
      </c>
      <c r="K13">
        <f>(B71/B2)^(1/70)-1</f>
        <v>3.6314883615458093E-3</v>
      </c>
    </row>
    <row r="14" spans="1:14" x14ac:dyDescent="0.35">
      <c r="A14">
        <v>434536.09375</v>
      </c>
      <c r="B14">
        <v>50.708534828984426</v>
      </c>
      <c r="C14">
        <v>324484.90625</v>
      </c>
      <c r="D14">
        <v>454942.125</v>
      </c>
      <c r="E14">
        <v>3.0959948897361755E-2</v>
      </c>
      <c r="F14">
        <f t="shared" si="0"/>
        <v>130457.21875</v>
      </c>
      <c r="G14">
        <f t="shared" si="1"/>
        <v>0.30022182420836013</v>
      </c>
      <c r="J14" t="s">
        <v>44</v>
      </c>
      <c r="K14">
        <v>0.04</v>
      </c>
    </row>
    <row r="15" spans="1:14" x14ac:dyDescent="0.35">
      <c r="A15">
        <v>454516.90625</v>
      </c>
      <c r="B15">
        <v>51.06269302103572</v>
      </c>
      <c r="C15">
        <v>348940.96875</v>
      </c>
      <c r="D15">
        <v>487972.375</v>
      </c>
      <c r="E15">
        <v>3.0942289158701897E-2</v>
      </c>
      <c r="F15">
        <f t="shared" si="0"/>
        <v>139031.40625</v>
      </c>
      <c r="G15">
        <f t="shared" si="1"/>
        <v>0.30588830544738399</v>
      </c>
      <c r="J15" t="s">
        <v>39</v>
      </c>
      <c r="K15">
        <f>AVERAGE(E2:E71)</f>
        <v>3.2780322326081142E-2</v>
      </c>
    </row>
    <row r="16" spans="1:14" x14ac:dyDescent="0.35">
      <c r="A16">
        <v>467301.90625</v>
      </c>
      <c r="B16">
        <v>51.463529770332137</v>
      </c>
      <c r="C16">
        <v>360723.15625</v>
      </c>
      <c r="D16">
        <v>489297.96875</v>
      </c>
      <c r="E16">
        <v>3.0672429129481316E-2</v>
      </c>
      <c r="F16">
        <f t="shared" si="0"/>
        <v>128574.8125</v>
      </c>
      <c r="G16">
        <f t="shared" si="1"/>
        <v>0.27514292319452743</v>
      </c>
    </row>
    <row r="17" spans="1:12" x14ac:dyDescent="0.35">
      <c r="A17">
        <v>480474.125</v>
      </c>
      <c r="B17">
        <v>51.849403053523325</v>
      </c>
      <c r="C17">
        <v>373664.53125</v>
      </c>
      <c r="D17">
        <v>492977.96875</v>
      </c>
      <c r="E17">
        <v>3.0270813032984734E-2</v>
      </c>
      <c r="F17">
        <f t="shared" si="0"/>
        <v>119313.4375</v>
      </c>
      <c r="G17">
        <f t="shared" si="1"/>
        <v>0.24832437646876407</v>
      </c>
    </row>
    <row r="18" spans="1:12" x14ac:dyDescent="0.35">
      <c r="A18">
        <v>507443</v>
      </c>
      <c r="B18">
        <v>52.192992084923624</v>
      </c>
      <c r="C18">
        <v>398756.3125</v>
      </c>
      <c r="D18">
        <v>524009.03125</v>
      </c>
      <c r="E18">
        <v>2.9895015060901642E-2</v>
      </c>
      <c r="F18">
        <f t="shared" si="0"/>
        <v>125252.71875</v>
      </c>
      <c r="G18">
        <f t="shared" si="1"/>
        <v>0.24683110960245783</v>
      </c>
      <c r="J18" t="s">
        <v>5</v>
      </c>
      <c r="K18" t="s">
        <v>49</v>
      </c>
      <c r="L18" t="s">
        <v>50</v>
      </c>
    </row>
    <row r="19" spans="1:12" x14ac:dyDescent="0.35">
      <c r="A19">
        <v>544073.25</v>
      </c>
      <c r="B19">
        <v>52.52760227574209</v>
      </c>
      <c r="C19">
        <v>428403.4375</v>
      </c>
      <c r="D19">
        <v>568007</v>
      </c>
      <c r="E19">
        <v>2.9609588906168938E-2</v>
      </c>
      <c r="F19">
        <f t="shared" si="0"/>
        <v>139603.5625</v>
      </c>
      <c r="G19">
        <f t="shared" si="1"/>
        <v>0.25658964578758464</v>
      </c>
      <c r="J19">
        <v>0</v>
      </c>
      <c r="K19">
        <f>$K$12*$K$10*(J19^$K$11)</f>
        <v>0</v>
      </c>
      <c r="L19">
        <f>(K$13+K$14+K$15)*J19</f>
        <v>0</v>
      </c>
    </row>
    <row r="20" spans="1:12" x14ac:dyDescent="0.35">
      <c r="A20">
        <v>579405.5625</v>
      </c>
      <c r="B20">
        <v>52.846256001560469</v>
      </c>
      <c r="C20">
        <v>452387.28125</v>
      </c>
      <c r="D20">
        <v>598774.8125</v>
      </c>
      <c r="E20">
        <v>2.9368257150053978E-2</v>
      </c>
      <c r="F20">
        <f t="shared" si="0"/>
        <v>146387.53125</v>
      </c>
      <c r="G20">
        <f t="shared" si="1"/>
        <v>0.25265123554971047</v>
      </c>
      <c r="J20">
        <v>500</v>
      </c>
      <c r="K20">
        <f t="shared" ref="K20:K31" si="2">$K$12*$K$10*(J20^$K$11)</f>
        <v>55.333290401243957</v>
      </c>
      <c r="L20">
        <f t="shared" ref="L20:L31" si="3">(K$13+K$14+K$15)*J20</f>
        <v>38.205905343813477</v>
      </c>
    </row>
    <row r="21" spans="1:12" x14ac:dyDescent="0.35">
      <c r="A21">
        <v>614753.3125</v>
      </c>
      <c r="B21">
        <v>53.175783255507191</v>
      </c>
      <c r="C21">
        <v>476758.65625</v>
      </c>
      <c r="D21">
        <v>641242.625</v>
      </c>
      <c r="E21">
        <v>2.913188561797142E-2</v>
      </c>
      <c r="F21">
        <f t="shared" si="0"/>
        <v>164483.96875</v>
      </c>
      <c r="G21">
        <f t="shared" si="1"/>
        <v>0.26756093119872371</v>
      </c>
      <c r="J21">
        <v>1000</v>
      </c>
      <c r="K21">
        <f t="shared" si="2"/>
        <v>97.857809186879479</v>
      </c>
      <c r="L21">
        <f t="shared" si="3"/>
        <v>76.411810687626954</v>
      </c>
    </row>
    <row r="22" spans="1:12" x14ac:dyDescent="0.35">
      <c r="A22">
        <v>697684.375</v>
      </c>
      <c r="B22">
        <v>53.518968999999998</v>
      </c>
      <c r="C22">
        <v>512778.65625</v>
      </c>
      <c r="D22">
        <v>740917.5625</v>
      </c>
      <c r="E22">
        <v>2.9191732406616211E-2</v>
      </c>
      <c r="F22">
        <f t="shared" si="0"/>
        <v>228138.90625</v>
      </c>
      <c r="G22">
        <f t="shared" si="1"/>
        <v>0.32699443247528653</v>
      </c>
      <c r="J22">
        <v>1500</v>
      </c>
      <c r="K22">
        <f t="shared" si="2"/>
        <v>136.59583711297256</v>
      </c>
      <c r="L22">
        <f t="shared" si="3"/>
        <v>114.61771603144042</v>
      </c>
    </row>
    <row r="23" spans="1:12" x14ac:dyDescent="0.35">
      <c r="A23">
        <v>715245.25</v>
      </c>
      <c r="B23">
        <v>53.888873999999994</v>
      </c>
      <c r="C23">
        <v>542940.5625</v>
      </c>
      <c r="D23">
        <v>754962.125</v>
      </c>
      <c r="E23">
        <v>2.9556715860962868E-2</v>
      </c>
      <c r="F23">
        <f t="shared" si="0"/>
        <v>212021.5625</v>
      </c>
      <c r="G23">
        <f t="shared" si="1"/>
        <v>0.29643197560557027</v>
      </c>
      <c r="J23">
        <v>2000</v>
      </c>
      <c r="K23">
        <f t="shared" si="2"/>
        <v>173.06310088222088</v>
      </c>
      <c r="L23">
        <f t="shared" si="3"/>
        <v>152.82362137525391</v>
      </c>
    </row>
    <row r="24" spans="1:12" x14ac:dyDescent="0.35">
      <c r="A24">
        <v>751208.875</v>
      </c>
      <c r="B24">
        <v>54.258741000000001</v>
      </c>
      <c r="C24">
        <v>573996.1875</v>
      </c>
      <c r="D24">
        <v>793510</v>
      </c>
      <c r="E24">
        <v>2.9965654015541077E-2</v>
      </c>
      <c r="F24">
        <f t="shared" si="0"/>
        <v>219513.8125</v>
      </c>
      <c r="G24">
        <f t="shared" si="1"/>
        <v>0.29221408293399087</v>
      </c>
      <c r="J24">
        <v>2500</v>
      </c>
      <c r="K24">
        <f t="shared" si="2"/>
        <v>207.92981738772343</v>
      </c>
      <c r="L24">
        <f t="shared" si="3"/>
        <v>191.02952671906738</v>
      </c>
    </row>
    <row r="25" spans="1:12" x14ac:dyDescent="0.35">
      <c r="A25">
        <v>816292.8125</v>
      </c>
      <c r="B25">
        <v>54.619236999999998</v>
      </c>
      <c r="C25">
        <v>614527.625</v>
      </c>
      <c r="D25">
        <v>867913.75</v>
      </c>
      <c r="E25">
        <v>3.0357467010617256E-2</v>
      </c>
      <c r="F25">
        <f t="shared" si="0"/>
        <v>253386.125</v>
      </c>
      <c r="G25">
        <f t="shared" si="1"/>
        <v>0.31041082454710456</v>
      </c>
      <c r="J25">
        <v>3000</v>
      </c>
      <c r="K25">
        <f t="shared" si="2"/>
        <v>241.57192292368759</v>
      </c>
      <c r="L25">
        <f t="shared" si="3"/>
        <v>229.23543206288085</v>
      </c>
    </row>
    <row r="26" spans="1:12" x14ac:dyDescent="0.35">
      <c r="A26">
        <v>873768.875</v>
      </c>
      <c r="B26">
        <v>54.957794</v>
      </c>
      <c r="C26">
        <v>649690.9375</v>
      </c>
      <c r="D26">
        <v>933457.6875</v>
      </c>
      <c r="E26">
        <v>3.0675450339913368E-2</v>
      </c>
      <c r="F26">
        <f t="shared" si="0"/>
        <v>283766.75</v>
      </c>
      <c r="G26">
        <f t="shared" si="1"/>
        <v>0.32476179699122382</v>
      </c>
      <c r="J26">
        <v>3500</v>
      </c>
      <c r="K26">
        <f t="shared" si="2"/>
        <v>274.22864620445262</v>
      </c>
      <c r="L26">
        <f t="shared" si="3"/>
        <v>267.44133740669434</v>
      </c>
    </row>
    <row r="27" spans="1:12" x14ac:dyDescent="0.35">
      <c r="A27">
        <v>863432.625</v>
      </c>
      <c r="B27">
        <v>55.265283999999994</v>
      </c>
      <c r="C27">
        <v>669795.0625</v>
      </c>
      <c r="D27">
        <v>895610.1875</v>
      </c>
      <c r="E27">
        <v>3.0798627063632011E-2</v>
      </c>
      <c r="F27">
        <f t="shared" si="0"/>
        <v>225815.125</v>
      </c>
      <c r="G27">
        <f t="shared" si="1"/>
        <v>0.26153184216313347</v>
      </c>
      <c r="J27">
        <v>4000</v>
      </c>
      <c r="K27">
        <f t="shared" si="2"/>
        <v>306.06486223059153</v>
      </c>
      <c r="L27">
        <f t="shared" si="3"/>
        <v>305.64724275050781</v>
      </c>
    </row>
    <row r="28" spans="1:12" x14ac:dyDescent="0.35">
      <c r="A28">
        <v>950277.0625</v>
      </c>
      <c r="B28">
        <v>55.537955999999994</v>
      </c>
      <c r="C28">
        <v>716970.375</v>
      </c>
      <c r="D28">
        <v>985019</v>
      </c>
      <c r="E28">
        <v>3.0880451202392578E-2</v>
      </c>
      <c r="F28">
        <f t="shared" si="0"/>
        <v>268048.625</v>
      </c>
      <c r="G28">
        <f t="shared" si="1"/>
        <v>0.28207418191786565</v>
      </c>
      <c r="J28">
        <v>4500</v>
      </c>
      <c r="K28">
        <f t="shared" si="2"/>
        <v>337.20067216849031</v>
      </c>
      <c r="L28">
        <f t="shared" si="3"/>
        <v>343.85314809432128</v>
      </c>
    </row>
    <row r="29" spans="1:12" x14ac:dyDescent="0.35">
      <c r="A29">
        <v>999901.8125</v>
      </c>
      <c r="B29">
        <v>55.777879999999996</v>
      </c>
      <c r="C29">
        <v>761325.4375</v>
      </c>
      <c r="D29">
        <v>1017450.5</v>
      </c>
      <c r="E29">
        <v>3.1054513528943062E-2</v>
      </c>
      <c r="F29">
        <f t="shared" si="0"/>
        <v>256125.0625</v>
      </c>
      <c r="G29">
        <f t="shared" si="1"/>
        <v>0.2561502132490634</v>
      </c>
      <c r="J29">
        <v>5000</v>
      </c>
      <c r="K29">
        <f t="shared" si="2"/>
        <v>367.72720809917894</v>
      </c>
      <c r="L29">
        <f t="shared" si="3"/>
        <v>382.05905343813475</v>
      </c>
    </row>
    <row r="30" spans="1:12" x14ac:dyDescent="0.35">
      <c r="A30">
        <v>1059180</v>
      </c>
      <c r="B30">
        <v>55.988980999999995</v>
      </c>
      <c r="C30">
        <v>803166.375</v>
      </c>
      <c r="D30">
        <v>1064953.5</v>
      </c>
      <c r="E30">
        <v>3.1191861256957054E-2</v>
      </c>
      <c r="F30">
        <f t="shared" si="0"/>
        <v>261787.125</v>
      </c>
      <c r="G30">
        <f t="shared" si="1"/>
        <v>0.24716018523763666</v>
      </c>
      <c r="J30">
        <v>5500</v>
      </c>
      <c r="K30">
        <f t="shared" si="2"/>
        <v>397.71582649589772</v>
      </c>
      <c r="L30">
        <f t="shared" si="3"/>
        <v>420.26495878194822</v>
      </c>
    </row>
    <row r="31" spans="1:12" x14ac:dyDescent="0.35">
      <c r="A31">
        <v>1156425.375</v>
      </c>
      <c r="B31">
        <v>56.177850999999997</v>
      </c>
      <c r="C31">
        <v>873109.3125</v>
      </c>
      <c r="D31">
        <v>1169990.5</v>
      </c>
      <c r="E31">
        <v>3.1381174921989441E-2</v>
      </c>
      <c r="F31">
        <f t="shared" si="0"/>
        <v>296881.1875</v>
      </c>
      <c r="G31">
        <f t="shared" si="1"/>
        <v>0.25672316944792051</v>
      </c>
      <c r="J31">
        <v>6000</v>
      </c>
      <c r="K31">
        <f t="shared" si="2"/>
        <v>427.22380987923884</v>
      </c>
      <c r="L31">
        <f t="shared" si="3"/>
        <v>458.47086412576169</v>
      </c>
    </row>
    <row r="32" spans="1:12" x14ac:dyDescent="0.35">
      <c r="A32">
        <v>1236363.75</v>
      </c>
      <c r="B32">
        <v>56.349348999999997</v>
      </c>
      <c r="C32">
        <v>952904.1875</v>
      </c>
      <c r="D32">
        <v>1296357.375</v>
      </c>
      <c r="E32">
        <v>3.1706005334854126E-2</v>
      </c>
      <c r="F32">
        <f t="shared" si="0"/>
        <v>343453.1875</v>
      </c>
      <c r="G32">
        <f t="shared" si="1"/>
        <v>0.27779299376902633</v>
      </c>
    </row>
    <row r="33" spans="1:7" x14ac:dyDescent="0.35">
      <c r="A33">
        <v>1216659</v>
      </c>
      <c r="B33">
        <v>56.505477999999997</v>
      </c>
      <c r="C33">
        <v>952007.4375</v>
      </c>
      <c r="D33">
        <v>1261851.25</v>
      </c>
      <c r="E33">
        <v>3.2005332410335541E-2</v>
      </c>
      <c r="F33">
        <f t="shared" si="0"/>
        <v>309843.8125</v>
      </c>
      <c r="G33">
        <f t="shared" si="1"/>
        <v>0.25466775201597158</v>
      </c>
    </row>
    <row r="34" spans="1:7" x14ac:dyDescent="0.35">
      <c r="A34">
        <v>1197943.625</v>
      </c>
      <c r="B34">
        <v>56.644863000000001</v>
      </c>
      <c r="C34">
        <v>945245.4375</v>
      </c>
      <c r="D34">
        <v>1248753.125</v>
      </c>
      <c r="E34">
        <v>3.2162733376026154E-2</v>
      </c>
      <c r="F34">
        <f t="shared" si="0"/>
        <v>303507.6875</v>
      </c>
      <c r="G34">
        <f t="shared" si="1"/>
        <v>0.253357237491038</v>
      </c>
    </row>
    <row r="35" spans="1:7" x14ac:dyDescent="0.35">
      <c r="A35">
        <v>1184148.375</v>
      </c>
      <c r="B35">
        <v>56.765250999999999</v>
      </c>
      <c r="C35">
        <v>931657.875</v>
      </c>
      <c r="D35">
        <v>1215932.125</v>
      </c>
      <c r="E35">
        <v>3.214867040514946E-2</v>
      </c>
      <c r="F35">
        <f t="shared" si="0"/>
        <v>284274.25</v>
      </c>
      <c r="G35">
        <f t="shared" si="1"/>
        <v>0.24006641059656059</v>
      </c>
    </row>
    <row r="36" spans="1:7" x14ac:dyDescent="0.35">
      <c r="A36">
        <v>1199590.5</v>
      </c>
      <c r="B36">
        <v>56.863136999999995</v>
      </c>
      <c r="C36">
        <v>932965.5625</v>
      </c>
      <c r="D36">
        <v>1238990.25</v>
      </c>
      <c r="E36">
        <v>3.2100506126880646E-2</v>
      </c>
      <c r="F36">
        <f t="shared" si="0"/>
        <v>306024.6875</v>
      </c>
      <c r="G36">
        <f t="shared" si="1"/>
        <v>0.2551076283948564</v>
      </c>
    </row>
    <row r="37" spans="1:7" x14ac:dyDescent="0.35">
      <c r="A37">
        <v>1210967.25</v>
      </c>
      <c r="B37">
        <v>56.936774</v>
      </c>
      <c r="C37">
        <v>942698.1875</v>
      </c>
      <c r="D37">
        <v>1255032.5</v>
      </c>
      <c r="E37">
        <v>3.2126359641551971E-2</v>
      </c>
      <c r="F37">
        <f t="shared" si="0"/>
        <v>312334.3125</v>
      </c>
      <c r="G37">
        <f t="shared" si="1"/>
        <v>0.25792135377732139</v>
      </c>
    </row>
    <row r="38" spans="1:7" x14ac:dyDescent="0.35">
      <c r="A38">
        <v>1292944.25</v>
      </c>
      <c r="B38">
        <v>56.983930999999998</v>
      </c>
      <c r="C38">
        <v>982987.4375</v>
      </c>
      <c r="D38">
        <v>1313096.125</v>
      </c>
      <c r="E38">
        <v>3.2229326665401459E-2</v>
      </c>
      <c r="F38">
        <f t="shared" si="0"/>
        <v>330108.6875</v>
      </c>
      <c r="G38">
        <f t="shared" si="1"/>
        <v>0.25531548440700363</v>
      </c>
    </row>
    <row r="39" spans="1:7" x14ac:dyDescent="0.35">
      <c r="A39">
        <v>1358465.125</v>
      </c>
      <c r="B39">
        <v>57.007740999999996</v>
      </c>
      <c r="C39">
        <v>1023121.8125</v>
      </c>
      <c r="D39">
        <v>1386449</v>
      </c>
      <c r="E39">
        <v>3.2482258975505829E-2</v>
      </c>
      <c r="F39">
        <f t="shared" si="0"/>
        <v>363327.1875</v>
      </c>
      <c r="G39">
        <f t="shared" si="1"/>
        <v>0.26745418841724039</v>
      </c>
    </row>
    <row r="40" spans="1:7" x14ac:dyDescent="0.35">
      <c r="A40">
        <v>1418727</v>
      </c>
      <c r="B40">
        <v>57.018183000000001</v>
      </c>
      <c r="C40">
        <v>1069220.25</v>
      </c>
      <c r="D40">
        <v>1461511.25</v>
      </c>
      <c r="E40">
        <v>3.290291503071785E-2</v>
      </c>
      <c r="F40">
        <f t="shared" si="0"/>
        <v>392291</v>
      </c>
      <c r="G40">
        <f t="shared" si="1"/>
        <v>0.27650915221885536</v>
      </c>
    </row>
    <row r="41" spans="1:7" x14ac:dyDescent="0.35">
      <c r="A41">
        <v>1477758.625</v>
      </c>
      <c r="B41">
        <v>57.028703</v>
      </c>
      <c r="C41">
        <v>1113024.25</v>
      </c>
      <c r="D41">
        <v>1526104.25</v>
      </c>
      <c r="E41">
        <v>3.3369064331054688E-2</v>
      </c>
      <c r="F41">
        <f t="shared" si="0"/>
        <v>413080</v>
      </c>
      <c r="G41">
        <f t="shared" si="1"/>
        <v>0.27953144242348782</v>
      </c>
    </row>
    <row r="42" spans="1:7" x14ac:dyDescent="0.35">
      <c r="A42">
        <v>1541241.875</v>
      </c>
      <c r="B42">
        <v>57.048235999999996</v>
      </c>
      <c r="C42">
        <v>1150583</v>
      </c>
      <c r="D42">
        <v>1581998.625</v>
      </c>
      <c r="E42">
        <v>3.3768527209758759E-2</v>
      </c>
      <c r="F42">
        <f t="shared" si="0"/>
        <v>431415.625</v>
      </c>
      <c r="G42">
        <f t="shared" si="1"/>
        <v>0.27991428989690537</v>
      </c>
    </row>
    <row r="43" spans="1:7" x14ac:dyDescent="0.35">
      <c r="A43">
        <v>1588199.5</v>
      </c>
      <c r="B43">
        <v>57.088113</v>
      </c>
      <c r="C43">
        <v>1180282.125</v>
      </c>
      <c r="D43">
        <v>1638109.125</v>
      </c>
      <c r="E43">
        <v>3.4073054790496826E-2</v>
      </c>
      <c r="F43">
        <f t="shared" si="0"/>
        <v>457827</v>
      </c>
      <c r="G43">
        <f t="shared" si="1"/>
        <v>0.28826794114971072</v>
      </c>
    </row>
    <row r="44" spans="1:7" x14ac:dyDescent="0.35">
      <c r="A44">
        <v>1617795.25</v>
      </c>
      <c r="B44">
        <v>57.145305999999998</v>
      </c>
      <c r="C44">
        <v>1200667.25</v>
      </c>
      <c r="D44">
        <v>1669702.125</v>
      </c>
      <c r="E44">
        <v>3.4291587769985199E-2</v>
      </c>
      <c r="F44">
        <f t="shared" si="0"/>
        <v>469034.875</v>
      </c>
      <c r="G44">
        <f t="shared" si="1"/>
        <v>0.28992227230238188</v>
      </c>
    </row>
    <row r="45" spans="1:7" x14ac:dyDescent="0.35">
      <c r="A45">
        <v>1614803.25</v>
      </c>
      <c r="B45">
        <v>57.197612999999997</v>
      </c>
      <c r="C45">
        <v>1166701.375</v>
      </c>
      <c r="D45">
        <v>1599696.75</v>
      </c>
      <c r="E45">
        <v>3.4269876778125763E-2</v>
      </c>
      <c r="F45">
        <f t="shared" si="0"/>
        <v>432995.375</v>
      </c>
      <c r="G45">
        <f t="shared" si="1"/>
        <v>0.26814125807586775</v>
      </c>
    </row>
    <row r="46" spans="1:7" x14ac:dyDescent="0.35">
      <c r="A46">
        <v>1667777</v>
      </c>
      <c r="B46">
        <v>57.213543999999999</v>
      </c>
      <c r="C46">
        <v>1182240.75</v>
      </c>
      <c r="D46">
        <v>1641821.25</v>
      </c>
      <c r="E46">
        <v>3.4111622720956802E-2</v>
      </c>
      <c r="F46">
        <f t="shared" si="0"/>
        <v>459580.5</v>
      </c>
      <c r="G46">
        <f t="shared" si="1"/>
        <v>0.27556471878434585</v>
      </c>
    </row>
    <row r="47" spans="1:7" x14ac:dyDescent="0.35">
      <c r="A47">
        <v>1748618.125</v>
      </c>
      <c r="B47">
        <v>57.174408</v>
      </c>
      <c r="C47">
        <v>1199515.25</v>
      </c>
      <c r="D47">
        <v>1703588</v>
      </c>
      <c r="E47">
        <v>3.4140273928642273E-2</v>
      </c>
      <c r="F47">
        <f t="shared" si="0"/>
        <v>504072.75</v>
      </c>
      <c r="G47">
        <f t="shared" si="1"/>
        <v>0.28826920114418919</v>
      </c>
    </row>
    <row r="48" spans="1:7" x14ac:dyDescent="0.35">
      <c r="A48">
        <v>1782923.125</v>
      </c>
      <c r="B48">
        <v>57.065224999999998</v>
      </c>
      <c r="C48">
        <v>1219842.5</v>
      </c>
      <c r="D48">
        <v>1704760</v>
      </c>
      <c r="E48">
        <v>3.4292977303266525E-2</v>
      </c>
      <c r="F48">
        <f t="shared" si="0"/>
        <v>484917.5</v>
      </c>
      <c r="G48">
        <f t="shared" si="1"/>
        <v>0.27197891664566298</v>
      </c>
    </row>
    <row r="49" spans="1:7" x14ac:dyDescent="0.35">
      <c r="A49">
        <v>1856405.25</v>
      </c>
      <c r="B49">
        <v>56.903639999999996</v>
      </c>
      <c r="C49">
        <v>1313403.375</v>
      </c>
      <c r="D49">
        <v>1799448.5</v>
      </c>
      <c r="E49">
        <v>3.4470729529857635E-2</v>
      </c>
      <c r="F49">
        <f t="shared" si="0"/>
        <v>486045.125</v>
      </c>
      <c r="G49">
        <f t="shared" si="1"/>
        <v>0.26182059386009598</v>
      </c>
    </row>
    <row r="50" spans="1:7" x14ac:dyDescent="0.35">
      <c r="A50">
        <v>1942746.25</v>
      </c>
      <c r="B50">
        <v>56.742759999999997</v>
      </c>
      <c r="C50">
        <v>1413076.125</v>
      </c>
      <c r="D50">
        <v>1902038</v>
      </c>
      <c r="E50">
        <v>3.4735437482595444E-2</v>
      </c>
      <c r="F50">
        <f t="shared" si="0"/>
        <v>488961.875</v>
      </c>
      <c r="G50">
        <f t="shared" si="1"/>
        <v>0.2516859188378307</v>
      </c>
    </row>
    <row r="51" spans="1:7" x14ac:dyDescent="0.35">
      <c r="A51">
        <v>1997615</v>
      </c>
      <c r="B51">
        <v>56.655631999999997</v>
      </c>
      <c r="C51">
        <v>1477437.125</v>
      </c>
      <c r="D51">
        <v>1980465.875</v>
      </c>
      <c r="E51">
        <v>3.5100258886814117E-2</v>
      </c>
      <c r="F51">
        <f t="shared" si="0"/>
        <v>503028.75</v>
      </c>
      <c r="G51">
        <f t="shared" si="1"/>
        <v>0.25181466398680424</v>
      </c>
    </row>
    <row r="52" spans="1:7" x14ac:dyDescent="0.35">
      <c r="A52">
        <v>2046561.75</v>
      </c>
      <c r="B52">
        <v>56.692177999999998</v>
      </c>
      <c r="C52">
        <v>1526013</v>
      </c>
      <c r="D52">
        <v>2049095.625</v>
      </c>
      <c r="E52">
        <v>3.5511434078216553E-2</v>
      </c>
      <c r="F52">
        <f t="shared" si="0"/>
        <v>523082.625</v>
      </c>
      <c r="G52">
        <f t="shared" si="1"/>
        <v>0.25559093196186239</v>
      </c>
    </row>
    <row r="53" spans="1:7" x14ac:dyDescent="0.35">
      <c r="A53">
        <v>2047270.5</v>
      </c>
      <c r="B53">
        <v>56.875146999999998</v>
      </c>
      <c r="C53">
        <v>1531493.25</v>
      </c>
      <c r="D53">
        <v>2051399.125</v>
      </c>
      <c r="E53">
        <v>3.5906270146369934E-2</v>
      </c>
      <c r="F53">
        <f t="shared" si="0"/>
        <v>519905.875</v>
      </c>
      <c r="G53">
        <f t="shared" si="1"/>
        <v>0.25395074808140888</v>
      </c>
    </row>
    <row r="54" spans="1:7" x14ac:dyDescent="0.35">
      <c r="A54">
        <v>2019462.75</v>
      </c>
      <c r="B54">
        <v>57.182518999999999</v>
      </c>
      <c r="C54">
        <v>1522587.375</v>
      </c>
      <c r="D54">
        <v>2047080.875</v>
      </c>
      <c r="E54">
        <v>3.6247629672288895E-2</v>
      </c>
      <c r="F54">
        <f t="shared" si="0"/>
        <v>524493.5</v>
      </c>
      <c r="G54">
        <f t="shared" si="1"/>
        <v>0.2597193238647259</v>
      </c>
    </row>
    <row r="55" spans="1:7" x14ac:dyDescent="0.35">
      <c r="A55">
        <v>2028394.5</v>
      </c>
      <c r="B55">
        <v>57.564588000000001</v>
      </c>
      <c r="C55">
        <v>1536762</v>
      </c>
      <c r="D55">
        <v>2058705.625</v>
      </c>
      <c r="E55">
        <v>3.6463018506765366E-2</v>
      </c>
      <c r="F55">
        <f t="shared" si="0"/>
        <v>521943.625</v>
      </c>
      <c r="G55">
        <f t="shared" si="1"/>
        <v>0.25731859606205792</v>
      </c>
    </row>
    <row r="56" spans="1:7" x14ac:dyDescent="0.35">
      <c r="A56">
        <v>2040372.75</v>
      </c>
      <c r="B56">
        <v>57.948423999999996</v>
      </c>
      <c r="C56">
        <v>1518702.375</v>
      </c>
      <c r="D56">
        <v>2067947.25</v>
      </c>
      <c r="E56">
        <v>3.6551766097545624E-2</v>
      </c>
      <c r="F56">
        <f t="shared" si="0"/>
        <v>549244.875</v>
      </c>
      <c r="G56">
        <f t="shared" si="1"/>
        <v>0.26918849754291219</v>
      </c>
    </row>
    <row r="57" spans="1:7" x14ac:dyDescent="0.35">
      <c r="A57">
        <v>2123677.25</v>
      </c>
      <c r="B57">
        <v>58.281211999999996</v>
      </c>
      <c r="C57">
        <v>1579865.5</v>
      </c>
      <c r="D57">
        <v>2148166.75</v>
      </c>
      <c r="E57">
        <v>3.6623448133468628E-2</v>
      </c>
      <c r="F57">
        <f t="shared" si="0"/>
        <v>568301.25</v>
      </c>
      <c r="G57">
        <f t="shared" si="1"/>
        <v>0.26760245701177049</v>
      </c>
    </row>
    <row r="58" spans="1:7" x14ac:dyDescent="0.35">
      <c r="A58">
        <v>2202942.75</v>
      </c>
      <c r="B58">
        <v>58.542618999999995</v>
      </c>
      <c r="C58">
        <v>1638377.125</v>
      </c>
      <c r="D58">
        <v>2257502.5</v>
      </c>
      <c r="E58">
        <v>3.6718931049108505E-2</v>
      </c>
      <c r="F58">
        <f t="shared" si="0"/>
        <v>619125.375</v>
      </c>
      <c r="G58">
        <f t="shared" si="1"/>
        <v>0.28104469578249369</v>
      </c>
    </row>
    <row r="59" spans="1:7" x14ac:dyDescent="0.35">
      <c r="A59">
        <v>2307500.75</v>
      </c>
      <c r="B59">
        <v>58.747861</v>
      </c>
      <c r="C59">
        <v>1689344.875</v>
      </c>
      <c r="D59">
        <v>2338635.75</v>
      </c>
      <c r="E59">
        <v>3.6844935268163681E-2</v>
      </c>
      <c r="F59">
        <f t="shared" si="0"/>
        <v>649290.875</v>
      </c>
      <c r="G59">
        <f t="shared" si="1"/>
        <v>0.28138273627863392</v>
      </c>
    </row>
    <row r="60" spans="1:7" x14ac:dyDescent="0.35">
      <c r="A60">
        <v>2359304.75</v>
      </c>
      <c r="B60">
        <v>58.922108999999999</v>
      </c>
      <c r="C60">
        <v>1766075.75</v>
      </c>
      <c r="D60">
        <v>2417084.5</v>
      </c>
      <c r="E60">
        <v>3.691381961107254E-2</v>
      </c>
      <c r="F60">
        <f t="shared" si="0"/>
        <v>651008.75</v>
      </c>
      <c r="G60">
        <f t="shared" si="1"/>
        <v>0.27593245425373725</v>
      </c>
    </row>
    <row r="61" spans="1:7" x14ac:dyDescent="0.35">
      <c r="A61">
        <v>2266004</v>
      </c>
      <c r="B61">
        <v>59.105624999999996</v>
      </c>
      <c r="C61">
        <v>1740987.125</v>
      </c>
      <c r="D61">
        <v>2339904</v>
      </c>
      <c r="E61">
        <v>3.6776669323444366E-2</v>
      </c>
      <c r="F61">
        <f t="shared" si="0"/>
        <v>598916.875</v>
      </c>
      <c r="G61">
        <f t="shared" si="1"/>
        <v>0.26430530352108822</v>
      </c>
    </row>
    <row r="62" spans="1:7" x14ac:dyDescent="0.35">
      <c r="A62">
        <v>2293011</v>
      </c>
      <c r="B62">
        <v>59.325229</v>
      </c>
      <c r="C62">
        <v>1815168.25</v>
      </c>
      <c r="D62">
        <v>2396875.25</v>
      </c>
      <c r="E62">
        <v>3.6561649292707443E-2</v>
      </c>
      <c r="F62">
        <f t="shared" si="0"/>
        <v>581707</v>
      </c>
      <c r="G62">
        <f t="shared" si="1"/>
        <v>0.25368696443235556</v>
      </c>
    </row>
    <row r="63" spans="1:7" x14ac:dyDescent="0.35">
      <c r="A63">
        <v>2351126.5</v>
      </c>
      <c r="B63">
        <v>59.589075999999999</v>
      </c>
      <c r="C63">
        <v>1838017.5</v>
      </c>
      <c r="D63">
        <v>2437050.25</v>
      </c>
      <c r="E63">
        <v>3.6411382257938385E-2</v>
      </c>
      <c r="F63">
        <f t="shared" si="0"/>
        <v>599032.75</v>
      </c>
      <c r="G63">
        <f t="shared" si="1"/>
        <v>0.25478541881944677</v>
      </c>
    </row>
    <row r="64" spans="1:7" x14ac:dyDescent="0.35">
      <c r="A64">
        <v>2301511</v>
      </c>
      <c r="B64">
        <v>59.879470999999995</v>
      </c>
      <c r="C64">
        <v>1771440.5</v>
      </c>
      <c r="D64">
        <v>2319956</v>
      </c>
      <c r="E64">
        <v>3.6194615066051483E-2</v>
      </c>
      <c r="F64">
        <f t="shared" si="0"/>
        <v>548515.5</v>
      </c>
      <c r="G64">
        <f t="shared" si="1"/>
        <v>0.23832842858452555</v>
      </c>
    </row>
    <row r="65" spans="1:7" x14ac:dyDescent="0.35">
      <c r="A65">
        <v>2246689.25</v>
      </c>
      <c r="B65">
        <v>60.166829999999997</v>
      </c>
      <c r="C65">
        <v>1707211</v>
      </c>
      <c r="D65">
        <v>2224913.75</v>
      </c>
      <c r="E65">
        <v>3.5894338041543961E-2</v>
      </c>
      <c r="F65">
        <f t="shared" si="0"/>
        <v>517702.75</v>
      </c>
      <c r="G65">
        <f t="shared" si="1"/>
        <v>0.23042917484026773</v>
      </c>
    </row>
    <row r="66" spans="1:7" x14ac:dyDescent="0.35">
      <c r="A66">
        <v>2232717.75</v>
      </c>
      <c r="B66">
        <v>60.409619999999997</v>
      </c>
      <c r="C66">
        <v>1667928.375</v>
      </c>
      <c r="D66">
        <v>2184036.5</v>
      </c>
      <c r="E66">
        <v>3.5666521638631821E-2</v>
      </c>
      <c r="F66">
        <f t="shared" si="0"/>
        <v>516108.125</v>
      </c>
      <c r="G66">
        <f t="shared" si="1"/>
        <v>0.23115690507678366</v>
      </c>
    </row>
    <row r="67" spans="1:7" x14ac:dyDescent="0.35">
      <c r="A67">
        <v>2241117</v>
      </c>
      <c r="B67">
        <v>60.578493999999999</v>
      </c>
      <c r="C67">
        <v>1691973.875</v>
      </c>
      <c r="D67">
        <v>2224822.5</v>
      </c>
      <c r="E67">
        <v>3.5594604909420013E-2</v>
      </c>
      <c r="F67">
        <f t="shared" ref="F67:F71" si="4">D67-C67</f>
        <v>532848.625</v>
      </c>
      <c r="G67">
        <f t="shared" ref="G67:G71" si="5">F67/A67</f>
        <v>0.23776028873102117</v>
      </c>
    </row>
    <row r="68" spans="1:7" x14ac:dyDescent="0.35">
      <c r="A68">
        <v>2351041.25</v>
      </c>
      <c r="B68">
        <v>60.663059999999994</v>
      </c>
      <c r="C68">
        <v>1741937.875</v>
      </c>
      <c r="D68">
        <v>2322325.5</v>
      </c>
      <c r="E68">
        <v>3.5679727792739868E-2</v>
      </c>
      <c r="F68">
        <f t="shared" si="4"/>
        <v>580387.625</v>
      </c>
      <c r="G68">
        <f t="shared" si="5"/>
        <v>0.2468640756515863</v>
      </c>
    </row>
    <row r="69" spans="1:7" x14ac:dyDescent="0.35">
      <c r="A69">
        <v>2436383.25</v>
      </c>
      <c r="B69">
        <v>60.673700999999994</v>
      </c>
      <c r="C69">
        <v>1787247.625</v>
      </c>
      <c r="D69">
        <v>2403376.75</v>
      </c>
      <c r="E69">
        <v>3.5888947546482086E-2</v>
      </c>
      <c r="F69">
        <f t="shared" si="4"/>
        <v>616129.125</v>
      </c>
      <c r="G69">
        <f t="shared" si="5"/>
        <v>0.2528867841297136</v>
      </c>
    </row>
    <row r="70" spans="1:7" x14ac:dyDescent="0.35">
      <c r="A70">
        <v>2458235.75</v>
      </c>
      <c r="B70">
        <v>60.627291</v>
      </c>
      <c r="C70">
        <v>1802956</v>
      </c>
      <c r="D70">
        <v>2435110.5</v>
      </c>
      <c r="E70">
        <v>3.615233302116394E-2</v>
      </c>
      <c r="F70">
        <f t="shared" si="4"/>
        <v>632154.5</v>
      </c>
      <c r="G70">
        <f t="shared" si="5"/>
        <v>0.25715780107745972</v>
      </c>
    </row>
    <row r="71" spans="1:7" x14ac:dyDescent="0.35">
      <c r="A71">
        <v>2466327.5</v>
      </c>
      <c r="B71">
        <v>60.550075</v>
      </c>
      <c r="C71">
        <v>1810091.125</v>
      </c>
      <c r="D71">
        <v>2423950</v>
      </c>
      <c r="E71">
        <v>3.6412470042705536E-2</v>
      </c>
      <c r="F71">
        <f t="shared" si="4"/>
        <v>613858.875</v>
      </c>
      <c r="G71">
        <f t="shared" si="5"/>
        <v>0.2488959292713559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2015-06-05T18:19:34Z</dcterms:created>
  <dcterms:modified xsi:type="dcterms:W3CDTF">2022-05-03T17:31:17Z</dcterms:modified>
</cp:coreProperties>
</file>