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123\Desktop\Новая папка\"/>
    </mc:Choice>
  </mc:AlternateContent>
  <xr:revisionPtr revIDLastSave="0" documentId="13_ncr:1_{1E042F5D-9072-4ECC-96C5-E428977E7A38}" xr6:coauthVersionLast="47" xr6:coauthVersionMax="47" xr10:uidLastSave="{00000000-0000-0000-0000-000000000000}"/>
  <bookViews>
    <workbookView xWindow="-110" yWindow="-110" windowWidth="19420" windowHeight="10420" tabRatio="765" activeTab="6" xr2:uid="{00000000-000D-0000-FFFF-FFFF00000000}"/>
  </bookViews>
  <sheets>
    <sheet name="3 фактора с прогрессом" sheetId="1" r:id="rId1"/>
    <sheet name="2 фактора" sheetId="4" r:id="rId2"/>
    <sheet name="3 фактора" sheetId="5" r:id="rId3"/>
    <sheet name="2 фактора с прогрессом" sheetId="6" r:id="rId4"/>
    <sheet name="Y2 и K2" sheetId="2" r:id="rId5"/>
    <sheet name="Y2 и L2" sheetId="3" r:id="rId6"/>
    <sheet name="сравнение моделей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6" l="1"/>
  <c r="N2" i="6" s="1"/>
  <c r="I2" i="6"/>
  <c r="I2" i="5"/>
  <c r="H2" i="5"/>
  <c r="G2" i="5"/>
  <c r="G2" i="4"/>
  <c r="H2" i="4"/>
  <c r="I2" i="4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R21" i="6"/>
  <c r="I71" i="6"/>
  <c r="L71" i="6" s="1"/>
  <c r="H71" i="6"/>
  <c r="G71" i="6"/>
  <c r="F71" i="6"/>
  <c r="J71" i="6" s="1"/>
  <c r="I70" i="6"/>
  <c r="L70" i="6" s="1"/>
  <c r="H70" i="6"/>
  <c r="G70" i="6"/>
  <c r="K70" i="6" s="1"/>
  <c r="F70" i="6"/>
  <c r="J70" i="6" s="1"/>
  <c r="I69" i="6"/>
  <c r="H69" i="6"/>
  <c r="G69" i="6"/>
  <c r="K69" i="6" s="1"/>
  <c r="F69" i="6"/>
  <c r="J69" i="6" s="1"/>
  <c r="I68" i="6"/>
  <c r="L68" i="6" s="1"/>
  <c r="H68" i="6"/>
  <c r="G68" i="6"/>
  <c r="K68" i="6" s="1"/>
  <c r="F68" i="6"/>
  <c r="J68" i="6" s="1"/>
  <c r="I67" i="6"/>
  <c r="L67" i="6" s="1"/>
  <c r="H67" i="6"/>
  <c r="G67" i="6"/>
  <c r="K67" i="6" s="1"/>
  <c r="F67" i="6"/>
  <c r="J67" i="6" s="1"/>
  <c r="I66" i="6"/>
  <c r="L66" i="6" s="1"/>
  <c r="H66" i="6"/>
  <c r="G66" i="6"/>
  <c r="K66" i="6" s="1"/>
  <c r="F66" i="6"/>
  <c r="J66" i="6" s="1"/>
  <c r="I65" i="6"/>
  <c r="L65" i="6" s="1"/>
  <c r="H65" i="6"/>
  <c r="G65" i="6"/>
  <c r="K65" i="6" s="1"/>
  <c r="F65" i="6"/>
  <c r="J65" i="6" s="1"/>
  <c r="I64" i="6"/>
  <c r="L64" i="6" s="1"/>
  <c r="H64" i="6"/>
  <c r="G64" i="6"/>
  <c r="K64" i="6" s="1"/>
  <c r="F64" i="6"/>
  <c r="J64" i="6" s="1"/>
  <c r="I63" i="6"/>
  <c r="L63" i="6" s="1"/>
  <c r="H63" i="6"/>
  <c r="G63" i="6"/>
  <c r="K63" i="6" s="1"/>
  <c r="F63" i="6"/>
  <c r="J63" i="6" s="1"/>
  <c r="I62" i="6"/>
  <c r="L62" i="6" s="1"/>
  <c r="H62" i="6"/>
  <c r="G62" i="6"/>
  <c r="K62" i="6" s="1"/>
  <c r="F62" i="6"/>
  <c r="J62" i="6" s="1"/>
  <c r="I61" i="6"/>
  <c r="H61" i="6"/>
  <c r="G61" i="6"/>
  <c r="K61" i="6" s="1"/>
  <c r="F61" i="6"/>
  <c r="J61" i="6" s="1"/>
  <c r="I60" i="6"/>
  <c r="L60" i="6" s="1"/>
  <c r="H60" i="6"/>
  <c r="G60" i="6"/>
  <c r="K60" i="6" s="1"/>
  <c r="F60" i="6"/>
  <c r="J60" i="6" s="1"/>
  <c r="K59" i="6"/>
  <c r="I59" i="6"/>
  <c r="L59" i="6" s="1"/>
  <c r="H59" i="6"/>
  <c r="G59" i="6"/>
  <c r="F59" i="6"/>
  <c r="J59" i="6" s="1"/>
  <c r="I58" i="6"/>
  <c r="L58" i="6" s="1"/>
  <c r="H58" i="6"/>
  <c r="G58" i="6"/>
  <c r="K58" i="6" s="1"/>
  <c r="F58" i="6"/>
  <c r="J58" i="6" s="1"/>
  <c r="I57" i="6"/>
  <c r="L57" i="6" s="1"/>
  <c r="H57" i="6"/>
  <c r="G57" i="6"/>
  <c r="K57" i="6" s="1"/>
  <c r="F57" i="6"/>
  <c r="J57" i="6" s="1"/>
  <c r="I56" i="6"/>
  <c r="L56" i="6" s="1"/>
  <c r="H56" i="6"/>
  <c r="G56" i="6"/>
  <c r="F56" i="6"/>
  <c r="J56" i="6" s="1"/>
  <c r="K55" i="6"/>
  <c r="I55" i="6"/>
  <c r="L55" i="6" s="1"/>
  <c r="H55" i="6"/>
  <c r="G55" i="6"/>
  <c r="F55" i="6"/>
  <c r="J55" i="6" s="1"/>
  <c r="I54" i="6"/>
  <c r="L54" i="6" s="1"/>
  <c r="H54" i="6"/>
  <c r="G54" i="6"/>
  <c r="K54" i="6" s="1"/>
  <c r="F54" i="6"/>
  <c r="J54" i="6" s="1"/>
  <c r="I53" i="6"/>
  <c r="H53" i="6"/>
  <c r="G53" i="6"/>
  <c r="K53" i="6" s="1"/>
  <c r="F53" i="6"/>
  <c r="J53" i="6" s="1"/>
  <c r="I52" i="6"/>
  <c r="L52" i="6" s="1"/>
  <c r="H52" i="6"/>
  <c r="G52" i="6"/>
  <c r="K52" i="6" s="1"/>
  <c r="F52" i="6"/>
  <c r="J52" i="6" s="1"/>
  <c r="K51" i="6"/>
  <c r="I51" i="6"/>
  <c r="L51" i="6" s="1"/>
  <c r="H51" i="6"/>
  <c r="G51" i="6"/>
  <c r="F51" i="6"/>
  <c r="J51" i="6" s="1"/>
  <c r="I50" i="6"/>
  <c r="L50" i="6" s="1"/>
  <c r="H50" i="6"/>
  <c r="G50" i="6"/>
  <c r="K50" i="6" s="1"/>
  <c r="F50" i="6"/>
  <c r="J50" i="6" s="1"/>
  <c r="I49" i="6"/>
  <c r="L49" i="6" s="1"/>
  <c r="H49" i="6"/>
  <c r="G49" i="6"/>
  <c r="K49" i="6" s="1"/>
  <c r="F49" i="6"/>
  <c r="J49" i="6" s="1"/>
  <c r="I48" i="6"/>
  <c r="L48" i="6" s="1"/>
  <c r="H48" i="6"/>
  <c r="G48" i="6"/>
  <c r="K48" i="6" s="1"/>
  <c r="F48" i="6"/>
  <c r="J48" i="6" s="1"/>
  <c r="I47" i="6"/>
  <c r="L47" i="6" s="1"/>
  <c r="H47" i="6"/>
  <c r="G47" i="6"/>
  <c r="K47" i="6" s="1"/>
  <c r="F47" i="6"/>
  <c r="J47" i="6" s="1"/>
  <c r="I46" i="6"/>
  <c r="L46" i="6" s="1"/>
  <c r="H46" i="6"/>
  <c r="G46" i="6"/>
  <c r="K46" i="6" s="1"/>
  <c r="F46" i="6"/>
  <c r="J46" i="6" s="1"/>
  <c r="I45" i="6"/>
  <c r="H45" i="6"/>
  <c r="G45" i="6"/>
  <c r="K45" i="6" s="1"/>
  <c r="F45" i="6"/>
  <c r="J45" i="6" s="1"/>
  <c r="I44" i="6"/>
  <c r="L44" i="6" s="1"/>
  <c r="H44" i="6"/>
  <c r="G44" i="6"/>
  <c r="K44" i="6" s="1"/>
  <c r="F44" i="6"/>
  <c r="J44" i="6" s="1"/>
  <c r="K43" i="6"/>
  <c r="I43" i="6"/>
  <c r="L43" i="6" s="1"/>
  <c r="H43" i="6"/>
  <c r="G43" i="6"/>
  <c r="F43" i="6"/>
  <c r="J43" i="6" s="1"/>
  <c r="I42" i="6"/>
  <c r="L42" i="6" s="1"/>
  <c r="H42" i="6"/>
  <c r="G42" i="6"/>
  <c r="K42" i="6" s="1"/>
  <c r="F42" i="6"/>
  <c r="J42" i="6" s="1"/>
  <c r="I41" i="6"/>
  <c r="L41" i="6" s="1"/>
  <c r="H41" i="6"/>
  <c r="G41" i="6"/>
  <c r="K41" i="6" s="1"/>
  <c r="F41" i="6"/>
  <c r="J41" i="6" s="1"/>
  <c r="I40" i="6"/>
  <c r="L40" i="6" s="1"/>
  <c r="H40" i="6"/>
  <c r="G40" i="6"/>
  <c r="K40" i="6" s="1"/>
  <c r="F40" i="6"/>
  <c r="J40" i="6" s="1"/>
  <c r="K39" i="6"/>
  <c r="I39" i="6"/>
  <c r="L39" i="6" s="1"/>
  <c r="H39" i="6"/>
  <c r="G39" i="6"/>
  <c r="F39" i="6"/>
  <c r="J39" i="6" s="1"/>
  <c r="I38" i="6"/>
  <c r="L38" i="6" s="1"/>
  <c r="H38" i="6"/>
  <c r="G38" i="6"/>
  <c r="K38" i="6" s="1"/>
  <c r="F38" i="6"/>
  <c r="J38" i="6" s="1"/>
  <c r="I37" i="6"/>
  <c r="H37" i="6"/>
  <c r="G37" i="6"/>
  <c r="K37" i="6" s="1"/>
  <c r="F37" i="6"/>
  <c r="J37" i="6" s="1"/>
  <c r="I36" i="6"/>
  <c r="L36" i="6" s="1"/>
  <c r="H36" i="6"/>
  <c r="G36" i="6"/>
  <c r="K36" i="6" s="1"/>
  <c r="F36" i="6"/>
  <c r="J36" i="6" s="1"/>
  <c r="I35" i="6"/>
  <c r="L35" i="6" s="1"/>
  <c r="H35" i="6"/>
  <c r="G35" i="6"/>
  <c r="K35" i="6" s="1"/>
  <c r="F35" i="6"/>
  <c r="J35" i="6" s="1"/>
  <c r="I34" i="6"/>
  <c r="L34" i="6" s="1"/>
  <c r="H34" i="6"/>
  <c r="G34" i="6"/>
  <c r="K34" i="6" s="1"/>
  <c r="F34" i="6"/>
  <c r="J34" i="6" s="1"/>
  <c r="I33" i="6"/>
  <c r="L33" i="6" s="1"/>
  <c r="H33" i="6"/>
  <c r="G33" i="6"/>
  <c r="K33" i="6" s="1"/>
  <c r="F33" i="6"/>
  <c r="J33" i="6" s="1"/>
  <c r="I32" i="6"/>
  <c r="L32" i="6" s="1"/>
  <c r="H32" i="6"/>
  <c r="G32" i="6"/>
  <c r="K32" i="6" s="1"/>
  <c r="F32" i="6"/>
  <c r="J32" i="6" s="1"/>
  <c r="K31" i="6"/>
  <c r="I31" i="6"/>
  <c r="L31" i="6" s="1"/>
  <c r="H31" i="6"/>
  <c r="G31" i="6"/>
  <c r="F31" i="6"/>
  <c r="J31" i="6" s="1"/>
  <c r="I30" i="6"/>
  <c r="L30" i="6" s="1"/>
  <c r="H30" i="6"/>
  <c r="G30" i="6"/>
  <c r="K30" i="6" s="1"/>
  <c r="F30" i="6"/>
  <c r="J30" i="6" s="1"/>
  <c r="I29" i="6"/>
  <c r="H29" i="6"/>
  <c r="G29" i="6"/>
  <c r="K29" i="6" s="1"/>
  <c r="F29" i="6"/>
  <c r="J29" i="6" s="1"/>
  <c r="I28" i="6"/>
  <c r="L28" i="6" s="1"/>
  <c r="H28" i="6"/>
  <c r="G28" i="6"/>
  <c r="K28" i="6" s="1"/>
  <c r="F28" i="6"/>
  <c r="J28" i="6" s="1"/>
  <c r="K27" i="6"/>
  <c r="I27" i="6"/>
  <c r="L27" i="6" s="1"/>
  <c r="H27" i="6"/>
  <c r="G27" i="6"/>
  <c r="F27" i="6"/>
  <c r="J27" i="6" s="1"/>
  <c r="I26" i="6"/>
  <c r="L26" i="6" s="1"/>
  <c r="H26" i="6"/>
  <c r="G26" i="6"/>
  <c r="K26" i="6" s="1"/>
  <c r="F26" i="6"/>
  <c r="J26" i="6" s="1"/>
  <c r="I25" i="6"/>
  <c r="L25" i="6" s="1"/>
  <c r="H25" i="6"/>
  <c r="G25" i="6"/>
  <c r="K25" i="6" s="1"/>
  <c r="F25" i="6"/>
  <c r="J25" i="6" s="1"/>
  <c r="I24" i="6"/>
  <c r="L24" i="6" s="1"/>
  <c r="H24" i="6"/>
  <c r="G24" i="6"/>
  <c r="K24" i="6" s="1"/>
  <c r="F24" i="6"/>
  <c r="J24" i="6" s="1"/>
  <c r="I23" i="6"/>
  <c r="L23" i="6" s="1"/>
  <c r="H23" i="6"/>
  <c r="G23" i="6"/>
  <c r="K23" i="6" s="1"/>
  <c r="F23" i="6"/>
  <c r="J23" i="6" s="1"/>
  <c r="I22" i="6"/>
  <c r="L22" i="6" s="1"/>
  <c r="H22" i="6"/>
  <c r="G22" i="6"/>
  <c r="K22" i="6" s="1"/>
  <c r="F22" i="6"/>
  <c r="J22" i="6" s="1"/>
  <c r="I21" i="6"/>
  <c r="H21" i="6"/>
  <c r="G21" i="6"/>
  <c r="K21" i="6" s="1"/>
  <c r="F21" i="6"/>
  <c r="J21" i="6" s="1"/>
  <c r="I20" i="6"/>
  <c r="L20" i="6" s="1"/>
  <c r="H20" i="6"/>
  <c r="G20" i="6"/>
  <c r="K20" i="6" s="1"/>
  <c r="F20" i="6"/>
  <c r="J20" i="6" s="1"/>
  <c r="K19" i="6"/>
  <c r="I19" i="6"/>
  <c r="L19" i="6" s="1"/>
  <c r="H19" i="6"/>
  <c r="G19" i="6"/>
  <c r="F19" i="6"/>
  <c r="J19" i="6" s="1"/>
  <c r="I18" i="6"/>
  <c r="L18" i="6" s="1"/>
  <c r="H18" i="6"/>
  <c r="G18" i="6"/>
  <c r="K18" i="6" s="1"/>
  <c r="F18" i="6"/>
  <c r="J18" i="6" s="1"/>
  <c r="I17" i="6"/>
  <c r="L17" i="6" s="1"/>
  <c r="H17" i="6"/>
  <c r="G17" i="6"/>
  <c r="K17" i="6" s="1"/>
  <c r="F17" i="6"/>
  <c r="J17" i="6" s="1"/>
  <c r="I16" i="6"/>
  <c r="L16" i="6" s="1"/>
  <c r="H16" i="6"/>
  <c r="G16" i="6"/>
  <c r="K16" i="6" s="1"/>
  <c r="F16" i="6"/>
  <c r="J16" i="6" s="1"/>
  <c r="K15" i="6"/>
  <c r="I15" i="6"/>
  <c r="L15" i="6" s="1"/>
  <c r="H15" i="6"/>
  <c r="G15" i="6"/>
  <c r="F15" i="6"/>
  <c r="J15" i="6" s="1"/>
  <c r="L14" i="6"/>
  <c r="I14" i="6"/>
  <c r="H14" i="6"/>
  <c r="G14" i="6"/>
  <c r="K14" i="6" s="1"/>
  <c r="F14" i="6"/>
  <c r="J14" i="6" s="1"/>
  <c r="I13" i="6"/>
  <c r="H13" i="6"/>
  <c r="G13" i="6"/>
  <c r="K13" i="6" s="1"/>
  <c r="F13" i="6"/>
  <c r="J13" i="6" s="1"/>
  <c r="I12" i="6"/>
  <c r="L12" i="6" s="1"/>
  <c r="H12" i="6"/>
  <c r="G12" i="6"/>
  <c r="K12" i="6" s="1"/>
  <c r="F12" i="6"/>
  <c r="J12" i="6" s="1"/>
  <c r="I11" i="6"/>
  <c r="L11" i="6" s="1"/>
  <c r="H11" i="6"/>
  <c r="G11" i="6"/>
  <c r="K11" i="6" s="1"/>
  <c r="F11" i="6"/>
  <c r="J11" i="6" s="1"/>
  <c r="I10" i="6"/>
  <c r="L10" i="6" s="1"/>
  <c r="H10" i="6"/>
  <c r="G10" i="6"/>
  <c r="K10" i="6" s="1"/>
  <c r="F10" i="6"/>
  <c r="J10" i="6" s="1"/>
  <c r="I9" i="6"/>
  <c r="L9" i="6" s="1"/>
  <c r="H9" i="6"/>
  <c r="G9" i="6"/>
  <c r="K9" i="6" s="1"/>
  <c r="F9" i="6"/>
  <c r="J9" i="6" s="1"/>
  <c r="I8" i="6"/>
  <c r="L8" i="6" s="1"/>
  <c r="H8" i="6"/>
  <c r="G8" i="6"/>
  <c r="K8" i="6" s="1"/>
  <c r="F8" i="6"/>
  <c r="J8" i="6" s="1"/>
  <c r="K7" i="6"/>
  <c r="I7" i="6"/>
  <c r="L7" i="6" s="1"/>
  <c r="H7" i="6"/>
  <c r="G7" i="6"/>
  <c r="F7" i="6"/>
  <c r="J7" i="6" s="1"/>
  <c r="I6" i="6"/>
  <c r="L6" i="6" s="1"/>
  <c r="H6" i="6"/>
  <c r="G6" i="6"/>
  <c r="K6" i="6" s="1"/>
  <c r="F6" i="6"/>
  <c r="J6" i="6" s="1"/>
  <c r="I5" i="6"/>
  <c r="L5" i="6" s="1"/>
  <c r="H5" i="6"/>
  <c r="G5" i="6"/>
  <c r="F5" i="6"/>
  <c r="J5" i="6" s="1"/>
  <c r="I4" i="6"/>
  <c r="L4" i="6" s="1"/>
  <c r="H4" i="6"/>
  <c r="G4" i="6"/>
  <c r="K4" i="6" s="1"/>
  <c r="F4" i="6"/>
  <c r="J4" i="6" s="1"/>
  <c r="I3" i="6"/>
  <c r="L3" i="6" s="1"/>
  <c r="H3" i="6"/>
  <c r="G3" i="6"/>
  <c r="K3" i="6" s="1"/>
  <c r="F3" i="6"/>
  <c r="J3" i="6" s="1"/>
  <c r="H2" i="6"/>
  <c r="K2" i="6"/>
  <c r="F2" i="6"/>
  <c r="J2" i="6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2" i="5"/>
  <c r="R21" i="5"/>
  <c r="I71" i="5"/>
  <c r="M71" i="5" s="1"/>
  <c r="H71" i="5"/>
  <c r="L71" i="5" s="1"/>
  <c r="G71" i="5"/>
  <c r="F71" i="5"/>
  <c r="J71" i="5" s="1"/>
  <c r="I70" i="5"/>
  <c r="M70" i="5" s="1"/>
  <c r="H70" i="5"/>
  <c r="L70" i="5" s="1"/>
  <c r="G70" i="5"/>
  <c r="K70" i="5" s="1"/>
  <c r="F70" i="5"/>
  <c r="J70" i="5" s="1"/>
  <c r="I69" i="5"/>
  <c r="M69" i="5" s="1"/>
  <c r="H69" i="5"/>
  <c r="L69" i="5" s="1"/>
  <c r="G69" i="5"/>
  <c r="K69" i="5" s="1"/>
  <c r="F69" i="5"/>
  <c r="J69" i="5" s="1"/>
  <c r="I68" i="5"/>
  <c r="M68" i="5" s="1"/>
  <c r="H68" i="5"/>
  <c r="L68" i="5" s="1"/>
  <c r="G68" i="5"/>
  <c r="K68" i="5" s="1"/>
  <c r="F68" i="5"/>
  <c r="J68" i="5" s="1"/>
  <c r="I67" i="5"/>
  <c r="M67" i="5" s="1"/>
  <c r="H67" i="5"/>
  <c r="L67" i="5" s="1"/>
  <c r="G67" i="5"/>
  <c r="F67" i="5"/>
  <c r="J67" i="5" s="1"/>
  <c r="I66" i="5"/>
  <c r="M66" i="5" s="1"/>
  <c r="H66" i="5"/>
  <c r="L66" i="5" s="1"/>
  <c r="G66" i="5"/>
  <c r="K66" i="5" s="1"/>
  <c r="F66" i="5"/>
  <c r="J66" i="5" s="1"/>
  <c r="M65" i="5"/>
  <c r="I65" i="5"/>
  <c r="H65" i="5"/>
  <c r="L65" i="5" s="1"/>
  <c r="G65" i="5"/>
  <c r="K65" i="5" s="1"/>
  <c r="F65" i="5"/>
  <c r="J65" i="5" s="1"/>
  <c r="I64" i="5"/>
  <c r="M64" i="5" s="1"/>
  <c r="H64" i="5"/>
  <c r="L64" i="5" s="1"/>
  <c r="G64" i="5"/>
  <c r="K64" i="5" s="1"/>
  <c r="F64" i="5"/>
  <c r="J64" i="5" s="1"/>
  <c r="I63" i="5"/>
  <c r="M63" i="5" s="1"/>
  <c r="H63" i="5"/>
  <c r="L63" i="5" s="1"/>
  <c r="G63" i="5"/>
  <c r="K63" i="5" s="1"/>
  <c r="F63" i="5"/>
  <c r="J63" i="5" s="1"/>
  <c r="I62" i="5"/>
  <c r="M62" i="5" s="1"/>
  <c r="H62" i="5"/>
  <c r="L62" i="5" s="1"/>
  <c r="G62" i="5"/>
  <c r="K62" i="5" s="1"/>
  <c r="F62" i="5"/>
  <c r="J62" i="5" s="1"/>
  <c r="M61" i="5"/>
  <c r="I61" i="5"/>
  <c r="H61" i="5"/>
  <c r="L61" i="5" s="1"/>
  <c r="G61" i="5"/>
  <c r="K61" i="5" s="1"/>
  <c r="F61" i="5"/>
  <c r="J61" i="5" s="1"/>
  <c r="I60" i="5"/>
  <c r="M60" i="5" s="1"/>
  <c r="H60" i="5"/>
  <c r="L60" i="5" s="1"/>
  <c r="G60" i="5"/>
  <c r="K60" i="5" s="1"/>
  <c r="F60" i="5"/>
  <c r="J60" i="5" s="1"/>
  <c r="I59" i="5"/>
  <c r="M59" i="5" s="1"/>
  <c r="H59" i="5"/>
  <c r="L59" i="5" s="1"/>
  <c r="G59" i="5"/>
  <c r="K59" i="5" s="1"/>
  <c r="F59" i="5"/>
  <c r="J59" i="5" s="1"/>
  <c r="I58" i="5"/>
  <c r="M58" i="5" s="1"/>
  <c r="H58" i="5"/>
  <c r="L58" i="5" s="1"/>
  <c r="G58" i="5"/>
  <c r="K58" i="5" s="1"/>
  <c r="F58" i="5"/>
  <c r="J58" i="5" s="1"/>
  <c r="I57" i="5"/>
  <c r="M57" i="5" s="1"/>
  <c r="H57" i="5"/>
  <c r="L57" i="5" s="1"/>
  <c r="G57" i="5"/>
  <c r="K57" i="5" s="1"/>
  <c r="F57" i="5"/>
  <c r="J57" i="5" s="1"/>
  <c r="I56" i="5"/>
  <c r="M56" i="5" s="1"/>
  <c r="H56" i="5"/>
  <c r="L56" i="5" s="1"/>
  <c r="G56" i="5"/>
  <c r="K56" i="5" s="1"/>
  <c r="F56" i="5"/>
  <c r="J56" i="5" s="1"/>
  <c r="I55" i="5"/>
  <c r="M55" i="5" s="1"/>
  <c r="H55" i="5"/>
  <c r="L55" i="5" s="1"/>
  <c r="G55" i="5"/>
  <c r="F55" i="5"/>
  <c r="J55" i="5" s="1"/>
  <c r="I54" i="5"/>
  <c r="M54" i="5" s="1"/>
  <c r="H54" i="5"/>
  <c r="L54" i="5" s="1"/>
  <c r="G54" i="5"/>
  <c r="K54" i="5" s="1"/>
  <c r="F54" i="5"/>
  <c r="J54" i="5" s="1"/>
  <c r="I53" i="5"/>
  <c r="M53" i="5" s="1"/>
  <c r="H53" i="5"/>
  <c r="L53" i="5" s="1"/>
  <c r="G53" i="5"/>
  <c r="K53" i="5" s="1"/>
  <c r="F53" i="5"/>
  <c r="J53" i="5" s="1"/>
  <c r="I52" i="5"/>
  <c r="M52" i="5" s="1"/>
  <c r="H52" i="5"/>
  <c r="L52" i="5" s="1"/>
  <c r="G52" i="5"/>
  <c r="K52" i="5" s="1"/>
  <c r="F52" i="5"/>
  <c r="J52" i="5" s="1"/>
  <c r="I51" i="5"/>
  <c r="M51" i="5" s="1"/>
  <c r="H51" i="5"/>
  <c r="L51" i="5" s="1"/>
  <c r="G51" i="5"/>
  <c r="F51" i="5"/>
  <c r="J51" i="5" s="1"/>
  <c r="I50" i="5"/>
  <c r="M50" i="5" s="1"/>
  <c r="H50" i="5"/>
  <c r="L50" i="5" s="1"/>
  <c r="G50" i="5"/>
  <c r="K50" i="5" s="1"/>
  <c r="F50" i="5"/>
  <c r="J50" i="5" s="1"/>
  <c r="I49" i="5"/>
  <c r="M49" i="5" s="1"/>
  <c r="H49" i="5"/>
  <c r="L49" i="5" s="1"/>
  <c r="G49" i="5"/>
  <c r="K49" i="5" s="1"/>
  <c r="F49" i="5"/>
  <c r="J49" i="5" s="1"/>
  <c r="I48" i="5"/>
  <c r="M48" i="5" s="1"/>
  <c r="H48" i="5"/>
  <c r="L48" i="5" s="1"/>
  <c r="G48" i="5"/>
  <c r="K48" i="5" s="1"/>
  <c r="F48" i="5"/>
  <c r="J48" i="5" s="1"/>
  <c r="K47" i="5"/>
  <c r="I47" i="5"/>
  <c r="M47" i="5" s="1"/>
  <c r="H47" i="5"/>
  <c r="L47" i="5" s="1"/>
  <c r="G47" i="5"/>
  <c r="F47" i="5"/>
  <c r="J47" i="5" s="1"/>
  <c r="L46" i="5"/>
  <c r="I46" i="5"/>
  <c r="M46" i="5" s="1"/>
  <c r="H46" i="5"/>
  <c r="G46" i="5"/>
  <c r="K46" i="5" s="1"/>
  <c r="F46" i="5"/>
  <c r="J46" i="5" s="1"/>
  <c r="M45" i="5"/>
  <c r="I45" i="5"/>
  <c r="H45" i="5"/>
  <c r="L45" i="5" s="1"/>
  <c r="G45" i="5"/>
  <c r="K45" i="5" s="1"/>
  <c r="F45" i="5"/>
  <c r="J45" i="5" s="1"/>
  <c r="I44" i="5"/>
  <c r="M44" i="5" s="1"/>
  <c r="H44" i="5"/>
  <c r="L44" i="5" s="1"/>
  <c r="G44" i="5"/>
  <c r="K44" i="5" s="1"/>
  <c r="F44" i="5"/>
  <c r="J44" i="5" s="1"/>
  <c r="I43" i="5"/>
  <c r="M43" i="5" s="1"/>
  <c r="H43" i="5"/>
  <c r="L43" i="5" s="1"/>
  <c r="G43" i="5"/>
  <c r="K43" i="5" s="1"/>
  <c r="F43" i="5"/>
  <c r="J43" i="5" s="1"/>
  <c r="L42" i="5"/>
  <c r="I42" i="5"/>
  <c r="M42" i="5" s="1"/>
  <c r="H42" i="5"/>
  <c r="G42" i="5"/>
  <c r="K42" i="5" s="1"/>
  <c r="F42" i="5"/>
  <c r="J42" i="5" s="1"/>
  <c r="I41" i="5"/>
  <c r="M41" i="5" s="1"/>
  <c r="H41" i="5"/>
  <c r="L41" i="5" s="1"/>
  <c r="G41" i="5"/>
  <c r="K41" i="5" s="1"/>
  <c r="F41" i="5"/>
  <c r="J41" i="5" s="1"/>
  <c r="I40" i="5"/>
  <c r="M40" i="5" s="1"/>
  <c r="H40" i="5"/>
  <c r="L40" i="5" s="1"/>
  <c r="G40" i="5"/>
  <c r="K40" i="5" s="1"/>
  <c r="F40" i="5"/>
  <c r="J40" i="5" s="1"/>
  <c r="I39" i="5"/>
  <c r="M39" i="5" s="1"/>
  <c r="H39" i="5"/>
  <c r="L39" i="5" s="1"/>
  <c r="G39" i="5"/>
  <c r="F39" i="5"/>
  <c r="J39" i="5" s="1"/>
  <c r="I38" i="5"/>
  <c r="M38" i="5" s="1"/>
  <c r="H38" i="5"/>
  <c r="L38" i="5" s="1"/>
  <c r="G38" i="5"/>
  <c r="K38" i="5" s="1"/>
  <c r="F38" i="5"/>
  <c r="J38" i="5" s="1"/>
  <c r="I37" i="5"/>
  <c r="M37" i="5" s="1"/>
  <c r="H37" i="5"/>
  <c r="L37" i="5" s="1"/>
  <c r="G37" i="5"/>
  <c r="K37" i="5" s="1"/>
  <c r="F37" i="5"/>
  <c r="J37" i="5" s="1"/>
  <c r="I36" i="5"/>
  <c r="M36" i="5" s="1"/>
  <c r="H36" i="5"/>
  <c r="L36" i="5" s="1"/>
  <c r="G36" i="5"/>
  <c r="K36" i="5" s="1"/>
  <c r="F36" i="5"/>
  <c r="J36" i="5" s="1"/>
  <c r="I35" i="5"/>
  <c r="M35" i="5" s="1"/>
  <c r="H35" i="5"/>
  <c r="L35" i="5" s="1"/>
  <c r="G35" i="5"/>
  <c r="F35" i="5"/>
  <c r="J35" i="5" s="1"/>
  <c r="I34" i="5"/>
  <c r="M34" i="5" s="1"/>
  <c r="H34" i="5"/>
  <c r="L34" i="5" s="1"/>
  <c r="G34" i="5"/>
  <c r="K34" i="5" s="1"/>
  <c r="F34" i="5"/>
  <c r="J34" i="5" s="1"/>
  <c r="M33" i="5"/>
  <c r="I33" i="5"/>
  <c r="H33" i="5"/>
  <c r="L33" i="5" s="1"/>
  <c r="G33" i="5"/>
  <c r="K33" i="5" s="1"/>
  <c r="F33" i="5"/>
  <c r="J33" i="5" s="1"/>
  <c r="I32" i="5"/>
  <c r="M32" i="5" s="1"/>
  <c r="H32" i="5"/>
  <c r="L32" i="5" s="1"/>
  <c r="G32" i="5"/>
  <c r="K32" i="5" s="1"/>
  <c r="F32" i="5"/>
  <c r="J32" i="5" s="1"/>
  <c r="I31" i="5"/>
  <c r="M31" i="5" s="1"/>
  <c r="H31" i="5"/>
  <c r="L31" i="5" s="1"/>
  <c r="G31" i="5"/>
  <c r="K31" i="5" s="1"/>
  <c r="F31" i="5"/>
  <c r="J31" i="5" s="1"/>
  <c r="I30" i="5"/>
  <c r="M30" i="5" s="1"/>
  <c r="H30" i="5"/>
  <c r="L30" i="5" s="1"/>
  <c r="G30" i="5"/>
  <c r="K30" i="5" s="1"/>
  <c r="F30" i="5"/>
  <c r="J30" i="5" s="1"/>
  <c r="M29" i="5"/>
  <c r="I29" i="5"/>
  <c r="H29" i="5"/>
  <c r="L29" i="5" s="1"/>
  <c r="G29" i="5"/>
  <c r="K29" i="5" s="1"/>
  <c r="F29" i="5"/>
  <c r="J29" i="5" s="1"/>
  <c r="I28" i="5"/>
  <c r="M28" i="5" s="1"/>
  <c r="H28" i="5"/>
  <c r="L28" i="5" s="1"/>
  <c r="G28" i="5"/>
  <c r="K28" i="5" s="1"/>
  <c r="F28" i="5"/>
  <c r="J28" i="5" s="1"/>
  <c r="I27" i="5"/>
  <c r="M27" i="5" s="1"/>
  <c r="H27" i="5"/>
  <c r="L27" i="5" s="1"/>
  <c r="G27" i="5"/>
  <c r="K27" i="5" s="1"/>
  <c r="F27" i="5"/>
  <c r="J27" i="5" s="1"/>
  <c r="I26" i="5"/>
  <c r="M26" i="5" s="1"/>
  <c r="H26" i="5"/>
  <c r="L26" i="5" s="1"/>
  <c r="G26" i="5"/>
  <c r="K26" i="5" s="1"/>
  <c r="F26" i="5"/>
  <c r="J26" i="5" s="1"/>
  <c r="I25" i="5"/>
  <c r="M25" i="5" s="1"/>
  <c r="H25" i="5"/>
  <c r="L25" i="5" s="1"/>
  <c r="G25" i="5"/>
  <c r="K25" i="5" s="1"/>
  <c r="F25" i="5"/>
  <c r="J25" i="5" s="1"/>
  <c r="I24" i="5"/>
  <c r="M24" i="5" s="1"/>
  <c r="H24" i="5"/>
  <c r="L24" i="5" s="1"/>
  <c r="G24" i="5"/>
  <c r="K24" i="5" s="1"/>
  <c r="F24" i="5"/>
  <c r="J24" i="5" s="1"/>
  <c r="I23" i="5"/>
  <c r="M23" i="5" s="1"/>
  <c r="H23" i="5"/>
  <c r="L23" i="5" s="1"/>
  <c r="G23" i="5"/>
  <c r="F23" i="5"/>
  <c r="J23" i="5" s="1"/>
  <c r="I22" i="5"/>
  <c r="M22" i="5" s="1"/>
  <c r="H22" i="5"/>
  <c r="L22" i="5" s="1"/>
  <c r="G22" i="5"/>
  <c r="K22" i="5" s="1"/>
  <c r="F22" i="5"/>
  <c r="J22" i="5" s="1"/>
  <c r="I21" i="5"/>
  <c r="M21" i="5" s="1"/>
  <c r="H21" i="5"/>
  <c r="L21" i="5" s="1"/>
  <c r="G21" i="5"/>
  <c r="K21" i="5" s="1"/>
  <c r="F21" i="5"/>
  <c r="J21" i="5" s="1"/>
  <c r="I20" i="5"/>
  <c r="M20" i="5" s="1"/>
  <c r="H20" i="5"/>
  <c r="L20" i="5" s="1"/>
  <c r="G20" i="5"/>
  <c r="K20" i="5" s="1"/>
  <c r="F20" i="5"/>
  <c r="J20" i="5" s="1"/>
  <c r="I19" i="5"/>
  <c r="M19" i="5" s="1"/>
  <c r="H19" i="5"/>
  <c r="L19" i="5" s="1"/>
  <c r="G19" i="5"/>
  <c r="F19" i="5"/>
  <c r="J19" i="5" s="1"/>
  <c r="K18" i="5"/>
  <c r="I18" i="5"/>
  <c r="M18" i="5" s="1"/>
  <c r="H18" i="5"/>
  <c r="L18" i="5" s="1"/>
  <c r="G18" i="5"/>
  <c r="F18" i="5"/>
  <c r="J18" i="5" s="1"/>
  <c r="I17" i="5"/>
  <c r="M17" i="5" s="1"/>
  <c r="H17" i="5"/>
  <c r="L17" i="5" s="1"/>
  <c r="G17" i="5"/>
  <c r="K17" i="5" s="1"/>
  <c r="F17" i="5"/>
  <c r="J17" i="5" s="1"/>
  <c r="M16" i="5"/>
  <c r="I16" i="5"/>
  <c r="H16" i="5"/>
  <c r="L16" i="5" s="1"/>
  <c r="G16" i="5"/>
  <c r="K16" i="5" s="1"/>
  <c r="F16" i="5"/>
  <c r="J16" i="5" s="1"/>
  <c r="I15" i="5"/>
  <c r="M15" i="5" s="1"/>
  <c r="H15" i="5"/>
  <c r="L15" i="5" s="1"/>
  <c r="G15" i="5"/>
  <c r="F15" i="5"/>
  <c r="J15" i="5" s="1"/>
  <c r="I14" i="5"/>
  <c r="M14" i="5" s="1"/>
  <c r="H14" i="5"/>
  <c r="L14" i="5" s="1"/>
  <c r="G14" i="5"/>
  <c r="K14" i="5" s="1"/>
  <c r="F14" i="5"/>
  <c r="J14" i="5" s="1"/>
  <c r="I13" i="5"/>
  <c r="M13" i="5" s="1"/>
  <c r="H13" i="5"/>
  <c r="L13" i="5" s="1"/>
  <c r="G13" i="5"/>
  <c r="K13" i="5" s="1"/>
  <c r="F13" i="5"/>
  <c r="J13" i="5" s="1"/>
  <c r="I12" i="5"/>
  <c r="H12" i="5"/>
  <c r="L12" i="5" s="1"/>
  <c r="G12" i="5"/>
  <c r="K12" i="5" s="1"/>
  <c r="F12" i="5"/>
  <c r="J12" i="5" s="1"/>
  <c r="I11" i="5"/>
  <c r="M11" i="5" s="1"/>
  <c r="H11" i="5"/>
  <c r="L11" i="5" s="1"/>
  <c r="G11" i="5"/>
  <c r="K11" i="5" s="1"/>
  <c r="F11" i="5"/>
  <c r="J11" i="5" s="1"/>
  <c r="L10" i="5"/>
  <c r="I10" i="5"/>
  <c r="M10" i="5" s="1"/>
  <c r="H10" i="5"/>
  <c r="G10" i="5"/>
  <c r="K10" i="5" s="1"/>
  <c r="F10" i="5"/>
  <c r="J10" i="5" s="1"/>
  <c r="I9" i="5"/>
  <c r="M9" i="5" s="1"/>
  <c r="H9" i="5"/>
  <c r="L9" i="5" s="1"/>
  <c r="G9" i="5"/>
  <c r="K9" i="5" s="1"/>
  <c r="F9" i="5"/>
  <c r="J9" i="5" s="1"/>
  <c r="M8" i="5"/>
  <c r="I8" i="5"/>
  <c r="H8" i="5"/>
  <c r="L8" i="5" s="1"/>
  <c r="G8" i="5"/>
  <c r="K8" i="5" s="1"/>
  <c r="F8" i="5"/>
  <c r="J8" i="5" s="1"/>
  <c r="I7" i="5"/>
  <c r="M7" i="5" s="1"/>
  <c r="H7" i="5"/>
  <c r="L7" i="5" s="1"/>
  <c r="G7" i="5"/>
  <c r="K7" i="5" s="1"/>
  <c r="F7" i="5"/>
  <c r="J7" i="5" s="1"/>
  <c r="I6" i="5"/>
  <c r="M6" i="5" s="1"/>
  <c r="H6" i="5"/>
  <c r="G6" i="5"/>
  <c r="K6" i="5" s="1"/>
  <c r="F6" i="5"/>
  <c r="J6" i="5" s="1"/>
  <c r="M5" i="5"/>
  <c r="L5" i="5"/>
  <c r="I5" i="5"/>
  <c r="H5" i="5"/>
  <c r="G5" i="5"/>
  <c r="F5" i="5"/>
  <c r="J5" i="5" s="1"/>
  <c r="I4" i="5"/>
  <c r="M4" i="5" s="1"/>
  <c r="H4" i="5"/>
  <c r="L4" i="5" s="1"/>
  <c r="G4" i="5"/>
  <c r="K4" i="5" s="1"/>
  <c r="F4" i="5"/>
  <c r="J4" i="5" s="1"/>
  <c r="I3" i="5"/>
  <c r="M3" i="5" s="1"/>
  <c r="H3" i="5"/>
  <c r="L3" i="5" s="1"/>
  <c r="G3" i="5"/>
  <c r="K3" i="5" s="1"/>
  <c r="F3" i="5"/>
  <c r="J3" i="5" s="1"/>
  <c r="M2" i="5"/>
  <c r="L2" i="5"/>
  <c r="K2" i="5"/>
  <c r="F2" i="5"/>
  <c r="J2" i="5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2" i="4"/>
  <c r="P20" i="4"/>
  <c r="K5" i="6" l="1"/>
  <c r="K56" i="6"/>
  <c r="L13" i="6"/>
  <c r="L21" i="6"/>
  <c r="L29" i="6"/>
  <c r="L37" i="6"/>
  <c r="L45" i="6"/>
  <c r="L53" i="6"/>
  <c r="L61" i="6"/>
  <c r="L69" i="6"/>
  <c r="L2" i="6"/>
  <c r="K71" i="6"/>
  <c r="L6" i="5"/>
  <c r="K15" i="5"/>
  <c r="M12" i="5"/>
  <c r="K19" i="5"/>
  <c r="K35" i="5"/>
  <c r="K51" i="5"/>
  <c r="K67" i="5"/>
  <c r="K5" i="5"/>
  <c r="K23" i="5"/>
  <c r="K39" i="5"/>
  <c r="K55" i="5"/>
  <c r="K71" i="5"/>
  <c r="I71" i="4" l="1"/>
  <c r="L71" i="4" s="1"/>
  <c r="H71" i="4"/>
  <c r="G71" i="4"/>
  <c r="K71" i="4" s="1"/>
  <c r="F71" i="4"/>
  <c r="J71" i="4" s="1"/>
  <c r="I70" i="4"/>
  <c r="L70" i="4" s="1"/>
  <c r="H70" i="4"/>
  <c r="G70" i="4"/>
  <c r="K70" i="4" s="1"/>
  <c r="F70" i="4"/>
  <c r="J70" i="4" s="1"/>
  <c r="I69" i="4"/>
  <c r="L69" i="4" s="1"/>
  <c r="H69" i="4"/>
  <c r="G69" i="4"/>
  <c r="K69" i="4" s="1"/>
  <c r="F69" i="4"/>
  <c r="J69" i="4" s="1"/>
  <c r="I68" i="4"/>
  <c r="L68" i="4" s="1"/>
  <c r="H68" i="4"/>
  <c r="G68" i="4"/>
  <c r="K68" i="4" s="1"/>
  <c r="F68" i="4"/>
  <c r="J68" i="4" s="1"/>
  <c r="I67" i="4"/>
  <c r="L67" i="4" s="1"/>
  <c r="H67" i="4"/>
  <c r="G67" i="4"/>
  <c r="K67" i="4" s="1"/>
  <c r="F67" i="4"/>
  <c r="J67" i="4" s="1"/>
  <c r="I66" i="4"/>
  <c r="L66" i="4" s="1"/>
  <c r="H66" i="4"/>
  <c r="G66" i="4"/>
  <c r="K66" i="4" s="1"/>
  <c r="F66" i="4"/>
  <c r="J66" i="4" s="1"/>
  <c r="I65" i="4"/>
  <c r="L65" i="4" s="1"/>
  <c r="H65" i="4"/>
  <c r="G65" i="4"/>
  <c r="K65" i="4" s="1"/>
  <c r="F65" i="4"/>
  <c r="J65" i="4" s="1"/>
  <c r="I64" i="4"/>
  <c r="L64" i="4" s="1"/>
  <c r="H64" i="4"/>
  <c r="G64" i="4"/>
  <c r="K64" i="4" s="1"/>
  <c r="F64" i="4"/>
  <c r="J64" i="4" s="1"/>
  <c r="I63" i="4"/>
  <c r="L63" i="4" s="1"/>
  <c r="H63" i="4"/>
  <c r="G63" i="4"/>
  <c r="K63" i="4" s="1"/>
  <c r="F63" i="4"/>
  <c r="J63" i="4" s="1"/>
  <c r="I62" i="4"/>
  <c r="L62" i="4" s="1"/>
  <c r="H62" i="4"/>
  <c r="G62" i="4"/>
  <c r="K62" i="4" s="1"/>
  <c r="F62" i="4"/>
  <c r="J62" i="4" s="1"/>
  <c r="I61" i="4"/>
  <c r="L61" i="4" s="1"/>
  <c r="H61" i="4"/>
  <c r="G61" i="4"/>
  <c r="K61" i="4" s="1"/>
  <c r="F61" i="4"/>
  <c r="J61" i="4" s="1"/>
  <c r="I60" i="4"/>
  <c r="L60" i="4" s="1"/>
  <c r="H60" i="4"/>
  <c r="G60" i="4"/>
  <c r="K60" i="4" s="1"/>
  <c r="F60" i="4"/>
  <c r="J60" i="4" s="1"/>
  <c r="I59" i="4"/>
  <c r="L59" i="4" s="1"/>
  <c r="H59" i="4"/>
  <c r="G59" i="4"/>
  <c r="K59" i="4" s="1"/>
  <c r="F59" i="4"/>
  <c r="J59" i="4" s="1"/>
  <c r="I58" i="4"/>
  <c r="L58" i="4" s="1"/>
  <c r="H58" i="4"/>
  <c r="G58" i="4"/>
  <c r="K58" i="4" s="1"/>
  <c r="F58" i="4"/>
  <c r="J58" i="4" s="1"/>
  <c r="I57" i="4"/>
  <c r="L57" i="4" s="1"/>
  <c r="H57" i="4"/>
  <c r="G57" i="4"/>
  <c r="K57" i="4" s="1"/>
  <c r="F57" i="4"/>
  <c r="J57" i="4" s="1"/>
  <c r="I56" i="4"/>
  <c r="L56" i="4" s="1"/>
  <c r="H56" i="4"/>
  <c r="G56" i="4"/>
  <c r="K56" i="4" s="1"/>
  <c r="F56" i="4"/>
  <c r="J56" i="4" s="1"/>
  <c r="I55" i="4"/>
  <c r="L55" i="4" s="1"/>
  <c r="H55" i="4"/>
  <c r="G55" i="4"/>
  <c r="K55" i="4" s="1"/>
  <c r="F55" i="4"/>
  <c r="J55" i="4" s="1"/>
  <c r="I54" i="4"/>
  <c r="L54" i="4" s="1"/>
  <c r="H54" i="4"/>
  <c r="G54" i="4"/>
  <c r="K54" i="4" s="1"/>
  <c r="F54" i="4"/>
  <c r="J54" i="4" s="1"/>
  <c r="I53" i="4"/>
  <c r="L53" i="4" s="1"/>
  <c r="H53" i="4"/>
  <c r="G53" i="4"/>
  <c r="K53" i="4" s="1"/>
  <c r="F53" i="4"/>
  <c r="J53" i="4" s="1"/>
  <c r="I52" i="4"/>
  <c r="L52" i="4" s="1"/>
  <c r="H52" i="4"/>
  <c r="G52" i="4"/>
  <c r="K52" i="4" s="1"/>
  <c r="F52" i="4"/>
  <c r="J52" i="4" s="1"/>
  <c r="I51" i="4"/>
  <c r="L51" i="4" s="1"/>
  <c r="H51" i="4"/>
  <c r="G51" i="4"/>
  <c r="K51" i="4" s="1"/>
  <c r="F51" i="4"/>
  <c r="J51" i="4" s="1"/>
  <c r="I50" i="4"/>
  <c r="L50" i="4" s="1"/>
  <c r="H50" i="4"/>
  <c r="G50" i="4"/>
  <c r="K50" i="4" s="1"/>
  <c r="F50" i="4"/>
  <c r="J50" i="4" s="1"/>
  <c r="I49" i="4"/>
  <c r="L49" i="4" s="1"/>
  <c r="H49" i="4"/>
  <c r="G49" i="4"/>
  <c r="K49" i="4" s="1"/>
  <c r="F49" i="4"/>
  <c r="J49" i="4" s="1"/>
  <c r="I48" i="4"/>
  <c r="L48" i="4" s="1"/>
  <c r="H48" i="4"/>
  <c r="G48" i="4"/>
  <c r="K48" i="4" s="1"/>
  <c r="F48" i="4"/>
  <c r="J48" i="4" s="1"/>
  <c r="I47" i="4"/>
  <c r="L47" i="4" s="1"/>
  <c r="H47" i="4"/>
  <c r="G47" i="4"/>
  <c r="K47" i="4" s="1"/>
  <c r="F47" i="4"/>
  <c r="J47" i="4" s="1"/>
  <c r="I46" i="4"/>
  <c r="L46" i="4" s="1"/>
  <c r="H46" i="4"/>
  <c r="G46" i="4"/>
  <c r="K46" i="4" s="1"/>
  <c r="F46" i="4"/>
  <c r="J46" i="4" s="1"/>
  <c r="I45" i="4"/>
  <c r="L45" i="4" s="1"/>
  <c r="H45" i="4"/>
  <c r="G45" i="4"/>
  <c r="K45" i="4" s="1"/>
  <c r="F45" i="4"/>
  <c r="J45" i="4" s="1"/>
  <c r="I44" i="4"/>
  <c r="L44" i="4" s="1"/>
  <c r="H44" i="4"/>
  <c r="G44" i="4"/>
  <c r="K44" i="4" s="1"/>
  <c r="F44" i="4"/>
  <c r="J44" i="4" s="1"/>
  <c r="I43" i="4"/>
  <c r="L43" i="4" s="1"/>
  <c r="H43" i="4"/>
  <c r="G43" i="4"/>
  <c r="K43" i="4" s="1"/>
  <c r="F43" i="4"/>
  <c r="J43" i="4" s="1"/>
  <c r="I42" i="4"/>
  <c r="L42" i="4" s="1"/>
  <c r="H42" i="4"/>
  <c r="G42" i="4"/>
  <c r="K42" i="4" s="1"/>
  <c r="F42" i="4"/>
  <c r="J42" i="4" s="1"/>
  <c r="I41" i="4"/>
  <c r="L41" i="4" s="1"/>
  <c r="H41" i="4"/>
  <c r="G41" i="4"/>
  <c r="K41" i="4" s="1"/>
  <c r="F41" i="4"/>
  <c r="J41" i="4" s="1"/>
  <c r="I40" i="4"/>
  <c r="L40" i="4" s="1"/>
  <c r="H40" i="4"/>
  <c r="G40" i="4"/>
  <c r="K40" i="4" s="1"/>
  <c r="F40" i="4"/>
  <c r="J40" i="4" s="1"/>
  <c r="I39" i="4"/>
  <c r="L39" i="4" s="1"/>
  <c r="H39" i="4"/>
  <c r="G39" i="4"/>
  <c r="K39" i="4" s="1"/>
  <c r="F39" i="4"/>
  <c r="J39" i="4" s="1"/>
  <c r="I38" i="4"/>
  <c r="L38" i="4" s="1"/>
  <c r="H38" i="4"/>
  <c r="G38" i="4"/>
  <c r="K38" i="4" s="1"/>
  <c r="F38" i="4"/>
  <c r="J38" i="4" s="1"/>
  <c r="I37" i="4"/>
  <c r="L37" i="4" s="1"/>
  <c r="H37" i="4"/>
  <c r="G37" i="4"/>
  <c r="K37" i="4" s="1"/>
  <c r="F37" i="4"/>
  <c r="J37" i="4" s="1"/>
  <c r="I36" i="4"/>
  <c r="L36" i="4" s="1"/>
  <c r="H36" i="4"/>
  <c r="G36" i="4"/>
  <c r="K36" i="4" s="1"/>
  <c r="F36" i="4"/>
  <c r="J36" i="4" s="1"/>
  <c r="I35" i="4"/>
  <c r="L35" i="4" s="1"/>
  <c r="H35" i="4"/>
  <c r="G35" i="4"/>
  <c r="K35" i="4" s="1"/>
  <c r="F35" i="4"/>
  <c r="J35" i="4" s="1"/>
  <c r="I34" i="4"/>
  <c r="L34" i="4" s="1"/>
  <c r="H34" i="4"/>
  <c r="G34" i="4"/>
  <c r="K34" i="4" s="1"/>
  <c r="F34" i="4"/>
  <c r="J34" i="4" s="1"/>
  <c r="I33" i="4"/>
  <c r="L33" i="4" s="1"/>
  <c r="H33" i="4"/>
  <c r="G33" i="4"/>
  <c r="K33" i="4" s="1"/>
  <c r="F33" i="4"/>
  <c r="J33" i="4" s="1"/>
  <c r="I32" i="4"/>
  <c r="L32" i="4" s="1"/>
  <c r="H32" i="4"/>
  <c r="G32" i="4"/>
  <c r="K32" i="4" s="1"/>
  <c r="F32" i="4"/>
  <c r="J32" i="4" s="1"/>
  <c r="I31" i="4"/>
  <c r="L31" i="4" s="1"/>
  <c r="H31" i="4"/>
  <c r="G31" i="4"/>
  <c r="K31" i="4" s="1"/>
  <c r="F31" i="4"/>
  <c r="J31" i="4" s="1"/>
  <c r="I30" i="4"/>
  <c r="L30" i="4" s="1"/>
  <c r="H30" i="4"/>
  <c r="G30" i="4"/>
  <c r="K30" i="4" s="1"/>
  <c r="F30" i="4"/>
  <c r="J30" i="4" s="1"/>
  <c r="I29" i="4"/>
  <c r="L29" i="4" s="1"/>
  <c r="H29" i="4"/>
  <c r="G29" i="4"/>
  <c r="K29" i="4" s="1"/>
  <c r="F29" i="4"/>
  <c r="J29" i="4" s="1"/>
  <c r="I28" i="4"/>
  <c r="L28" i="4" s="1"/>
  <c r="H28" i="4"/>
  <c r="G28" i="4"/>
  <c r="K28" i="4" s="1"/>
  <c r="F28" i="4"/>
  <c r="J28" i="4" s="1"/>
  <c r="I27" i="4"/>
  <c r="L27" i="4" s="1"/>
  <c r="H27" i="4"/>
  <c r="G27" i="4"/>
  <c r="K27" i="4" s="1"/>
  <c r="F27" i="4"/>
  <c r="J27" i="4" s="1"/>
  <c r="I26" i="4"/>
  <c r="L26" i="4" s="1"/>
  <c r="H26" i="4"/>
  <c r="G26" i="4"/>
  <c r="K26" i="4" s="1"/>
  <c r="F26" i="4"/>
  <c r="J26" i="4" s="1"/>
  <c r="I25" i="4"/>
  <c r="L25" i="4" s="1"/>
  <c r="H25" i="4"/>
  <c r="G25" i="4"/>
  <c r="K25" i="4" s="1"/>
  <c r="F25" i="4"/>
  <c r="J25" i="4" s="1"/>
  <c r="I24" i="4"/>
  <c r="L24" i="4" s="1"/>
  <c r="H24" i="4"/>
  <c r="G24" i="4"/>
  <c r="K24" i="4" s="1"/>
  <c r="F24" i="4"/>
  <c r="J24" i="4" s="1"/>
  <c r="I23" i="4"/>
  <c r="L23" i="4" s="1"/>
  <c r="H23" i="4"/>
  <c r="G23" i="4"/>
  <c r="K23" i="4" s="1"/>
  <c r="F23" i="4"/>
  <c r="J23" i="4" s="1"/>
  <c r="I22" i="4"/>
  <c r="L22" i="4" s="1"/>
  <c r="H22" i="4"/>
  <c r="G22" i="4"/>
  <c r="K22" i="4" s="1"/>
  <c r="F22" i="4"/>
  <c r="J22" i="4" s="1"/>
  <c r="I21" i="4"/>
  <c r="L21" i="4" s="1"/>
  <c r="H21" i="4"/>
  <c r="G21" i="4"/>
  <c r="K21" i="4" s="1"/>
  <c r="F21" i="4"/>
  <c r="J21" i="4" s="1"/>
  <c r="I20" i="4"/>
  <c r="L20" i="4" s="1"/>
  <c r="H20" i="4"/>
  <c r="G20" i="4"/>
  <c r="K20" i="4" s="1"/>
  <c r="F20" i="4"/>
  <c r="J20" i="4" s="1"/>
  <c r="I19" i="4"/>
  <c r="L19" i="4" s="1"/>
  <c r="H19" i="4"/>
  <c r="G19" i="4"/>
  <c r="K19" i="4" s="1"/>
  <c r="F19" i="4"/>
  <c r="J19" i="4" s="1"/>
  <c r="I18" i="4"/>
  <c r="L18" i="4" s="1"/>
  <c r="H18" i="4"/>
  <c r="G18" i="4"/>
  <c r="K18" i="4" s="1"/>
  <c r="F18" i="4"/>
  <c r="J18" i="4" s="1"/>
  <c r="I17" i="4"/>
  <c r="L17" i="4" s="1"/>
  <c r="H17" i="4"/>
  <c r="G17" i="4"/>
  <c r="K17" i="4" s="1"/>
  <c r="F17" i="4"/>
  <c r="J17" i="4" s="1"/>
  <c r="I16" i="4"/>
  <c r="L16" i="4" s="1"/>
  <c r="H16" i="4"/>
  <c r="G16" i="4"/>
  <c r="K16" i="4" s="1"/>
  <c r="F16" i="4"/>
  <c r="J16" i="4" s="1"/>
  <c r="I15" i="4"/>
  <c r="L15" i="4" s="1"/>
  <c r="H15" i="4"/>
  <c r="G15" i="4"/>
  <c r="K15" i="4" s="1"/>
  <c r="F15" i="4"/>
  <c r="J15" i="4" s="1"/>
  <c r="I14" i="4"/>
  <c r="L14" i="4" s="1"/>
  <c r="H14" i="4"/>
  <c r="G14" i="4"/>
  <c r="K14" i="4" s="1"/>
  <c r="F14" i="4"/>
  <c r="J14" i="4" s="1"/>
  <c r="I13" i="4"/>
  <c r="L13" i="4" s="1"/>
  <c r="H13" i="4"/>
  <c r="G13" i="4"/>
  <c r="K13" i="4" s="1"/>
  <c r="F13" i="4"/>
  <c r="J13" i="4" s="1"/>
  <c r="I12" i="4"/>
  <c r="L12" i="4" s="1"/>
  <c r="H12" i="4"/>
  <c r="G12" i="4"/>
  <c r="K12" i="4" s="1"/>
  <c r="F12" i="4"/>
  <c r="J12" i="4" s="1"/>
  <c r="I11" i="4"/>
  <c r="L11" i="4" s="1"/>
  <c r="H11" i="4"/>
  <c r="G11" i="4"/>
  <c r="K11" i="4" s="1"/>
  <c r="F11" i="4"/>
  <c r="J11" i="4" s="1"/>
  <c r="I10" i="4"/>
  <c r="L10" i="4" s="1"/>
  <c r="H10" i="4"/>
  <c r="G10" i="4"/>
  <c r="K10" i="4" s="1"/>
  <c r="F10" i="4"/>
  <c r="J10" i="4" s="1"/>
  <c r="I9" i="4"/>
  <c r="L9" i="4" s="1"/>
  <c r="H9" i="4"/>
  <c r="G9" i="4"/>
  <c r="K9" i="4" s="1"/>
  <c r="F9" i="4"/>
  <c r="J9" i="4" s="1"/>
  <c r="I8" i="4"/>
  <c r="L8" i="4" s="1"/>
  <c r="H8" i="4"/>
  <c r="G8" i="4"/>
  <c r="K8" i="4" s="1"/>
  <c r="F8" i="4"/>
  <c r="J8" i="4" s="1"/>
  <c r="I7" i="4"/>
  <c r="L7" i="4" s="1"/>
  <c r="H7" i="4"/>
  <c r="G7" i="4"/>
  <c r="K7" i="4" s="1"/>
  <c r="F7" i="4"/>
  <c r="J7" i="4" s="1"/>
  <c r="I6" i="4"/>
  <c r="L6" i="4" s="1"/>
  <c r="H6" i="4"/>
  <c r="G6" i="4"/>
  <c r="K6" i="4" s="1"/>
  <c r="F6" i="4"/>
  <c r="J6" i="4" s="1"/>
  <c r="I5" i="4"/>
  <c r="L5" i="4" s="1"/>
  <c r="H5" i="4"/>
  <c r="G5" i="4"/>
  <c r="K5" i="4" s="1"/>
  <c r="F5" i="4"/>
  <c r="J5" i="4" s="1"/>
  <c r="I4" i="4"/>
  <c r="L4" i="4" s="1"/>
  <c r="H4" i="4"/>
  <c r="G4" i="4"/>
  <c r="K4" i="4" s="1"/>
  <c r="F4" i="4"/>
  <c r="J4" i="4" s="1"/>
  <c r="I3" i="4"/>
  <c r="L3" i="4" s="1"/>
  <c r="H3" i="4"/>
  <c r="G3" i="4"/>
  <c r="K3" i="4" s="1"/>
  <c r="F3" i="4"/>
  <c r="J3" i="4" s="1"/>
  <c r="L2" i="4"/>
  <c r="K2" i="4"/>
  <c r="F2" i="4"/>
  <c r="J2" i="4" s="1"/>
  <c r="I2" i="1"/>
  <c r="I3" i="1"/>
  <c r="H2" i="1"/>
  <c r="G2" i="1"/>
  <c r="U23" i="1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27" i="3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26" i="2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F3" i="1" l="1"/>
  <c r="J3" i="1" s="1"/>
  <c r="G3" i="1"/>
  <c r="K3" i="1" s="1"/>
  <c r="H3" i="1"/>
  <c r="L3" i="1" s="1"/>
  <c r="M3" i="1"/>
  <c r="F4" i="1"/>
  <c r="J4" i="1" s="1"/>
  <c r="G4" i="1"/>
  <c r="K4" i="1" s="1"/>
  <c r="H4" i="1"/>
  <c r="L4" i="1" s="1"/>
  <c r="I4" i="1"/>
  <c r="M4" i="1" s="1"/>
  <c r="F5" i="1"/>
  <c r="J5" i="1" s="1"/>
  <c r="G5" i="1"/>
  <c r="K5" i="1" s="1"/>
  <c r="H5" i="1"/>
  <c r="L5" i="1" s="1"/>
  <c r="I5" i="1"/>
  <c r="M5" i="1" s="1"/>
  <c r="F6" i="1"/>
  <c r="J6" i="1" s="1"/>
  <c r="G6" i="1"/>
  <c r="K6" i="1" s="1"/>
  <c r="H6" i="1"/>
  <c r="L6" i="1" s="1"/>
  <c r="I6" i="1"/>
  <c r="M6" i="1" s="1"/>
  <c r="F7" i="1"/>
  <c r="J7" i="1" s="1"/>
  <c r="G7" i="1"/>
  <c r="K7" i="1" s="1"/>
  <c r="H7" i="1"/>
  <c r="L7" i="1" s="1"/>
  <c r="I7" i="1"/>
  <c r="M7" i="1" s="1"/>
  <c r="F8" i="1"/>
  <c r="J8" i="1" s="1"/>
  <c r="G8" i="1"/>
  <c r="K8" i="1" s="1"/>
  <c r="H8" i="1"/>
  <c r="L8" i="1" s="1"/>
  <c r="I8" i="1"/>
  <c r="M8" i="1" s="1"/>
  <c r="F9" i="1"/>
  <c r="J9" i="1" s="1"/>
  <c r="G9" i="1"/>
  <c r="K9" i="1" s="1"/>
  <c r="H9" i="1"/>
  <c r="L9" i="1" s="1"/>
  <c r="I9" i="1"/>
  <c r="M9" i="1" s="1"/>
  <c r="F10" i="1"/>
  <c r="J10" i="1" s="1"/>
  <c r="G10" i="1"/>
  <c r="K10" i="1" s="1"/>
  <c r="H10" i="1"/>
  <c r="L10" i="1" s="1"/>
  <c r="I10" i="1"/>
  <c r="M10" i="1" s="1"/>
  <c r="F11" i="1"/>
  <c r="J11" i="1" s="1"/>
  <c r="G11" i="1"/>
  <c r="K11" i="1" s="1"/>
  <c r="H11" i="1"/>
  <c r="L11" i="1" s="1"/>
  <c r="I11" i="1"/>
  <c r="M11" i="1" s="1"/>
  <c r="F12" i="1"/>
  <c r="J12" i="1" s="1"/>
  <c r="G12" i="1"/>
  <c r="K12" i="1" s="1"/>
  <c r="H12" i="1"/>
  <c r="L12" i="1" s="1"/>
  <c r="I12" i="1"/>
  <c r="M12" i="1" s="1"/>
  <c r="F13" i="1"/>
  <c r="J13" i="1" s="1"/>
  <c r="G13" i="1"/>
  <c r="K13" i="1" s="1"/>
  <c r="H13" i="1"/>
  <c r="L13" i="1" s="1"/>
  <c r="I13" i="1"/>
  <c r="M13" i="1" s="1"/>
  <c r="F14" i="1"/>
  <c r="J14" i="1" s="1"/>
  <c r="G14" i="1"/>
  <c r="K14" i="1" s="1"/>
  <c r="H14" i="1"/>
  <c r="L14" i="1" s="1"/>
  <c r="I14" i="1"/>
  <c r="M14" i="1" s="1"/>
  <c r="F15" i="1"/>
  <c r="J15" i="1" s="1"/>
  <c r="G15" i="1"/>
  <c r="K15" i="1" s="1"/>
  <c r="H15" i="1"/>
  <c r="L15" i="1" s="1"/>
  <c r="I15" i="1"/>
  <c r="M15" i="1" s="1"/>
  <c r="F16" i="1"/>
  <c r="J16" i="1" s="1"/>
  <c r="G16" i="1"/>
  <c r="K16" i="1" s="1"/>
  <c r="H16" i="1"/>
  <c r="L16" i="1" s="1"/>
  <c r="I16" i="1"/>
  <c r="M16" i="1" s="1"/>
  <c r="F17" i="1"/>
  <c r="J17" i="1" s="1"/>
  <c r="G17" i="1"/>
  <c r="K17" i="1" s="1"/>
  <c r="H17" i="1"/>
  <c r="L17" i="1" s="1"/>
  <c r="I17" i="1"/>
  <c r="M17" i="1" s="1"/>
  <c r="F18" i="1"/>
  <c r="J18" i="1" s="1"/>
  <c r="G18" i="1"/>
  <c r="K18" i="1" s="1"/>
  <c r="H18" i="1"/>
  <c r="L18" i="1" s="1"/>
  <c r="I18" i="1"/>
  <c r="M18" i="1" s="1"/>
  <c r="F19" i="1"/>
  <c r="J19" i="1" s="1"/>
  <c r="G19" i="1"/>
  <c r="K19" i="1" s="1"/>
  <c r="H19" i="1"/>
  <c r="L19" i="1" s="1"/>
  <c r="I19" i="1"/>
  <c r="M19" i="1" s="1"/>
  <c r="F20" i="1"/>
  <c r="J20" i="1" s="1"/>
  <c r="G20" i="1"/>
  <c r="K20" i="1" s="1"/>
  <c r="H20" i="1"/>
  <c r="L20" i="1" s="1"/>
  <c r="I20" i="1"/>
  <c r="M20" i="1" s="1"/>
  <c r="F21" i="1"/>
  <c r="J21" i="1" s="1"/>
  <c r="G21" i="1"/>
  <c r="K21" i="1" s="1"/>
  <c r="H21" i="1"/>
  <c r="L21" i="1" s="1"/>
  <c r="I21" i="1"/>
  <c r="M21" i="1" s="1"/>
  <c r="F22" i="1"/>
  <c r="J22" i="1" s="1"/>
  <c r="G22" i="1"/>
  <c r="K22" i="1" s="1"/>
  <c r="H22" i="1"/>
  <c r="L22" i="1" s="1"/>
  <c r="I22" i="1"/>
  <c r="M22" i="1" s="1"/>
  <c r="F23" i="1"/>
  <c r="J23" i="1" s="1"/>
  <c r="G23" i="1"/>
  <c r="K23" i="1" s="1"/>
  <c r="H23" i="1"/>
  <c r="L23" i="1" s="1"/>
  <c r="I23" i="1"/>
  <c r="M23" i="1" s="1"/>
  <c r="F24" i="1"/>
  <c r="J24" i="1" s="1"/>
  <c r="G24" i="1"/>
  <c r="K24" i="1" s="1"/>
  <c r="H24" i="1"/>
  <c r="L24" i="1" s="1"/>
  <c r="I24" i="1"/>
  <c r="M24" i="1" s="1"/>
  <c r="F25" i="1"/>
  <c r="J25" i="1" s="1"/>
  <c r="G25" i="1"/>
  <c r="K25" i="1" s="1"/>
  <c r="H25" i="1"/>
  <c r="L25" i="1" s="1"/>
  <c r="I25" i="1"/>
  <c r="M25" i="1" s="1"/>
  <c r="F26" i="1"/>
  <c r="J26" i="1" s="1"/>
  <c r="G26" i="1"/>
  <c r="K26" i="1" s="1"/>
  <c r="H26" i="1"/>
  <c r="L26" i="1" s="1"/>
  <c r="I26" i="1"/>
  <c r="M26" i="1" s="1"/>
  <c r="F27" i="1"/>
  <c r="J27" i="1" s="1"/>
  <c r="G27" i="1"/>
  <c r="K27" i="1" s="1"/>
  <c r="H27" i="1"/>
  <c r="L27" i="1" s="1"/>
  <c r="I27" i="1"/>
  <c r="M27" i="1" s="1"/>
  <c r="F28" i="1"/>
  <c r="J28" i="1" s="1"/>
  <c r="G28" i="1"/>
  <c r="K28" i="1" s="1"/>
  <c r="H28" i="1"/>
  <c r="L28" i="1" s="1"/>
  <c r="I28" i="1"/>
  <c r="M28" i="1" s="1"/>
  <c r="F29" i="1"/>
  <c r="J29" i="1" s="1"/>
  <c r="G29" i="1"/>
  <c r="K29" i="1" s="1"/>
  <c r="H29" i="1"/>
  <c r="L29" i="1" s="1"/>
  <c r="I29" i="1"/>
  <c r="M29" i="1" s="1"/>
  <c r="F30" i="1"/>
  <c r="J30" i="1" s="1"/>
  <c r="G30" i="1"/>
  <c r="K30" i="1" s="1"/>
  <c r="H30" i="1"/>
  <c r="L30" i="1" s="1"/>
  <c r="I30" i="1"/>
  <c r="M30" i="1" s="1"/>
  <c r="F31" i="1"/>
  <c r="J31" i="1" s="1"/>
  <c r="G31" i="1"/>
  <c r="K31" i="1" s="1"/>
  <c r="H31" i="1"/>
  <c r="L31" i="1" s="1"/>
  <c r="I31" i="1"/>
  <c r="M31" i="1" s="1"/>
  <c r="F32" i="1"/>
  <c r="J32" i="1" s="1"/>
  <c r="G32" i="1"/>
  <c r="K32" i="1" s="1"/>
  <c r="H32" i="1"/>
  <c r="L32" i="1" s="1"/>
  <c r="I32" i="1"/>
  <c r="M32" i="1" s="1"/>
  <c r="F33" i="1"/>
  <c r="J33" i="1" s="1"/>
  <c r="G33" i="1"/>
  <c r="K33" i="1" s="1"/>
  <c r="H33" i="1"/>
  <c r="L33" i="1" s="1"/>
  <c r="I33" i="1"/>
  <c r="M33" i="1" s="1"/>
  <c r="F34" i="1"/>
  <c r="J34" i="1" s="1"/>
  <c r="G34" i="1"/>
  <c r="K34" i="1" s="1"/>
  <c r="H34" i="1"/>
  <c r="L34" i="1" s="1"/>
  <c r="I34" i="1"/>
  <c r="M34" i="1" s="1"/>
  <c r="F35" i="1"/>
  <c r="J35" i="1" s="1"/>
  <c r="G35" i="1"/>
  <c r="K35" i="1" s="1"/>
  <c r="H35" i="1"/>
  <c r="L35" i="1" s="1"/>
  <c r="I35" i="1"/>
  <c r="M35" i="1" s="1"/>
  <c r="F36" i="1"/>
  <c r="J36" i="1" s="1"/>
  <c r="G36" i="1"/>
  <c r="K36" i="1" s="1"/>
  <c r="H36" i="1"/>
  <c r="L36" i="1" s="1"/>
  <c r="I36" i="1"/>
  <c r="M36" i="1" s="1"/>
  <c r="F37" i="1"/>
  <c r="J37" i="1" s="1"/>
  <c r="G37" i="1"/>
  <c r="K37" i="1" s="1"/>
  <c r="H37" i="1"/>
  <c r="L37" i="1" s="1"/>
  <c r="I37" i="1"/>
  <c r="M37" i="1" s="1"/>
  <c r="F38" i="1"/>
  <c r="J38" i="1" s="1"/>
  <c r="G38" i="1"/>
  <c r="K38" i="1" s="1"/>
  <c r="H38" i="1"/>
  <c r="L38" i="1" s="1"/>
  <c r="I38" i="1"/>
  <c r="M38" i="1" s="1"/>
  <c r="F39" i="1"/>
  <c r="J39" i="1" s="1"/>
  <c r="G39" i="1"/>
  <c r="K39" i="1" s="1"/>
  <c r="H39" i="1"/>
  <c r="L39" i="1" s="1"/>
  <c r="I39" i="1"/>
  <c r="M39" i="1" s="1"/>
  <c r="F40" i="1"/>
  <c r="J40" i="1" s="1"/>
  <c r="G40" i="1"/>
  <c r="K40" i="1" s="1"/>
  <c r="H40" i="1"/>
  <c r="L40" i="1" s="1"/>
  <c r="I40" i="1"/>
  <c r="M40" i="1" s="1"/>
  <c r="F41" i="1"/>
  <c r="J41" i="1" s="1"/>
  <c r="G41" i="1"/>
  <c r="K41" i="1" s="1"/>
  <c r="H41" i="1"/>
  <c r="L41" i="1" s="1"/>
  <c r="I41" i="1"/>
  <c r="M41" i="1" s="1"/>
  <c r="F42" i="1"/>
  <c r="J42" i="1" s="1"/>
  <c r="G42" i="1"/>
  <c r="K42" i="1" s="1"/>
  <c r="H42" i="1"/>
  <c r="L42" i="1" s="1"/>
  <c r="I42" i="1"/>
  <c r="M42" i="1" s="1"/>
  <c r="F43" i="1"/>
  <c r="J43" i="1" s="1"/>
  <c r="G43" i="1"/>
  <c r="K43" i="1" s="1"/>
  <c r="H43" i="1"/>
  <c r="L43" i="1" s="1"/>
  <c r="I43" i="1"/>
  <c r="M43" i="1" s="1"/>
  <c r="F44" i="1"/>
  <c r="J44" i="1" s="1"/>
  <c r="G44" i="1"/>
  <c r="K44" i="1" s="1"/>
  <c r="H44" i="1"/>
  <c r="L44" i="1" s="1"/>
  <c r="I44" i="1"/>
  <c r="M44" i="1" s="1"/>
  <c r="F45" i="1"/>
  <c r="J45" i="1" s="1"/>
  <c r="G45" i="1"/>
  <c r="K45" i="1" s="1"/>
  <c r="H45" i="1"/>
  <c r="L45" i="1" s="1"/>
  <c r="I45" i="1"/>
  <c r="M45" i="1" s="1"/>
  <c r="F46" i="1"/>
  <c r="J46" i="1" s="1"/>
  <c r="G46" i="1"/>
  <c r="K46" i="1" s="1"/>
  <c r="H46" i="1"/>
  <c r="L46" i="1" s="1"/>
  <c r="I46" i="1"/>
  <c r="M46" i="1" s="1"/>
  <c r="F47" i="1"/>
  <c r="J47" i="1" s="1"/>
  <c r="G47" i="1"/>
  <c r="K47" i="1" s="1"/>
  <c r="H47" i="1"/>
  <c r="L47" i="1" s="1"/>
  <c r="I47" i="1"/>
  <c r="M47" i="1" s="1"/>
  <c r="F48" i="1"/>
  <c r="J48" i="1" s="1"/>
  <c r="G48" i="1"/>
  <c r="K48" i="1" s="1"/>
  <c r="H48" i="1"/>
  <c r="L48" i="1" s="1"/>
  <c r="I48" i="1"/>
  <c r="M48" i="1" s="1"/>
  <c r="F49" i="1"/>
  <c r="J49" i="1" s="1"/>
  <c r="G49" i="1"/>
  <c r="K49" i="1" s="1"/>
  <c r="H49" i="1"/>
  <c r="L49" i="1" s="1"/>
  <c r="I49" i="1"/>
  <c r="M49" i="1" s="1"/>
  <c r="F50" i="1"/>
  <c r="J50" i="1" s="1"/>
  <c r="G50" i="1"/>
  <c r="K50" i="1" s="1"/>
  <c r="H50" i="1"/>
  <c r="L50" i="1" s="1"/>
  <c r="I50" i="1"/>
  <c r="M50" i="1" s="1"/>
  <c r="F51" i="1"/>
  <c r="J51" i="1" s="1"/>
  <c r="G51" i="1"/>
  <c r="K51" i="1" s="1"/>
  <c r="H51" i="1"/>
  <c r="L51" i="1" s="1"/>
  <c r="I51" i="1"/>
  <c r="M51" i="1" s="1"/>
  <c r="F52" i="1"/>
  <c r="J52" i="1" s="1"/>
  <c r="G52" i="1"/>
  <c r="K52" i="1" s="1"/>
  <c r="H52" i="1"/>
  <c r="L52" i="1" s="1"/>
  <c r="I52" i="1"/>
  <c r="M52" i="1" s="1"/>
  <c r="F53" i="1"/>
  <c r="J53" i="1" s="1"/>
  <c r="G53" i="1"/>
  <c r="K53" i="1" s="1"/>
  <c r="H53" i="1"/>
  <c r="L53" i="1" s="1"/>
  <c r="I53" i="1"/>
  <c r="M53" i="1" s="1"/>
  <c r="F54" i="1"/>
  <c r="J54" i="1" s="1"/>
  <c r="G54" i="1"/>
  <c r="K54" i="1" s="1"/>
  <c r="H54" i="1"/>
  <c r="L54" i="1" s="1"/>
  <c r="I54" i="1"/>
  <c r="M54" i="1" s="1"/>
  <c r="F55" i="1"/>
  <c r="J55" i="1" s="1"/>
  <c r="G55" i="1"/>
  <c r="K55" i="1" s="1"/>
  <c r="H55" i="1"/>
  <c r="L55" i="1" s="1"/>
  <c r="I55" i="1"/>
  <c r="M55" i="1" s="1"/>
  <c r="F56" i="1"/>
  <c r="J56" i="1" s="1"/>
  <c r="G56" i="1"/>
  <c r="K56" i="1" s="1"/>
  <c r="H56" i="1"/>
  <c r="L56" i="1" s="1"/>
  <c r="I56" i="1"/>
  <c r="M56" i="1" s="1"/>
  <c r="F57" i="1"/>
  <c r="J57" i="1" s="1"/>
  <c r="G57" i="1"/>
  <c r="K57" i="1" s="1"/>
  <c r="H57" i="1"/>
  <c r="L57" i="1" s="1"/>
  <c r="I57" i="1"/>
  <c r="M57" i="1" s="1"/>
  <c r="F58" i="1"/>
  <c r="J58" i="1" s="1"/>
  <c r="G58" i="1"/>
  <c r="K58" i="1" s="1"/>
  <c r="H58" i="1"/>
  <c r="L58" i="1" s="1"/>
  <c r="I58" i="1"/>
  <c r="M58" i="1" s="1"/>
  <c r="F59" i="1"/>
  <c r="J59" i="1" s="1"/>
  <c r="G59" i="1"/>
  <c r="K59" i="1" s="1"/>
  <c r="H59" i="1"/>
  <c r="L59" i="1" s="1"/>
  <c r="I59" i="1"/>
  <c r="M59" i="1" s="1"/>
  <c r="F60" i="1"/>
  <c r="J60" i="1" s="1"/>
  <c r="G60" i="1"/>
  <c r="K60" i="1" s="1"/>
  <c r="H60" i="1"/>
  <c r="L60" i="1" s="1"/>
  <c r="I60" i="1"/>
  <c r="M60" i="1" s="1"/>
  <c r="F61" i="1"/>
  <c r="J61" i="1" s="1"/>
  <c r="G61" i="1"/>
  <c r="K61" i="1" s="1"/>
  <c r="H61" i="1"/>
  <c r="L61" i="1" s="1"/>
  <c r="I61" i="1"/>
  <c r="M61" i="1" s="1"/>
  <c r="F62" i="1"/>
  <c r="J62" i="1" s="1"/>
  <c r="G62" i="1"/>
  <c r="K62" i="1" s="1"/>
  <c r="H62" i="1"/>
  <c r="L62" i="1" s="1"/>
  <c r="I62" i="1"/>
  <c r="M62" i="1" s="1"/>
  <c r="F63" i="1"/>
  <c r="J63" i="1" s="1"/>
  <c r="G63" i="1"/>
  <c r="K63" i="1" s="1"/>
  <c r="H63" i="1"/>
  <c r="L63" i="1" s="1"/>
  <c r="I63" i="1"/>
  <c r="M63" i="1" s="1"/>
  <c r="F64" i="1"/>
  <c r="J64" i="1" s="1"/>
  <c r="G64" i="1"/>
  <c r="K64" i="1" s="1"/>
  <c r="H64" i="1"/>
  <c r="L64" i="1" s="1"/>
  <c r="I64" i="1"/>
  <c r="M64" i="1" s="1"/>
  <c r="F65" i="1"/>
  <c r="J65" i="1" s="1"/>
  <c r="G65" i="1"/>
  <c r="K65" i="1" s="1"/>
  <c r="H65" i="1"/>
  <c r="L65" i="1" s="1"/>
  <c r="I65" i="1"/>
  <c r="M65" i="1" s="1"/>
  <c r="F66" i="1"/>
  <c r="J66" i="1" s="1"/>
  <c r="G66" i="1"/>
  <c r="K66" i="1" s="1"/>
  <c r="H66" i="1"/>
  <c r="L66" i="1" s="1"/>
  <c r="I66" i="1"/>
  <c r="M66" i="1" s="1"/>
  <c r="F67" i="1"/>
  <c r="J67" i="1" s="1"/>
  <c r="G67" i="1"/>
  <c r="K67" i="1" s="1"/>
  <c r="H67" i="1"/>
  <c r="L67" i="1" s="1"/>
  <c r="I67" i="1"/>
  <c r="M67" i="1" s="1"/>
  <c r="F68" i="1"/>
  <c r="J68" i="1" s="1"/>
  <c r="G68" i="1"/>
  <c r="K68" i="1" s="1"/>
  <c r="H68" i="1"/>
  <c r="L68" i="1" s="1"/>
  <c r="I68" i="1"/>
  <c r="M68" i="1" s="1"/>
  <c r="F69" i="1"/>
  <c r="J69" i="1" s="1"/>
  <c r="G69" i="1"/>
  <c r="K69" i="1" s="1"/>
  <c r="H69" i="1"/>
  <c r="L69" i="1" s="1"/>
  <c r="I69" i="1"/>
  <c r="M69" i="1" s="1"/>
  <c r="F70" i="1"/>
  <c r="J70" i="1" s="1"/>
  <c r="G70" i="1"/>
  <c r="K70" i="1" s="1"/>
  <c r="H70" i="1"/>
  <c r="L70" i="1" s="1"/>
  <c r="I70" i="1"/>
  <c r="M70" i="1" s="1"/>
  <c r="F71" i="1"/>
  <c r="J71" i="1" s="1"/>
  <c r="G71" i="1"/>
  <c r="K71" i="1" s="1"/>
  <c r="H71" i="1"/>
  <c r="L71" i="1" s="1"/>
  <c r="I71" i="1"/>
  <c r="M71" i="1" s="1"/>
  <c r="K2" i="1"/>
  <c r="L2" i="1"/>
  <c r="M2" i="1"/>
  <c r="F2" i="1"/>
  <c r="J2" i="1" s="1"/>
</calcChain>
</file>

<file path=xl/sharedStrings.xml><?xml version="1.0" encoding="utf-8"?>
<sst xmlns="http://schemas.openxmlformats.org/spreadsheetml/2006/main" count="296" uniqueCount="48">
  <si>
    <t>year</t>
  </si>
  <si>
    <t>rgdpo</t>
  </si>
  <si>
    <t>emp</t>
  </si>
  <si>
    <t>hc</t>
  </si>
  <si>
    <t>cn</t>
  </si>
  <si>
    <t>Y1</t>
  </si>
  <si>
    <t>L1</t>
  </si>
  <si>
    <t>H1</t>
  </si>
  <si>
    <t>K1</t>
  </si>
  <si>
    <t>ln(Y1)</t>
  </si>
  <si>
    <t>ln(L1)</t>
  </si>
  <si>
    <t>ln(H1)</t>
  </si>
  <si>
    <t>ln(K1)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</si>
  <si>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</si>
  <si>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</si>
  <si>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</si>
  <si>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</si>
  <si>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</si>
  <si>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</si>
  <si>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</si>
  <si>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</si>
  <si>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</si>
  <si>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</si>
  <si>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</si>
  <si>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</si>
  <si>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</si>
  <si>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</si>
  <si>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</si>
  <si>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</si>
  <si>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</si>
  <si>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</si>
  <si>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</si>
  <si>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</si>
  <si>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</si>
  <si>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</si>
  <si>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</si>
  <si>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</si>
  <si>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exp</t>
  </si>
  <si>
    <t>Y</t>
  </si>
  <si>
    <t>ВЫВОД ОСТАТКА</t>
  </si>
  <si>
    <t>Наблюдение</t>
  </si>
  <si>
    <t>Предсказанное ln(Y1)</t>
  </si>
  <si>
    <t>Остатки</t>
  </si>
  <si>
    <t>Предсказанное 0,0560067058495672</t>
  </si>
  <si>
    <t>Y 2 фактора</t>
  </si>
  <si>
    <t>Y 3 фактора</t>
  </si>
  <si>
    <t>Y 2 фактора с прогрессом</t>
  </si>
  <si>
    <t>Y 3 фактора с прогрессом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</si>
</sst>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 фактора с прогрессом'!$B$1</c:f>
              <c:strCache>
                <c:ptCount val="1"/>
                <c:pt idx="0">
                  <c:v>rgdpo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фактора с прогрессом'!$A$2:$A$71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'3 фактора с прогрессом'!$B$2:$B$71</c:f>
              <c:numCache>
                <c:formatCode>General</c:formatCode>
                <c:ptCount val="70"/>
                <c:pt idx="0">
                  <c:v>213111.0625</c:v>
                </c:pt>
                <c:pt idx="1">
                  <c:v>232222.296875</c:v>
                </c:pt>
                <c:pt idx="2">
                  <c:v>239642.578125</c:v>
                </c:pt>
                <c:pt idx="3">
                  <c:v>256834.96875</c:v>
                </c:pt>
                <c:pt idx="4">
                  <c:v>267962.46875</c:v>
                </c:pt>
                <c:pt idx="5">
                  <c:v>286192.40625</c:v>
                </c:pt>
                <c:pt idx="6">
                  <c:v>297115.375</c:v>
                </c:pt>
                <c:pt idx="7">
                  <c:v>309659.5625</c:v>
                </c:pt>
                <c:pt idx="8">
                  <c:v>323375.28125</c:v>
                </c:pt>
                <c:pt idx="9">
                  <c:v>346656.0625</c:v>
                </c:pt>
                <c:pt idx="10">
                  <c:v>379633.0625</c:v>
                </c:pt>
                <c:pt idx="11">
                  <c:v>411400.09375</c:v>
                </c:pt>
                <c:pt idx="12">
                  <c:v>434536.09375</c:v>
                </c:pt>
                <c:pt idx="13">
                  <c:v>454516.90625</c:v>
                </c:pt>
                <c:pt idx="14">
                  <c:v>467301.90625</c:v>
                </c:pt>
                <c:pt idx="15">
                  <c:v>480474.125</c:v>
                </c:pt>
                <c:pt idx="16">
                  <c:v>507443</c:v>
                </c:pt>
                <c:pt idx="17">
                  <c:v>544073.25</c:v>
                </c:pt>
                <c:pt idx="18">
                  <c:v>579405.5625</c:v>
                </c:pt>
                <c:pt idx="19">
                  <c:v>614753.3125</c:v>
                </c:pt>
                <c:pt idx="20">
                  <c:v>697684.375</c:v>
                </c:pt>
                <c:pt idx="21">
                  <c:v>715245.25</c:v>
                </c:pt>
                <c:pt idx="22">
                  <c:v>751208.875</c:v>
                </c:pt>
                <c:pt idx="23">
                  <c:v>816292.8125</c:v>
                </c:pt>
                <c:pt idx="24">
                  <c:v>873768.875</c:v>
                </c:pt>
                <c:pt idx="25">
                  <c:v>863432.625</c:v>
                </c:pt>
                <c:pt idx="26">
                  <c:v>950277.0625</c:v>
                </c:pt>
                <c:pt idx="27">
                  <c:v>999901.8125</c:v>
                </c:pt>
                <c:pt idx="28">
                  <c:v>1059180</c:v>
                </c:pt>
                <c:pt idx="29">
                  <c:v>1156425.375</c:v>
                </c:pt>
                <c:pt idx="30">
                  <c:v>1236363.75</c:v>
                </c:pt>
                <c:pt idx="31">
                  <c:v>1216659</c:v>
                </c:pt>
                <c:pt idx="32">
                  <c:v>1197943.625</c:v>
                </c:pt>
                <c:pt idx="33">
                  <c:v>1184148.375</c:v>
                </c:pt>
                <c:pt idx="34">
                  <c:v>1199590.5</c:v>
                </c:pt>
                <c:pt idx="35">
                  <c:v>1210967.25</c:v>
                </c:pt>
                <c:pt idx="36">
                  <c:v>1292944.25</c:v>
                </c:pt>
                <c:pt idx="37">
                  <c:v>1358465.125</c:v>
                </c:pt>
                <c:pt idx="38">
                  <c:v>1418727</c:v>
                </c:pt>
                <c:pt idx="39">
                  <c:v>1477758.625</c:v>
                </c:pt>
                <c:pt idx="40">
                  <c:v>1541241.875</c:v>
                </c:pt>
                <c:pt idx="41">
                  <c:v>1588199.5</c:v>
                </c:pt>
                <c:pt idx="42">
                  <c:v>1617795.25</c:v>
                </c:pt>
                <c:pt idx="43">
                  <c:v>1614803.25</c:v>
                </c:pt>
                <c:pt idx="44">
                  <c:v>1667777</c:v>
                </c:pt>
                <c:pt idx="45">
                  <c:v>1748618.125</c:v>
                </c:pt>
                <c:pt idx="46">
                  <c:v>1782923.125</c:v>
                </c:pt>
                <c:pt idx="47">
                  <c:v>1856405.25</c:v>
                </c:pt>
                <c:pt idx="48">
                  <c:v>1942746.25</c:v>
                </c:pt>
                <c:pt idx="49">
                  <c:v>1997615</c:v>
                </c:pt>
                <c:pt idx="50">
                  <c:v>2046561.75</c:v>
                </c:pt>
                <c:pt idx="51">
                  <c:v>2047270.5</c:v>
                </c:pt>
                <c:pt idx="52">
                  <c:v>2019462.75</c:v>
                </c:pt>
                <c:pt idx="53">
                  <c:v>2028394.5</c:v>
                </c:pt>
                <c:pt idx="54">
                  <c:v>2040372.75</c:v>
                </c:pt>
                <c:pt idx="55">
                  <c:v>2123677.25</c:v>
                </c:pt>
                <c:pt idx="56">
                  <c:v>2202942.75</c:v>
                </c:pt>
                <c:pt idx="57">
                  <c:v>2307500.75</c:v>
                </c:pt>
                <c:pt idx="58">
                  <c:v>2359304.75</c:v>
                </c:pt>
                <c:pt idx="59">
                  <c:v>2266004</c:v>
                </c:pt>
                <c:pt idx="60">
                  <c:v>2293011</c:v>
                </c:pt>
                <c:pt idx="61">
                  <c:v>2351126.5</c:v>
                </c:pt>
                <c:pt idx="62">
                  <c:v>2301511</c:v>
                </c:pt>
                <c:pt idx="63">
                  <c:v>2246689.25</c:v>
                </c:pt>
                <c:pt idx="64">
                  <c:v>2232717.75</c:v>
                </c:pt>
                <c:pt idx="65">
                  <c:v>2241117</c:v>
                </c:pt>
                <c:pt idx="66">
                  <c:v>2351041.25</c:v>
                </c:pt>
                <c:pt idx="67">
                  <c:v>2436383.25</c:v>
                </c:pt>
                <c:pt idx="68">
                  <c:v>2458235.75</c:v>
                </c:pt>
                <c:pt idx="69">
                  <c:v>2466327.5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6-41CF-BDF8-0ACEAE105D36}"/>
            </c:ext>
          </c:extLst>
        </c:ser>
        <c:ser>
          <c:idx val="1"/>
          <c:order val="1"/>
          <c:tx>
            <c:strRef>
              <c:f>'3 фактора с прогрессом'!$O$1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фактора с прогрессом'!$A$2:$A$71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'3 фактора с прогрессом'!$O$2:$O$71</c:f>
              <c:numCache>
                <c:formatCode>General</c:formatCode>
                <c:ptCount val="70"/>
                <c:pt idx="0">
                  <c:v>281479.99744599586</c:v>
                </c:pt>
                <c:pt idx="1">
                  <c:v>287857.35730673879</c:v>
                </c:pt>
                <c:pt idx="2">
                  <c:v>290715.41862632654</c:v>
                </c:pt>
                <c:pt idx="3">
                  <c:v>293467.56991033407</c:v>
                </c:pt>
                <c:pt idx="4">
                  <c:v>295519.71749373933</c:v>
                </c:pt>
                <c:pt idx="5">
                  <c:v>307990.15134890925</c:v>
                </c:pt>
                <c:pt idx="6">
                  <c:v>318098.2972166324</c:v>
                </c:pt>
                <c:pt idx="7">
                  <c:v>327445.8205235874</c:v>
                </c:pt>
                <c:pt idx="8">
                  <c:v>337513.50345139386</c:v>
                </c:pt>
                <c:pt idx="9">
                  <c:v>350547.79897147883</c:v>
                </c:pt>
                <c:pt idx="10">
                  <c:v>364223.88521130005</c:v>
                </c:pt>
                <c:pt idx="11">
                  <c:v>380759.21831114689</c:v>
                </c:pt>
                <c:pt idx="12">
                  <c:v>405772.06236568489</c:v>
                </c:pt>
                <c:pt idx="13">
                  <c:v>443164.53041852458</c:v>
                </c:pt>
                <c:pt idx="14">
                  <c:v>466506.68753242027</c:v>
                </c:pt>
                <c:pt idx="15">
                  <c:v>506165.90220636985</c:v>
                </c:pt>
                <c:pt idx="16">
                  <c:v>541345.20593824435</c:v>
                </c:pt>
                <c:pt idx="17">
                  <c:v>551084.99208723009</c:v>
                </c:pt>
                <c:pt idx="18">
                  <c:v>575243.40722132847</c:v>
                </c:pt>
                <c:pt idx="19">
                  <c:v>611532.97519189527</c:v>
                </c:pt>
                <c:pt idx="20">
                  <c:v>650771.8310794885</c:v>
                </c:pt>
                <c:pt idx="21">
                  <c:v>693577.40428364999</c:v>
                </c:pt>
                <c:pt idx="22">
                  <c:v>732448.72777431086</c:v>
                </c:pt>
                <c:pt idx="23">
                  <c:v>750884.84353687521</c:v>
                </c:pt>
                <c:pt idx="24">
                  <c:v>771148.51452907093</c:v>
                </c:pt>
                <c:pt idx="25">
                  <c:v>811636.13124561578</c:v>
                </c:pt>
                <c:pt idx="26">
                  <c:v>845073.42575609614</c:v>
                </c:pt>
                <c:pt idx="27">
                  <c:v>899819.97824672027</c:v>
                </c:pt>
                <c:pt idx="28">
                  <c:v>956573.22214408079</c:v>
                </c:pt>
                <c:pt idx="29">
                  <c:v>1001121.7649593313</c:v>
                </c:pt>
                <c:pt idx="30">
                  <c:v>1025712.8270842095</c:v>
                </c:pt>
                <c:pt idx="31">
                  <c:v>1062236.7283403641</c:v>
                </c:pt>
                <c:pt idx="32">
                  <c:v>1074972.2992813718</c:v>
                </c:pt>
                <c:pt idx="33">
                  <c:v>1077369.0486044541</c:v>
                </c:pt>
                <c:pt idx="34">
                  <c:v>1095460.3635896686</c:v>
                </c:pt>
                <c:pt idx="35">
                  <c:v>1108335.894595399</c:v>
                </c:pt>
                <c:pt idx="36">
                  <c:v>1144864.4414512205</c:v>
                </c:pt>
                <c:pt idx="37">
                  <c:v>1210573.6762932909</c:v>
                </c:pt>
                <c:pt idx="38">
                  <c:v>1278805.1613766493</c:v>
                </c:pt>
                <c:pt idx="39">
                  <c:v>1373801.1530760557</c:v>
                </c:pt>
                <c:pt idx="40">
                  <c:v>1457467.0859262142</c:v>
                </c:pt>
                <c:pt idx="41">
                  <c:v>1525894.3155362143</c:v>
                </c:pt>
                <c:pt idx="42">
                  <c:v>1664351.0410851748</c:v>
                </c:pt>
                <c:pt idx="43">
                  <c:v>1861194.843276439</c:v>
                </c:pt>
                <c:pt idx="44">
                  <c:v>2016012.7201978324</c:v>
                </c:pt>
                <c:pt idx="45">
                  <c:v>2094029.8435174534</c:v>
                </c:pt>
                <c:pt idx="46">
                  <c:v>2103293.5023999568</c:v>
                </c:pt>
                <c:pt idx="47">
                  <c:v>2090915.5962237427</c:v>
                </c:pt>
                <c:pt idx="48">
                  <c:v>2057423.3366649966</c:v>
                </c:pt>
                <c:pt idx="49">
                  <c:v>1998107.2054296748</c:v>
                </c:pt>
                <c:pt idx="50">
                  <c:v>1910139.0254688824</c:v>
                </c:pt>
                <c:pt idx="51">
                  <c:v>1806355.4622604989</c:v>
                </c:pt>
                <c:pt idx="52">
                  <c:v>1713246.9621309934</c:v>
                </c:pt>
                <c:pt idx="53">
                  <c:v>1679005.4656192691</c:v>
                </c:pt>
                <c:pt idx="54">
                  <c:v>1720550.2232623326</c:v>
                </c:pt>
                <c:pt idx="55">
                  <c:v>1762758.5481269455</c:v>
                </c:pt>
                <c:pt idx="56">
                  <c:v>1860439.7139426689</c:v>
                </c:pt>
                <c:pt idx="57">
                  <c:v>1957818.7537869883</c:v>
                </c:pt>
                <c:pt idx="58">
                  <c:v>2124469.936087809</c:v>
                </c:pt>
                <c:pt idx="59">
                  <c:v>2400005.3076688503</c:v>
                </c:pt>
                <c:pt idx="60">
                  <c:v>2309630.1316525745</c:v>
                </c:pt>
                <c:pt idx="61">
                  <c:v>2475949.1506269076</c:v>
                </c:pt>
                <c:pt idx="62">
                  <c:v>2731036.3683492462</c:v>
                </c:pt>
                <c:pt idx="63">
                  <c:v>2818115.2709088614</c:v>
                </c:pt>
                <c:pt idx="64">
                  <c:v>2841956.6021784893</c:v>
                </c:pt>
                <c:pt idx="65">
                  <c:v>2839359.2338211234</c:v>
                </c:pt>
                <c:pt idx="66">
                  <c:v>2902313.1033759806</c:v>
                </c:pt>
                <c:pt idx="67">
                  <c:v>2740602.7978765527</c:v>
                </c:pt>
                <c:pt idx="68">
                  <c:v>2675680.6066717287</c:v>
                </c:pt>
                <c:pt idx="69">
                  <c:v>2626471.8441238343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6-41CF-BDF8-0ACEAE10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76064"/>
        <c:axId val="523276392"/>
      </c:scatterChart>
      <c:valAx>
        <c:axId val="5232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276392"/>
        <c:crosses val="autoZero"/>
        <c:crossBetween val="midCat"/>
      </c:valAx>
      <c:valAx>
        <c:axId val="5232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27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 фактора'!$B$1</c:f>
              <c:strCache>
                <c:ptCount val="1"/>
                <c:pt idx="0">
                  <c:v>rgdpo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фактора'!$A$2:$A$71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'2 фактора'!$B$2:$B$71</c:f>
              <c:numCache>
                <c:formatCode>General</c:formatCode>
                <c:ptCount val="70"/>
                <c:pt idx="0">
                  <c:v>213111.0625</c:v>
                </c:pt>
                <c:pt idx="1">
                  <c:v>232222.296875</c:v>
                </c:pt>
                <c:pt idx="2">
                  <c:v>239642.578125</c:v>
                </c:pt>
                <c:pt idx="3">
                  <c:v>256834.96875</c:v>
                </c:pt>
                <c:pt idx="4">
                  <c:v>267962.46875</c:v>
                </c:pt>
                <c:pt idx="5">
                  <c:v>286192.40625</c:v>
                </c:pt>
                <c:pt idx="6">
                  <c:v>297115.375</c:v>
                </c:pt>
                <c:pt idx="7">
                  <c:v>309659.5625</c:v>
                </c:pt>
                <c:pt idx="8">
                  <c:v>323375.28125</c:v>
                </c:pt>
                <c:pt idx="9">
                  <c:v>346656.0625</c:v>
                </c:pt>
                <c:pt idx="10">
                  <c:v>379633.0625</c:v>
                </c:pt>
                <c:pt idx="11">
                  <c:v>411400.09375</c:v>
                </c:pt>
                <c:pt idx="12">
                  <c:v>434536.09375</c:v>
                </c:pt>
                <c:pt idx="13">
                  <c:v>454516.90625</c:v>
                </c:pt>
                <c:pt idx="14">
                  <c:v>467301.90625</c:v>
                </c:pt>
                <c:pt idx="15">
                  <c:v>480474.125</c:v>
                </c:pt>
                <c:pt idx="16">
                  <c:v>507443</c:v>
                </c:pt>
                <c:pt idx="17">
                  <c:v>544073.25</c:v>
                </c:pt>
                <c:pt idx="18">
                  <c:v>579405.5625</c:v>
                </c:pt>
                <c:pt idx="19">
                  <c:v>614753.3125</c:v>
                </c:pt>
                <c:pt idx="20">
                  <c:v>697684.375</c:v>
                </c:pt>
                <c:pt idx="21">
                  <c:v>715245.25</c:v>
                </c:pt>
                <c:pt idx="22">
                  <c:v>751208.875</c:v>
                </c:pt>
                <c:pt idx="23">
                  <c:v>816292.8125</c:v>
                </c:pt>
                <c:pt idx="24">
                  <c:v>873768.875</c:v>
                </c:pt>
                <c:pt idx="25">
                  <c:v>863432.625</c:v>
                </c:pt>
                <c:pt idx="26">
                  <c:v>950277.0625</c:v>
                </c:pt>
                <c:pt idx="27">
                  <c:v>999901.8125</c:v>
                </c:pt>
                <c:pt idx="28">
                  <c:v>1059180</c:v>
                </c:pt>
                <c:pt idx="29">
                  <c:v>1156425.375</c:v>
                </c:pt>
                <c:pt idx="30">
                  <c:v>1236363.75</c:v>
                </c:pt>
                <c:pt idx="31">
                  <c:v>1216659</c:v>
                </c:pt>
                <c:pt idx="32">
                  <c:v>1197943.625</c:v>
                </c:pt>
                <c:pt idx="33">
                  <c:v>1184148.375</c:v>
                </c:pt>
                <c:pt idx="34">
                  <c:v>1199590.5</c:v>
                </c:pt>
                <c:pt idx="35">
                  <c:v>1210967.25</c:v>
                </c:pt>
                <c:pt idx="36">
                  <c:v>1292944.25</c:v>
                </c:pt>
                <c:pt idx="37">
                  <c:v>1358465.125</c:v>
                </c:pt>
                <c:pt idx="38">
                  <c:v>1418727</c:v>
                </c:pt>
                <c:pt idx="39">
                  <c:v>1477758.625</c:v>
                </c:pt>
                <c:pt idx="40">
                  <c:v>1541241.875</c:v>
                </c:pt>
                <c:pt idx="41">
                  <c:v>1588199.5</c:v>
                </c:pt>
                <c:pt idx="42">
                  <c:v>1617795.25</c:v>
                </c:pt>
                <c:pt idx="43">
                  <c:v>1614803.25</c:v>
                </c:pt>
                <c:pt idx="44">
                  <c:v>1667777</c:v>
                </c:pt>
                <c:pt idx="45">
                  <c:v>1748618.125</c:v>
                </c:pt>
                <c:pt idx="46">
                  <c:v>1782923.125</c:v>
                </c:pt>
                <c:pt idx="47">
                  <c:v>1856405.25</c:v>
                </c:pt>
                <c:pt idx="48">
                  <c:v>1942746.25</c:v>
                </c:pt>
                <c:pt idx="49">
                  <c:v>1997615</c:v>
                </c:pt>
                <c:pt idx="50">
                  <c:v>2046561.75</c:v>
                </c:pt>
                <c:pt idx="51">
                  <c:v>2047270.5</c:v>
                </c:pt>
                <c:pt idx="52">
                  <c:v>2019462.75</c:v>
                </c:pt>
                <c:pt idx="53">
                  <c:v>2028394.5</c:v>
                </c:pt>
                <c:pt idx="54">
                  <c:v>2040372.75</c:v>
                </c:pt>
                <c:pt idx="55">
                  <c:v>2123677.25</c:v>
                </c:pt>
                <c:pt idx="56">
                  <c:v>2202942.75</c:v>
                </c:pt>
                <c:pt idx="57">
                  <c:v>2307500.75</c:v>
                </c:pt>
                <c:pt idx="58">
                  <c:v>2359304.75</c:v>
                </c:pt>
                <c:pt idx="59">
                  <c:v>2266004</c:v>
                </c:pt>
                <c:pt idx="60">
                  <c:v>2293011</c:v>
                </c:pt>
                <c:pt idx="61">
                  <c:v>2351126.5</c:v>
                </c:pt>
                <c:pt idx="62">
                  <c:v>2301511</c:v>
                </c:pt>
                <c:pt idx="63">
                  <c:v>2246689.25</c:v>
                </c:pt>
                <c:pt idx="64">
                  <c:v>2232717.75</c:v>
                </c:pt>
                <c:pt idx="65">
                  <c:v>2241117</c:v>
                </c:pt>
                <c:pt idx="66">
                  <c:v>2351041.25</c:v>
                </c:pt>
                <c:pt idx="67">
                  <c:v>2436383.25</c:v>
                </c:pt>
                <c:pt idx="68">
                  <c:v>2458235.75</c:v>
                </c:pt>
                <c:pt idx="69">
                  <c:v>2466327.5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F-4D62-9B59-C83F2CB3C26B}"/>
            </c:ext>
          </c:extLst>
        </c:ser>
        <c:ser>
          <c:idx val="1"/>
          <c:order val="1"/>
          <c:tx>
            <c:strRef>
              <c:f>'2 фактора'!$M$1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фактора'!$A$2:$A$71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'2 фактора'!$M$2:$M$71</c:f>
              <c:numCache>
                <c:formatCode>General</c:formatCode>
                <c:ptCount val="70"/>
                <c:pt idx="0">
                  <c:v>257352.01220132172</c:v>
                </c:pt>
                <c:pt idx="1">
                  <c:v>265641.27037155937</c:v>
                </c:pt>
                <c:pt idx="2">
                  <c:v>272155.91648839228</c:v>
                </c:pt>
                <c:pt idx="3">
                  <c:v>279316.63827077288</c:v>
                </c:pt>
                <c:pt idx="4">
                  <c:v>286695.63125822751</c:v>
                </c:pt>
                <c:pt idx="5">
                  <c:v>301882.77662585233</c:v>
                </c:pt>
                <c:pt idx="6">
                  <c:v>316317.94264477887</c:v>
                </c:pt>
                <c:pt idx="7">
                  <c:v>330510.479263435</c:v>
                </c:pt>
                <c:pt idx="8">
                  <c:v>345554.1732230467</c:v>
                </c:pt>
                <c:pt idx="9">
                  <c:v>363702.79330164538</c:v>
                </c:pt>
                <c:pt idx="10">
                  <c:v>383957.80543525389</c:v>
                </c:pt>
                <c:pt idx="11">
                  <c:v>405843.38013012998</c:v>
                </c:pt>
                <c:pt idx="12">
                  <c:v>434517.92835215398</c:v>
                </c:pt>
                <c:pt idx="13">
                  <c:v>471971.49205886089</c:v>
                </c:pt>
                <c:pt idx="14">
                  <c:v>497981.89795679774</c:v>
                </c:pt>
                <c:pt idx="15">
                  <c:v>532640.4491431046</c:v>
                </c:pt>
                <c:pt idx="16">
                  <c:v>564982.62722646852</c:v>
                </c:pt>
                <c:pt idx="17">
                  <c:v>582764.0515134423</c:v>
                </c:pt>
                <c:pt idx="18">
                  <c:v>610767.89099599281</c:v>
                </c:pt>
                <c:pt idx="19">
                  <c:v>649333.53972823708</c:v>
                </c:pt>
                <c:pt idx="20">
                  <c:v>699285.80561197118</c:v>
                </c:pt>
                <c:pt idx="21">
                  <c:v>739009.65995062678</c:v>
                </c:pt>
                <c:pt idx="22">
                  <c:v>770387.1145163452</c:v>
                </c:pt>
                <c:pt idx="23">
                  <c:v>788025.38954097347</c:v>
                </c:pt>
                <c:pt idx="24">
                  <c:v>808508.23096258601</c:v>
                </c:pt>
                <c:pt idx="25">
                  <c:v>841680.85472798301</c:v>
                </c:pt>
                <c:pt idx="26">
                  <c:v>874142.95063231105</c:v>
                </c:pt>
                <c:pt idx="27">
                  <c:v>925217.43110940326</c:v>
                </c:pt>
                <c:pt idx="28">
                  <c:v>977895.84857070795</c:v>
                </c:pt>
                <c:pt idx="29">
                  <c:v>1023597.8614859255</c:v>
                </c:pt>
                <c:pt idx="30">
                  <c:v>1049581.5897806182</c:v>
                </c:pt>
                <c:pt idx="31">
                  <c:v>1071058.9460630673</c:v>
                </c:pt>
                <c:pt idx="32">
                  <c:v>1067515.1009249012</c:v>
                </c:pt>
                <c:pt idx="33">
                  <c:v>1051983.9443628944</c:v>
                </c:pt>
                <c:pt idx="34">
                  <c:v>1050623.4998249745</c:v>
                </c:pt>
                <c:pt idx="35">
                  <c:v>1053304.7922724253</c:v>
                </c:pt>
                <c:pt idx="36">
                  <c:v>1078724.9832653904</c:v>
                </c:pt>
                <c:pt idx="37">
                  <c:v>1129275.1049704016</c:v>
                </c:pt>
                <c:pt idx="38">
                  <c:v>1190278.1343757461</c:v>
                </c:pt>
                <c:pt idx="39">
                  <c:v>1274102.5930873607</c:v>
                </c:pt>
                <c:pt idx="40">
                  <c:v>1356604.6270510931</c:v>
                </c:pt>
                <c:pt idx="41">
                  <c:v>1442957.9347150447</c:v>
                </c:pt>
                <c:pt idx="42">
                  <c:v>1575757.0645726151</c:v>
                </c:pt>
                <c:pt idx="43">
                  <c:v>1735931.7258521353</c:v>
                </c:pt>
                <c:pt idx="44">
                  <c:v>1862953.0847274475</c:v>
                </c:pt>
                <c:pt idx="45">
                  <c:v>1931774.6287085905</c:v>
                </c:pt>
                <c:pt idx="46">
                  <c:v>1940336.4450666332</c:v>
                </c:pt>
                <c:pt idx="47">
                  <c:v>1918333.9697738234</c:v>
                </c:pt>
                <c:pt idx="48">
                  <c:v>1887823.1757765929</c:v>
                </c:pt>
                <c:pt idx="49">
                  <c:v>1833979.185821075</c:v>
                </c:pt>
                <c:pt idx="50">
                  <c:v>1768039.9102013716</c:v>
                </c:pt>
                <c:pt idx="51">
                  <c:v>1690600.416016605</c:v>
                </c:pt>
                <c:pt idx="52">
                  <c:v>1619510.7167564358</c:v>
                </c:pt>
                <c:pt idx="53">
                  <c:v>1604670.2244184467</c:v>
                </c:pt>
                <c:pt idx="54">
                  <c:v>1655893.3255266352</c:v>
                </c:pt>
                <c:pt idx="55">
                  <c:v>1708703.5492626245</c:v>
                </c:pt>
                <c:pt idx="56">
                  <c:v>1850688.2257396965</c:v>
                </c:pt>
                <c:pt idx="57">
                  <c:v>1977592.2743783696</c:v>
                </c:pt>
                <c:pt idx="58">
                  <c:v>2162456.7467045425</c:v>
                </c:pt>
                <c:pt idx="59">
                  <c:v>2435732.4770599869</c:v>
                </c:pt>
                <c:pt idx="60">
                  <c:v>2311430.4767258582</c:v>
                </c:pt>
                <c:pt idx="61">
                  <c:v>2539207.6530430415</c:v>
                </c:pt>
                <c:pt idx="62">
                  <c:v>2865083.3913949435</c:v>
                </c:pt>
                <c:pt idx="63">
                  <c:v>2923876.3658673563</c:v>
                </c:pt>
                <c:pt idx="64">
                  <c:v>2966023.0250768969</c:v>
                </c:pt>
                <c:pt idx="65">
                  <c:v>3020269.1333940416</c:v>
                </c:pt>
                <c:pt idx="66">
                  <c:v>3176785.0941951899</c:v>
                </c:pt>
                <c:pt idx="67">
                  <c:v>3041581.038590265</c:v>
                </c:pt>
                <c:pt idx="68">
                  <c:v>3013401.6798041593</c:v>
                </c:pt>
                <c:pt idx="69">
                  <c:v>2997434.8677073135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EF-4D62-9B59-C83F2CB3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99024"/>
        <c:axId val="461299680"/>
      </c:scatterChart>
      <c:valAx>
        <c:axId val="4612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99680"/>
        <c:crosses val="autoZero"/>
        <c:crossBetween val="midCat"/>
      </c:valAx>
      <c:valAx>
        <c:axId val="461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 фактора'!$B$1</c:f>
              <c:strCache>
                <c:ptCount val="1"/>
                <c:pt idx="0">
                  <c:v>rgdpo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фактора'!$A$2:$A$71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'3 фактора'!$B$2:$B$71</c:f>
              <c:numCache>
                <c:formatCode>General</c:formatCode>
                <c:ptCount val="70"/>
                <c:pt idx="0">
                  <c:v>213111.0625</c:v>
                </c:pt>
                <c:pt idx="1">
                  <c:v>232222.296875</c:v>
                </c:pt>
                <c:pt idx="2">
                  <c:v>239642.578125</c:v>
                </c:pt>
                <c:pt idx="3">
                  <c:v>256834.96875</c:v>
                </c:pt>
                <c:pt idx="4">
                  <c:v>267962.46875</c:v>
                </c:pt>
                <c:pt idx="5">
                  <c:v>286192.40625</c:v>
                </c:pt>
                <c:pt idx="6">
                  <c:v>297115.375</c:v>
                </c:pt>
                <c:pt idx="7">
                  <c:v>309659.5625</c:v>
                </c:pt>
                <c:pt idx="8">
                  <c:v>323375.28125</c:v>
                </c:pt>
                <c:pt idx="9">
                  <c:v>346656.0625</c:v>
                </c:pt>
                <c:pt idx="10">
                  <c:v>379633.0625</c:v>
                </c:pt>
                <c:pt idx="11">
                  <c:v>411400.09375</c:v>
                </c:pt>
                <c:pt idx="12">
                  <c:v>434536.09375</c:v>
                </c:pt>
                <c:pt idx="13">
                  <c:v>454516.90625</c:v>
                </c:pt>
                <c:pt idx="14">
                  <c:v>467301.90625</c:v>
                </c:pt>
                <c:pt idx="15">
                  <c:v>480474.125</c:v>
                </c:pt>
                <c:pt idx="16">
                  <c:v>507443</c:v>
                </c:pt>
                <c:pt idx="17">
                  <c:v>544073.25</c:v>
                </c:pt>
                <c:pt idx="18">
                  <c:v>579405.5625</c:v>
                </c:pt>
                <c:pt idx="19">
                  <c:v>614753.3125</c:v>
                </c:pt>
                <c:pt idx="20">
                  <c:v>697684.375</c:v>
                </c:pt>
                <c:pt idx="21">
                  <c:v>715245.25</c:v>
                </c:pt>
                <c:pt idx="22">
                  <c:v>751208.875</c:v>
                </c:pt>
                <c:pt idx="23">
                  <c:v>816292.8125</c:v>
                </c:pt>
                <c:pt idx="24">
                  <c:v>873768.875</c:v>
                </c:pt>
                <c:pt idx="25">
                  <c:v>863432.625</c:v>
                </c:pt>
                <c:pt idx="26">
                  <c:v>950277.0625</c:v>
                </c:pt>
                <c:pt idx="27">
                  <c:v>999901.8125</c:v>
                </c:pt>
                <c:pt idx="28">
                  <c:v>1059180</c:v>
                </c:pt>
                <c:pt idx="29">
                  <c:v>1156425.375</c:v>
                </c:pt>
                <c:pt idx="30">
                  <c:v>1236363.75</c:v>
                </c:pt>
                <c:pt idx="31">
                  <c:v>1216659</c:v>
                </c:pt>
                <c:pt idx="32">
                  <c:v>1197943.625</c:v>
                </c:pt>
                <c:pt idx="33">
                  <c:v>1184148.375</c:v>
                </c:pt>
                <c:pt idx="34">
                  <c:v>1199590.5</c:v>
                </c:pt>
                <c:pt idx="35">
                  <c:v>1210967.25</c:v>
                </c:pt>
                <c:pt idx="36">
                  <c:v>1292944.25</c:v>
                </c:pt>
                <c:pt idx="37">
                  <c:v>1358465.125</c:v>
                </c:pt>
                <c:pt idx="38">
                  <c:v>1418727</c:v>
                </c:pt>
                <c:pt idx="39">
                  <c:v>1477758.625</c:v>
                </c:pt>
                <c:pt idx="40">
                  <c:v>1541241.875</c:v>
                </c:pt>
                <c:pt idx="41">
                  <c:v>1588199.5</c:v>
                </c:pt>
                <c:pt idx="42">
                  <c:v>1617795.25</c:v>
                </c:pt>
                <c:pt idx="43">
                  <c:v>1614803.25</c:v>
                </c:pt>
                <c:pt idx="44">
                  <c:v>1667777</c:v>
                </c:pt>
                <c:pt idx="45">
                  <c:v>1748618.125</c:v>
                </c:pt>
                <c:pt idx="46">
                  <c:v>1782923.125</c:v>
                </c:pt>
                <c:pt idx="47">
                  <c:v>1856405.25</c:v>
                </c:pt>
                <c:pt idx="48">
                  <c:v>1942746.25</c:v>
                </c:pt>
                <c:pt idx="49">
                  <c:v>1997615</c:v>
                </c:pt>
                <c:pt idx="50">
                  <c:v>2046561.75</c:v>
                </c:pt>
                <c:pt idx="51">
                  <c:v>2047270.5</c:v>
                </c:pt>
                <c:pt idx="52">
                  <c:v>2019462.75</c:v>
                </c:pt>
                <c:pt idx="53">
                  <c:v>2028394.5</c:v>
                </c:pt>
                <c:pt idx="54">
                  <c:v>2040372.75</c:v>
                </c:pt>
                <c:pt idx="55">
                  <c:v>2123677.25</c:v>
                </c:pt>
                <c:pt idx="56">
                  <c:v>2202942.75</c:v>
                </c:pt>
                <c:pt idx="57">
                  <c:v>2307500.75</c:v>
                </c:pt>
                <c:pt idx="58">
                  <c:v>2359304.75</c:v>
                </c:pt>
                <c:pt idx="59">
                  <c:v>2266004</c:v>
                </c:pt>
                <c:pt idx="60">
                  <c:v>2293011</c:v>
                </c:pt>
                <c:pt idx="61">
                  <c:v>2351126.5</c:v>
                </c:pt>
                <c:pt idx="62">
                  <c:v>2301511</c:v>
                </c:pt>
                <c:pt idx="63">
                  <c:v>2246689.25</c:v>
                </c:pt>
                <c:pt idx="64">
                  <c:v>2232717.75</c:v>
                </c:pt>
                <c:pt idx="65">
                  <c:v>2241117</c:v>
                </c:pt>
                <c:pt idx="66">
                  <c:v>2351041.25</c:v>
                </c:pt>
                <c:pt idx="67">
                  <c:v>2436383.25</c:v>
                </c:pt>
                <c:pt idx="68">
                  <c:v>2458235.75</c:v>
                </c:pt>
                <c:pt idx="69">
                  <c:v>2466327.5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8-42B2-9A16-40976A5FDF68}"/>
            </c:ext>
          </c:extLst>
        </c:ser>
        <c:ser>
          <c:idx val="1"/>
          <c:order val="1"/>
          <c:tx>
            <c:strRef>
              <c:f>'3 фактора'!$N$1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фактора'!$A$2:$A$71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'3 фактора'!$N$2:$N$71</c:f>
              <c:numCache>
                <c:formatCode>General</c:formatCode>
                <c:ptCount val="70"/>
                <c:pt idx="0">
                  <c:v>273153.38165238797</c:v>
                </c:pt>
                <c:pt idx="1">
                  <c:v>282102.83261757408</c:v>
                </c:pt>
                <c:pt idx="2">
                  <c:v>286314.73112556123</c:v>
                </c:pt>
                <c:pt idx="3">
                  <c:v>289603.17488030298</c:v>
                </c:pt>
                <c:pt idx="4">
                  <c:v>291304.17558618647</c:v>
                </c:pt>
                <c:pt idx="5">
                  <c:v>305244.9830426012</c:v>
                </c:pt>
                <c:pt idx="6">
                  <c:v>316442.36487903859</c:v>
                </c:pt>
                <c:pt idx="7">
                  <c:v>326906.66439396294</c:v>
                </c:pt>
                <c:pt idx="8">
                  <c:v>338415.62925333052</c:v>
                </c:pt>
                <c:pt idx="9">
                  <c:v>353021.53297845821</c:v>
                </c:pt>
                <c:pt idx="10">
                  <c:v>367050.2257004921</c:v>
                </c:pt>
                <c:pt idx="11">
                  <c:v>381560.4055746423</c:v>
                </c:pt>
                <c:pt idx="12">
                  <c:v>406633.15507056692</c:v>
                </c:pt>
                <c:pt idx="13">
                  <c:v>448528.43729384226</c:v>
                </c:pt>
                <c:pt idx="14">
                  <c:v>474617.53450812603</c:v>
                </c:pt>
                <c:pt idx="15">
                  <c:v>526997.66698359838</c:v>
                </c:pt>
                <c:pt idx="16">
                  <c:v>573352.77883723215</c:v>
                </c:pt>
                <c:pt idx="17">
                  <c:v>581204.38859872858</c:v>
                </c:pt>
                <c:pt idx="18">
                  <c:v>609247.95966710034</c:v>
                </c:pt>
                <c:pt idx="19">
                  <c:v>652043.75064057449</c:v>
                </c:pt>
                <c:pt idx="20">
                  <c:v>687165.5451190077</c:v>
                </c:pt>
                <c:pt idx="21">
                  <c:v>727184.24039133324</c:v>
                </c:pt>
                <c:pt idx="22">
                  <c:v>768362.36080844724</c:v>
                </c:pt>
                <c:pt idx="23">
                  <c:v>780373.42076721054</c:v>
                </c:pt>
                <c:pt idx="24">
                  <c:v>792385.44889105286</c:v>
                </c:pt>
                <c:pt idx="25">
                  <c:v>832630.69944712671</c:v>
                </c:pt>
                <c:pt idx="26">
                  <c:v>857070.24688577128</c:v>
                </c:pt>
                <c:pt idx="27">
                  <c:v>903216.43432290468</c:v>
                </c:pt>
                <c:pt idx="28">
                  <c:v>950307.45063479454</c:v>
                </c:pt>
                <c:pt idx="29">
                  <c:v>978820.89814726636</c:v>
                </c:pt>
                <c:pt idx="30">
                  <c:v>989518.36662003805</c:v>
                </c:pt>
                <c:pt idx="31">
                  <c:v>1027464.815057846</c:v>
                </c:pt>
                <c:pt idx="32">
                  <c:v>1047155.0460308501</c:v>
                </c:pt>
                <c:pt idx="33">
                  <c:v>1060989.910730202</c:v>
                </c:pt>
                <c:pt idx="34">
                  <c:v>1089669.1697200357</c:v>
                </c:pt>
                <c:pt idx="35">
                  <c:v>1101093.5764099245</c:v>
                </c:pt>
                <c:pt idx="36">
                  <c:v>1131281.8129542845</c:v>
                </c:pt>
                <c:pt idx="37">
                  <c:v>1187626.8919516583</c:v>
                </c:pt>
                <c:pt idx="38">
                  <c:v>1232520.6352106645</c:v>
                </c:pt>
                <c:pt idx="39">
                  <c:v>1299729.1742081437</c:v>
                </c:pt>
                <c:pt idx="40">
                  <c:v>1342911.4437428624</c:v>
                </c:pt>
                <c:pt idx="41">
                  <c:v>1373117.8840264797</c:v>
                </c:pt>
                <c:pt idx="42">
                  <c:v>1492895.7028044907</c:v>
                </c:pt>
                <c:pt idx="43">
                  <c:v>1694515.7808928592</c:v>
                </c:pt>
                <c:pt idx="44">
                  <c:v>1858111.4849362192</c:v>
                </c:pt>
                <c:pt idx="45">
                  <c:v>1946775.3721432865</c:v>
                </c:pt>
                <c:pt idx="46">
                  <c:v>1978500.3898447552</c:v>
                </c:pt>
                <c:pt idx="47">
                  <c:v>2008547.9182787798</c:v>
                </c:pt>
                <c:pt idx="48">
                  <c:v>2006114.6543374478</c:v>
                </c:pt>
                <c:pt idx="49">
                  <c:v>1981246.8497742899</c:v>
                </c:pt>
                <c:pt idx="50">
                  <c:v>1909700.6616784793</c:v>
                </c:pt>
                <c:pt idx="51">
                  <c:v>1822256.3010737917</c:v>
                </c:pt>
                <c:pt idx="52">
                  <c:v>1745779.4644049727</c:v>
                </c:pt>
                <c:pt idx="53">
                  <c:v>1716615.8978178473</c:v>
                </c:pt>
                <c:pt idx="54">
                  <c:v>1761908.0296179287</c:v>
                </c:pt>
                <c:pt idx="55">
                  <c:v>1807639.3007658694</c:v>
                </c:pt>
                <c:pt idx="56">
                  <c:v>1853083.8125588084</c:v>
                </c:pt>
                <c:pt idx="57">
                  <c:v>1922738.0134381494</c:v>
                </c:pt>
                <c:pt idx="58">
                  <c:v>2068482.314448274</c:v>
                </c:pt>
                <c:pt idx="59">
                  <c:v>2335380.0832629111</c:v>
                </c:pt>
                <c:pt idx="60">
                  <c:v>2340418.533477528</c:v>
                </c:pt>
                <c:pt idx="61">
                  <c:v>2478670.6251962325</c:v>
                </c:pt>
                <c:pt idx="62">
                  <c:v>2695084.3436633535</c:v>
                </c:pt>
                <c:pt idx="63">
                  <c:v>2902450.2358523705</c:v>
                </c:pt>
                <c:pt idx="64">
                  <c:v>2995721.2855446646</c:v>
                </c:pt>
                <c:pt idx="65">
                  <c:v>3013069.9638241231</c:v>
                </c:pt>
                <c:pt idx="66">
                  <c:v>3048882.9190819957</c:v>
                </c:pt>
                <c:pt idx="67">
                  <c:v>2945869.3100861888</c:v>
                </c:pt>
                <c:pt idx="68">
                  <c:v>2923693.6667189137</c:v>
                </c:pt>
                <c:pt idx="69">
                  <c:v>2920542.538310199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8-42B2-9A16-40976A5F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06896"/>
        <c:axId val="461306240"/>
      </c:scatterChart>
      <c:valAx>
        <c:axId val="4613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06240"/>
        <c:crosses val="autoZero"/>
        <c:crossBetween val="midCat"/>
      </c:valAx>
      <c:valAx>
        <c:axId val="461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 фактора с прогрессом'!$B$1</c:f>
              <c:strCache>
                <c:ptCount val="1"/>
                <c:pt idx="0">
                  <c:v>rgdpo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фактора с прогрессом'!$A$2:$A$71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'2 фактора с прогрессом'!$B$2:$B$71</c:f>
              <c:numCache>
                <c:formatCode>General</c:formatCode>
                <c:ptCount val="70"/>
                <c:pt idx="0">
                  <c:v>213111.0625</c:v>
                </c:pt>
                <c:pt idx="1">
                  <c:v>232222.296875</c:v>
                </c:pt>
                <c:pt idx="2">
                  <c:v>239642.578125</c:v>
                </c:pt>
                <c:pt idx="3">
                  <c:v>256834.96875</c:v>
                </c:pt>
                <c:pt idx="4">
                  <c:v>267962.46875</c:v>
                </c:pt>
                <c:pt idx="5">
                  <c:v>286192.40625</c:v>
                </c:pt>
                <c:pt idx="6">
                  <c:v>297115.375</c:v>
                </c:pt>
                <c:pt idx="7">
                  <c:v>309659.5625</c:v>
                </c:pt>
                <c:pt idx="8">
                  <c:v>323375.28125</c:v>
                </c:pt>
                <c:pt idx="9">
                  <c:v>346656.0625</c:v>
                </c:pt>
                <c:pt idx="10">
                  <c:v>379633.0625</c:v>
                </c:pt>
                <c:pt idx="11">
                  <c:v>411400.09375</c:v>
                </c:pt>
                <c:pt idx="12">
                  <c:v>434536.09375</c:v>
                </c:pt>
                <c:pt idx="13">
                  <c:v>454516.90625</c:v>
                </c:pt>
                <c:pt idx="14">
                  <c:v>467301.90625</c:v>
                </c:pt>
                <c:pt idx="15">
                  <c:v>480474.125</c:v>
                </c:pt>
                <c:pt idx="16">
                  <c:v>507443</c:v>
                </c:pt>
                <c:pt idx="17">
                  <c:v>544073.25</c:v>
                </c:pt>
                <c:pt idx="18">
                  <c:v>579405.5625</c:v>
                </c:pt>
                <c:pt idx="19">
                  <c:v>614753.3125</c:v>
                </c:pt>
                <c:pt idx="20">
                  <c:v>697684.375</c:v>
                </c:pt>
                <c:pt idx="21">
                  <c:v>715245.25</c:v>
                </c:pt>
                <c:pt idx="22">
                  <c:v>751208.875</c:v>
                </c:pt>
                <c:pt idx="23">
                  <c:v>816292.8125</c:v>
                </c:pt>
                <c:pt idx="24">
                  <c:v>873768.875</c:v>
                </c:pt>
                <c:pt idx="25">
                  <c:v>863432.625</c:v>
                </c:pt>
                <c:pt idx="26">
                  <c:v>950277.0625</c:v>
                </c:pt>
                <c:pt idx="27">
                  <c:v>999901.8125</c:v>
                </c:pt>
                <c:pt idx="28">
                  <c:v>1059180</c:v>
                </c:pt>
                <c:pt idx="29">
                  <c:v>1156425.375</c:v>
                </c:pt>
                <c:pt idx="30">
                  <c:v>1236363.75</c:v>
                </c:pt>
                <c:pt idx="31">
                  <c:v>1216659</c:v>
                </c:pt>
                <c:pt idx="32">
                  <c:v>1197943.625</c:v>
                </c:pt>
                <c:pt idx="33">
                  <c:v>1184148.375</c:v>
                </c:pt>
                <c:pt idx="34">
                  <c:v>1199590.5</c:v>
                </c:pt>
                <c:pt idx="35">
                  <c:v>1210967.25</c:v>
                </c:pt>
                <c:pt idx="36">
                  <c:v>1292944.25</c:v>
                </c:pt>
                <c:pt idx="37">
                  <c:v>1358465.125</c:v>
                </c:pt>
                <c:pt idx="38">
                  <c:v>1418727</c:v>
                </c:pt>
                <c:pt idx="39">
                  <c:v>1477758.625</c:v>
                </c:pt>
                <c:pt idx="40">
                  <c:v>1541241.875</c:v>
                </c:pt>
                <c:pt idx="41">
                  <c:v>1588199.5</c:v>
                </c:pt>
                <c:pt idx="42">
                  <c:v>1617795.25</c:v>
                </c:pt>
                <c:pt idx="43">
                  <c:v>1614803.25</c:v>
                </c:pt>
                <c:pt idx="44">
                  <c:v>1667777</c:v>
                </c:pt>
                <c:pt idx="45">
                  <c:v>1748618.125</c:v>
                </c:pt>
                <c:pt idx="46">
                  <c:v>1782923.125</c:v>
                </c:pt>
                <c:pt idx="47">
                  <c:v>1856405.25</c:v>
                </c:pt>
                <c:pt idx="48">
                  <c:v>1942746.25</c:v>
                </c:pt>
                <c:pt idx="49">
                  <c:v>1997615</c:v>
                </c:pt>
                <c:pt idx="50">
                  <c:v>2046561.75</c:v>
                </c:pt>
                <c:pt idx="51">
                  <c:v>2047270.5</c:v>
                </c:pt>
                <c:pt idx="52">
                  <c:v>2019462.75</c:v>
                </c:pt>
                <c:pt idx="53">
                  <c:v>2028394.5</c:v>
                </c:pt>
                <c:pt idx="54">
                  <c:v>2040372.75</c:v>
                </c:pt>
                <c:pt idx="55">
                  <c:v>2123677.25</c:v>
                </c:pt>
                <c:pt idx="56">
                  <c:v>2202942.75</c:v>
                </c:pt>
                <c:pt idx="57">
                  <c:v>2307500.75</c:v>
                </c:pt>
                <c:pt idx="58">
                  <c:v>2359304.75</c:v>
                </c:pt>
                <c:pt idx="59">
                  <c:v>2266004</c:v>
                </c:pt>
                <c:pt idx="60">
                  <c:v>2293011</c:v>
                </c:pt>
                <c:pt idx="61">
                  <c:v>2351126.5</c:v>
                </c:pt>
                <c:pt idx="62">
                  <c:v>2301511</c:v>
                </c:pt>
                <c:pt idx="63">
                  <c:v>2246689.25</c:v>
                </c:pt>
                <c:pt idx="64">
                  <c:v>2232717.75</c:v>
                </c:pt>
                <c:pt idx="65">
                  <c:v>2241117</c:v>
                </c:pt>
                <c:pt idx="66">
                  <c:v>2351041.25</c:v>
                </c:pt>
                <c:pt idx="67">
                  <c:v>2436383.25</c:v>
                </c:pt>
                <c:pt idx="68">
                  <c:v>2458235.75</c:v>
                </c:pt>
                <c:pt idx="69">
                  <c:v>2466327.5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F-4455-82AE-FA587D7DDF2E}"/>
            </c:ext>
          </c:extLst>
        </c:ser>
        <c:ser>
          <c:idx val="1"/>
          <c:order val="1"/>
          <c:tx>
            <c:strRef>
              <c:f>'2 фактора с прогрессом'!$N$1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фактора с прогрессом'!$A$2:$A$71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'2 фактора с прогрессом'!$N$2:$N$71</c:f>
              <c:numCache>
                <c:formatCode>General</c:formatCode>
                <c:ptCount val="70"/>
                <c:pt idx="0">
                  <c:v>256623.19546020855</c:v>
                </c:pt>
                <c:pt idx="1">
                  <c:v>264622.82067654066</c:v>
                </c:pt>
                <c:pt idx="2">
                  <c:v>271228.67513251939</c:v>
                </c:pt>
                <c:pt idx="3">
                  <c:v>278701.970535637</c:v>
                </c:pt>
                <c:pt idx="4">
                  <c:v>286654.05402114935</c:v>
                </c:pt>
                <c:pt idx="5">
                  <c:v>301822.34516997007</c:v>
                </c:pt>
                <c:pt idx="6">
                  <c:v>316466.05956512672</c:v>
                </c:pt>
                <c:pt idx="7">
                  <c:v>330913.04643099068</c:v>
                </c:pt>
                <c:pt idx="8">
                  <c:v>346161.02260437614</c:v>
                </c:pt>
                <c:pt idx="9">
                  <c:v>364501.36594772019</c:v>
                </c:pt>
                <c:pt idx="10">
                  <c:v>385340.30988243851</c:v>
                </c:pt>
                <c:pt idx="11">
                  <c:v>408182.57033818844</c:v>
                </c:pt>
                <c:pt idx="12">
                  <c:v>437216.74364128662</c:v>
                </c:pt>
                <c:pt idx="13">
                  <c:v>473743.50040223298</c:v>
                </c:pt>
                <c:pt idx="14">
                  <c:v>499459.96628125152</c:v>
                </c:pt>
                <c:pt idx="15">
                  <c:v>531106.87078950135</c:v>
                </c:pt>
                <c:pt idx="16">
                  <c:v>561048.08669938962</c:v>
                </c:pt>
                <c:pt idx="17">
                  <c:v>579914.79986355745</c:v>
                </c:pt>
                <c:pt idx="18">
                  <c:v>607522.13083025045</c:v>
                </c:pt>
                <c:pt idx="19">
                  <c:v>645048.40066705272</c:v>
                </c:pt>
                <c:pt idx="20">
                  <c:v>696779.9639473214</c:v>
                </c:pt>
                <c:pt idx="21">
                  <c:v>736772.34576592699</c:v>
                </c:pt>
                <c:pt idx="22">
                  <c:v>767014.40624273743</c:v>
                </c:pt>
                <c:pt idx="23">
                  <c:v>785826.85715655831</c:v>
                </c:pt>
                <c:pt idx="24">
                  <c:v>807949.50401832082</c:v>
                </c:pt>
                <c:pt idx="25">
                  <c:v>840475.18054922728</c:v>
                </c:pt>
                <c:pt idx="26">
                  <c:v>874611.31294119381</c:v>
                </c:pt>
                <c:pt idx="27">
                  <c:v>927028.94195364136</c:v>
                </c:pt>
                <c:pt idx="28">
                  <c:v>981223.89838331437</c:v>
                </c:pt>
                <c:pt idx="29">
                  <c:v>1030271.6397282946</c:v>
                </c:pt>
                <c:pt idx="30">
                  <c:v>1059247.592790097</c:v>
                </c:pt>
                <c:pt idx="31">
                  <c:v>1078836.2914599774</c:v>
                </c:pt>
                <c:pt idx="32">
                  <c:v>1072221.9993566526</c:v>
                </c:pt>
                <c:pt idx="33">
                  <c:v>1052681.8531390838</c:v>
                </c:pt>
                <c:pt idx="34">
                  <c:v>1047470.3921070201</c:v>
                </c:pt>
                <c:pt idx="35">
                  <c:v>1049473.4118524261</c:v>
                </c:pt>
                <c:pt idx="36">
                  <c:v>1075029.9605833837</c:v>
                </c:pt>
                <c:pt idx="37">
                  <c:v>1125887.9815551687</c:v>
                </c:pt>
                <c:pt idx="38">
                  <c:v>1190528.964449605</c:v>
                </c:pt>
                <c:pt idx="39">
                  <c:v>1278510.18761106</c:v>
                </c:pt>
                <c:pt idx="40">
                  <c:v>1368753.9857345824</c:v>
                </c:pt>
                <c:pt idx="41">
                  <c:v>1464786.5027384032</c:v>
                </c:pt>
                <c:pt idx="42">
                  <c:v>1600774.522188718</c:v>
                </c:pt>
                <c:pt idx="43">
                  <c:v>1755880.6505060552</c:v>
                </c:pt>
                <c:pt idx="44">
                  <c:v>1878215.697842649</c:v>
                </c:pt>
                <c:pt idx="45">
                  <c:v>1944029.8535707102</c:v>
                </c:pt>
                <c:pt idx="46">
                  <c:v>1948214.6286994375</c:v>
                </c:pt>
                <c:pt idx="47">
                  <c:v>1917306.7122982161</c:v>
                </c:pt>
                <c:pt idx="48">
                  <c:v>1881390.4366847237</c:v>
                </c:pt>
                <c:pt idx="49">
                  <c:v>1821863.214095494</c:v>
                </c:pt>
                <c:pt idx="50">
                  <c:v>1754983.7438434504</c:v>
                </c:pt>
                <c:pt idx="51">
                  <c:v>1676990.2806518313</c:v>
                </c:pt>
                <c:pt idx="52">
                  <c:v>1604895.5163459375</c:v>
                </c:pt>
                <c:pt idx="53">
                  <c:v>1590845.6193605554</c:v>
                </c:pt>
                <c:pt idx="54">
                  <c:v>1642224.7146843381</c:v>
                </c:pt>
                <c:pt idx="55">
                  <c:v>1695314.0937373019</c:v>
                </c:pt>
                <c:pt idx="56">
                  <c:v>1851168.2841521504</c:v>
                </c:pt>
                <c:pt idx="57">
                  <c:v>1986444.7223261893</c:v>
                </c:pt>
                <c:pt idx="58">
                  <c:v>2177374.8996562236</c:v>
                </c:pt>
                <c:pt idx="59">
                  <c:v>2452118.4600123069</c:v>
                </c:pt>
                <c:pt idx="60">
                  <c:v>2305691.0894985404</c:v>
                </c:pt>
                <c:pt idx="61">
                  <c:v>2544853.2229097234</c:v>
                </c:pt>
                <c:pt idx="62">
                  <c:v>2885742.5951855429</c:v>
                </c:pt>
                <c:pt idx="63">
                  <c:v>2917597.662040235</c:v>
                </c:pt>
                <c:pt idx="64">
                  <c:v>2948073.4303365843</c:v>
                </c:pt>
                <c:pt idx="65">
                  <c:v>3003620.5757308495</c:v>
                </c:pt>
                <c:pt idx="66">
                  <c:v>3174202.3958697491</c:v>
                </c:pt>
                <c:pt idx="67">
                  <c:v>3029683.7768006092</c:v>
                </c:pt>
                <c:pt idx="68">
                  <c:v>2996333.8246258218</c:v>
                </c:pt>
                <c:pt idx="69">
                  <c:v>2974194.0560821192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F-4455-82AE-FA587D7D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03896"/>
        <c:axId val="571708488"/>
      </c:scatterChart>
      <c:valAx>
        <c:axId val="57170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08488"/>
        <c:crosses val="autoZero"/>
        <c:crossBetween val="midCat"/>
      </c:valAx>
      <c:valAx>
        <c:axId val="5717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0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'сравнение моделей'!$B$1</c:f>
              <c:strCache>
                <c:ptCount val="1"/>
                <c:pt idx="0">
                  <c:v>rgdpo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моделей'!$A$2:$A$71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'сравнение моделей'!$B$2:$B$71</c:f>
              <c:numCache>
                <c:formatCode>General</c:formatCode>
                <c:ptCount val="70"/>
                <c:pt idx="0">
                  <c:v>213111.0625</c:v>
                </c:pt>
                <c:pt idx="1">
                  <c:v>232222.296875</c:v>
                </c:pt>
                <c:pt idx="2">
                  <c:v>239642.578125</c:v>
                </c:pt>
                <c:pt idx="3">
                  <c:v>256834.96875</c:v>
                </c:pt>
                <c:pt idx="4">
                  <c:v>267962.46875</c:v>
                </c:pt>
                <c:pt idx="5">
                  <c:v>286192.40625</c:v>
                </c:pt>
                <c:pt idx="6">
                  <c:v>297115.375</c:v>
                </c:pt>
                <c:pt idx="7">
                  <c:v>309659.5625</c:v>
                </c:pt>
                <c:pt idx="8">
                  <c:v>323375.28125</c:v>
                </c:pt>
                <c:pt idx="9">
                  <c:v>346656.0625</c:v>
                </c:pt>
                <c:pt idx="10">
                  <c:v>379633.0625</c:v>
                </c:pt>
                <c:pt idx="11">
                  <c:v>411400.09375</c:v>
                </c:pt>
                <c:pt idx="12">
                  <c:v>434536.09375</c:v>
                </c:pt>
                <c:pt idx="13">
                  <c:v>454516.90625</c:v>
                </c:pt>
                <c:pt idx="14">
                  <c:v>467301.90625</c:v>
                </c:pt>
                <c:pt idx="15">
                  <c:v>480474.125</c:v>
                </c:pt>
                <c:pt idx="16">
                  <c:v>507443</c:v>
                </c:pt>
                <c:pt idx="17">
                  <c:v>544073.25</c:v>
                </c:pt>
                <c:pt idx="18">
                  <c:v>579405.5625</c:v>
                </c:pt>
                <c:pt idx="19">
                  <c:v>614753.3125</c:v>
                </c:pt>
                <c:pt idx="20">
                  <c:v>697684.375</c:v>
                </c:pt>
                <c:pt idx="21">
                  <c:v>715245.25</c:v>
                </c:pt>
                <c:pt idx="22">
                  <c:v>751208.875</c:v>
                </c:pt>
                <c:pt idx="23">
                  <c:v>816292.8125</c:v>
                </c:pt>
                <c:pt idx="24">
                  <c:v>873768.875</c:v>
                </c:pt>
                <c:pt idx="25">
                  <c:v>863432.625</c:v>
                </c:pt>
                <c:pt idx="26">
                  <c:v>950277.0625</c:v>
                </c:pt>
                <c:pt idx="27">
                  <c:v>999901.8125</c:v>
                </c:pt>
                <c:pt idx="28">
                  <c:v>1059180</c:v>
                </c:pt>
                <c:pt idx="29">
                  <c:v>1156425.375</c:v>
                </c:pt>
                <c:pt idx="30">
                  <c:v>1236363.75</c:v>
                </c:pt>
                <c:pt idx="31">
                  <c:v>1216659</c:v>
                </c:pt>
                <c:pt idx="32">
                  <c:v>1197943.625</c:v>
                </c:pt>
                <c:pt idx="33">
                  <c:v>1184148.375</c:v>
                </c:pt>
                <c:pt idx="34">
                  <c:v>1199590.5</c:v>
                </c:pt>
                <c:pt idx="35">
                  <c:v>1210967.25</c:v>
                </c:pt>
                <c:pt idx="36">
                  <c:v>1292944.25</c:v>
                </c:pt>
                <c:pt idx="37">
                  <c:v>1358465.125</c:v>
                </c:pt>
                <c:pt idx="38">
                  <c:v>1418727</c:v>
                </c:pt>
                <c:pt idx="39">
                  <c:v>1477758.625</c:v>
                </c:pt>
                <c:pt idx="40">
                  <c:v>1541241.875</c:v>
                </c:pt>
                <c:pt idx="41">
                  <c:v>1588199.5</c:v>
                </c:pt>
                <c:pt idx="42">
                  <c:v>1617795.25</c:v>
                </c:pt>
                <c:pt idx="43">
                  <c:v>1614803.25</c:v>
                </c:pt>
                <c:pt idx="44">
                  <c:v>1667777</c:v>
                </c:pt>
                <c:pt idx="45">
                  <c:v>1748618.125</c:v>
                </c:pt>
                <c:pt idx="46">
                  <c:v>1782923.125</c:v>
                </c:pt>
                <c:pt idx="47">
                  <c:v>1856405.25</c:v>
                </c:pt>
                <c:pt idx="48">
                  <c:v>1942746.25</c:v>
                </c:pt>
                <c:pt idx="49">
                  <c:v>1997615</c:v>
                </c:pt>
                <c:pt idx="50">
                  <c:v>2046561.75</c:v>
                </c:pt>
                <c:pt idx="51">
                  <c:v>2047270.5</c:v>
                </c:pt>
                <c:pt idx="52">
                  <c:v>2019462.75</c:v>
                </c:pt>
                <c:pt idx="53">
                  <c:v>2028394.5</c:v>
                </c:pt>
                <c:pt idx="54">
                  <c:v>2040372.75</c:v>
                </c:pt>
                <c:pt idx="55">
                  <c:v>2123677.25</c:v>
                </c:pt>
                <c:pt idx="56">
                  <c:v>2202942.75</c:v>
                </c:pt>
                <c:pt idx="57">
                  <c:v>2307500.75</c:v>
                </c:pt>
                <c:pt idx="58">
                  <c:v>2359304.75</c:v>
                </c:pt>
                <c:pt idx="59">
                  <c:v>2266004</c:v>
                </c:pt>
                <c:pt idx="60">
                  <c:v>2293011</c:v>
                </c:pt>
                <c:pt idx="61">
                  <c:v>2351126.5</c:v>
                </c:pt>
                <c:pt idx="62">
                  <c:v>2301511</c:v>
                </c:pt>
                <c:pt idx="63">
                  <c:v>2246689.25</c:v>
                </c:pt>
                <c:pt idx="64">
                  <c:v>2232717.75</c:v>
                </c:pt>
                <c:pt idx="65">
                  <c:v>2241117</c:v>
                </c:pt>
                <c:pt idx="66">
                  <c:v>2351041.25</c:v>
                </c:pt>
                <c:pt idx="67">
                  <c:v>2436383.25</c:v>
                </c:pt>
                <c:pt idx="68">
                  <c:v>2458235.75</c:v>
                </c:pt>
                <c:pt idx="69">
                  <c:v>2466327.5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1-4370-89B6-378283F80262}"/>
            </c:ext>
          </c:extLst>
        </c:ser>
        <c:ser>
          <c:idx val="1"/>
          <c:order val="1"/>
          <c:tx>
            <c:strRef>
              <c:f>'сравнение моделей'!$C$1</c:f>
              <c:strCache>
                <c:ptCount val="1"/>
                <c:pt idx="0">
                  <c:v>Y 3 фактора с прогрессом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моделей'!$A$2:$A$71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'сравнение моделей'!$C$2:$C$71</c:f>
              <c:numCache>
                <c:formatCode>General</c:formatCode>
                <c:ptCount val="70"/>
                <c:pt idx="0">
                  <c:v>281479.99744599586</c:v>
                </c:pt>
                <c:pt idx="1">
                  <c:v>287857.35730673879</c:v>
                </c:pt>
                <c:pt idx="2">
                  <c:v>290715.41862632654</c:v>
                </c:pt>
                <c:pt idx="3">
                  <c:v>293467.56991033407</c:v>
                </c:pt>
                <c:pt idx="4">
                  <c:v>295519.71749373933</c:v>
                </c:pt>
                <c:pt idx="5">
                  <c:v>307990.15134890925</c:v>
                </c:pt>
                <c:pt idx="6">
                  <c:v>318098.2972166324</c:v>
                </c:pt>
                <c:pt idx="7">
                  <c:v>327445.8205235874</c:v>
                </c:pt>
                <c:pt idx="8">
                  <c:v>337513.50345139386</c:v>
                </c:pt>
                <c:pt idx="9">
                  <c:v>350547.79897147883</c:v>
                </c:pt>
                <c:pt idx="10">
                  <c:v>364223.88521130005</c:v>
                </c:pt>
                <c:pt idx="11">
                  <c:v>380759.21831114689</c:v>
                </c:pt>
                <c:pt idx="12">
                  <c:v>405772.06236568489</c:v>
                </c:pt>
                <c:pt idx="13">
                  <c:v>443164.53041852458</c:v>
                </c:pt>
                <c:pt idx="14">
                  <c:v>466506.68753242027</c:v>
                </c:pt>
                <c:pt idx="15">
                  <c:v>506165.90220636985</c:v>
                </c:pt>
                <c:pt idx="16">
                  <c:v>541345.20593824435</c:v>
                </c:pt>
                <c:pt idx="17">
                  <c:v>551084.99208723009</c:v>
                </c:pt>
                <c:pt idx="18">
                  <c:v>575243.40722132847</c:v>
                </c:pt>
                <c:pt idx="19">
                  <c:v>611532.97519189527</c:v>
                </c:pt>
                <c:pt idx="20">
                  <c:v>650771.8310794885</c:v>
                </c:pt>
                <c:pt idx="21">
                  <c:v>693577.40428364999</c:v>
                </c:pt>
                <c:pt idx="22">
                  <c:v>732448.72777431086</c:v>
                </c:pt>
                <c:pt idx="23">
                  <c:v>750884.84353687521</c:v>
                </c:pt>
                <c:pt idx="24">
                  <c:v>771148.51452907093</c:v>
                </c:pt>
                <c:pt idx="25">
                  <c:v>811636.13124561578</c:v>
                </c:pt>
                <c:pt idx="26">
                  <c:v>845073.42575609614</c:v>
                </c:pt>
                <c:pt idx="27">
                  <c:v>899819.97824672027</c:v>
                </c:pt>
                <c:pt idx="28">
                  <c:v>956573.22214408079</c:v>
                </c:pt>
                <c:pt idx="29">
                  <c:v>1001121.7649593313</c:v>
                </c:pt>
                <c:pt idx="30">
                  <c:v>1025712.8270842095</c:v>
                </c:pt>
                <c:pt idx="31">
                  <c:v>1062236.7283403641</c:v>
                </c:pt>
                <c:pt idx="32">
                  <c:v>1074972.2992813718</c:v>
                </c:pt>
                <c:pt idx="33">
                  <c:v>1077369.0486044541</c:v>
                </c:pt>
                <c:pt idx="34">
                  <c:v>1095460.3635896686</c:v>
                </c:pt>
                <c:pt idx="35">
                  <c:v>1108335.894595399</c:v>
                </c:pt>
                <c:pt idx="36">
                  <c:v>1144864.4414512205</c:v>
                </c:pt>
                <c:pt idx="37">
                  <c:v>1210573.6762932909</c:v>
                </c:pt>
                <c:pt idx="38">
                  <c:v>1278805.1613766493</c:v>
                </c:pt>
                <c:pt idx="39">
                  <c:v>1373801.1530760557</c:v>
                </c:pt>
                <c:pt idx="40">
                  <c:v>1457467.0859262142</c:v>
                </c:pt>
                <c:pt idx="41">
                  <c:v>1525894.3155362143</c:v>
                </c:pt>
                <c:pt idx="42">
                  <c:v>1664351.0410851748</c:v>
                </c:pt>
                <c:pt idx="43">
                  <c:v>1861194.843276439</c:v>
                </c:pt>
                <c:pt idx="44">
                  <c:v>2016012.7201978324</c:v>
                </c:pt>
                <c:pt idx="45">
                  <c:v>2094029.8435174534</c:v>
                </c:pt>
                <c:pt idx="46">
                  <c:v>2103293.5023999568</c:v>
                </c:pt>
                <c:pt idx="47">
                  <c:v>2090915.5962237427</c:v>
                </c:pt>
                <c:pt idx="48">
                  <c:v>2057423.3366649966</c:v>
                </c:pt>
                <c:pt idx="49">
                  <c:v>1998107.2054296748</c:v>
                </c:pt>
                <c:pt idx="50">
                  <c:v>1910139.0254688824</c:v>
                </c:pt>
                <c:pt idx="51">
                  <c:v>1806355.4622604989</c:v>
                </c:pt>
                <c:pt idx="52">
                  <c:v>1713246.9621309934</c:v>
                </c:pt>
                <c:pt idx="53">
                  <c:v>1679005.4656192691</c:v>
                </c:pt>
                <c:pt idx="54">
                  <c:v>1720550.2232623326</c:v>
                </c:pt>
                <c:pt idx="55">
                  <c:v>1762758.5481269455</c:v>
                </c:pt>
                <c:pt idx="56">
                  <c:v>1860439.7139426689</c:v>
                </c:pt>
                <c:pt idx="57">
                  <c:v>1957818.7537869883</c:v>
                </c:pt>
                <c:pt idx="58">
                  <c:v>2124469.936087809</c:v>
                </c:pt>
                <c:pt idx="59">
                  <c:v>2400005.3076688503</c:v>
                </c:pt>
                <c:pt idx="60">
                  <c:v>2309630.1316525745</c:v>
                </c:pt>
                <c:pt idx="61">
                  <c:v>2475949.1506269076</c:v>
                </c:pt>
                <c:pt idx="62">
                  <c:v>2731036.3683492462</c:v>
                </c:pt>
                <c:pt idx="63">
                  <c:v>2818115.2709088614</c:v>
                </c:pt>
                <c:pt idx="64">
                  <c:v>2841956.6021784893</c:v>
                </c:pt>
                <c:pt idx="65">
                  <c:v>2839359.2338211234</c:v>
                </c:pt>
                <c:pt idx="66">
                  <c:v>2902313.1033759806</c:v>
                </c:pt>
                <c:pt idx="67">
                  <c:v>2740602.7978765527</c:v>
                </c:pt>
                <c:pt idx="68">
                  <c:v>2675680.6066717287</c:v>
                </c:pt>
                <c:pt idx="69">
                  <c:v>2626471.8441238343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A1-4370-89B6-378283F80262}"/>
            </c:ext>
          </c:extLst>
        </c:ser>
        <c:ser>
          <c:idx val="2"/>
          <c:order val="2"/>
          <c:tx>
            <c:strRef>
              <c:f>'сравнение моделей'!$D$1</c:f>
              <c:strCache>
                <c:ptCount val="1"/>
                <c:pt idx="0">
                  <c:v>Y 2 фактора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моделей'!$A$2:$A$71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'сравнение моделей'!$D$2:$D$71</c:f>
              <c:numCache>
                <c:formatCode>General</c:formatCode>
                <c:ptCount val="70"/>
                <c:pt idx="0">
                  <c:v>257352.01220132172</c:v>
                </c:pt>
                <c:pt idx="1">
                  <c:v>265641.27037155937</c:v>
                </c:pt>
                <c:pt idx="2">
                  <c:v>272155.91648839228</c:v>
                </c:pt>
                <c:pt idx="3">
                  <c:v>279316.63827077288</c:v>
                </c:pt>
                <c:pt idx="4">
                  <c:v>286695.63125822751</c:v>
                </c:pt>
                <c:pt idx="5">
                  <c:v>301882.77662585233</c:v>
                </c:pt>
                <c:pt idx="6">
                  <c:v>316317.94264477887</c:v>
                </c:pt>
                <c:pt idx="7">
                  <c:v>330510.479263435</c:v>
                </c:pt>
                <c:pt idx="8">
                  <c:v>345554.1732230467</c:v>
                </c:pt>
                <c:pt idx="9">
                  <c:v>363702.79330164538</c:v>
                </c:pt>
                <c:pt idx="10">
                  <c:v>383957.80543525389</c:v>
                </c:pt>
                <c:pt idx="11">
                  <c:v>405843.38013012998</c:v>
                </c:pt>
                <c:pt idx="12">
                  <c:v>434517.92835215398</c:v>
                </c:pt>
                <c:pt idx="13">
                  <c:v>471971.49205886089</c:v>
                </c:pt>
                <c:pt idx="14">
                  <c:v>497981.89795679774</c:v>
                </c:pt>
                <c:pt idx="15">
                  <c:v>532640.4491431046</c:v>
                </c:pt>
                <c:pt idx="16">
                  <c:v>564982.62722646852</c:v>
                </c:pt>
                <c:pt idx="17">
                  <c:v>582764.0515134423</c:v>
                </c:pt>
                <c:pt idx="18">
                  <c:v>610767.89099599281</c:v>
                </c:pt>
                <c:pt idx="19">
                  <c:v>649333.53972823708</c:v>
                </c:pt>
                <c:pt idx="20">
                  <c:v>699285.80561197118</c:v>
                </c:pt>
                <c:pt idx="21">
                  <c:v>739009.65995062678</c:v>
                </c:pt>
                <c:pt idx="22">
                  <c:v>770387.1145163452</c:v>
                </c:pt>
                <c:pt idx="23">
                  <c:v>788025.38954097347</c:v>
                </c:pt>
                <c:pt idx="24">
                  <c:v>808508.23096258601</c:v>
                </c:pt>
                <c:pt idx="25">
                  <c:v>841680.85472798301</c:v>
                </c:pt>
                <c:pt idx="26">
                  <c:v>874142.95063231105</c:v>
                </c:pt>
                <c:pt idx="27">
                  <c:v>925217.43110940326</c:v>
                </c:pt>
                <c:pt idx="28">
                  <c:v>977895.84857070795</c:v>
                </c:pt>
                <c:pt idx="29">
                  <c:v>1023597.8614859255</c:v>
                </c:pt>
                <c:pt idx="30">
                  <c:v>1049581.5897806182</c:v>
                </c:pt>
                <c:pt idx="31">
                  <c:v>1071058.9460630673</c:v>
                </c:pt>
                <c:pt idx="32">
                  <c:v>1067515.1009249012</c:v>
                </c:pt>
                <c:pt idx="33">
                  <c:v>1051983.9443628944</c:v>
                </c:pt>
                <c:pt idx="34">
                  <c:v>1050623.4998249745</c:v>
                </c:pt>
                <c:pt idx="35">
                  <c:v>1053304.7922724253</c:v>
                </c:pt>
                <c:pt idx="36">
                  <c:v>1078724.9832653904</c:v>
                </c:pt>
                <c:pt idx="37">
                  <c:v>1129275.1049704016</c:v>
                </c:pt>
                <c:pt idx="38">
                  <c:v>1190278.1343757461</c:v>
                </c:pt>
                <c:pt idx="39">
                  <c:v>1274102.5930873607</c:v>
                </c:pt>
                <c:pt idx="40">
                  <c:v>1356604.6270510931</c:v>
                </c:pt>
                <c:pt idx="41">
                  <c:v>1442957.9347150447</c:v>
                </c:pt>
                <c:pt idx="42">
                  <c:v>1575757.0645726151</c:v>
                </c:pt>
                <c:pt idx="43">
                  <c:v>1735931.7258521353</c:v>
                </c:pt>
                <c:pt idx="44">
                  <c:v>1862953.0847274475</c:v>
                </c:pt>
                <c:pt idx="45">
                  <c:v>1931774.6287085905</c:v>
                </c:pt>
                <c:pt idx="46">
                  <c:v>1940336.4450666332</c:v>
                </c:pt>
                <c:pt idx="47">
                  <c:v>1918333.9697738234</c:v>
                </c:pt>
                <c:pt idx="48">
                  <c:v>1887823.1757765929</c:v>
                </c:pt>
                <c:pt idx="49">
                  <c:v>1833979.185821075</c:v>
                </c:pt>
                <c:pt idx="50">
                  <c:v>1768039.9102013716</c:v>
                </c:pt>
                <c:pt idx="51">
                  <c:v>1690600.416016605</c:v>
                </c:pt>
                <c:pt idx="52">
                  <c:v>1619510.7167564358</c:v>
                </c:pt>
                <c:pt idx="53">
                  <c:v>1604670.2244184467</c:v>
                </c:pt>
                <c:pt idx="54">
                  <c:v>1655893.3255266352</c:v>
                </c:pt>
                <c:pt idx="55">
                  <c:v>1708703.5492626245</c:v>
                </c:pt>
                <c:pt idx="56">
                  <c:v>1850688.2257396965</c:v>
                </c:pt>
                <c:pt idx="57">
                  <c:v>1977592.2743783696</c:v>
                </c:pt>
                <c:pt idx="58">
                  <c:v>2162456.7467045425</c:v>
                </c:pt>
                <c:pt idx="59">
                  <c:v>2435732.4770599869</c:v>
                </c:pt>
                <c:pt idx="60">
                  <c:v>2311430.4767258582</c:v>
                </c:pt>
                <c:pt idx="61">
                  <c:v>2539207.6530430415</c:v>
                </c:pt>
                <c:pt idx="62">
                  <c:v>2865083.3913949435</c:v>
                </c:pt>
                <c:pt idx="63">
                  <c:v>2923876.3658673563</c:v>
                </c:pt>
                <c:pt idx="64">
                  <c:v>2966023.0250768969</c:v>
                </c:pt>
                <c:pt idx="65">
                  <c:v>3020269.1333940416</c:v>
                </c:pt>
                <c:pt idx="66">
                  <c:v>3176785.0941951899</c:v>
                </c:pt>
                <c:pt idx="67">
                  <c:v>3041581.038590265</c:v>
                </c:pt>
                <c:pt idx="68">
                  <c:v>3013401.6798041593</c:v>
                </c:pt>
                <c:pt idx="69">
                  <c:v>2997434.8677073135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A1-4370-89B6-378283F80262}"/>
            </c:ext>
          </c:extLst>
        </c:ser>
        <c:ser>
          <c:idx val="3"/>
          <c:order val="3"/>
          <c:tx>
            <c:strRef>
              <c:f>'сравнение моделей'!$E$1</c:f>
              <c:strCache>
                <c:ptCount val="1"/>
                <c:pt idx="0">
                  <c:v>Y 3 фактора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моделей'!$A$2:$A$71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'сравнение моделей'!$E$2:$E$71</c:f>
              <c:numCache>
                <c:formatCode>General</c:formatCode>
                <c:ptCount val="70"/>
                <c:pt idx="0">
                  <c:v>273153.38165238797</c:v>
                </c:pt>
                <c:pt idx="1">
                  <c:v>282102.83261757408</c:v>
                </c:pt>
                <c:pt idx="2">
                  <c:v>286314.73112556123</c:v>
                </c:pt>
                <c:pt idx="3">
                  <c:v>289603.17488030298</c:v>
                </c:pt>
                <c:pt idx="4">
                  <c:v>291304.17558618647</c:v>
                </c:pt>
                <c:pt idx="5">
                  <c:v>305244.9830426012</c:v>
                </c:pt>
                <c:pt idx="6">
                  <c:v>316442.36487903859</c:v>
                </c:pt>
                <c:pt idx="7">
                  <c:v>326906.66439396294</c:v>
                </c:pt>
                <c:pt idx="8">
                  <c:v>338415.62925333052</c:v>
                </c:pt>
                <c:pt idx="9">
                  <c:v>353021.53297845821</c:v>
                </c:pt>
                <c:pt idx="10">
                  <c:v>367050.2257004921</c:v>
                </c:pt>
                <c:pt idx="11">
                  <c:v>381560.4055746423</c:v>
                </c:pt>
                <c:pt idx="12">
                  <c:v>406633.15507056692</c:v>
                </c:pt>
                <c:pt idx="13">
                  <c:v>448528.43729384226</c:v>
                </c:pt>
                <c:pt idx="14">
                  <c:v>474617.53450812603</c:v>
                </c:pt>
                <c:pt idx="15">
                  <c:v>526997.66698359838</c:v>
                </c:pt>
                <c:pt idx="16">
                  <c:v>573352.77883723215</c:v>
                </c:pt>
                <c:pt idx="17">
                  <c:v>581204.38859872858</c:v>
                </c:pt>
                <c:pt idx="18">
                  <c:v>609247.95966710034</c:v>
                </c:pt>
                <c:pt idx="19">
                  <c:v>652043.75064057449</c:v>
                </c:pt>
                <c:pt idx="20">
                  <c:v>687165.5451190077</c:v>
                </c:pt>
                <c:pt idx="21">
                  <c:v>727184.24039133324</c:v>
                </c:pt>
                <c:pt idx="22">
                  <c:v>768362.36080844724</c:v>
                </c:pt>
                <c:pt idx="23">
                  <c:v>780373.42076721054</c:v>
                </c:pt>
                <c:pt idx="24">
                  <c:v>792385.44889105286</c:v>
                </c:pt>
                <c:pt idx="25">
                  <c:v>832630.69944712671</c:v>
                </c:pt>
                <c:pt idx="26">
                  <c:v>857070.24688577128</c:v>
                </c:pt>
                <c:pt idx="27">
                  <c:v>903216.43432290468</c:v>
                </c:pt>
                <c:pt idx="28">
                  <c:v>950307.45063479454</c:v>
                </c:pt>
                <c:pt idx="29">
                  <c:v>978820.89814726636</c:v>
                </c:pt>
                <c:pt idx="30">
                  <c:v>989518.36662003805</c:v>
                </c:pt>
                <c:pt idx="31">
                  <c:v>1027464.815057846</c:v>
                </c:pt>
                <c:pt idx="32">
                  <c:v>1047155.0460308501</c:v>
                </c:pt>
                <c:pt idx="33">
                  <c:v>1060989.910730202</c:v>
                </c:pt>
                <c:pt idx="34">
                  <c:v>1089669.1697200357</c:v>
                </c:pt>
                <c:pt idx="35">
                  <c:v>1101093.5764099245</c:v>
                </c:pt>
                <c:pt idx="36">
                  <c:v>1131281.8129542845</c:v>
                </c:pt>
                <c:pt idx="37">
                  <c:v>1187626.8919516583</c:v>
                </c:pt>
                <c:pt idx="38">
                  <c:v>1232520.6352106645</c:v>
                </c:pt>
                <c:pt idx="39">
                  <c:v>1299729.1742081437</c:v>
                </c:pt>
                <c:pt idx="40">
                  <c:v>1342911.4437428624</c:v>
                </c:pt>
                <c:pt idx="41">
                  <c:v>1373117.8840264797</c:v>
                </c:pt>
                <c:pt idx="42">
                  <c:v>1492895.7028044907</c:v>
                </c:pt>
                <c:pt idx="43">
                  <c:v>1694515.7808928592</c:v>
                </c:pt>
                <c:pt idx="44">
                  <c:v>1858111.4849362192</c:v>
                </c:pt>
                <c:pt idx="45">
                  <c:v>1946775.3721432865</c:v>
                </c:pt>
                <c:pt idx="46">
                  <c:v>1978500.3898447552</c:v>
                </c:pt>
                <c:pt idx="47">
                  <c:v>2008547.9182787798</c:v>
                </c:pt>
                <c:pt idx="48">
                  <c:v>2006114.6543374478</c:v>
                </c:pt>
                <c:pt idx="49">
                  <c:v>1981246.8497742899</c:v>
                </c:pt>
                <c:pt idx="50">
                  <c:v>1909700.6616784793</c:v>
                </c:pt>
                <c:pt idx="51">
                  <c:v>1822256.3010737917</c:v>
                </c:pt>
                <c:pt idx="52">
                  <c:v>1745779.4644049727</c:v>
                </c:pt>
                <c:pt idx="53">
                  <c:v>1716615.8978178473</c:v>
                </c:pt>
                <c:pt idx="54">
                  <c:v>1761908.0296179287</c:v>
                </c:pt>
                <c:pt idx="55">
                  <c:v>1807639.3007658694</c:v>
                </c:pt>
                <c:pt idx="56">
                  <c:v>1853083.8125588084</c:v>
                </c:pt>
                <c:pt idx="57">
                  <c:v>1922738.0134381494</c:v>
                </c:pt>
                <c:pt idx="58">
                  <c:v>2068482.314448274</c:v>
                </c:pt>
                <c:pt idx="59">
                  <c:v>2335380.0832629111</c:v>
                </c:pt>
                <c:pt idx="60">
                  <c:v>2340418.533477528</c:v>
                </c:pt>
                <c:pt idx="61">
                  <c:v>2478670.6251962325</c:v>
                </c:pt>
                <c:pt idx="62">
                  <c:v>2695084.3436633535</c:v>
                </c:pt>
                <c:pt idx="63">
                  <c:v>2902450.2358523705</c:v>
                </c:pt>
                <c:pt idx="64">
                  <c:v>2995721.2855446646</c:v>
                </c:pt>
                <c:pt idx="65">
                  <c:v>3013069.9638241231</c:v>
                </c:pt>
                <c:pt idx="66">
                  <c:v>3048882.9190819957</c:v>
                </c:pt>
                <c:pt idx="67">
                  <c:v>2945869.3100861888</c:v>
                </c:pt>
                <c:pt idx="68">
                  <c:v>2923693.6667189137</c:v>
                </c:pt>
                <c:pt idx="69">
                  <c:v>2920542.538310199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A1-4370-89B6-378283F80262}"/>
            </c:ext>
          </c:extLst>
        </c:ser>
        <c:ser>
          <c:idx val="4"/>
          <c:order val="4"/>
          <c:tx>
            <c:strRef>
              <c:f>'сравнение моделей'!$F$1</c:f>
              <c:strCache>
                <c:ptCount val="1"/>
                <c:pt idx="0">
                  <c:v>Y 2 фактора с прогрессом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моделей'!$A$2:$A$71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xVal>
          <c:yVal>
            <c:numRef>
              <c:f>'сравнение моделей'!$F$2:$F$71</c:f>
              <c:numCache>
                <c:formatCode>General</c:formatCode>
                <c:ptCount val="70"/>
                <c:pt idx="0">
                  <c:v>256623.19546020855</c:v>
                </c:pt>
                <c:pt idx="1">
                  <c:v>264622.82067654066</c:v>
                </c:pt>
                <c:pt idx="2">
                  <c:v>271228.67513251939</c:v>
                </c:pt>
                <c:pt idx="3">
                  <c:v>278701.970535637</c:v>
                </c:pt>
                <c:pt idx="4">
                  <c:v>286654.05402114935</c:v>
                </c:pt>
                <c:pt idx="5">
                  <c:v>301822.34516997007</c:v>
                </c:pt>
                <c:pt idx="6">
                  <c:v>316466.05956512672</c:v>
                </c:pt>
                <c:pt idx="7">
                  <c:v>330913.04643099068</c:v>
                </c:pt>
                <c:pt idx="8">
                  <c:v>346161.02260437614</c:v>
                </c:pt>
                <c:pt idx="9">
                  <c:v>364501.36594772019</c:v>
                </c:pt>
                <c:pt idx="10">
                  <c:v>385340.30988243851</c:v>
                </c:pt>
                <c:pt idx="11">
                  <c:v>408182.57033818844</c:v>
                </c:pt>
                <c:pt idx="12">
                  <c:v>437216.74364128662</c:v>
                </c:pt>
                <c:pt idx="13">
                  <c:v>473743.50040223298</c:v>
                </c:pt>
                <c:pt idx="14">
                  <c:v>499459.96628125152</c:v>
                </c:pt>
                <c:pt idx="15">
                  <c:v>531106.87078950135</c:v>
                </c:pt>
                <c:pt idx="16">
                  <c:v>561048.08669938962</c:v>
                </c:pt>
                <c:pt idx="17">
                  <c:v>579914.79986355745</c:v>
                </c:pt>
                <c:pt idx="18">
                  <c:v>607522.13083025045</c:v>
                </c:pt>
                <c:pt idx="19">
                  <c:v>645048.40066705272</c:v>
                </c:pt>
                <c:pt idx="20">
                  <c:v>696779.9639473214</c:v>
                </c:pt>
                <c:pt idx="21">
                  <c:v>736772.34576592699</c:v>
                </c:pt>
                <c:pt idx="22">
                  <c:v>767014.40624273743</c:v>
                </c:pt>
                <c:pt idx="23">
                  <c:v>785826.85715655831</c:v>
                </c:pt>
                <c:pt idx="24">
                  <c:v>807949.50401832082</c:v>
                </c:pt>
                <c:pt idx="25">
                  <c:v>840475.18054922728</c:v>
                </c:pt>
                <c:pt idx="26">
                  <c:v>874611.31294119381</c:v>
                </c:pt>
                <c:pt idx="27">
                  <c:v>927028.94195364136</c:v>
                </c:pt>
                <c:pt idx="28">
                  <c:v>981223.89838331437</c:v>
                </c:pt>
                <c:pt idx="29">
                  <c:v>1030271.6397282946</c:v>
                </c:pt>
                <c:pt idx="30">
                  <c:v>1059247.592790097</c:v>
                </c:pt>
                <c:pt idx="31">
                  <c:v>1078836.2914599774</c:v>
                </c:pt>
                <c:pt idx="32">
                  <c:v>1072221.9993566526</c:v>
                </c:pt>
                <c:pt idx="33">
                  <c:v>1052681.8531390838</c:v>
                </c:pt>
                <c:pt idx="34">
                  <c:v>1047470.3921070201</c:v>
                </c:pt>
                <c:pt idx="35">
                  <c:v>1049473.4118524261</c:v>
                </c:pt>
                <c:pt idx="36">
                  <c:v>1075029.9605833837</c:v>
                </c:pt>
                <c:pt idx="37">
                  <c:v>1125887.9815551687</c:v>
                </c:pt>
                <c:pt idx="38">
                  <c:v>1190528.964449605</c:v>
                </c:pt>
                <c:pt idx="39">
                  <c:v>1278510.18761106</c:v>
                </c:pt>
                <c:pt idx="40">
                  <c:v>1368753.9857345824</c:v>
                </c:pt>
                <c:pt idx="41">
                  <c:v>1464786.5027384032</c:v>
                </c:pt>
                <c:pt idx="42">
                  <c:v>1600774.522188718</c:v>
                </c:pt>
                <c:pt idx="43">
                  <c:v>1755880.6505060552</c:v>
                </c:pt>
                <c:pt idx="44">
                  <c:v>1878215.697842649</c:v>
                </c:pt>
                <c:pt idx="45">
                  <c:v>1944029.8535707102</c:v>
                </c:pt>
                <c:pt idx="46">
                  <c:v>1948214.6286994375</c:v>
                </c:pt>
                <c:pt idx="47">
                  <c:v>1917306.7122982161</c:v>
                </c:pt>
                <c:pt idx="48">
                  <c:v>1881390.4366847237</c:v>
                </c:pt>
                <c:pt idx="49">
                  <c:v>1821863.214095494</c:v>
                </c:pt>
                <c:pt idx="50">
                  <c:v>1754983.7438434504</c:v>
                </c:pt>
                <c:pt idx="51">
                  <c:v>1676990.2806518313</c:v>
                </c:pt>
                <c:pt idx="52">
                  <c:v>1604895.5163459375</c:v>
                </c:pt>
                <c:pt idx="53">
                  <c:v>1590845.6193605554</c:v>
                </c:pt>
                <c:pt idx="54">
                  <c:v>1642224.7146843381</c:v>
                </c:pt>
                <c:pt idx="55">
                  <c:v>1695314.0937373019</c:v>
                </c:pt>
                <c:pt idx="56">
                  <c:v>1851168.2841521504</c:v>
                </c:pt>
                <c:pt idx="57">
                  <c:v>1986444.7223261893</c:v>
                </c:pt>
                <c:pt idx="58">
                  <c:v>2177374.8996562236</c:v>
                </c:pt>
                <c:pt idx="59">
                  <c:v>2452118.4600123069</c:v>
                </c:pt>
                <c:pt idx="60">
                  <c:v>2305691.0894985404</c:v>
                </c:pt>
                <c:pt idx="61">
                  <c:v>2544853.2229097234</c:v>
                </c:pt>
                <c:pt idx="62">
                  <c:v>2885742.5951855429</c:v>
                </c:pt>
                <c:pt idx="63">
                  <c:v>2917597.662040235</c:v>
                </c:pt>
                <c:pt idx="64">
                  <c:v>2948073.4303365843</c:v>
                </c:pt>
                <c:pt idx="65">
                  <c:v>3003620.5757308495</c:v>
                </c:pt>
                <c:pt idx="66">
                  <c:v>3174202.3958697491</c:v>
                </c:pt>
                <c:pt idx="67">
                  <c:v>3029683.7768006092</c:v>
                </c:pt>
                <c:pt idx="68">
                  <c:v>2996333.8246258218</c:v>
                </c:pt>
                <c:pt idx="69">
                  <c:v>2974194.0560821192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A1-4370-89B6-378283F80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17672"/>
        <c:axId val="571721936"/>
      </c:scatterChart>
      <c:valAx>
        <c:axId val="57171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21936"/>
        <c:crosses val="autoZero"/>
        <c:crossBetween val="midCat"/>
      </c:valAx>
      <c:valAx>
        <c:axId val="5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71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193737</xdr:colOff>
      <xdr:row>31</xdr:row>
      <xdr:rowOff>9213</xdr:rowOff>
    </xdr:from>
    <xdr:to>
      <xdr:col>24</xdr:col>
      <xdr:colOff>67234</xdr:colOff>
      <xdr:row>49</xdr:row>
      <xdr:rowOff>144431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DC559F-B325-2A0B-F90F-E7BFD6A00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403910</xdr:colOff>
      <xdr:row>24</xdr:row>
      <xdr:rowOff>113054</xdr:rowOff>
    </xdr:from>
    <xdr:to>
      <xdr:col>23</xdr:col>
      <xdr:colOff>245532</xdr:colOff>
      <xdr:row>29</xdr:row>
      <xdr:rowOff>180291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12F5B-C671-C89C-8210-BC2DE9312A69}"/>
            </a:ext>
          </a:extLst>
        </xdr:cNvPr>
        <xdr:cNvSpPr txBox="1"/>
      </xdr:nvSpPr>
      <xdr:spPr>
        <a:xfrm>
          <a:off x="9920443" y="4634254"/>
          <a:ext cx="6301689" cy="9985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Производственная функция имеет вид: 𝑌 = 3,59Е+32 ∙ 𝐾 </a:t>
          </a:r>
          <a:r>
            <a:rPr lang="en-US"/>
            <a:t>^0,81</a:t>
          </a:r>
          <a:r>
            <a:rPr lang="ru-RU"/>
            <a:t> ∙ 𝐿 </a:t>
          </a:r>
          <a:r>
            <a:rPr lang="en-US"/>
            <a:t>^</a:t>
          </a:r>
          <a:r>
            <a:rPr lang="ru-RU"/>
            <a:t>(</a:t>
          </a:r>
          <a:r>
            <a:rPr lang="en-US"/>
            <a:t>-1,9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∙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^0,81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∙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exp^(year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-0,038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Посмотрим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отдачу от маштаба, она возрастающая, при увеличении факторов в 2 раза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возрастает почти в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раз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584200</xdr:colOff>
      <xdr:row>20</xdr:row>
      <xdr:rowOff>101600</xdr:rowOff>
    </xdr:from>
    <xdr:to>
      <xdr:col>17</xdr:col>
      <xdr:colOff>558800</xdr:colOff>
      <xdr:row>22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996A75-8CC9-DD28-B167-4103527EDBE2}"/>
            </a:ext>
          </a:extLst>
        </xdr:cNvPr>
        <xdr:cNvSpPr txBox="1"/>
      </xdr:nvSpPr>
      <xdr:spPr>
        <a:xfrm>
          <a:off x="8509000" y="3877733"/>
          <a:ext cx="2413000" cy="423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отдача от маштаба убывающая</a:t>
          </a:r>
        </a:p>
      </xdr:txBody>
    </xdr:sp>
    <xdr:clientData/>
  </xdr:twoCellAnchor>
  <xdr:twoCellAnchor>
    <xdr:from>
      <xdr:col>13</xdr:col>
      <xdr:colOff>460374</xdr:colOff>
      <xdr:row>26</xdr:row>
      <xdr:rowOff>142874</xdr:rowOff>
    </xdr:from>
    <xdr:to>
      <xdr:col>22</xdr:col>
      <xdr:colOff>514349</xdr:colOff>
      <xdr:row>43</xdr:row>
      <xdr:rowOff>184149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DC9968-9117-A00B-FF95-C30F06AE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13757</xdr:colOff>
      <xdr:row>21</xdr:row>
      <xdr:rowOff>180974</xdr:rowOff>
    </xdr:from>
    <xdr:to>
      <xdr:col>25</xdr:col>
      <xdr:colOff>372533</xdr:colOff>
      <xdr:row>39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B97B8E-FDE0-859E-706D-99B2E1BB6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160867</xdr:colOff>
      <xdr:row>41</xdr:row>
      <xdr:rowOff>127000</xdr:rowOff>
    </xdr:from>
    <xdr:to>
      <xdr:col>21</xdr:col>
      <xdr:colOff>270933</xdr:colOff>
      <xdr:row>44</xdr:row>
      <xdr:rowOff>110067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233C7E-3020-E4CD-2D10-378904FFB115}"/>
            </a:ext>
          </a:extLst>
        </xdr:cNvPr>
        <xdr:cNvSpPr txBox="1"/>
      </xdr:nvSpPr>
      <xdr:spPr>
        <a:xfrm>
          <a:off x="9914467" y="7814733"/>
          <a:ext cx="3158066" cy="5418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отдача от маштаба убывающая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41275</xdr:colOff>
      <xdr:row>21</xdr:row>
      <xdr:rowOff>174625</xdr:rowOff>
    </xdr:from>
    <xdr:to>
      <xdr:col>23</xdr:col>
      <xdr:colOff>346075</xdr:colOff>
      <xdr:row>36</xdr:row>
      <xdr:rowOff>155575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4D158F-95F4-B27E-F46A-B835712F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169333</xdr:colOff>
      <xdr:row>38</xdr:row>
      <xdr:rowOff>169334</xdr:rowOff>
    </xdr:from>
    <xdr:to>
      <xdr:col>23</xdr:col>
      <xdr:colOff>220133</xdr:colOff>
      <xdr:row>42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94F4F4-3EFC-90D6-7B94-3FF012B7579E}"/>
            </a:ext>
          </a:extLst>
        </xdr:cNvPr>
        <xdr:cNvSpPr txBox="1"/>
      </xdr:nvSpPr>
      <xdr:spPr>
        <a:xfrm>
          <a:off x="9922933" y="7298267"/>
          <a:ext cx="4318000" cy="702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отдача от маштаба убывающая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44</xdr:row>
      <xdr:rowOff>25400</xdr:rowOff>
    </xdr:from>
    <xdr:to>
      <xdr:col>17</xdr:col>
      <xdr:colOff>304800</xdr:colOff>
      <xdr:row>49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852707-043F-5D73-D593-F2B74B23BE29}"/>
            </a:ext>
          </a:extLst>
        </xdr:cNvPr>
        <xdr:cNvSpPr txBox="1"/>
      </xdr:nvSpPr>
      <xdr:spPr>
        <a:xfrm>
          <a:off x="7340600" y="8210550"/>
          <a:ext cx="39624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Сравниваем полученное значение с критическим: для 5% уровня значимости оно равно 1,9439. Если фактическое значение больше критического, то между временными рядами есть коинтеграция. У нас меньше, значит коинтеграция отсутствует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43</xdr:row>
      <xdr:rowOff>165100</xdr:rowOff>
    </xdr:from>
    <xdr:to>
      <xdr:col>14</xdr:col>
      <xdr:colOff>95250</xdr:colOff>
      <xdr:row>49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23CB5D-13AC-78D6-3137-E98A36B31D8B}"/>
            </a:ext>
          </a:extLst>
        </xdr:cNvPr>
        <xdr:cNvSpPr txBox="1"/>
      </xdr:nvSpPr>
      <xdr:spPr>
        <a:xfrm>
          <a:off x="5048250" y="8166100"/>
          <a:ext cx="3981450" cy="105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Сравниваем полученное значение с критическим: для 5% уровня значимости оно равно 1,9439. Если фактическое значение больше критического, то между временными рядами есть коинтеграция. У нас меньше, значит коинтеграция отсутствует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593724</xdr:colOff>
      <xdr:row>0</xdr:row>
      <xdr:rowOff>34924</xdr:rowOff>
    </xdr:from>
    <xdr:to>
      <xdr:col>19</xdr:col>
      <xdr:colOff>495299</xdr:colOff>
      <xdr:row>19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3C1337-F475-D39C-1EBB-C06B3E316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21</xdr:row>
      <xdr:rowOff>171450</xdr:rowOff>
    </xdr:from>
    <xdr:to>
      <xdr:col>20</xdr:col>
      <xdr:colOff>0</xdr:colOff>
      <xdr:row>28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5CF1F3-6268-7026-70E6-C2D9F973CE11}"/>
            </a:ext>
          </a:extLst>
        </xdr:cNvPr>
        <xdr:cNvSpPr txBox="1"/>
      </xdr:nvSpPr>
      <xdr:spPr>
        <a:xfrm>
          <a:off x="5556250" y="4038600"/>
          <a:ext cx="771525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Самая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точная модель 3 факторная с учётом прогресса, ошибка данной модели составляет 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0,128262395,</a:t>
          </a:r>
          <a:r>
            <a:rPr lang="ru-RU"/>
            <a:t> она минимальна </a:t>
          </a:r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 сожалению, наша модель не слишком хорошо описывает реальные данные, конинтеграци между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LN(y) LN(K) LN(L)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мы не обнаружили</a:t>
          </a:r>
          <a:b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Все модели достаточно схожи, общий тренд улавливается, но очевидны яркие отклонения (с 2000-2010 и с 2012-2018) не учтённые нашими моделями 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opLeftCell="H10" zoomScale="75" zoomScaleNormal="75" workbookViewId="0">
      <selection activeCell="U8" sqref="U8"/>
    </sheetView>
  </sheetViews>
  <sheetFormatPr defaultRowHeight="14.5" x14ac:dyDescent="0.35"/>
  <cols>
    <col min="15" max="15" width="14.08984375" customWidth="1"/>
    <col min="16" max="16" width="14.1796875" customWidth="1"/>
    <col min="17" max="17" width="16.08984375" customWidth="1"/>
    <col min="20" max="20" width="14.81640625" customWidth="1"/>
    <col min="21" max="21" width="18.54296875" customWidth="1"/>
  </cols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38</v>
      </c>
    </row>
    <row r="2" spans="1:25" x14ac:dyDescent="0.35">
      <c r="A2">
        <v>1950</v>
      </c>
      <c r="B2">
        <v>213111.0625</v>
      </c>
      <c r="C2">
        <v>19.913217544555664</v>
      </c>
      <c r="D2">
        <v>1.7935177087783813</v>
      </c>
      <c r="E2">
        <v>976759.625</v>
      </c>
      <c r="F2">
        <f>B2/B$2</f>
        <v>1</v>
      </c>
      <c r="G2">
        <f t="shared" ref="G2:G66" si="0">C2/C$2</f>
        <v>1</v>
      </c>
      <c r="H2">
        <f t="shared" ref="H2:H66" si="1">D2/D$2</f>
        <v>1</v>
      </c>
      <c r="I2">
        <f t="shared" ref="I2:I66" si="2">E2/E$2</f>
        <v>1</v>
      </c>
      <c r="J2">
        <f>LN(F2)</f>
        <v>0</v>
      </c>
      <c r="K2">
        <f t="shared" ref="K2:M2" si="3">LN(G2)</f>
        <v>0</v>
      </c>
      <c r="L2">
        <f t="shared" si="3"/>
        <v>0</v>
      </c>
      <c r="M2">
        <f t="shared" si="3"/>
        <v>0</v>
      </c>
      <c r="N2">
        <v>1950</v>
      </c>
      <c r="O2">
        <f>$U$23*(G2^$U$19)*(H2^$U$20)*(I2^$U$21)*EXP(N2*$U$22)*$B$2</f>
        <v>281479.99744599586</v>
      </c>
      <c r="T2" t="s">
        <v>13</v>
      </c>
    </row>
    <row r="3" spans="1:25" ht="15" thickBot="1" x14ac:dyDescent="0.4">
      <c r="A3">
        <v>1951</v>
      </c>
      <c r="B3">
        <v>232222.296875</v>
      </c>
      <c r="C3">
        <v>19.940393447875977</v>
      </c>
      <c r="D3">
        <v>1.805324912071228</v>
      </c>
      <c r="E3">
        <v>1012381.9375</v>
      </c>
      <c r="F3">
        <f t="shared" ref="F3:F66" si="4">B3/B$2</f>
        <v>1.0896773454686333</v>
      </c>
      <c r="G3">
        <f t="shared" si="0"/>
        <v>1.0013647168399333</v>
      </c>
      <c r="H3">
        <f t="shared" si="1"/>
        <v>1.0065832655206337</v>
      </c>
      <c r="I3">
        <f t="shared" si="2"/>
        <v>1.036469886334624</v>
      </c>
      <c r="J3">
        <f t="shared" ref="J3:J66" si="5">LN(F3)</f>
        <v>8.5881639088929124E-2</v>
      </c>
      <c r="K3">
        <f t="shared" ref="K3:K66" si="6">LN(G3)</f>
        <v>1.3637864602803916E-3</v>
      </c>
      <c r="L3">
        <f t="shared" ref="L3:L66" si="7">LN(H3)</f>
        <v>6.5616904659529345E-3</v>
      </c>
      <c r="M3">
        <f t="shared" ref="M3:M66" si="8">LN(I3)</f>
        <v>3.5820599248898397E-2</v>
      </c>
      <c r="N3">
        <v>1951</v>
      </c>
      <c r="O3">
        <f t="shared" ref="O3:O66" si="9">$U$23*(G3^$U$19)*(H3^$U$20)*(I3^$U$21)*EXP(N3*$U$22)*$B$2</f>
        <v>287857.35730673879</v>
      </c>
    </row>
    <row r="4" spans="1:25" x14ac:dyDescent="0.35">
      <c r="A4">
        <v>1952</v>
      </c>
      <c r="B4">
        <v>239642.578125</v>
      </c>
      <c r="C4">
        <v>20.106498718261719</v>
      </c>
      <c r="D4">
        <v>1.8172097206115723</v>
      </c>
      <c r="E4">
        <v>1050191.875</v>
      </c>
      <c r="F4">
        <f t="shared" si="4"/>
        <v>1.1244961913931615</v>
      </c>
      <c r="G4">
        <f t="shared" si="0"/>
        <v>1.0097061749701468</v>
      </c>
      <c r="H4">
        <f t="shared" si="1"/>
        <v>1.0132098008942036</v>
      </c>
      <c r="I4">
        <f t="shared" si="2"/>
        <v>1.0751794485772279</v>
      </c>
      <c r="J4">
        <f t="shared" si="5"/>
        <v>0.11733510547789291</v>
      </c>
      <c r="K4">
        <f t="shared" si="6"/>
        <v>9.6593726577955414E-3</v>
      </c>
      <c r="L4">
        <f t="shared" si="7"/>
        <v>1.3123312306457829E-2</v>
      </c>
      <c r="M4">
        <f t="shared" si="8"/>
        <v>7.2487576557595315E-2</v>
      </c>
      <c r="N4">
        <v>1952</v>
      </c>
      <c r="O4">
        <f t="shared" si="9"/>
        <v>290715.41862632654</v>
      </c>
      <c r="T4" s="5" t="s">
        <v>14</v>
      </c>
      <c r="U4" s="5"/>
    </row>
    <row r="5" spans="1:25" x14ac:dyDescent="0.35">
      <c r="A5">
        <v>1953</v>
      </c>
      <c r="B5">
        <v>256834.96875</v>
      </c>
      <c r="C5">
        <v>20.320444107055664</v>
      </c>
      <c r="D5">
        <v>1.8291728496551514</v>
      </c>
      <c r="E5">
        <v>1094660.875</v>
      </c>
      <c r="F5">
        <f t="shared" si="4"/>
        <v>1.2051695756056775</v>
      </c>
      <c r="G5">
        <f t="shared" si="0"/>
        <v>1.0204500634610572</v>
      </c>
      <c r="H5">
        <f t="shared" si="1"/>
        <v>1.019880004921198</v>
      </c>
      <c r="I5">
        <f t="shared" si="2"/>
        <v>1.1207065146657755</v>
      </c>
      <c r="J5">
        <f t="shared" si="5"/>
        <v>0.18662028368526884</v>
      </c>
      <c r="K5">
        <f t="shared" si="6"/>
        <v>2.0243768666326739E-2</v>
      </c>
      <c r="L5">
        <f t="shared" si="7"/>
        <v>1.9684978141669734E-2</v>
      </c>
      <c r="M5">
        <f t="shared" si="8"/>
        <v>0.11395930309167521</v>
      </c>
      <c r="N5">
        <v>1953</v>
      </c>
      <c r="O5">
        <f t="shared" si="9"/>
        <v>293467.56991033407</v>
      </c>
      <c r="T5" s="2" t="s">
        <v>15</v>
      </c>
      <c r="U5" s="2">
        <v>0.98640050641431332</v>
      </c>
    </row>
    <row r="6" spans="1:25" x14ac:dyDescent="0.35">
      <c r="A6">
        <v>1954</v>
      </c>
      <c r="B6">
        <v>267962.46875</v>
      </c>
      <c r="C6">
        <v>20.597179412841797</v>
      </c>
      <c r="D6">
        <v>1.8412147760391235</v>
      </c>
      <c r="E6">
        <v>1145449.5</v>
      </c>
      <c r="F6">
        <f t="shared" si="4"/>
        <v>1.2573841339184351</v>
      </c>
      <c r="G6">
        <f t="shared" si="0"/>
        <v>1.0343471298275015</v>
      </c>
      <c r="H6">
        <f t="shared" si="1"/>
        <v>1.0265941434686086</v>
      </c>
      <c r="I6">
        <f t="shared" si="2"/>
        <v>1.1727035707480231</v>
      </c>
      <c r="J6">
        <f t="shared" si="5"/>
        <v>0.22903347872150301</v>
      </c>
      <c r="K6">
        <f t="shared" si="6"/>
        <v>3.3770435246882891E-2</v>
      </c>
      <c r="L6">
        <f t="shared" si="7"/>
        <v>2.6246666343659904E-2</v>
      </c>
      <c r="M6">
        <f t="shared" si="8"/>
        <v>0.15931182737495328</v>
      </c>
      <c r="N6">
        <v>1954</v>
      </c>
      <c r="O6">
        <f t="shared" si="9"/>
        <v>295519.71749373933</v>
      </c>
      <c r="T6" s="2" t="s">
        <v>16</v>
      </c>
      <c r="U6" s="2">
        <v>0.97298595905441376</v>
      </c>
    </row>
    <row r="7" spans="1:25" x14ac:dyDescent="0.35">
      <c r="A7">
        <v>1955</v>
      </c>
      <c r="B7">
        <v>286192.40625</v>
      </c>
      <c r="C7">
        <v>20.588756561279297</v>
      </c>
      <c r="D7">
        <v>1.853335976600647</v>
      </c>
      <c r="E7">
        <v>1210160</v>
      </c>
      <c r="F7">
        <f t="shared" si="4"/>
        <v>1.3429260916476355</v>
      </c>
      <c r="G7">
        <f t="shared" si="0"/>
        <v>1.0339241518962026</v>
      </c>
      <c r="H7">
        <f t="shared" si="1"/>
        <v>1.033352482403427</v>
      </c>
      <c r="I7">
        <f t="shared" si="2"/>
        <v>1.2389537497518901</v>
      </c>
      <c r="J7">
        <f t="shared" si="5"/>
        <v>0.29485088374652746</v>
      </c>
      <c r="K7">
        <f t="shared" si="6"/>
        <v>3.3361419330128234E-2</v>
      </c>
      <c r="L7">
        <f t="shared" si="7"/>
        <v>3.2808354009442563E-2</v>
      </c>
      <c r="M7">
        <f t="shared" si="8"/>
        <v>0.21426727325930403</v>
      </c>
      <c r="N7">
        <v>1955</v>
      </c>
      <c r="O7">
        <f t="shared" si="9"/>
        <v>307990.15134890925</v>
      </c>
      <c r="T7" s="2" t="s">
        <v>17</v>
      </c>
      <c r="U7" s="2">
        <v>0.97132355653468538</v>
      </c>
    </row>
    <row r="8" spans="1:25" x14ac:dyDescent="0.35">
      <c r="A8">
        <v>1956</v>
      </c>
      <c r="B8">
        <v>297115.375</v>
      </c>
      <c r="C8">
        <v>20.658466339111328</v>
      </c>
      <c r="D8">
        <v>1.865009069442749</v>
      </c>
      <c r="E8">
        <v>1277986.5</v>
      </c>
      <c r="F8">
        <f t="shared" si="4"/>
        <v>1.3941809097779707</v>
      </c>
      <c r="G8">
        <f t="shared" si="0"/>
        <v>1.0374248306627583</v>
      </c>
      <c r="H8">
        <f t="shared" si="1"/>
        <v>1.0398609728325807</v>
      </c>
      <c r="I8">
        <f t="shared" si="2"/>
        <v>1.3083940688068469</v>
      </c>
      <c r="J8">
        <f t="shared" si="5"/>
        <v>0.33230708137705567</v>
      </c>
      <c r="K8">
        <f t="shared" si="6"/>
        <v>3.6741518124671281E-2</v>
      </c>
      <c r="L8">
        <f t="shared" si="7"/>
        <v>3.9087024248645519E-2</v>
      </c>
      <c r="M8">
        <f t="shared" si="8"/>
        <v>0.26880048350676572</v>
      </c>
      <c r="N8">
        <v>1956</v>
      </c>
      <c r="O8">
        <f t="shared" si="9"/>
        <v>318098.2972166324</v>
      </c>
      <c r="T8" s="2" t="s">
        <v>18</v>
      </c>
      <c r="U8" s="2">
        <v>0.12826239467721076</v>
      </c>
    </row>
    <row r="9" spans="1:25" ht="15" thickBot="1" x14ac:dyDescent="0.4">
      <c r="A9">
        <v>1957</v>
      </c>
      <c r="B9">
        <v>309659.5625</v>
      </c>
      <c r="C9">
        <v>20.749240875244141</v>
      </c>
      <c r="D9">
        <v>1.8767557144165039</v>
      </c>
      <c r="E9">
        <v>1347264.25</v>
      </c>
      <c r="F9">
        <f t="shared" si="4"/>
        <v>1.4530431168959144</v>
      </c>
      <c r="G9">
        <f t="shared" si="0"/>
        <v>1.0419833373897454</v>
      </c>
      <c r="H9">
        <f t="shared" si="1"/>
        <v>1.0464104732452397</v>
      </c>
      <c r="I9">
        <f t="shared" si="2"/>
        <v>1.3793201679481786</v>
      </c>
      <c r="J9">
        <f t="shared" si="5"/>
        <v>0.3736600585428555</v>
      </c>
      <c r="K9">
        <f t="shared" si="6"/>
        <v>4.1125952214589888E-2</v>
      </c>
      <c r="L9">
        <f t="shared" si="7"/>
        <v>4.5365710505991759E-2</v>
      </c>
      <c r="M9">
        <f t="shared" si="8"/>
        <v>0.32159074586453212</v>
      </c>
      <c r="N9">
        <v>1957</v>
      </c>
      <c r="O9">
        <f t="shared" si="9"/>
        <v>327445.8205235874</v>
      </c>
      <c r="T9" s="3" t="s">
        <v>19</v>
      </c>
      <c r="U9" s="3">
        <v>70</v>
      </c>
    </row>
    <row r="10" spans="1:25" x14ac:dyDescent="0.35">
      <c r="A10">
        <v>1958</v>
      </c>
      <c r="B10">
        <v>323375.28125</v>
      </c>
      <c r="C10">
        <v>20.821662902832031</v>
      </c>
      <c r="D10">
        <v>1.8885763883590698</v>
      </c>
      <c r="E10">
        <v>1419607.25</v>
      </c>
      <c r="F10">
        <f t="shared" si="4"/>
        <v>1.5174026043345357</v>
      </c>
      <c r="G10">
        <f t="shared" si="0"/>
        <v>1.0456202196477655</v>
      </c>
      <c r="H10">
        <f t="shared" si="1"/>
        <v>1.0530012495083954</v>
      </c>
      <c r="I10">
        <f t="shared" si="2"/>
        <v>1.4533844496285357</v>
      </c>
      <c r="J10">
        <f t="shared" si="5"/>
        <v>0.41700006023414843</v>
      </c>
      <c r="K10">
        <f t="shared" si="6"/>
        <v>4.4610220983064379E-2</v>
      </c>
      <c r="L10">
        <f t="shared" si="7"/>
        <v>5.1644419768793824E-2</v>
      </c>
      <c r="M10">
        <f t="shared" si="8"/>
        <v>0.37389493983707528</v>
      </c>
      <c r="N10">
        <v>1958</v>
      </c>
      <c r="O10">
        <f t="shared" si="9"/>
        <v>337513.50345139386</v>
      </c>
    </row>
    <row r="11" spans="1:25" ht="15" thickBot="1" x14ac:dyDescent="0.4">
      <c r="A11">
        <v>1959</v>
      </c>
      <c r="B11">
        <v>346656.0625</v>
      </c>
      <c r="C11">
        <v>20.851449966430664</v>
      </c>
      <c r="D11">
        <v>1.9004714488983154</v>
      </c>
      <c r="E11">
        <v>1502647.5</v>
      </c>
      <c r="F11">
        <f t="shared" si="4"/>
        <v>1.6266450855877086</v>
      </c>
      <c r="G11">
        <f t="shared" si="0"/>
        <v>1.0471160634777235</v>
      </c>
      <c r="H11">
        <f t="shared" si="1"/>
        <v>1.0596335010222919</v>
      </c>
      <c r="I11">
        <f t="shared" si="2"/>
        <v>1.5384005046277378</v>
      </c>
      <c r="J11">
        <f t="shared" si="5"/>
        <v>0.48651966405220143</v>
      </c>
      <c r="K11">
        <f t="shared" si="6"/>
        <v>4.6039779113982465E-2</v>
      </c>
      <c r="L11">
        <f t="shared" si="7"/>
        <v>5.7923094584810923E-2</v>
      </c>
      <c r="M11">
        <f t="shared" si="8"/>
        <v>0.43074324331352953</v>
      </c>
      <c r="N11">
        <v>1959</v>
      </c>
      <c r="O11">
        <f t="shared" si="9"/>
        <v>350547.79897147883</v>
      </c>
      <c r="T11" t="s">
        <v>20</v>
      </c>
    </row>
    <row r="12" spans="1:25" x14ac:dyDescent="0.35">
      <c r="A12">
        <v>1960</v>
      </c>
      <c r="B12">
        <v>379633.0625</v>
      </c>
      <c r="C12">
        <v>20.935604095458984</v>
      </c>
      <c r="D12">
        <v>1.9124414920806885</v>
      </c>
      <c r="E12">
        <v>1601015.375</v>
      </c>
      <c r="F12">
        <f t="shared" si="4"/>
        <v>1.7813859967968579</v>
      </c>
      <c r="G12">
        <f t="shared" si="0"/>
        <v>1.0513421072519165</v>
      </c>
      <c r="H12">
        <f t="shared" si="1"/>
        <v>1.0663075601206691</v>
      </c>
      <c r="I12">
        <f t="shared" si="2"/>
        <v>1.639108880037911</v>
      </c>
      <c r="J12">
        <f t="shared" si="5"/>
        <v>0.57739171119931876</v>
      </c>
      <c r="K12">
        <f t="shared" si="6"/>
        <v>5.0067545353369693E-2</v>
      </c>
      <c r="L12">
        <f t="shared" si="7"/>
        <v>6.4201802067194572E-2</v>
      </c>
      <c r="M12">
        <f t="shared" si="8"/>
        <v>0.49415272832885465</v>
      </c>
      <c r="N12">
        <v>1960</v>
      </c>
      <c r="O12">
        <f t="shared" si="9"/>
        <v>364223.88521130005</v>
      </c>
      <c r="T12" s="4"/>
      <c r="U12" s="4" t="s">
        <v>25</v>
      </c>
      <c r="V12" s="4" t="s">
        <v>26</v>
      </c>
      <c r="W12" s="4" t="s">
        <v>27</v>
      </c>
      <c r="X12" s="4" t="s">
        <v>28</v>
      </c>
      <c r="Y12" s="4" t="s">
        <v>29</v>
      </c>
    </row>
    <row r="13" spans="1:25" x14ac:dyDescent="0.35">
      <c r="A13">
        <v>1961</v>
      </c>
      <c r="B13">
        <v>411400.09375</v>
      </c>
      <c r="C13">
        <v>21.068822860717773</v>
      </c>
      <c r="D13">
        <v>1.9270913600921631</v>
      </c>
      <c r="E13">
        <v>1713169.25</v>
      </c>
      <c r="F13">
        <f t="shared" si="4"/>
        <v>1.9304492639841258</v>
      </c>
      <c r="G13">
        <f t="shared" si="0"/>
        <v>1.0580320741023621</v>
      </c>
      <c r="H13">
        <f t="shared" si="1"/>
        <v>1.0744757917136836</v>
      </c>
      <c r="I13">
        <f t="shared" si="2"/>
        <v>1.7539312704494721</v>
      </c>
      <c r="J13">
        <f t="shared" si="5"/>
        <v>0.65775275509429088</v>
      </c>
      <c r="K13">
        <f t="shared" si="6"/>
        <v>5.6410648763325133E-2</v>
      </c>
      <c r="L13">
        <f t="shared" si="7"/>
        <v>7.1832907031535928E-2</v>
      </c>
      <c r="M13">
        <f t="shared" si="8"/>
        <v>0.56185970871787705</v>
      </c>
      <c r="N13">
        <v>1961</v>
      </c>
      <c r="O13">
        <f t="shared" si="9"/>
        <v>380759.21831114689</v>
      </c>
      <c r="T13" s="2" t="s">
        <v>21</v>
      </c>
      <c r="U13" s="2">
        <v>4</v>
      </c>
      <c r="V13" s="2">
        <v>38.514925660653439</v>
      </c>
      <c r="W13" s="2">
        <v>9.6287314151633598</v>
      </c>
      <c r="X13" s="2">
        <v>585.28903048907023</v>
      </c>
      <c r="Y13" s="2">
        <v>3.4687393182899269E-50</v>
      </c>
    </row>
    <row r="14" spans="1:25" x14ac:dyDescent="0.35">
      <c r="A14">
        <v>1962</v>
      </c>
      <c r="B14">
        <v>434536.09375</v>
      </c>
      <c r="C14">
        <v>21.007335662841797</v>
      </c>
      <c r="D14">
        <v>1.9418536424636841</v>
      </c>
      <c r="E14">
        <v>1836715.125</v>
      </c>
      <c r="F14">
        <f t="shared" si="4"/>
        <v>2.0390123752960969</v>
      </c>
      <c r="G14">
        <f t="shared" si="0"/>
        <v>1.0549443160472711</v>
      </c>
      <c r="H14">
        <f t="shared" si="1"/>
        <v>1.0827067014500453</v>
      </c>
      <c r="I14">
        <f t="shared" si="2"/>
        <v>1.880416714603657</v>
      </c>
      <c r="J14">
        <f t="shared" si="5"/>
        <v>0.7124655608706616</v>
      </c>
      <c r="K14">
        <f t="shared" si="6"/>
        <v>5.3487984537216662E-2</v>
      </c>
      <c r="L14">
        <f t="shared" si="7"/>
        <v>7.9464110887967454E-2</v>
      </c>
      <c r="M14">
        <f t="shared" si="8"/>
        <v>0.63149340898371298</v>
      </c>
      <c r="N14">
        <v>1962</v>
      </c>
      <c r="O14">
        <f t="shared" si="9"/>
        <v>405772.06236568489</v>
      </c>
      <c r="T14" s="2" t="s">
        <v>22</v>
      </c>
      <c r="U14" s="2">
        <v>65</v>
      </c>
      <c r="V14" s="2">
        <v>1.0693307227416182</v>
      </c>
      <c r="W14" s="2">
        <v>1.6451241888332586E-2</v>
      </c>
      <c r="X14" s="2"/>
      <c r="Y14" s="2"/>
    </row>
    <row r="15" spans="1:25" ht="15" thickBot="1" x14ac:dyDescent="0.4">
      <c r="A15">
        <v>1963</v>
      </c>
      <c r="B15">
        <v>454516.90625</v>
      </c>
      <c r="C15">
        <v>20.65892219543457</v>
      </c>
      <c r="D15">
        <v>1.9567288160324097</v>
      </c>
      <c r="E15">
        <v>1964864.125</v>
      </c>
      <c r="F15">
        <f t="shared" si="4"/>
        <v>2.1327701195708695</v>
      </c>
      <c r="G15">
        <f t="shared" si="0"/>
        <v>1.0374477228107613</v>
      </c>
      <c r="H15">
        <f t="shared" si="1"/>
        <v>1.0910005551967459</v>
      </c>
      <c r="I15">
        <f t="shared" si="2"/>
        <v>2.0116148074814211</v>
      </c>
      <c r="J15">
        <f t="shared" si="5"/>
        <v>0.7574216603905235</v>
      </c>
      <c r="K15">
        <f t="shared" si="6"/>
        <v>3.6763584200937602E-2</v>
      </c>
      <c r="L15">
        <f t="shared" si="7"/>
        <v>8.7095215738747345E-2</v>
      </c>
      <c r="M15">
        <f t="shared" si="8"/>
        <v>0.6989377863352203</v>
      </c>
      <c r="N15">
        <v>1963</v>
      </c>
      <c r="O15">
        <f t="shared" si="9"/>
        <v>443164.53041852458</v>
      </c>
      <c r="T15" s="3" t="s">
        <v>23</v>
      </c>
      <c r="U15" s="3">
        <v>69</v>
      </c>
      <c r="V15" s="3">
        <v>39.584256383395058</v>
      </c>
      <c r="W15" s="3"/>
      <c r="X15" s="3"/>
      <c r="Y15" s="3"/>
    </row>
    <row r="16" spans="1:25" ht="15" thickBot="1" x14ac:dyDescent="0.4">
      <c r="A16">
        <v>1964</v>
      </c>
      <c r="B16">
        <v>467301.90625</v>
      </c>
      <c r="C16">
        <v>20.587190628051758</v>
      </c>
      <c r="D16">
        <v>1.9717181921005249</v>
      </c>
      <c r="E16">
        <v>2072232</v>
      </c>
      <c r="F16">
        <f t="shared" si="4"/>
        <v>2.1927623126087132</v>
      </c>
      <c r="G16">
        <f t="shared" si="0"/>
        <v>1.0338455140154064</v>
      </c>
      <c r="H16">
        <f t="shared" si="1"/>
        <v>1.0993580840880135</v>
      </c>
      <c r="I16">
        <f t="shared" si="2"/>
        <v>2.1215373229621362</v>
      </c>
      <c r="J16">
        <f t="shared" si="5"/>
        <v>0.78516207897836765</v>
      </c>
      <c r="K16">
        <f t="shared" si="6"/>
        <v>3.3285358749367708E-2</v>
      </c>
      <c r="L16">
        <f t="shared" si="7"/>
        <v>9.4726449546975761E-2</v>
      </c>
      <c r="M16">
        <f t="shared" si="8"/>
        <v>0.7521409782286298</v>
      </c>
      <c r="N16">
        <v>1964</v>
      </c>
      <c r="O16">
        <f t="shared" si="9"/>
        <v>466506.68753242027</v>
      </c>
    </row>
    <row r="17" spans="1:28" x14ac:dyDescent="0.35">
      <c r="A17">
        <v>1965</v>
      </c>
      <c r="B17">
        <v>480474.125</v>
      </c>
      <c r="C17">
        <v>20.085063934326172</v>
      </c>
      <c r="D17">
        <v>1.9868221282958984</v>
      </c>
      <c r="E17">
        <v>2158284</v>
      </c>
      <c r="F17">
        <f t="shared" si="4"/>
        <v>2.2545714866397422</v>
      </c>
      <c r="G17">
        <f t="shared" si="0"/>
        <v>1.0086297650987843</v>
      </c>
      <c r="H17">
        <f t="shared" si="1"/>
        <v>1.1077794875240916</v>
      </c>
      <c r="I17">
        <f t="shared" si="2"/>
        <v>2.2096367875566112</v>
      </c>
      <c r="J17">
        <f t="shared" si="5"/>
        <v>0.8129599267993397</v>
      </c>
      <c r="K17">
        <f t="shared" si="6"/>
        <v>8.5927415266286254E-3</v>
      </c>
      <c r="L17">
        <f t="shared" si="7"/>
        <v>0.10235755003822465</v>
      </c>
      <c r="M17">
        <f t="shared" si="8"/>
        <v>0.79282815250090344</v>
      </c>
      <c r="N17">
        <v>1965</v>
      </c>
      <c r="O17">
        <f t="shared" si="9"/>
        <v>506165.90220636985</v>
      </c>
      <c r="T17" s="4"/>
      <c r="U17" s="4" t="s">
        <v>30</v>
      </c>
      <c r="V17" s="4" t="s">
        <v>18</v>
      </c>
      <c r="W17" s="4" t="s">
        <v>31</v>
      </c>
      <c r="X17" s="4" t="s">
        <v>32</v>
      </c>
      <c r="Y17" s="4" t="s">
        <v>33</v>
      </c>
      <c r="Z17" s="4" t="s">
        <v>34</v>
      </c>
      <c r="AA17" s="4" t="s">
        <v>35</v>
      </c>
      <c r="AB17" s="4" t="s">
        <v>36</v>
      </c>
    </row>
    <row r="18" spans="1:28" x14ac:dyDescent="0.35">
      <c r="A18">
        <v>1966</v>
      </c>
      <c r="B18">
        <v>507443</v>
      </c>
      <c r="C18">
        <v>19.757144927978516</v>
      </c>
      <c r="D18">
        <v>2.0020418167114258</v>
      </c>
      <c r="E18">
        <v>2251476.75</v>
      </c>
      <c r="F18">
        <f t="shared" si="4"/>
        <v>2.381119938342009</v>
      </c>
      <c r="G18">
        <f t="shared" si="0"/>
        <v>0.99216236069194053</v>
      </c>
      <c r="H18">
        <f t="shared" si="1"/>
        <v>1.1162654301724606</v>
      </c>
      <c r="I18">
        <f t="shared" si="2"/>
        <v>2.305046904452055</v>
      </c>
      <c r="J18">
        <f t="shared" si="5"/>
        <v>0.86757093933222573</v>
      </c>
      <c r="K18">
        <f t="shared" si="6"/>
        <v>-7.8685150373865986E-3</v>
      </c>
      <c r="L18">
        <f t="shared" si="7"/>
        <v>0.10998867633584093</v>
      </c>
      <c r="M18">
        <f t="shared" si="8"/>
        <v>0.83510102524463437</v>
      </c>
      <c r="N18">
        <v>1966</v>
      </c>
      <c r="O18">
        <f t="shared" si="9"/>
        <v>541345.20593824435</v>
      </c>
      <c r="T18" s="2" t="s">
        <v>24</v>
      </c>
      <c r="U18" s="2">
        <v>74.961273192406253</v>
      </c>
      <c r="V18" s="2">
        <v>26.383238552091466</v>
      </c>
      <c r="W18" s="2">
        <v>2.8412460829780839</v>
      </c>
      <c r="X18" s="2">
        <v>5.9955569349266205E-3</v>
      </c>
      <c r="Y18" s="2">
        <v>22.270307333874989</v>
      </c>
      <c r="Z18" s="2">
        <v>127.65223905093751</v>
      </c>
      <c r="AA18" s="2">
        <v>22.270307333874989</v>
      </c>
      <c r="AB18" s="2">
        <v>127.65223905093751</v>
      </c>
    </row>
    <row r="19" spans="1:28" x14ac:dyDescent="0.35">
      <c r="A19">
        <v>1967</v>
      </c>
      <c r="B19">
        <v>544073.25</v>
      </c>
      <c r="C19">
        <v>20.003082275390625</v>
      </c>
      <c r="D19">
        <v>2.0173783302307129</v>
      </c>
      <c r="E19">
        <v>2364906.75</v>
      </c>
      <c r="F19">
        <f t="shared" si="4"/>
        <v>2.5530033195719253</v>
      </c>
      <c r="G19">
        <f t="shared" si="0"/>
        <v>1.0045128182140275</v>
      </c>
      <c r="H19">
        <f t="shared" si="1"/>
        <v>1.1248165102338519</v>
      </c>
      <c r="I19">
        <f t="shared" si="2"/>
        <v>2.4211757831411185</v>
      </c>
      <c r="J19">
        <f t="shared" si="5"/>
        <v>0.9372704385216919</v>
      </c>
      <c r="K19">
        <f t="shared" si="6"/>
        <v>4.5026659819042336E-3</v>
      </c>
      <c r="L19">
        <f t="shared" si="7"/>
        <v>0.11761992033944955</v>
      </c>
      <c r="M19">
        <f t="shared" si="8"/>
        <v>0.88425328297856753</v>
      </c>
      <c r="N19">
        <v>1967</v>
      </c>
      <c r="O19">
        <f t="shared" si="9"/>
        <v>551084.99208723009</v>
      </c>
      <c r="T19" s="2" t="s">
        <v>10</v>
      </c>
      <c r="U19" s="2">
        <v>-1.9059049995249848</v>
      </c>
      <c r="V19" s="2">
        <v>0.70726937127865741</v>
      </c>
      <c r="W19" s="2">
        <v>-2.694737078857719</v>
      </c>
      <c r="X19" s="2">
        <v>8.9559478204665009E-3</v>
      </c>
      <c r="Y19" s="2">
        <v>-3.318419472350171</v>
      </c>
      <c r="Z19" s="2">
        <v>-0.49339052669979844</v>
      </c>
      <c r="AA19" s="2">
        <v>-3.318419472350171</v>
      </c>
      <c r="AB19" s="2">
        <v>-0.49339052669979844</v>
      </c>
    </row>
    <row r="20" spans="1:28" x14ac:dyDescent="0.35">
      <c r="A20">
        <v>1968</v>
      </c>
      <c r="B20">
        <v>579405.5625</v>
      </c>
      <c r="C20">
        <v>19.992835998535156</v>
      </c>
      <c r="D20">
        <v>2.032832145690918</v>
      </c>
      <c r="E20">
        <v>2485635.25</v>
      </c>
      <c r="F20">
        <f t="shared" si="4"/>
        <v>2.7187962731873667</v>
      </c>
      <c r="G20">
        <f t="shared" si="0"/>
        <v>1.0039982716907172</v>
      </c>
      <c r="H20">
        <f t="shared" si="1"/>
        <v>1.1334329935752576</v>
      </c>
      <c r="I20">
        <f t="shared" si="2"/>
        <v>2.5447768175307206</v>
      </c>
      <c r="J20">
        <f t="shared" si="5"/>
        <v>1.0001892357329578</v>
      </c>
      <c r="K20">
        <f t="shared" si="6"/>
        <v>3.990299844467359E-3</v>
      </c>
      <c r="L20">
        <f t="shared" si="7"/>
        <v>0.12525107459548615</v>
      </c>
      <c r="M20">
        <f t="shared" si="8"/>
        <v>0.93404295167015305</v>
      </c>
      <c r="N20">
        <v>1968</v>
      </c>
      <c r="O20">
        <f t="shared" si="9"/>
        <v>575243.40722132847</v>
      </c>
      <c r="T20" s="2" t="s">
        <v>11</v>
      </c>
      <c r="U20" s="2">
        <v>5.2109413087496756</v>
      </c>
      <c r="V20" s="2">
        <v>1.3674400416829264</v>
      </c>
      <c r="W20" s="2">
        <v>3.8107274541533109</v>
      </c>
      <c r="X20" s="2">
        <v>3.1016462171108526E-4</v>
      </c>
      <c r="Y20" s="2">
        <v>2.4799749640515598</v>
      </c>
      <c r="Z20" s="2">
        <v>7.9419076534477915</v>
      </c>
      <c r="AA20" s="2">
        <v>2.4799749640515598</v>
      </c>
      <c r="AB20" s="2">
        <v>7.9419076534477915</v>
      </c>
    </row>
    <row r="21" spans="1:28" x14ac:dyDescent="0.35">
      <c r="A21">
        <v>1969</v>
      </c>
      <c r="B21">
        <v>614753.3125</v>
      </c>
      <c r="C21">
        <v>19.849372863769531</v>
      </c>
      <c r="D21">
        <v>2.0484042167663574</v>
      </c>
      <c r="E21">
        <v>2630342</v>
      </c>
      <c r="F21">
        <f t="shared" si="4"/>
        <v>2.884661665557601</v>
      </c>
      <c r="G21">
        <f t="shared" si="0"/>
        <v>0.99679385410000765</v>
      </c>
      <c r="H21">
        <f t="shared" si="1"/>
        <v>1.1421154119306616</v>
      </c>
      <c r="I21">
        <f t="shared" si="2"/>
        <v>2.6929266246032642</v>
      </c>
      <c r="J21">
        <f t="shared" si="5"/>
        <v>1.0594076194460922</v>
      </c>
      <c r="K21">
        <f t="shared" si="6"/>
        <v>-3.2112965979643085E-3</v>
      </c>
      <c r="L21">
        <f t="shared" si="7"/>
        <v>0.1328821673627312</v>
      </c>
      <c r="M21">
        <f t="shared" si="8"/>
        <v>0.99062856674577338</v>
      </c>
      <c r="N21">
        <v>1969</v>
      </c>
      <c r="O21">
        <f t="shared" si="9"/>
        <v>611532.97519189527</v>
      </c>
      <c r="T21" s="2" t="s">
        <v>12</v>
      </c>
      <c r="U21" s="2">
        <v>0.8126422710816481</v>
      </c>
      <c r="V21" s="2">
        <v>0.19352765019937115</v>
      </c>
      <c r="W21" s="2">
        <v>4.1991016283433833</v>
      </c>
      <c r="X21" s="2">
        <v>8.3213346291957828E-5</v>
      </c>
      <c r="Y21" s="2">
        <v>0.42614086454645639</v>
      </c>
      <c r="Z21" s="2">
        <v>1.1991436776168398</v>
      </c>
      <c r="AA21" s="2">
        <v>0.42614086454645639</v>
      </c>
      <c r="AB21" s="2">
        <v>1.1991436776168398</v>
      </c>
    </row>
    <row r="22" spans="1:28" ht="15" thickBot="1" x14ac:dyDescent="0.4">
      <c r="A22">
        <v>1970</v>
      </c>
      <c r="B22">
        <v>697684.375</v>
      </c>
      <c r="C22">
        <v>19.941598892211914</v>
      </c>
      <c r="D22">
        <v>2.0640957355499268</v>
      </c>
      <c r="E22">
        <v>2865404</v>
      </c>
      <c r="F22">
        <f t="shared" si="4"/>
        <v>3.2738064688687851</v>
      </c>
      <c r="G22">
        <f t="shared" si="0"/>
        <v>1.0014252517250286</v>
      </c>
      <c r="H22">
        <f t="shared" si="1"/>
        <v>1.1508644299675437</v>
      </c>
      <c r="I22">
        <f t="shared" si="2"/>
        <v>2.9335815349656778</v>
      </c>
      <c r="J22">
        <f t="shared" si="5"/>
        <v>1.1859533656772876</v>
      </c>
      <c r="K22">
        <f t="shared" si="6"/>
        <v>1.4242370178164717E-3</v>
      </c>
      <c r="L22">
        <f t="shared" si="7"/>
        <v>0.14051333823921403</v>
      </c>
      <c r="M22">
        <f t="shared" si="8"/>
        <v>1.0762240434293169</v>
      </c>
      <c r="N22">
        <v>1970</v>
      </c>
      <c r="O22">
        <f t="shared" si="9"/>
        <v>650771.8310794885</v>
      </c>
      <c r="T22" s="3" t="s">
        <v>0</v>
      </c>
      <c r="U22" s="3">
        <v>-3.8298987309941711E-2</v>
      </c>
      <c r="V22" s="3">
        <v>1.3524411602503698E-2</v>
      </c>
      <c r="W22" s="3">
        <v>-2.8318412982086136</v>
      </c>
      <c r="X22" s="3">
        <v>6.1544446053033164E-3</v>
      </c>
      <c r="Y22" s="3">
        <v>-6.5309102409998515E-2</v>
      </c>
      <c r="Z22" s="3">
        <v>-1.128887220988491E-2</v>
      </c>
      <c r="AA22" s="3">
        <v>-6.5309102409998515E-2</v>
      </c>
      <c r="AB22" s="3">
        <v>-1.128887220988491E-2</v>
      </c>
    </row>
    <row r="23" spans="1:28" x14ac:dyDescent="0.35">
      <c r="A23">
        <v>1971</v>
      </c>
      <c r="B23">
        <v>715245.25</v>
      </c>
      <c r="C23">
        <v>19.957685470581055</v>
      </c>
      <c r="D23">
        <v>2.0857734680175781</v>
      </c>
      <c r="E23">
        <v>3043862.5</v>
      </c>
      <c r="F23">
        <f t="shared" si="4"/>
        <v>3.3562089250997937</v>
      </c>
      <c r="G23">
        <f t="shared" si="0"/>
        <v>1.0022330859353037</v>
      </c>
      <c r="H23">
        <f t="shared" si="1"/>
        <v>1.1629511422210941</v>
      </c>
      <c r="I23">
        <f t="shared" si="2"/>
        <v>3.1162861589411008</v>
      </c>
      <c r="J23">
        <f t="shared" si="5"/>
        <v>1.2108120408686163</v>
      </c>
      <c r="K23">
        <f t="shared" si="6"/>
        <v>2.2305963045904519E-3</v>
      </c>
      <c r="L23">
        <f t="shared" si="7"/>
        <v>0.15096086252604118</v>
      </c>
      <c r="M23">
        <f t="shared" si="8"/>
        <v>1.1366419591388459</v>
      </c>
      <c r="N23">
        <v>1971</v>
      </c>
      <c r="O23">
        <f t="shared" si="9"/>
        <v>693577.40428364999</v>
      </c>
      <c r="T23" t="s">
        <v>37</v>
      </c>
      <c r="U23">
        <f>EXP(U18)</f>
        <v>3.5914291549998583E+32</v>
      </c>
    </row>
    <row r="24" spans="1:28" x14ac:dyDescent="0.35">
      <c r="A24">
        <v>1972</v>
      </c>
      <c r="B24">
        <v>751208.875</v>
      </c>
      <c r="C24">
        <v>19.910015106201172</v>
      </c>
      <c r="D24">
        <v>2.1076788902282715</v>
      </c>
      <c r="E24">
        <v>3173252.5</v>
      </c>
      <c r="F24">
        <f t="shared" si="4"/>
        <v>3.5249642425296432</v>
      </c>
      <c r="G24">
        <f t="shared" si="0"/>
        <v>0.99983918026570406</v>
      </c>
      <c r="H24">
        <f t="shared" si="1"/>
        <v>1.1751648059632902</v>
      </c>
      <c r="I24">
        <f t="shared" si="2"/>
        <v>3.2487547793552585</v>
      </c>
      <c r="J24">
        <f t="shared" si="5"/>
        <v>1.2598702922495599</v>
      </c>
      <c r="K24">
        <f t="shared" si="6"/>
        <v>-1.6083266717599909E-4</v>
      </c>
      <c r="L24">
        <f t="shared" si="7"/>
        <v>0.1614083981548424</v>
      </c>
      <c r="M24">
        <f t="shared" si="8"/>
        <v>1.1782717781091514</v>
      </c>
      <c r="N24">
        <v>1972</v>
      </c>
      <c r="O24">
        <f t="shared" si="9"/>
        <v>732448.72777431086</v>
      </c>
    </row>
    <row r="25" spans="1:28" x14ac:dyDescent="0.35">
      <c r="A25">
        <v>1973</v>
      </c>
      <c r="B25">
        <v>816292.8125</v>
      </c>
      <c r="C25">
        <v>20.166131973266602</v>
      </c>
      <c r="D25">
        <v>2.1298143863677979</v>
      </c>
      <c r="E25">
        <v>3305078.5</v>
      </c>
      <c r="F25">
        <f t="shared" si="4"/>
        <v>3.8303633932658938</v>
      </c>
      <c r="G25">
        <f t="shared" si="0"/>
        <v>1.0127008319044897</v>
      </c>
      <c r="H25">
        <f t="shared" si="1"/>
        <v>1.1875067505290919</v>
      </c>
      <c r="I25">
        <f t="shared" si="2"/>
        <v>3.3837173603485096</v>
      </c>
      <c r="J25">
        <f t="shared" si="5"/>
        <v>1.3429596794399363</v>
      </c>
      <c r="K25">
        <f t="shared" si="6"/>
        <v>1.2620852827562697E-2</v>
      </c>
      <c r="L25">
        <f t="shared" si="7"/>
        <v>0.17185594156657905</v>
      </c>
      <c r="M25">
        <f t="shared" si="8"/>
        <v>1.2189749159001493</v>
      </c>
      <c r="N25">
        <v>1973</v>
      </c>
      <c r="O25">
        <f t="shared" si="9"/>
        <v>750884.84353687521</v>
      </c>
    </row>
    <row r="26" spans="1:28" x14ac:dyDescent="0.35">
      <c r="A26">
        <v>1974</v>
      </c>
      <c r="B26">
        <v>873768.875</v>
      </c>
      <c r="C26">
        <v>20.446121215820313</v>
      </c>
      <c r="D26">
        <v>2.1521823406219482</v>
      </c>
      <c r="E26">
        <v>3458042.75</v>
      </c>
      <c r="F26">
        <f t="shared" si="4"/>
        <v>4.100063435233448</v>
      </c>
      <c r="G26">
        <f t="shared" si="0"/>
        <v>1.026761304147473</v>
      </c>
      <c r="H26">
        <f t="shared" si="1"/>
        <v>1.1999783052534587</v>
      </c>
      <c r="I26">
        <f t="shared" si="2"/>
        <v>3.5403211409357751</v>
      </c>
      <c r="J26">
        <f t="shared" si="5"/>
        <v>1.4110024455987298</v>
      </c>
      <c r="K26">
        <f t="shared" si="6"/>
        <v>2.6409483433538633E-2</v>
      </c>
      <c r="L26">
        <f t="shared" si="7"/>
        <v>0.18230347767507726</v>
      </c>
      <c r="M26">
        <f t="shared" si="8"/>
        <v>1.2642174408095419</v>
      </c>
      <c r="N26">
        <v>1974</v>
      </c>
      <c r="O26">
        <f t="shared" si="9"/>
        <v>771148.51452907093</v>
      </c>
    </row>
    <row r="27" spans="1:28" x14ac:dyDescent="0.35">
      <c r="A27">
        <v>1975</v>
      </c>
      <c r="B27">
        <v>863432.625</v>
      </c>
      <c r="C27">
        <v>20.448301315307617</v>
      </c>
      <c r="D27">
        <v>2.1747851371765137</v>
      </c>
      <c r="E27">
        <v>3611263.25</v>
      </c>
      <c r="F27">
        <f t="shared" si="4"/>
        <v>4.0515617296966928</v>
      </c>
      <c r="G27">
        <f t="shared" si="0"/>
        <v>1.0268707841690932</v>
      </c>
      <c r="H27">
        <f t="shared" si="1"/>
        <v>1.21258079947135</v>
      </c>
      <c r="I27">
        <f t="shared" si="2"/>
        <v>3.697187268566716</v>
      </c>
      <c r="J27">
        <f t="shared" si="5"/>
        <v>1.3991024190599319</v>
      </c>
      <c r="K27">
        <f t="shared" si="6"/>
        <v>2.6516104305258265E-2</v>
      </c>
      <c r="L27">
        <f t="shared" si="7"/>
        <v>0.1927509803484968</v>
      </c>
      <c r="M27">
        <f t="shared" si="8"/>
        <v>1.3075723328687243</v>
      </c>
      <c r="N27">
        <v>1975</v>
      </c>
      <c r="O27">
        <f t="shared" si="9"/>
        <v>811636.13124561578</v>
      </c>
    </row>
    <row r="28" spans="1:28" x14ac:dyDescent="0.35">
      <c r="A28">
        <v>1976</v>
      </c>
      <c r="B28">
        <v>950277.0625</v>
      </c>
      <c r="C28">
        <v>20.658002853393555</v>
      </c>
      <c r="D28">
        <v>2.1976256370544434</v>
      </c>
      <c r="E28">
        <v>3810655</v>
      </c>
      <c r="F28">
        <f t="shared" si="4"/>
        <v>4.4590696107106123</v>
      </c>
      <c r="G28">
        <f t="shared" si="0"/>
        <v>1.0374015553825713</v>
      </c>
      <c r="H28">
        <f t="shared" si="1"/>
        <v>1.2253158283847179</v>
      </c>
      <c r="I28">
        <f t="shared" si="2"/>
        <v>3.9013232145012138</v>
      </c>
      <c r="J28">
        <f t="shared" si="5"/>
        <v>1.494940136806421</v>
      </c>
      <c r="K28">
        <f t="shared" si="6"/>
        <v>3.6719082242474589E-2</v>
      </c>
      <c r="L28">
        <f t="shared" si="7"/>
        <v>0.20319862985662582</v>
      </c>
      <c r="M28">
        <f t="shared" si="8"/>
        <v>1.3613157813607417</v>
      </c>
      <c r="N28">
        <v>1976</v>
      </c>
      <c r="O28">
        <f t="shared" si="9"/>
        <v>845073.42575609614</v>
      </c>
    </row>
    <row r="29" spans="1:28" x14ac:dyDescent="0.35">
      <c r="A29">
        <v>1977</v>
      </c>
      <c r="B29">
        <v>999901.8125</v>
      </c>
      <c r="C29">
        <v>20.729042053222656</v>
      </c>
      <c r="D29">
        <v>2.2207057476043701</v>
      </c>
      <c r="E29">
        <v>4068325.75</v>
      </c>
      <c r="F29">
        <f t="shared" si="4"/>
        <v>4.6919282404685116</v>
      </c>
      <c r="G29">
        <f t="shared" si="0"/>
        <v>1.0409689949322147</v>
      </c>
      <c r="H29">
        <f t="shared" si="1"/>
        <v>1.2381844554615296</v>
      </c>
      <c r="I29">
        <f t="shared" si="2"/>
        <v>4.1651248125658347</v>
      </c>
      <c r="J29">
        <f t="shared" si="5"/>
        <v>1.5458436366564805</v>
      </c>
      <c r="K29">
        <f t="shared" si="6"/>
        <v>4.0152005262494878E-2</v>
      </c>
      <c r="L29">
        <f t="shared" si="7"/>
        <v>0.21364615788231514</v>
      </c>
      <c r="M29">
        <f t="shared" si="8"/>
        <v>1.4267462421724058</v>
      </c>
      <c r="N29">
        <v>1977</v>
      </c>
      <c r="O29">
        <f t="shared" si="9"/>
        <v>899819.97824672027</v>
      </c>
    </row>
    <row r="30" spans="1:28" x14ac:dyDescent="0.35">
      <c r="A30">
        <v>1978</v>
      </c>
      <c r="B30">
        <v>1059180</v>
      </c>
      <c r="C30">
        <v>20.809375762939453</v>
      </c>
      <c r="D30">
        <v>2.2440280914306641</v>
      </c>
      <c r="E30">
        <v>4339257.5</v>
      </c>
      <c r="F30">
        <f t="shared" si="4"/>
        <v>4.9700845539165757</v>
      </c>
      <c r="G30">
        <f t="shared" si="0"/>
        <v>1.045003185265196</v>
      </c>
      <c r="H30">
        <f t="shared" si="1"/>
        <v>1.2511881429702407</v>
      </c>
      <c r="I30">
        <f t="shared" si="2"/>
        <v>4.4425029341277291</v>
      </c>
      <c r="J30">
        <f t="shared" si="5"/>
        <v>1.6034368528242984</v>
      </c>
      <c r="K30">
        <f t="shared" si="6"/>
        <v>4.4019933512794887E-2</v>
      </c>
      <c r="L30">
        <f t="shared" si="7"/>
        <v>0.22409361423766488</v>
      </c>
      <c r="M30">
        <f t="shared" si="8"/>
        <v>1.4912179415141449</v>
      </c>
      <c r="N30">
        <v>1978</v>
      </c>
      <c r="O30">
        <f t="shared" si="9"/>
        <v>956573.22214408079</v>
      </c>
    </row>
    <row r="31" spans="1:28" x14ac:dyDescent="0.35">
      <c r="A31">
        <v>1979</v>
      </c>
      <c r="B31">
        <v>1156425.375</v>
      </c>
      <c r="C31">
        <v>21.063972473144531</v>
      </c>
      <c r="D31">
        <v>2.2675955295562744</v>
      </c>
      <c r="E31">
        <v>4629148.5</v>
      </c>
      <c r="F31">
        <f t="shared" si="4"/>
        <v>5.4263976793790327</v>
      </c>
      <c r="G31">
        <f t="shared" si="0"/>
        <v>1.0577884978162901</v>
      </c>
      <c r="H31">
        <f t="shared" si="1"/>
        <v>1.2643284861128032</v>
      </c>
      <c r="I31">
        <f t="shared" si="2"/>
        <v>4.7392914095932248</v>
      </c>
      <c r="J31">
        <f t="shared" si="5"/>
        <v>1.69127550299577</v>
      </c>
      <c r="K31">
        <f t="shared" si="6"/>
        <v>5.6180405905891226E-2</v>
      </c>
      <c r="L31">
        <f t="shared" si="7"/>
        <v>0.23454114021596162</v>
      </c>
      <c r="M31">
        <f t="shared" si="8"/>
        <v>1.5558876328849962</v>
      </c>
      <c r="N31">
        <v>1979</v>
      </c>
      <c r="O31">
        <f t="shared" si="9"/>
        <v>1001121.7649593313</v>
      </c>
    </row>
    <row r="32" spans="1:28" x14ac:dyDescent="0.35">
      <c r="A32">
        <v>1980</v>
      </c>
      <c r="B32">
        <v>1236363.75</v>
      </c>
      <c r="C32">
        <v>21.402023315429688</v>
      </c>
      <c r="D32">
        <v>2.2914106845855713</v>
      </c>
      <c r="E32">
        <v>4853549.5</v>
      </c>
      <c r="F32">
        <f t="shared" si="4"/>
        <v>5.8014996288613592</v>
      </c>
      <c r="G32">
        <f t="shared" si="0"/>
        <v>1.0747647017636819</v>
      </c>
      <c r="H32">
        <f t="shared" si="1"/>
        <v>1.2776069471576725</v>
      </c>
      <c r="I32">
        <f t="shared" si="2"/>
        <v>4.9690316591454113</v>
      </c>
      <c r="J32">
        <f t="shared" si="5"/>
        <v>1.7581164408325849</v>
      </c>
      <c r="K32">
        <f t="shared" si="6"/>
        <v>7.2101755541151585E-2</v>
      </c>
      <c r="L32">
        <f t="shared" si="7"/>
        <v>0.24498875556643054</v>
      </c>
      <c r="M32">
        <f t="shared" si="8"/>
        <v>1.6032249839312231</v>
      </c>
      <c r="N32">
        <v>1980</v>
      </c>
      <c r="O32">
        <f t="shared" si="9"/>
        <v>1025712.8270842095</v>
      </c>
    </row>
    <row r="33" spans="1:15" x14ac:dyDescent="0.35">
      <c r="A33">
        <v>1981</v>
      </c>
      <c r="B33">
        <v>1216659</v>
      </c>
      <c r="C33">
        <v>21.424503326416016</v>
      </c>
      <c r="D33">
        <v>2.316392183303833</v>
      </c>
      <c r="E33">
        <v>4967053</v>
      </c>
      <c r="F33">
        <f t="shared" si="4"/>
        <v>5.7090372772178357</v>
      </c>
      <c r="G33">
        <f t="shared" si="0"/>
        <v>1.0758936007442725</v>
      </c>
      <c r="H33">
        <f t="shared" si="1"/>
        <v>1.2915357188647985</v>
      </c>
      <c r="I33">
        <f t="shared" si="2"/>
        <v>5.0852357866450513</v>
      </c>
      <c r="J33">
        <f t="shared" si="5"/>
        <v>1.7420504065137625</v>
      </c>
      <c r="K33">
        <f t="shared" si="6"/>
        <v>7.3151572783579824E-2</v>
      </c>
      <c r="L33">
        <f t="shared" si="7"/>
        <v>0.25583199005462637</v>
      </c>
      <c r="M33">
        <f t="shared" si="8"/>
        <v>1.6263413974805858</v>
      </c>
      <c r="N33">
        <v>1981</v>
      </c>
      <c r="O33">
        <f t="shared" si="9"/>
        <v>1062236.7283403641</v>
      </c>
    </row>
    <row r="34" spans="1:15" x14ac:dyDescent="0.35">
      <c r="A34">
        <v>1982</v>
      </c>
      <c r="B34">
        <v>1197943.625</v>
      </c>
      <c r="C34">
        <v>21.508684158325195</v>
      </c>
      <c r="D34">
        <v>2.3416461944580078</v>
      </c>
      <c r="E34">
        <v>4974315</v>
      </c>
      <c r="F34">
        <f t="shared" si="4"/>
        <v>5.6212174579158694</v>
      </c>
      <c r="G34">
        <f t="shared" si="0"/>
        <v>1.08012098548111</v>
      </c>
      <c r="H34">
        <f t="shared" si="1"/>
        <v>1.3056164335578115</v>
      </c>
      <c r="I34">
        <f t="shared" si="2"/>
        <v>5.0926705738886371</v>
      </c>
      <c r="J34">
        <f t="shared" si="5"/>
        <v>1.7265482699672094</v>
      </c>
      <c r="K34">
        <f t="shared" si="6"/>
        <v>7.7073058455574509E-2</v>
      </c>
      <c r="L34">
        <f t="shared" si="7"/>
        <v>0.26667529212598062</v>
      </c>
      <c r="M34">
        <f t="shared" si="8"/>
        <v>1.6278023636759185</v>
      </c>
      <c r="N34">
        <v>1982</v>
      </c>
      <c r="O34">
        <f t="shared" si="9"/>
        <v>1074972.2992813718</v>
      </c>
    </row>
    <row r="35" spans="1:15" x14ac:dyDescent="0.35">
      <c r="A35">
        <v>1983</v>
      </c>
      <c r="B35">
        <v>1184148.375</v>
      </c>
      <c r="C35">
        <v>21.587814331054688</v>
      </c>
      <c r="D35">
        <v>2.3671753406524658</v>
      </c>
      <c r="E35">
        <v>4919659.5</v>
      </c>
      <c r="F35">
        <f t="shared" si="4"/>
        <v>5.5564847789166274</v>
      </c>
      <c r="G35">
        <f t="shared" si="0"/>
        <v>1.0840947367120419</v>
      </c>
      <c r="H35">
        <f t="shared" si="1"/>
        <v>1.3198505535051672</v>
      </c>
      <c r="I35">
        <f t="shared" si="2"/>
        <v>5.036714636930248</v>
      </c>
      <c r="J35">
        <f t="shared" si="5"/>
        <v>1.7149656743104911</v>
      </c>
      <c r="K35">
        <f t="shared" si="6"/>
        <v>8.0745294689504643E-2</v>
      </c>
      <c r="L35">
        <f t="shared" si="7"/>
        <v>0.27751851314720649</v>
      </c>
      <c r="M35">
        <f t="shared" si="8"/>
        <v>1.6167540117797039</v>
      </c>
      <c r="N35">
        <v>1983</v>
      </c>
      <c r="O35">
        <f t="shared" si="9"/>
        <v>1077369.0486044541</v>
      </c>
    </row>
    <row r="36" spans="1:15" x14ac:dyDescent="0.35">
      <c r="A36">
        <v>1984</v>
      </c>
      <c r="B36">
        <v>1199590.5</v>
      </c>
      <c r="C36">
        <v>21.598342895507813</v>
      </c>
      <c r="D36">
        <v>2.3929829597473145</v>
      </c>
      <c r="E36">
        <v>4915891</v>
      </c>
      <c r="F36">
        <f t="shared" si="4"/>
        <v>5.6289452360081027</v>
      </c>
      <c r="G36">
        <f t="shared" si="0"/>
        <v>1.0846234591261654</v>
      </c>
      <c r="H36">
        <f t="shared" si="1"/>
        <v>1.3342399397758089</v>
      </c>
      <c r="I36">
        <f t="shared" si="2"/>
        <v>5.0328564717240436</v>
      </c>
      <c r="J36">
        <f t="shared" si="5"/>
        <v>1.7279220775321122</v>
      </c>
      <c r="K36">
        <f t="shared" si="6"/>
        <v>8.123288447928291E-2</v>
      </c>
      <c r="L36">
        <f t="shared" si="7"/>
        <v>0.28836179621908731</v>
      </c>
      <c r="M36">
        <f t="shared" si="8"/>
        <v>1.6159877099475064</v>
      </c>
      <c r="N36">
        <v>1984</v>
      </c>
      <c r="O36">
        <f t="shared" si="9"/>
        <v>1095460.3635896686</v>
      </c>
    </row>
    <row r="37" spans="1:15" x14ac:dyDescent="0.35">
      <c r="A37">
        <v>1985</v>
      </c>
      <c r="B37">
        <v>1210967.25</v>
      </c>
      <c r="C37">
        <v>21.817836761474609</v>
      </c>
      <c r="D37">
        <v>2.4190719127655029</v>
      </c>
      <c r="E37">
        <v>4993636</v>
      </c>
      <c r="F37">
        <f t="shared" si="4"/>
        <v>5.6823293722727319</v>
      </c>
      <c r="G37">
        <f t="shared" si="0"/>
        <v>1.0956459804979972</v>
      </c>
      <c r="H37">
        <f t="shared" si="1"/>
        <v>1.3487861875716884</v>
      </c>
      <c r="I37">
        <f t="shared" si="2"/>
        <v>5.1124512850334085</v>
      </c>
      <c r="J37">
        <f t="shared" si="5"/>
        <v>1.7373612494169715</v>
      </c>
      <c r="K37">
        <f t="shared" si="6"/>
        <v>9.1344125852169347E-2</v>
      </c>
      <c r="L37">
        <f t="shared" si="7"/>
        <v>0.29920506768194616</v>
      </c>
      <c r="M37">
        <f t="shared" si="8"/>
        <v>1.6316789927237005</v>
      </c>
      <c r="N37">
        <v>1985</v>
      </c>
      <c r="O37">
        <f t="shared" si="9"/>
        <v>1108335.894595399</v>
      </c>
    </row>
    <row r="38" spans="1:15" x14ac:dyDescent="0.35">
      <c r="A38">
        <v>1986</v>
      </c>
      <c r="B38">
        <v>1292944.25</v>
      </c>
      <c r="C38">
        <v>21.985132217407227</v>
      </c>
      <c r="D38">
        <v>2.4454452991485596</v>
      </c>
      <c r="E38">
        <v>5173658</v>
      </c>
      <c r="F38">
        <f t="shared" si="4"/>
        <v>6.0669973432280173</v>
      </c>
      <c r="G38">
        <f t="shared" si="0"/>
        <v>1.1040472072489376</v>
      </c>
      <c r="H38">
        <f t="shared" si="1"/>
        <v>1.3634910250282533</v>
      </c>
      <c r="I38">
        <f t="shared" si="2"/>
        <v>5.2967566098977521</v>
      </c>
      <c r="J38">
        <f t="shared" si="5"/>
        <v>1.802863811054678</v>
      </c>
      <c r="K38">
        <f t="shared" si="6"/>
        <v>9.8982707129967776E-2</v>
      </c>
      <c r="L38">
        <f t="shared" si="7"/>
        <v>0.31004834097766465</v>
      </c>
      <c r="M38">
        <f t="shared" si="8"/>
        <v>1.6670946728372349</v>
      </c>
      <c r="N38">
        <v>1986</v>
      </c>
      <c r="O38">
        <f t="shared" si="9"/>
        <v>1144864.4414512205</v>
      </c>
    </row>
    <row r="39" spans="1:15" x14ac:dyDescent="0.35">
      <c r="A39">
        <v>1987</v>
      </c>
      <c r="B39">
        <v>1358465.125</v>
      </c>
      <c r="C39">
        <v>22.046121597290039</v>
      </c>
      <c r="D39">
        <v>2.4721059799194336</v>
      </c>
      <c r="E39">
        <v>5454008.5</v>
      </c>
      <c r="F39">
        <f t="shared" si="4"/>
        <v>6.3744467746717746</v>
      </c>
      <c r="G39">
        <f t="shared" si="0"/>
        <v>1.1071099659290127</v>
      </c>
      <c r="H39">
        <f t="shared" si="1"/>
        <v>1.378356047347455</v>
      </c>
      <c r="I39">
        <f t="shared" si="2"/>
        <v>5.5837775849918039</v>
      </c>
      <c r="J39">
        <f t="shared" si="5"/>
        <v>1.852297306835206</v>
      </c>
      <c r="K39">
        <f t="shared" si="6"/>
        <v>0.10175298567549537</v>
      </c>
      <c r="L39">
        <f t="shared" si="7"/>
        <v>0.32089151900486135</v>
      </c>
      <c r="M39">
        <f t="shared" si="8"/>
        <v>1.7198655338988618</v>
      </c>
      <c r="N39">
        <v>1987</v>
      </c>
      <c r="O39">
        <f t="shared" si="9"/>
        <v>1210573.6762932909</v>
      </c>
    </row>
    <row r="40" spans="1:15" x14ac:dyDescent="0.35">
      <c r="A40">
        <v>1988</v>
      </c>
      <c r="B40">
        <v>1418727</v>
      </c>
      <c r="C40">
        <v>22.285102844238281</v>
      </c>
      <c r="D40">
        <v>2.4990577697753906</v>
      </c>
      <c r="E40">
        <v>5851561.5</v>
      </c>
      <c r="F40">
        <f t="shared" si="4"/>
        <v>6.6572189324991049</v>
      </c>
      <c r="G40">
        <f t="shared" si="0"/>
        <v>1.1191111026822032</v>
      </c>
      <c r="H40">
        <f t="shared" si="1"/>
        <v>1.3933833814652288</v>
      </c>
      <c r="I40">
        <f t="shared" si="2"/>
        <v>5.9907896991544876</v>
      </c>
      <c r="J40">
        <f t="shared" si="5"/>
        <v>1.8957018196396129</v>
      </c>
      <c r="K40">
        <f t="shared" si="6"/>
        <v>0.11253471187403834</v>
      </c>
      <c r="L40">
        <f t="shared" si="7"/>
        <v>0.33173487693534454</v>
      </c>
      <c r="M40">
        <f t="shared" si="8"/>
        <v>1.7902232396905589</v>
      </c>
      <c r="N40">
        <v>1988</v>
      </c>
      <c r="O40">
        <f t="shared" si="9"/>
        <v>1278805.1613766493</v>
      </c>
    </row>
    <row r="41" spans="1:15" x14ac:dyDescent="0.35">
      <c r="A41">
        <v>1989</v>
      </c>
      <c r="B41">
        <v>1477758.625</v>
      </c>
      <c r="C41">
        <v>22.439992904663086</v>
      </c>
      <c r="D41">
        <v>2.5263030529022217</v>
      </c>
      <c r="E41">
        <v>6351730</v>
      </c>
      <c r="F41">
        <f t="shared" si="4"/>
        <v>6.9342182787906657</v>
      </c>
      <c r="G41">
        <f t="shared" si="0"/>
        <v>1.1268893565017197</v>
      </c>
      <c r="H41">
        <f t="shared" si="1"/>
        <v>1.4085743567165347</v>
      </c>
      <c r="I41">
        <f t="shared" si="2"/>
        <v>6.5028588789181372</v>
      </c>
      <c r="J41">
        <f t="shared" si="5"/>
        <v>1.9364683262583733</v>
      </c>
      <c r="K41">
        <f t="shared" si="6"/>
        <v>0.11946105499564998</v>
      </c>
      <c r="L41">
        <f t="shared" si="7"/>
        <v>0.34257809836191216</v>
      </c>
      <c r="M41">
        <f t="shared" si="8"/>
        <v>1.8722419077316843</v>
      </c>
      <c r="N41">
        <v>1989</v>
      </c>
      <c r="O41">
        <f t="shared" si="9"/>
        <v>1373801.1530760557</v>
      </c>
    </row>
    <row r="42" spans="1:15" x14ac:dyDescent="0.35">
      <c r="A42">
        <v>1990</v>
      </c>
      <c r="B42">
        <v>1541241.875</v>
      </c>
      <c r="C42">
        <v>22.803197860717773</v>
      </c>
      <c r="D42">
        <v>2.5538454055786133</v>
      </c>
      <c r="E42">
        <v>6936038</v>
      </c>
      <c r="F42">
        <f t="shared" si="4"/>
        <v>7.2321063811504391</v>
      </c>
      <c r="G42">
        <f t="shared" si="0"/>
        <v>1.1451287472602456</v>
      </c>
      <c r="H42">
        <f t="shared" si="1"/>
        <v>1.4239309671038118</v>
      </c>
      <c r="I42">
        <f t="shared" si="2"/>
        <v>7.1010695185112711</v>
      </c>
      <c r="J42">
        <f t="shared" si="5"/>
        <v>1.9785303327646575</v>
      </c>
      <c r="K42">
        <f t="shared" si="6"/>
        <v>0.13551707370700877</v>
      </c>
      <c r="L42">
        <f t="shared" si="7"/>
        <v>0.35342133365724465</v>
      </c>
      <c r="M42">
        <f t="shared" si="8"/>
        <v>1.9602454091127832</v>
      </c>
      <c r="N42">
        <v>1990</v>
      </c>
      <c r="O42">
        <f t="shared" si="9"/>
        <v>1457467.0859262142</v>
      </c>
    </row>
    <row r="43" spans="1:15" x14ac:dyDescent="0.35">
      <c r="A43">
        <v>1991</v>
      </c>
      <c r="B43">
        <v>1588199.5</v>
      </c>
      <c r="C43">
        <v>23.230072021484375</v>
      </c>
      <c r="D43">
        <v>2.5766487121582031</v>
      </c>
      <c r="E43">
        <v>7589872.5</v>
      </c>
      <c r="F43">
        <f t="shared" si="4"/>
        <v>7.4524498229649625</v>
      </c>
      <c r="G43">
        <f t="shared" si="0"/>
        <v>1.1665654718785288</v>
      </c>
      <c r="H43">
        <f t="shared" si="1"/>
        <v>1.436645258391809</v>
      </c>
      <c r="I43">
        <f t="shared" si="2"/>
        <v>7.7704609258393535</v>
      </c>
      <c r="J43">
        <f t="shared" si="5"/>
        <v>2.008542813634302</v>
      </c>
      <c r="K43">
        <f t="shared" si="6"/>
        <v>0.15406393767543414</v>
      </c>
      <c r="L43">
        <f t="shared" si="7"/>
        <v>0.36231071398511144</v>
      </c>
      <c r="M43">
        <f t="shared" si="8"/>
        <v>2.0503294838349686</v>
      </c>
      <c r="N43">
        <v>1991</v>
      </c>
      <c r="O43">
        <f t="shared" si="9"/>
        <v>1525894.3155362143</v>
      </c>
    </row>
    <row r="44" spans="1:15" x14ac:dyDescent="0.35">
      <c r="A44">
        <v>1992</v>
      </c>
      <c r="B44">
        <v>1617795.25</v>
      </c>
      <c r="C44">
        <v>23.068967819213867</v>
      </c>
      <c r="D44">
        <v>2.5976178646087646</v>
      </c>
      <c r="E44">
        <v>8269117.5</v>
      </c>
      <c r="F44">
        <f t="shared" si="4"/>
        <v>7.5913245939543845</v>
      </c>
      <c r="G44">
        <f t="shared" si="0"/>
        <v>1.158475156895024</v>
      </c>
      <c r="H44">
        <f t="shared" si="1"/>
        <v>1.4483368922953541</v>
      </c>
      <c r="I44">
        <f t="shared" si="2"/>
        <v>8.46586743386327</v>
      </c>
      <c r="J44">
        <f t="shared" si="5"/>
        <v>2.0270060944885508</v>
      </c>
      <c r="K44">
        <f t="shared" si="6"/>
        <v>0.14710462046098866</v>
      </c>
      <c r="L44">
        <f t="shared" si="7"/>
        <v>0.37041592732725359</v>
      </c>
      <c r="M44">
        <f t="shared" si="8"/>
        <v>2.1360424833254452</v>
      </c>
      <c r="N44">
        <v>1992</v>
      </c>
      <c r="O44">
        <f t="shared" si="9"/>
        <v>1664351.0410851748</v>
      </c>
    </row>
    <row r="45" spans="1:15" x14ac:dyDescent="0.35">
      <c r="A45">
        <v>1993</v>
      </c>
      <c r="B45">
        <v>1614803.25</v>
      </c>
      <c r="C45">
        <v>22.456113815307617</v>
      </c>
      <c r="D45">
        <v>2.618757963180542</v>
      </c>
      <c r="E45">
        <v>8864809</v>
      </c>
      <c r="F45">
        <f t="shared" si="4"/>
        <v>7.5772849661429476</v>
      </c>
      <c r="G45">
        <f t="shared" si="0"/>
        <v>1.1276989148068233</v>
      </c>
      <c r="H45">
        <f t="shared" si="1"/>
        <v>1.4601238395155052</v>
      </c>
      <c r="I45">
        <f t="shared" si="2"/>
        <v>9.0757324249556284</v>
      </c>
      <c r="J45">
        <f t="shared" si="5"/>
        <v>2.0251549516049554</v>
      </c>
      <c r="K45">
        <f t="shared" si="6"/>
        <v>0.12017919794902072</v>
      </c>
      <c r="L45">
        <f t="shared" si="7"/>
        <v>0.3785212537090602</v>
      </c>
      <c r="M45">
        <f t="shared" si="8"/>
        <v>2.2056040848782916</v>
      </c>
      <c r="N45">
        <v>1993</v>
      </c>
      <c r="O45">
        <f t="shared" si="9"/>
        <v>1861194.843276439</v>
      </c>
    </row>
    <row r="46" spans="1:15" x14ac:dyDescent="0.35">
      <c r="A46">
        <v>1994</v>
      </c>
      <c r="B46">
        <v>1667777</v>
      </c>
      <c r="C46">
        <v>22.088289260864258</v>
      </c>
      <c r="D46">
        <v>2.6400697231292725</v>
      </c>
      <c r="E46">
        <v>9363661</v>
      </c>
      <c r="F46">
        <f t="shared" si="4"/>
        <v>7.825858406576149</v>
      </c>
      <c r="G46">
        <f t="shared" si="0"/>
        <v>1.1092275375107958</v>
      </c>
      <c r="H46">
        <f t="shared" si="1"/>
        <v>1.4720064988527506</v>
      </c>
      <c r="I46">
        <f t="shared" si="2"/>
        <v>9.5864537807856252</v>
      </c>
      <c r="J46">
        <f t="shared" si="5"/>
        <v>2.0574334309304683</v>
      </c>
      <c r="K46">
        <f t="shared" si="6"/>
        <v>0.103663860912544</v>
      </c>
      <c r="L46">
        <f t="shared" si="7"/>
        <v>0.38662643527842666</v>
      </c>
      <c r="M46">
        <f t="shared" si="8"/>
        <v>2.2603510374832623</v>
      </c>
      <c r="N46">
        <v>1994</v>
      </c>
      <c r="O46">
        <f t="shared" si="9"/>
        <v>2016012.7201978324</v>
      </c>
    </row>
    <row r="47" spans="1:15" x14ac:dyDescent="0.35">
      <c r="A47">
        <v>1995</v>
      </c>
      <c r="B47">
        <v>1748618.125</v>
      </c>
      <c r="C47">
        <v>22.028453826904297</v>
      </c>
      <c r="D47">
        <v>2.661555290222168</v>
      </c>
      <c r="E47">
        <v>9702192</v>
      </c>
      <c r="F47">
        <f t="shared" si="4"/>
        <v>8.205196410205124</v>
      </c>
      <c r="G47">
        <f t="shared" si="0"/>
        <v>1.1062227275735732</v>
      </c>
      <c r="H47">
        <f t="shared" si="1"/>
        <v>1.483986066708554</v>
      </c>
      <c r="I47">
        <f t="shared" si="2"/>
        <v>9.9330395643656946</v>
      </c>
      <c r="J47">
        <f t="shared" si="5"/>
        <v>2.1047676621233267</v>
      </c>
      <c r="K47">
        <f t="shared" si="6"/>
        <v>0.10095126399527324</v>
      </c>
      <c r="L47">
        <f t="shared" si="7"/>
        <v>0.39473175569070335</v>
      </c>
      <c r="M47">
        <f t="shared" si="8"/>
        <v>2.2958665303487833</v>
      </c>
      <c r="N47">
        <v>1995</v>
      </c>
      <c r="O47">
        <f t="shared" si="9"/>
        <v>2094029.8435174534</v>
      </c>
    </row>
    <row r="48" spans="1:15" x14ac:dyDescent="0.35">
      <c r="A48">
        <v>1996</v>
      </c>
      <c r="B48">
        <v>1782923.125</v>
      </c>
      <c r="C48">
        <v>22.114835739135742</v>
      </c>
      <c r="D48">
        <v>2.6832153797149658</v>
      </c>
      <c r="E48">
        <v>9797411</v>
      </c>
      <c r="F48">
        <f t="shared" si="4"/>
        <v>8.3661688139722923</v>
      </c>
      <c r="G48">
        <f t="shared" si="0"/>
        <v>1.1105606459455373</v>
      </c>
      <c r="H48">
        <f t="shared" si="1"/>
        <v>1.4960629418834031</v>
      </c>
      <c r="I48">
        <f t="shared" si="2"/>
        <v>10.030524142518688</v>
      </c>
      <c r="J48">
        <f t="shared" si="5"/>
        <v>2.1241960513930764</v>
      </c>
      <c r="K48">
        <f t="shared" si="6"/>
        <v>0.1048649742484441</v>
      </c>
      <c r="L48">
        <f t="shared" si="7"/>
        <v>0.4028369521186953</v>
      </c>
      <c r="M48">
        <f t="shared" si="8"/>
        <v>2.3056328580879</v>
      </c>
      <c r="N48">
        <v>1996</v>
      </c>
      <c r="O48">
        <f t="shared" si="9"/>
        <v>2103293.5023999568</v>
      </c>
    </row>
    <row r="49" spans="1:15" x14ac:dyDescent="0.35">
      <c r="A49">
        <v>1997</v>
      </c>
      <c r="B49">
        <v>1856405.25</v>
      </c>
      <c r="C49">
        <v>22.111740112304688</v>
      </c>
      <c r="D49">
        <v>2.7050521373748779</v>
      </c>
      <c r="E49">
        <v>9676317</v>
      </c>
      <c r="F49">
        <f t="shared" si="4"/>
        <v>8.7109755271385776</v>
      </c>
      <c r="G49">
        <f t="shared" si="0"/>
        <v>1.1104051900618193</v>
      </c>
      <c r="H49">
        <f t="shared" si="1"/>
        <v>1.5082383207787617</v>
      </c>
      <c r="I49">
        <f t="shared" si="2"/>
        <v>9.9065489116628882</v>
      </c>
      <c r="J49">
        <f t="shared" si="5"/>
        <v>2.164583785412372</v>
      </c>
      <c r="K49">
        <f t="shared" si="6"/>
        <v>0.1047249848065071</v>
      </c>
      <c r="L49">
        <f t="shared" si="7"/>
        <v>0.410942294750829</v>
      </c>
      <c r="M49">
        <f t="shared" si="8"/>
        <v>2.2931960446703155</v>
      </c>
      <c r="N49">
        <v>1997</v>
      </c>
      <c r="O49">
        <f t="shared" si="9"/>
        <v>2090915.5962237427</v>
      </c>
    </row>
    <row r="50" spans="1:15" x14ac:dyDescent="0.35">
      <c r="A50">
        <v>1998</v>
      </c>
      <c r="B50">
        <v>1942746.25</v>
      </c>
      <c r="C50">
        <v>22.267738342285156</v>
      </c>
      <c r="D50">
        <v>2.7270662784576416</v>
      </c>
      <c r="E50">
        <v>9597037</v>
      </c>
      <c r="F50">
        <f t="shared" si="4"/>
        <v>9.116121083578193</v>
      </c>
      <c r="G50">
        <f t="shared" si="0"/>
        <v>1.1182390938310833</v>
      </c>
      <c r="H50">
        <f t="shared" si="1"/>
        <v>1.5205126021951176</v>
      </c>
      <c r="I50">
        <f t="shared" si="2"/>
        <v>9.8253825755748245</v>
      </c>
      <c r="J50">
        <f t="shared" si="5"/>
        <v>2.2100443938290337</v>
      </c>
      <c r="K50">
        <f t="shared" si="6"/>
        <v>0.11175521039355207</v>
      </c>
      <c r="L50">
        <f t="shared" si="7"/>
        <v>0.41904751629239717</v>
      </c>
      <c r="M50">
        <f t="shared" si="8"/>
        <v>2.2849690959870261</v>
      </c>
      <c r="N50">
        <v>1998</v>
      </c>
      <c r="O50">
        <f t="shared" si="9"/>
        <v>2057423.3366649966</v>
      </c>
    </row>
    <row r="51" spans="1:15" x14ac:dyDescent="0.35">
      <c r="A51">
        <v>1999</v>
      </c>
      <c r="B51">
        <v>1997615</v>
      </c>
      <c r="C51">
        <v>22.472488403320313</v>
      </c>
      <c r="D51">
        <v>2.7492597103118896</v>
      </c>
      <c r="E51">
        <v>9412865</v>
      </c>
      <c r="F51">
        <f t="shared" si="4"/>
        <v>9.3735866011179034</v>
      </c>
      <c r="G51">
        <f t="shared" si="0"/>
        <v>1.1285212122570498</v>
      </c>
      <c r="H51">
        <f t="shared" si="1"/>
        <v>1.5328868496004384</v>
      </c>
      <c r="I51">
        <f t="shared" si="2"/>
        <v>9.6368285083446192</v>
      </c>
      <c r="J51">
        <f t="shared" si="5"/>
        <v>2.2378957979432355</v>
      </c>
      <c r="K51">
        <f t="shared" si="6"/>
        <v>0.12090811395927292</v>
      </c>
      <c r="L51">
        <f t="shared" si="7"/>
        <v>0.42715278738115109</v>
      </c>
      <c r="M51">
        <f t="shared" si="8"/>
        <v>2.265592061582105</v>
      </c>
      <c r="N51">
        <v>1999</v>
      </c>
      <c r="O51">
        <f t="shared" si="9"/>
        <v>1998107.2054296748</v>
      </c>
    </row>
    <row r="52" spans="1:15" x14ac:dyDescent="0.35">
      <c r="A52">
        <v>2000</v>
      </c>
      <c r="B52">
        <v>2046561.75</v>
      </c>
      <c r="C52">
        <v>22.91796875</v>
      </c>
      <c r="D52">
        <v>2.7716336250305176</v>
      </c>
      <c r="E52">
        <v>9280035</v>
      </c>
      <c r="F52">
        <f t="shared" si="4"/>
        <v>9.6032637911511518</v>
      </c>
      <c r="G52">
        <f t="shared" si="0"/>
        <v>1.1508923004894227</v>
      </c>
      <c r="H52">
        <f t="shared" si="1"/>
        <v>1.5453617276622043</v>
      </c>
      <c r="I52">
        <f t="shared" si="2"/>
        <v>9.5008380388368323</v>
      </c>
      <c r="J52">
        <f t="shared" si="5"/>
        <v>2.262103018939194</v>
      </c>
      <c r="K52">
        <f t="shared" si="6"/>
        <v>0.14053755497898637</v>
      </c>
      <c r="L52">
        <f t="shared" si="7"/>
        <v>0.43525801088274241</v>
      </c>
      <c r="M52">
        <f t="shared" si="8"/>
        <v>2.2513800093302181</v>
      </c>
      <c r="N52">
        <v>2000</v>
      </c>
      <c r="O52">
        <f t="shared" si="9"/>
        <v>1910139.0254688824</v>
      </c>
    </row>
    <row r="53" spans="1:15" x14ac:dyDescent="0.35">
      <c r="A53">
        <v>2001</v>
      </c>
      <c r="B53">
        <v>2047270.5</v>
      </c>
      <c r="C53">
        <v>23.430450439453125</v>
      </c>
      <c r="D53">
        <v>2.7933568954467773</v>
      </c>
      <c r="E53">
        <v>9098001</v>
      </c>
      <c r="F53">
        <f t="shared" si="4"/>
        <v>9.6065895218367654</v>
      </c>
      <c r="G53">
        <f t="shared" si="0"/>
        <v>1.1766280555629787</v>
      </c>
      <c r="H53">
        <f t="shared" si="1"/>
        <v>1.5574738302134838</v>
      </c>
      <c r="I53">
        <f t="shared" si="2"/>
        <v>9.3144728417700513</v>
      </c>
      <c r="J53">
        <f t="shared" si="5"/>
        <v>2.2624492715278688</v>
      </c>
      <c r="K53">
        <f t="shared" si="6"/>
        <v>0.16265276776956569</v>
      </c>
      <c r="L53">
        <f t="shared" si="7"/>
        <v>0.44306516910715871</v>
      </c>
      <c r="M53">
        <f t="shared" si="8"/>
        <v>2.2315694100495702</v>
      </c>
      <c r="N53">
        <v>2001</v>
      </c>
      <c r="O53">
        <f t="shared" si="9"/>
        <v>1806355.4622604989</v>
      </c>
    </row>
    <row r="54" spans="1:15" x14ac:dyDescent="0.35">
      <c r="A54">
        <v>2002</v>
      </c>
      <c r="B54">
        <v>2019462.75</v>
      </c>
      <c r="C54">
        <v>23.917112350463867</v>
      </c>
      <c r="D54">
        <v>2.8152503967285156</v>
      </c>
      <c r="E54">
        <v>8919269</v>
      </c>
      <c r="F54">
        <f t="shared" si="4"/>
        <v>9.4761047423335896</v>
      </c>
      <c r="G54">
        <f t="shared" si="0"/>
        <v>1.2010671955423338</v>
      </c>
      <c r="H54">
        <f t="shared" si="1"/>
        <v>1.5696808472808819</v>
      </c>
      <c r="I54">
        <f t="shared" si="2"/>
        <v>9.131488210315819</v>
      </c>
      <c r="J54">
        <f t="shared" si="5"/>
        <v>2.2487733396687122</v>
      </c>
      <c r="K54">
        <f t="shared" si="6"/>
        <v>0.18321049119328361</v>
      </c>
      <c r="L54">
        <f t="shared" si="7"/>
        <v>0.45087231670893363</v>
      </c>
      <c r="M54">
        <f t="shared" si="8"/>
        <v>2.2117286835486296</v>
      </c>
      <c r="N54">
        <v>2002</v>
      </c>
      <c r="O54">
        <f t="shared" si="9"/>
        <v>1713246.9621309934</v>
      </c>
    </row>
    <row r="55" spans="1:15" x14ac:dyDescent="0.35">
      <c r="A55">
        <v>2003</v>
      </c>
      <c r="B55">
        <v>2028394.5</v>
      </c>
      <c r="C55">
        <v>24.322320938110352</v>
      </c>
      <c r="D55">
        <v>2.837315559387207</v>
      </c>
      <c r="E55">
        <v>9023564</v>
      </c>
      <c r="F55">
        <f t="shared" si="4"/>
        <v>9.5180159875557848</v>
      </c>
      <c r="G55">
        <f t="shared" si="0"/>
        <v>1.2214159205406838</v>
      </c>
      <c r="H55">
        <f t="shared" si="1"/>
        <v>1.581983576465374</v>
      </c>
      <c r="I55">
        <f t="shared" si="2"/>
        <v>9.2382647368332815</v>
      </c>
      <c r="J55">
        <f t="shared" si="5"/>
        <v>2.2531864224154932</v>
      </c>
      <c r="K55">
        <f t="shared" si="6"/>
        <v>0.20001077638764503</v>
      </c>
      <c r="L55">
        <f t="shared" si="7"/>
        <v>0.45867948779054618</v>
      </c>
      <c r="M55">
        <f t="shared" si="8"/>
        <v>2.2233540689731273</v>
      </c>
      <c r="N55">
        <v>2003</v>
      </c>
      <c r="O55">
        <f t="shared" si="9"/>
        <v>1679005.4656192691</v>
      </c>
    </row>
    <row r="56" spans="1:15" x14ac:dyDescent="0.35">
      <c r="A56">
        <v>2004</v>
      </c>
      <c r="B56">
        <v>2040372.75</v>
      </c>
      <c r="C56">
        <v>24.474260330200195</v>
      </c>
      <c r="D56">
        <v>2.8595535755157471</v>
      </c>
      <c r="E56">
        <v>9408274</v>
      </c>
      <c r="F56">
        <f t="shared" si="4"/>
        <v>9.5742225957885214</v>
      </c>
      <c r="G56">
        <f t="shared" si="0"/>
        <v>1.2290459979879813</v>
      </c>
      <c r="H56">
        <f t="shared" si="1"/>
        <v>1.5943826824344403</v>
      </c>
      <c r="I56">
        <f t="shared" si="2"/>
        <v>9.6321282731153026</v>
      </c>
      <c r="J56">
        <f t="shared" si="5"/>
        <v>2.2590743407301757</v>
      </c>
      <c r="K56">
        <f t="shared" si="6"/>
        <v>0.20623825705030591</v>
      </c>
      <c r="L56">
        <f t="shared" si="7"/>
        <v>0.46648662836375865</v>
      </c>
      <c r="M56">
        <f t="shared" si="8"/>
        <v>2.2651042058693283</v>
      </c>
      <c r="N56">
        <v>2004</v>
      </c>
      <c r="O56">
        <f t="shared" si="9"/>
        <v>1720550.2232623326</v>
      </c>
    </row>
    <row r="57" spans="1:15" x14ac:dyDescent="0.35">
      <c r="A57">
        <v>2005</v>
      </c>
      <c r="B57">
        <v>2123677.25</v>
      </c>
      <c r="C57">
        <v>24.632335662841797</v>
      </c>
      <c r="D57">
        <v>2.8819658756256104</v>
      </c>
      <c r="E57">
        <v>9811736</v>
      </c>
      <c r="F57">
        <f t="shared" si="4"/>
        <v>9.9651197131073381</v>
      </c>
      <c r="G57">
        <f t="shared" si="0"/>
        <v>1.2369842094943795</v>
      </c>
      <c r="H57">
        <f t="shared" si="1"/>
        <v>1.6068789627890565</v>
      </c>
      <c r="I57">
        <f t="shared" si="2"/>
        <v>10.045189982130967</v>
      </c>
      <c r="J57">
        <f t="shared" si="5"/>
        <v>2.2990909669500832</v>
      </c>
      <c r="K57">
        <f t="shared" si="6"/>
        <v>0.21267632816669235</v>
      </c>
      <c r="L57">
        <f t="shared" si="7"/>
        <v>0.47429376518141331</v>
      </c>
      <c r="M57">
        <f t="shared" si="8"/>
        <v>2.3070939111921756</v>
      </c>
      <c r="N57">
        <v>2005</v>
      </c>
      <c r="O57">
        <f t="shared" si="9"/>
        <v>1762758.5481269455</v>
      </c>
    </row>
    <row r="58" spans="1:15" x14ac:dyDescent="0.35">
      <c r="A58">
        <v>2006</v>
      </c>
      <c r="B58">
        <v>2202942.75</v>
      </c>
      <c r="C58">
        <v>25.155275344848633</v>
      </c>
      <c r="D58">
        <v>2.9045538902282715</v>
      </c>
      <c r="E58">
        <v>10982278</v>
      </c>
      <c r="F58">
        <f t="shared" si="4"/>
        <v>10.337064271358509</v>
      </c>
      <c r="G58">
        <f t="shared" si="0"/>
        <v>1.2632451430093559</v>
      </c>
      <c r="H58">
        <f t="shared" si="1"/>
        <v>1.619473215130198</v>
      </c>
      <c r="I58">
        <f t="shared" si="2"/>
        <v>11.243583087292331</v>
      </c>
      <c r="J58">
        <f t="shared" si="5"/>
        <v>2.3357359091696606</v>
      </c>
      <c r="K58">
        <f t="shared" si="6"/>
        <v>0.23368392034524896</v>
      </c>
      <c r="L58">
        <f t="shared" si="7"/>
        <v>0.48210092051760661</v>
      </c>
      <c r="M58">
        <f t="shared" si="8"/>
        <v>2.4197975736742081</v>
      </c>
      <c r="N58">
        <v>2006</v>
      </c>
      <c r="O58">
        <f t="shared" si="9"/>
        <v>1860439.7139426689</v>
      </c>
    </row>
    <row r="59" spans="1:15" x14ac:dyDescent="0.35">
      <c r="A59">
        <v>2007</v>
      </c>
      <c r="B59">
        <v>2307500.75</v>
      </c>
      <c r="C59">
        <v>25.427034378051758</v>
      </c>
      <c r="D59">
        <v>2.9273190498352051</v>
      </c>
      <c r="E59">
        <v>11957171</v>
      </c>
      <c r="F59">
        <f t="shared" si="4"/>
        <v>10.827691077744968</v>
      </c>
      <c r="G59">
        <f t="shared" si="0"/>
        <v>1.2768923114086899</v>
      </c>
      <c r="H59">
        <f t="shared" si="1"/>
        <v>1.632166237058841</v>
      </c>
      <c r="I59">
        <f t="shared" si="2"/>
        <v>12.241672049046867</v>
      </c>
      <c r="J59">
        <f t="shared" si="5"/>
        <v>2.3821068413990916</v>
      </c>
      <c r="K59">
        <f t="shared" si="6"/>
        <v>0.24442924413558598</v>
      </c>
      <c r="L59">
        <f t="shared" si="7"/>
        <v>0.48990811229735898</v>
      </c>
      <c r="M59">
        <f t="shared" si="8"/>
        <v>2.5048458730688101</v>
      </c>
      <c r="N59">
        <v>2007</v>
      </c>
      <c r="O59">
        <f t="shared" si="9"/>
        <v>1957818.7537869883</v>
      </c>
    </row>
    <row r="60" spans="1:15" x14ac:dyDescent="0.35">
      <c r="A60">
        <v>2008</v>
      </c>
      <c r="B60">
        <v>2359304.75</v>
      </c>
      <c r="C60">
        <v>25.390230178833008</v>
      </c>
      <c r="D60">
        <v>2.9502625465393066</v>
      </c>
      <c r="E60">
        <v>13138231</v>
      </c>
      <c r="F60">
        <f t="shared" si="4"/>
        <v>11.07077559617535</v>
      </c>
      <c r="G60">
        <f t="shared" si="0"/>
        <v>1.2750440817523623</v>
      </c>
      <c r="H60">
        <f t="shared" si="1"/>
        <v>1.6449586932424654</v>
      </c>
      <c r="I60">
        <f t="shared" si="2"/>
        <v>13.450833412570672</v>
      </c>
      <c r="J60">
        <f t="shared" si="5"/>
        <v>2.4043088071547247</v>
      </c>
      <c r="K60">
        <f t="shared" si="6"/>
        <v>0.24298075193614654</v>
      </c>
      <c r="L60">
        <f t="shared" si="7"/>
        <v>0.49771527341115906</v>
      </c>
      <c r="M60">
        <f t="shared" si="8"/>
        <v>2.5990410678880749</v>
      </c>
      <c r="N60">
        <v>2008</v>
      </c>
      <c r="O60">
        <f t="shared" si="9"/>
        <v>2124469.936087809</v>
      </c>
    </row>
    <row r="61" spans="1:15" x14ac:dyDescent="0.35">
      <c r="A61">
        <v>2009</v>
      </c>
      <c r="B61">
        <v>2266004</v>
      </c>
      <c r="C61">
        <v>24.935735702514648</v>
      </c>
      <c r="D61">
        <v>2.9733858108520508</v>
      </c>
      <c r="E61">
        <v>14589400</v>
      </c>
      <c r="F61">
        <f t="shared" si="4"/>
        <v>10.632972185571079</v>
      </c>
      <c r="G61">
        <f t="shared" si="0"/>
        <v>1.2522203228444193</v>
      </c>
      <c r="H61">
        <f t="shared" si="1"/>
        <v>1.6578513812820466</v>
      </c>
      <c r="I61">
        <f t="shared" si="2"/>
        <v>14.936530571684923</v>
      </c>
      <c r="J61">
        <f t="shared" si="5"/>
        <v>2.3639597568065116</v>
      </c>
      <c r="K61">
        <f t="shared" si="6"/>
        <v>0.22491823390861634</v>
      </c>
      <c r="L61">
        <f t="shared" si="7"/>
        <v>0.50552241535047049</v>
      </c>
      <c r="M61">
        <f t="shared" si="8"/>
        <v>2.7038099286190005</v>
      </c>
      <c r="N61">
        <v>2009</v>
      </c>
      <c r="O61">
        <f t="shared" si="9"/>
        <v>2400005.3076688503</v>
      </c>
    </row>
    <row r="62" spans="1:15" x14ac:dyDescent="0.35">
      <c r="A62">
        <v>2010</v>
      </c>
      <c r="B62">
        <v>2293011</v>
      </c>
      <c r="C62">
        <v>24.792453765869141</v>
      </c>
      <c r="D62">
        <v>2.9966902732849121</v>
      </c>
      <c r="E62">
        <v>13689293</v>
      </c>
      <c r="F62">
        <f t="shared" si="4"/>
        <v>10.759699534602996</v>
      </c>
      <c r="G62">
        <f t="shared" si="0"/>
        <v>1.2450250046430831</v>
      </c>
      <c r="H62">
        <f t="shared" si="1"/>
        <v>1.6708450987785606</v>
      </c>
      <c r="I62">
        <f t="shared" si="2"/>
        <v>14.015007018743225</v>
      </c>
      <c r="J62">
        <f t="shared" si="5"/>
        <v>2.3758076300503461</v>
      </c>
      <c r="K62">
        <f t="shared" si="6"/>
        <v>0.21915561376565823</v>
      </c>
      <c r="L62">
        <f t="shared" si="7"/>
        <v>0.51332954560276434</v>
      </c>
      <c r="M62">
        <f t="shared" si="8"/>
        <v>2.6401286854188539</v>
      </c>
      <c r="N62">
        <v>2010</v>
      </c>
      <c r="O62">
        <f t="shared" si="9"/>
        <v>2309630.1316525745</v>
      </c>
    </row>
    <row r="63" spans="1:15" x14ac:dyDescent="0.35">
      <c r="A63">
        <v>2011</v>
      </c>
      <c r="B63">
        <v>2351126.5</v>
      </c>
      <c r="C63">
        <v>24.927034378051758</v>
      </c>
      <c r="D63">
        <v>3.0142395496368408</v>
      </c>
      <c r="E63">
        <v>15249784</v>
      </c>
      <c r="F63">
        <f t="shared" si="4"/>
        <v>11.032400066045374</v>
      </c>
      <c r="G63">
        <f t="shared" si="0"/>
        <v>1.251783360588399</v>
      </c>
      <c r="H63">
        <f t="shared" si="1"/>
        <v>1.6806299346159954</v>
      </c>
      <c r="I63">
        <f t="shared" si="2"/>
        <v>15.612627313501006</v>
      </c>
      <c r="J63">
        <f t="shared" si="5"/>
        <v>2.4008364039782673</v>
      </c>
      <c r="K63">
        <f t="shared" si="6"/>
        <v>0.22456922303187773</v>
      </c>
      <c r="L63">
        <f t="shared" si="7"/>
        <v>0.51916868421577878</v>
      </c>
      <c r="M63">
        <f t="shared" si="8"/>
        <v>2.7480800300061823</v>
      </c>
      <c r="N63">
        <v>2011</v>
      </c>
      <c r="O63">
        <f t="shared" si="9"/>
        <v>2475949.1506269076</v>
      </c>
    </row>
    <row r="64" spans="1:15" x14ac:dyDescent="0.35">
      <c r="A64">
        <v>2012</v>
      </c>
      <c r="B64">
        <v>2301511</v>
      </c>
      <c r="C64">
        <v>24.913631439208984</v>
      </c>
      <c r="D64">
        <v>3.0318915843963623</v>
      </c>
      <c r="E64">
        <v>17351088</v>
      </c>
      <c r="F64">
        <f t="shared" si="4"/>
        <v>10.799584840885489</v>
      </c>
      <c r="G64">
        <f t="shared" si="0"/>
        <v>1.251110293123898</v>
      </c>
      <c r="H64">
        <f t="shared" si="1"/>
        <v>1.6904720647901907</v>
      </c>
      <c r="I64">
        <f t="shared" si="2"/>
        <v>17.763928356477674</v>
      </c>
      <c r="J64">
        <f t="shared" si="5"/>
        <v>2.3795076927325618</v>
      </c>
      <c r="K64">
        <f t="shared" si="6"/>
        <v>0.22403139156650392</v>
      </c>
      <c r="L64">
        <f t="shared" si="7"/>
        <v>0.52500781820832121</v>
      </c>
      <c r="M64">
        <f t="shared" si="8"/>
        <v>2.8771699043479599</v>
      </c>
      <c r="N64">
        <v>2012</v>
      </c>
      <c r="O64">
        <f t="shared" si="9"/>
        <v>2731036.3683492462</v>
      </c>
    </row>
    <row r="65" spans="1:15" x14ac:dyDescent="0.35">
      <c r="A65">
        <v>2013</v>
      </c>
      <c r="B65">
        <v>2246689.25</v>
      </c>
      <c r="C65">
        <v>24.301548004150391</v>
      </c>
      <c r="D65">
        <v>3.049647331237793</v>
      </c>
      <c r="E65">
        <v>17177916</v>
      </c>
      <c r="F65">
        <f t="shared" si="4"/>
        <v>10.542339865627577</v>
      </c>
      <c r="G65">
        <f t="shared" si="0"/>
        <v>1.2203727473862962</v>
      </c>
      <c r="H65">
        <f t="shared" si="1"/>
        <v>1.7003720210351305</v>
      </c>
      <c r="I65">
        <f t="shared" si="2"/>
        <v>17.586636016000355</v>
      </c>
      <c r="J65">
        <f t="shared" si="5"/>
        <v>2.3553995171115578</v>
      </c>
      <c r="K65">
        <f t="shared" si="6"/>
        <v>0.19915634272468771</v>
      </c>
      <c r="L65">
        <f t="shared" si="7"/>
        <v>0.53084706302410489</v>
      </c>
      <c r="M65">
        <f t="shared" si="8"/>
        <v>2.8671392963440243</v>
      </c>
      <c r="N65">
        <v>2013</v>
      </c>
      <c r="O65">
        <f t="shared" si="9"/>
        <v>2818115.2709088614</v>
      </c>
    </row>
    <row r="66" spans="1:15" x14ac:dyDescent="0.35">
      <c r="A66">
        <v>2014</v>
      </c>
      <c r="B66">
        <v>2232717.75</v>
      </c>
      <c r="C66">
        <v>24.195146560668945</v>
      </c>
      <c r="D66">
        <v>3.0675067901611328</v>
      </c>
      <c r="E66">
        <v>17346424</v>
      </c>
      <c r="F66">
        <f t="shared" si="4"/>
        <v>10.476780153071594</v>
      </c>
      <c r="G66">
        <f t="shared" si="0"/>
        <v>1.2150294901631291</v>
      </c>
      <c r="H66">
        <f t="shared" si="1"/>
        <v>1.7103298033508147</v>
      </c>
      <c r="I66">
        <f t="shared" si="2"/>
        <v>17.75915338433445</v>
      </c>
      <c r="J66">
        <f t="shared" si="5"/>
        <v>2.3491613943835179</v>
      </c>
      <c r="K66">
        <f t="shared" si="6"/>
        <v>0.1947683482371588</v>
      </c>
      <c r="L66">
        <f t="shared" si="7"/>
        <v>0.53668621937464844</v>
      </c>
      <c r="M66">
        <f t="shared" si="8"/>
        <v>2.8769010666267949</v>
      </c>
      <c r="N66">
        <v>2014</v>
      </c>
      <c r="O66">
        <f t="shared" si="9"/>
        <v>2841956.6021784893</v>
      </c>
    </row>
    <row r="67" spans="1:15" x14ac:dyDescent="0.35">
      <c r="A67">
        <v>2015</v>
      </c>
      <c r="B67">
        <v>2241117</v>
      </c>
      <c r="C67">
        <v>24.444614410400391</v>
      </c>
      <c r="D67">
        <v>3.0854706764221191</v>
      </c>
      <c r="E67">
        <v>17921584</v>
      </c>
      <c r="F67">
        <f t="shared" ref="F67:F71" si="10">B67/B$2</f>
        <v>10.516192701164915</v>
      </c>
      <c r="G67">
        <f t="shared" ref="G67:G71" si="11">C67/C$2</f>
        <v>1.2275572421034302</v>
      </c>
      <c r="H67">
        <f t="shared" ref="H67:H71" si="12">D67/D$2</f>
        <v>1.7203458105377312</v>
      </c>
      <c r="I67">
        <f t="shared" ref="I67:I71" si="13">E67/E$2</f>
        <v>18.347998362442549</v>
      </c>
      <c r="J67">
        <f t="shared" ref="J67:J71" si="14">LN(F67)</f>
        <v>2.3529162312684861</v>
      </c>
      <c r="K67">
        <f t="shared" ref="K67:K71" si="15">LN(G67)</f>
        <v>0.20502621267740129</v>
      </c>
      <c r="L67">
        <f t="shared" ref="L67:L71" si="16">LN(H67)</f>
        <v>0.54252532325520442</v>
      </c>
      <c r="M67">
        <f t="shared" ref="M67:M71" si="17">LN(I67)</f>
        <v>2.9095204874850058</v>
      </c>
      <c r="N67">
        <v>2015</v>
      </c>
      <c r="O67">
        <f t="shared" ref="O67:O71" si="18">$U$23*(G67^$U$19)*(H67^$U$20)*(I67^$U$21)*EXP(N67*$U$22)*$B$2</f>
        <v>2839359.2338211234</v>
      </c>
    </row>
    <row r="68" spans="1:15" x14ac:dyDescent="0.35">
      <c r="A68">
        <v>2016</v>
      </c>
      <c r="B68">
        <v>2351041.25</v>
      </c>
      <c r="C68">
        <v>24.852914810180664</v>
      </c>
      <c r="D68">
        <v>3.1035399436950684</v>
      </c>
      <c r="E68">
        <v>19327484</v>
      </c>
      <c r="F68">
        <f t="shared" si="10"/>
        <v>11.032000039885306</v>
      </c>
      <c r="G68">
        <f t="shared" si="11"/>
        <v>1.2480612314194062</v>
      </c>
      <c r="H68">
        <f t="shared" si="12"/>
        <v>1.730420574329864</v>
      </c>
      <c r="I68">
        <f t="shared" si="13"/>
        <v>19.787349420795316</v>
      </c>
      <c r="J68">
        <f t="shared" si="14"/>
        <v>2.40080014410642</v>
      </c>
      <c r="K68">
        <f t="shared" si="15"/>
        <v>0.22159133238099973</v>
      </c>
      <c r="L68">
        <f t="shared" si="16"/>
        <v>0.54836448551313322</v>
      </c>
      <c r="M68">
        <f t="shared" si="17"/>
        <v>2.9850428153636623</v>
      </c>
      <c r="N68">
        <v>2016</v>
      </c>
      <c r="O68">
        <f t="shared" si="18"/>
        <v>2902313.1033759806</v>
      </c>
    </row>
    <row r="69" spans="1:15" x14ac:dyDescent="0.35">
      <c r="A69">
        <v>2017</v>
      </c>
      <c r="B69">
        <v>2436383.25</v>
      </c>
      <c r="C69">
        <v>25.184688568115234</v>
      </c>
      <c r="D69">
        <v>3.1217148303985596</v>
      </c>
      <c r="E69">
        <v>18760782</v>
      </c>
      <c r="F69">
        <f t="shared" si="10"/>
        <v>11.432457899739484</v>
      </c>
      <c r="G69">
        <f t="shared" si="11"/>
        <v>1.2647222133622904</v>
      </c>
      <c r="H69">
        <f t="shared" si="12"/>
        <v>1.7405542276607089</v>
      </c>
      <c r="I69">
        <f t="shared" si="13"/>
        <v>19.207163686766844</v>
      </c>
      <c r="J69">
        <f t="shared" si="14"/>
        <v>2.4364564940363596</v>
      </c>
      <c r="K69">
        <f t="shared" si="15"/>
        <v>0.23485250388514373</v>
      </c>
      <c r="L69">
        <f t="shared" si="16"/>
        <v>0.55420358415327375</v>
      </c>
      <c r="M69">
        <f t="shared" si="17"/>
        <v>2.9552833181317721</v>
      </c>
      <c r="N69">
        <v>2017</v>
      </c>
      <c r="O69">
        <f t="shared" si="18"/>
        <v>2740602.7978765527</v>
      </c>
    </row>
    <row r="70" spans="1:15" x14ac:dyDescent="0.35">
      <c r="A70">
        <v>2018</v>
      </c>
      <c r="B70">
        <v>2458235.75</v>
      </c>
      <c r="C70">
        <v>25.41790771484375</v>
      </c>
      <c r="D70">
        <v>3.1399965286254883</v>
      </c>
      <c r="E70">
        <v>18794638</v>
      </c>
      <c r="F70">
        <f t="shared" si="10"/>
        <v>11.5349983298028</v>
      </c>
      <c r="G70">
        <f t="shared" si="11"/>
        <v>1.2764339895334034</v>
      </c>
      <c r="H70">
        <f t="shared" si="12"/>
        <v>1.7507474351977454</v>
      </c>
      <c r="I70">
        <f t="shared" si="13"/>
        <v>19.241825234125539</v>
      </c>
      <c r="J70">
        <f t="shared" si="14"/>
        <v>2.4453857468318443</v>
      </c>
      <c r="K70">
        <f t="shared" si="15"/>
        <v>0.24407024428504609</v>
      </c>
      <c r="L70">
        <f t="shared" si="16"/>
        <v>0.56004280257897443</v>
      </c>
      <c r="M70">
        <f t="shared" si="17"/>
        <v>2.9570863073765468</v>
      </c>
      <c r="N70">
        <v>2018</v>
      </c>
      <c r="O70">
        <f t="shared" si="18"/>
        <v>2675680.6066717287</v>
      </c>
    </row>
    <row r="71" spans="1:15" x14ac:dyDescent="0.35">
      <c r="A71">
        <v>2019</v>
      </c>
      <c r="B71">
        <v>2466327.5</v>
      </c>
      <c r="C71">
        <v>25.596328735351563</v>
      </c>
      <c r="D71">
        <v>3.1583850383758545</v>
      </c>
      <c r="E71">
        <v>18855818</v>
      </c>
      <c r="F71">
        <f t="shared" si="10"/>
        <v>11.572967968286489</v>
      </c>
      <c r="G71">
        <f t="shared" si="11"/>
        <v>1.285393918791877</v>
      </c>
      <c r="H71">
        <f t="shared" si="12"/>
        <v>1.7610001969409743</v>
      </c>
      <c r="I71">
        <f t="shared" si="13"/>
        <v>19.304460910738403</v>
      </c>
      <c r="J71">
        <f t="shared" si="14"/>
        <v>2.4486720310652115</v>
      </c>
      <c r="K71">
        <f t="shared" si="15"/>
        <v>0.25106522295885453</v>
      </c>
      <c r="L71">
        <f t="shared" si="16"/>
        <v>0.56588194134880121</v>
      </c>
      <c r="M71">
        <f t="shared" si="17"/>
        <v>2.960336204474618</v>
      </c>
      <c r="N71">
        <v>2019</v>
      </c>
      <c r="O71">
        <f t="shared" si="18"/>
        <v>2626471.8441238343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6D29-8F39-41C7-B361-0BEE5C44C3DB}">
  <dimension ref="A1:W71"/>
  <sheetViews>
    <sheetView zoomScale="75" zoomScaleNormal="75" workbookViewId="0">
      <selection activeCell="U24" sqref="U24"/>
    </sheetView>
  </sheetViews>
  <sheetFormatPr defaultRowHeight="14.5" x14ac:dyDescent="0.35"/>
  <sheetData>
    <row r="1" spans="1:2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38</v>
      </c>
      <c r="O1" t="s">
        <v>13</v>
      </c>
    </row>
    <row r="2" spans="1:23" ht="15" thickBot="1" x14ac:dyDescent="0.4">
      <c r="A2">
        <v>1950</v>
      </c>
      <c r="B2">
        <v>213111.0625</v>
      </c>
      <c r="C2">
        <v>19.913217544555664</v>
      </c>
      <c r="D2">
        <v>1.7935177087783813</v>
      </c>
      <c r="E2">
        <v>976759.625</v>
      </c>
      <c r="F2">
        <f>B2/B$2</f>
        <v>1</v>
      </c>
      <c r="G2">
        <f t="shared" ref="G2:I66" si="0">C2/C$2</f>
        <v>1</v>
      </c>
      <c r="H2">
        <f t="shared" si="0"/>
        <v>1</v>
      </c>
      <c r="I2">
        <f t="shared" si="0"/>
        <v>1</v>
      </c>
      <c r="J2">
        <f>LN(F2)</f>
        <v>0</v>
      </c>
      <c r="K2">
        <f t="shared" ref="K2:K17" si="1">LN(G2)</f>
        <v>0</v>
      </c>
      <c r="L2">
        <f>LN(I2)</f>
        <v>0</v>
      </c>
      <c r="M2">
        <f>$P$20*G2^P$18*I2^P$19*$B$2</f>
        <v>257352.01220132172</v>
      </c>
    </row>
    <row r="3" spans="1:23" x14ac:dyDescent="0.35">
      <c r="A3">
        <v>1951</v>
      </c>
      <c r="B3">
        <v>232222.296875</v>
      </c>
      <c r="C3">
        <v>19.940393447875977</v>
      </c>
      <c r="D3">
        <v>1.805324912071228</v>
      </c>
      <c r="E3">
        <v>1012381.9375</v>
      </c>
      <c r="F3">
        <f t="shared" ref="F3:F66" si="2">B3/B$2</f>
        <v>1.0896773454686333</v>
      </c>
      <c r="G3">
        <f t="shared" si="0"/>
        <v>1.0013647168399333</v>
      </c>
      <c r="H3">
        <f t="shared" si="0"/>
        <v>1.0065832655206337</v>
      </c>
      <c r="I3">
        <f t="shared" si="0"/>
        <v>1.036469886334624</v>
      </c>
      <c r="J3">
        <f t="shared" ref="J3:K66" si="3">LN(F3)</f>
        <v>8.5881639088929124E-2</v>
      </c>
      <c r="K3">
        <f t="shared" si="1"/>
        <v>1.3637864602803916E-3</v>
      </c>
      <c r="L3">
        <f>LN(I3)</f>
        <v>3.5820599248898397E-2</v>
      </c>
      <c r="M3">
        <f t="shared" ref="M3:M66" si="4">$P$20*G3^P$18*I3^P$19*$B$2</f>
        <v>265641.27037155937</v>
      </c>
      <c r="O3" s="5" t="s">
        <v>14</v>
      </c>
      <c r="P3" s="5"/>
    </row>
    <row r="4" spans="1:23" x14ac:dyDescent="0.35">
      <c r="A4">
        <v>1952</v>
      </c>
      <c r="B4">
        <v>239642.578125</v>
      </c>
      <c r="C4">
        <v>20.106498718261719</v>
      </c>
      <c r="D4">
        <v>1.8172097206115723</v>
      </c>
      <c r="E4">
        <v>1050191.875</v>
      </c>
      <c r="F4">
        <f t="shared" si="2"/>
        <v>1.1244961913931615</v>
      </c>
      <c r="G4">
        <f t="shared" si="0"/>
        <v>1.0097061749701468</v>
      </c>
      <c r="H4">
        <f t="shared" si="0"/>
        <v>1.0132098008942036</v>
      </c>
      <c r="I4">
        <f t="shared" si="0"/>
        <v>1.0751794485772279</v>
      </c>
      <c r="J4">
        <f t="shared" si="3"/>
        <v>0.11733510547789291</v>
      </c>
      <c r="K4">
        <f t="shared" si="1"/>
        <v>9.6593726577955414E-3</v>
      </c>
      <c r="L4">
        <f>LN(I4)</f>
        <v>7.2487576557595315E-2</v>
      </c>
      <c r="M4">
        <f t="shared" si="4"/>
        <v>272155.91648839228</v>
      </c>
      <c r="O4" s="2" t="s">
        <v>15</v>
      </c>
      <c r="P4" s="2">
        <v>0.98330755571177708</v>
      </c>
    </row>
    <row r="5" spans="1:23" x14ac:dyDescent="0.35">
      <c r="A5">
        <v>1953</v>
      </c>
      <c r="B5">
        <v>256834.96875</v>
      </c>
      <c r="C5">
        <v>20.320444107055664</v>
      </c>
      <c r="D5">
        <v>1.8291728496551514</v>
      </c>
      <c r="E5">
        <v>1094660.875</v>
      </c>
      <c r="F5">
        <f t="shared" si="2"/>
        <v>1.2051695756056775</v>
      </c>
      <c r="G5">
        <f t="shared" si="0"/>
        <v>1.0204500634610572</v>
      </c>
      <c r="H5">
        <f t="shared" si="0"/>
        <v>1.019880004921198</v>
      </c>
      <c r="I5">
        <f t="shared" si="0"/>
        <v>1.1207065146657755</v>
      </c>
      <c r="J5">
        <f t="shared" si="3"/>
        <v>0.18662028368526884</v>
      </c>
      <c r="K5">
        <f t="shared" si="1"/>
        <v>2.0243768666326739E-2</v>
      </c>
      <c r="L5">
        <f>LN(I5)</f>
        <v>0.11395930309167521</v>
      </c>
      <c r="M5">
        <f t="shared" si="4"/>
        <v>279316.63827077288</v>
      </c>
      <c r="O5" s="2" t="s">
        <v>16</v>
      </c>
      <c r="P5" s="2">
        <v>0.96689374911986969</v>
      </c>
    </row>
    <row r="6" spans="1:23" x14ac:dyDescent="0.35">
      <c r="A6">
        <v>1954</v>
      </c>
      <c r="B6">
        <v>267962.46875</v>
      </c>
      <c r="C6">
        <v>20.597179412841797</v>
      </c>
      <c r="D6">
        <v>1.8412147760391235</v>
      </c>
      <c r="E6">
        <v>1145449.5</v>
      </c>
      <c r="F6">
        <f t="shared" si="2"/>
        <v>1.2573841339184351</v>
      </c>
      <c r="G6">
        <f t="shared" si="0"/>
        <v>1.0343471298275015</v>
      </c>
      <c r="H6">
        <f t="shared" si="0"/>
        <v>1.0265941434686086</v>
      </c>
      <c r="I6">
        <f t="shared" si="0"/>
        <v>1.1727035707480231</v>
      </c>
      <c r="J6">
        <f t="shared" si="3"/>
        <v>0.22903347872150301</v>
      </c>
      <c r="K6">
        <f t="shared" si="1"/>
        <v>3.3770435246882891E-2</v>
      </c>
      <c r="L6">
        <f>LN(I6)</f>
        <v>0.15931182737495328</v>
      </c>
      <c r="M6">
        <f t="shared" si="4"/>
        <v>286695.63125822751</v>
      </c>
      <c r="O6" s="2" t="s">
        <v>17</v>
      </c>
      <c r="P6" s="2">
        <v>0.96590550282494048</v>
      </c>
    </row>
    <row r="7" spans="1:23" x14ac:dyDescent="0.35">
      <c r="A7">
        <v>1955</v>
      </c>
      <c r="B7">
        <v>286192.40625</v>
      </c>
      <c r="C7">
        <v>20.588756561279297</v>
      </c>
      <c r="D7">
        <v>1.853335976600647</v>
      </c>
      <c r="E7">
        <v>1210160</v>
      </c>
      <c r="F7">
        <f t="shared" si="2"/>
        <v>1.3429260916476355</v>
      </c>
      <c r="G7">
        <f t="shared" si="0"/>
        <v>1.0339241518962026</v>
      </c>
      <c r="H7">
        <f t="shared" si="0"/>
        <v>1.033352482403427</v>
      </c>
      <c r="I7">
        <f t="shared" si="0"/>
        <v>1.2389537497518901</v>
      </c>
      <c r="J7">
        <f t="shared" si="3"/>
        <v>0.29485088374652746</v>
      </c>
      <c r="K7">
        <f t="shared" si="1"/>
        <v>3.3361419330128234E-2</v>
      </c>
      <c r="L7">
        <f>LN(I7)</f>
        <v>0.21426727325930403</v>
      </c>
      <c r="M7">
        <f t="shared" si="4"/>
        <v>301882.77662585233</v>
      </c>
      <c r="O7" s="2" t="s">
        <v>18</v>
      </c>
      <c r="P7" s="2">
        <v>0.13985527288668848</v>
      </c>
    </row>
    <row r="8" spans="1:23" ht="15" thickBot="1" x14ac:dyDescent="0.4">
      <c r="A8">
        <v>1956</v>
      </c>
      <c r="B8">
        <v>297115.375</v>
      </c>
      <c r="C8">
        <v>20.658466339111328</v>
      </c>
      <c r="D8">
        <v>1.865009069442749</v>
      </c>
      <c r="E8">
        <v>1277986.5</v>
      </c>
      <c r="F8">
        <f t="shared" si="2"/>
        <v>1.3941809097779707</v>
      </c>
      <c r="G8">
        <f t="shared" si="0"/>
        <v>1.0374248306627583</v>
      </c>
      <c r="H8">
        <f t="shared" si="0"/>
        <v>1.0398609728325807</v>
      </c>
      <c r="I8">
        <f t="shared" si="0"/>
        <v>1.3083940688068469</v>
      </c>
      <c r="J8">
        <f t="shared" si="3"/>
        <v>0.33230708137705567</v>
      </c>
      <c r="K8">
        <f t="shared" si="1"/>
        <v>3.6741518124671281E-2</v>
      </c>
      <c r="L8">
        <f>LN(I8)</f>
        <v>0.26880048350676572</v>
      </c>
      <c r="M8">
        <f t="shared" si="4"/>
        <v>316317.94264477887</v>
      </c>
      <c r="O8" s="3" t="s">
        <v>19</v>
      </c>
      <c r="P8" s="3">
        <v>70</v>
      </c>
    </row>
    <row r="9" spans="1:23" x14ac:dyDescent="0.35">
      <c r="A9">
        <v>1957</v>
      </c>
      <c r="B9">
        <v>309659.5625</v>
      </c>
      <c r="C9">
        <v>20.749240875244141</v>
      </c>
      <c r="D9">
        <v>1.8767557144165039</v>
      </c>
      <c r="E9">
        <v>1347264.25</v>
      </c>
      <c r="F9">
        <f t="shared" si="2"/>
        <v>1.4530431168959144</v>
      </c>
      <c r="G9">
        <f t="shared" si="0"/>
        <v>1.0419833373897454</v>
      </c>
      <c r="H9">
        <f t="shared" si="0"/>
        <v>1.0464104732452397</v>
      </c>
      <c r="I9">
        <f t="shared" si="0"/>
        <v>1.3793201679481786</v>
      </c>
      <c r="J9">
        <f t="shared" si="3"/>
        <v>0.3736600585428555</v>
      </c>
      <c r="K9">
        <f t="shared" si="1"/>
        <v>4.1125952214589888E-2</v>
      </c>
      <c r="L9">
        <f>LN(I9)</f>
        <v>0.32159074586453212</v>
      </c>
      <c r="M9">
        <f t="shared" si="4"/>
        <v>330510.479263435</v>
      </c>
    </row>
    <row r="10" spans="1:23" ht="15" thickBot="1" x14ac:dyDescent="0.4">
      <c r="A10">
        <v>1958</v>
      </c>
      <c r="B10">
        <v>323375.28125</v>
      </c>
      <c r="C10">
        <v>20.821662902832031</v>
      </c>
      <c r="D10">
        <v>1.8885763883590698</v>
      </c>
      <c r="E10">
        <v>1419607.25</v>
      </c>
      <c r="F10">
        <f t="shared" si="2"/>
        <v>1.5174026043345357</v>
      </c>
      <c r="G10">
        <f t="shared" si="0"/>
        <v>1.0456202196477655</v>
      </c>
      <c r="H10">
        <f t="shared" si="0"/>
        <v>1.0530012495083954</v>
      </c>
      <c r="I10">
        <f t="shared" si="0"/>
        <v>1.4533844496285357</v>
      </c>
      <c r="J10">
        <f t="shared" si="3"/>
        <v>0.41700006023414843</v>
      </c>
      <c r="K10">
        <f t="shared" si="1"/>
        <v>4.4610220983064379E-2</v>
      </c>
      <c r="L10">
        <f>LN(I10)</f>
        <v>0.37389493983707528</v>
      </c>
      <c r="M10">
        <f t="shared" si="4"/>
        <v>345554.1732230467</v>
      </c>
      <c r="O10" t="s">
        <v>20</v>
      </c>
    </row>
    <row r="11" spans="1:23" x14ac:dyDescent="0.35">
      <c r="A11">
        <v>1959</v>
      </c>
      <c r="B11">
        <v>346656.0625</v>
      </c>
      <c r="C11">
        <v>20.851449966430664</v>
      </c>
      <c r="D11">
        <v>1.9004714488983154</v>
      </c>
      <c r="E11">
        <v>1502647.5</v>
      </c>
      <c r="F11">
        <f t="shared" si="2"/>
        <v>1.6266450855877086</v>
      </c>
      <c r="G11">
        <f t="shared" si="0"/>
        <v>1.0471160634777235</v>
      </c>
      <c r="H11">
        <f t="shared" si="0"/>
        <v>1.0596335010222919</v>
      </c>
      <c r="I11">
        <f t="shared" si="0"/>
        <v>1.5384005046277378</v>
      </c>
      <c r="J11">
        <f t="shared" si="3"/>
        <v>0.48651966405220143</v>
      </c>
      <c r="K11">
        <f t="shared" si="1"/>
        <v>4.6039779113982465E-2</v>
      </c>
      <c r="L11">
        <f>LN(I11)</f>
        <v>0.43074324331352953</v>
      </c>
      <c r="M11">
        <f t="shared" si="4"/>
        <v>363702.79330164538</v>
      </c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1:23" x14ac:dyDescent="0.35">
      <c r="A12">
        <v>1960</v>
      </c>
      <c r="B12">
        <v>379633.0625</v>
      </c>
      <c r="C12">
        <v>20.935604095458984</v>
      </c>
      <c r="D12">
        <v>1.9124414920806885</v>
      </c>
      <c r="E12">
        <v>1601015.375</v>
      </c>
      <c r="F12">
        <f t="shared" si="2"/>
        <v>1.7813859967968579</v>
      </c>
      <c r="G12">
        <f t="shared" si="0"/>
        <v>1.0513421072519165</v>
      </c>
      <c r="H12">
        <f t="shared" si="0"/>
        <v>1.0663075601206691</v>
      </c>
      <c r="I12">
        <f t="shared" si="0"/>
        <v>1.639108880037911</v>
      </c>
      <c r="J12">
        <f t="shared" si="3"/>
        <v>0.57739171119931876</v>
      </c>
      <c r="K12">
        <f t="shared" si="1"/>
        <v>5.0067545353369693E-2</v>
      </c>
      <c r="L12">
        <f>LN(I12)</f>
        <v>0.49415272832885465</v>
      </c>
      <c r="M12">
        <f t="shared" si="4"/>
        <v>383957.80543525389</v>
      </c>
      <c r="O12" s="2" t="s">
        <v>21</v>
      </c>
      <c r="P12" s="2">
        <v>2</v>
      </c>
      <c r="Q12" s="2">
        <v>38.273770060662983</v>
      </c>
      <c r="R12" s="2">
        <v>19.136885030331491</v>
      </c>
      <c r="S12" s="2">
        <v>978.39349773537776</v>
      </c>
      <c r="T12" s="2">
        <v>2.6120715028934773E-50</v>
      </c>
    </row>
    <row r="13" spans="1:23" x14ac:dyDescent="0.35">
      <c r="A13">
        <v>1961</v>
      </c>
      <c r="B13">
        <v>411400.09375</v>
      </c>
      <c r="C13">
        <v>21.068822860717773</v>
      </c>
      <c r="D13">
        <v>1.9270913600921631</v>
      </c>
      <c r="E13">
        <v>1713169.25</v>
      </c>
      <c r="F13">
        <f t="shared" si="2"/>
        <v>1.9304492639841258</v>
      </c>
      <c r="G13">
        <f t="shared" si="0"/>
        <v>1.0580320741023621</v>
      </c>
      <c r="H13">
        <f t="shared" si="0"/>
        <v>1.0744757917136836</v>
      </c>
      <c r="I13">
        <f t="shared" si="0"/>
        <v>1.7539312704494721</v>
      </c>
      <c r="J13">
        <f t="shared" si="3"/>
        <v>0.65775275509429088</v>
      </c>
      <c r="K13">
        <f t="shared" si="1"/>
        <v>5.6410648763325133E-2</v>
      </c>
      <c r="L13">
        <f>LN(I13)</f>
        <v>0.56185970871787705</v>
      </c>
      <c r="M13">
        <f t="shared" si="4"/>
        <v>405843.38013012998</v>
      </c>
      <c r="O13" s="2" t="s">
        <v>22</v>
      </c>
      <c r="P13" s="2">
        <v>67</v>
      </c>
      <c r="Q13" s="2">
        <v>1.3104863227320769</v>
      </c>
      <c r="R13" s="2">
        <v>1.9559497354210104E-2</v>
      </c>
      <c r="S13" s="2"/>
      <c r="T13" s="2"/>
    </row>
    <row r="14" spans="1:23" ht="15" thickBot="1" x14ac:dyDescent="0.4">
      <c r="A14">
        <v>1962</v>
      </c>
      <c r="B14">
        <v>434536.09375</v>
      </c>
      <c r="C14">
        <v>21.007335662841797</v>
      </c>
      <c r="D14">
        <v>1.9418536424636841</v>
      </c>
      <c r="E14">
        <v>1836715.125</v>
      </c>
      <c r="F14">
        <f t="shared" si="2"/>
        <v>2.0390123752960969</v>
      </c>
      <c r="G14">
        <f t="shared" si="0"/>
        <v>1.0549443160472711</v>
      </c>
      <c r="H14">
        <f t="shared" si="0"/>
        <v>1.0827067014500453</v>
      </c>
      <c r="I14">
        <f t="shared" si="0"/>
        <v>1.880416714603657</v>
      </c>
      <c r="J14">
        <f t="shared" si="3"/>
        <v>0.7124655608706616</v>
      </c>
      <c r="K14">
        <f t="shared" si="1"/>
        <v>5.3487984537216662E-2</v>
      </c>
      <c r="L14">
        <f>LN(I14)</f>
        <v>0.63149340898371298</v>
      </c>
      <c r="M14">
        <f t="shared" si="4"/>
        <v>434517.92835215398</v>
      </c>
      <c r="O14" s="3" t="s">
        <v>23</v>
      </c>
      <c r="P14" s="3">
        <v>69</v>
      </c>
      <c r="Q14" s="3">
        <v>39.584256383395058</v>
      </c>
      <c r="R14" s="3"/>
      <c r="S14" s="3"/>
      <c r="T14" s="3"/>
    </row>
    <row r="15" spans="1:23" ht="15" thickBot="1" x14ac:dyDescent="0.4">
      <c r="A15">
        <v>1963</v>
      </c>
      <c r="B15">
        <v>454516.90625</v>
      </c>
      <c r="C15">
        <v>20.65892219543457</v>
      </c>
      <c r="D15">
        <v>1.9567288160324097</v>
      </c>
      <c r="E15">
        <v>1964864.125</v>
      </c>
      <c r="F15">
        <f t="shared" si="2"/>
        <v>2.1327701195708695</v>
      </c>
      <c r="G15">
        <f t="shared" si="0"/>
        <v>1.0374477228107613</v>
      </c>
      <c r="H15">
        <f t="shared" si="0"/>
        <v>1.0910005551967459</v>
      </c>
      <c r="I15">
        <f t="shared" si="0"/>
        <v>2.0116148074814211</v>
      </c>
      <c r="J15">
        <f t="shared" si="3"/>
        <v>0.7574216603905235</v>
      </c>
      <c r="K15">
        <f t="shared" si="1"/>
        <v>3.6763584200937602E-2</v>
      </c>
      <c r="L15">
        <f>LN(I15)</f>
        <v>0.6989377863352203</v>
      </c>
      <c r="M15">
        <f t="shared" si="4"/>
        <v>471971.49205886089</v>
      </c>
    </row>
    <row r="16" spans="1:23" x14ac:dyDescent="0.35">
      <c r="A16">
        <v>1964</v>
      </c>
      <c r="B16">
        <v>467301.90625</v>
      </c>
      <c r="C16">
        <v>20.587190628051758</v>
      </c>
      <c r="D16">
        <v>1.9717181921005249</v>
      </c>
      <c r="E16">
        <v>2072232</v>
      </c>
      <c r="F16">
        <f t="shared" si="2"/>
        <v>2.1927623126087132</v>
      </c>
      <c r="G16">
        <f t="shared" si="0"/>
        <v>1.0338455140154064</v>
      </c>
      <c r="H16">
        <f t="shared" si="0"/>
        <v>1.0993580840880135</v>
      </c>
      <c r="I16">
        <f t="shared" si="0"/>
        <v>2.1215373229621362</v>
      </c>
      <c r="J16">
        <f t="shared" si="3"/>
        <v>0.78516207897836765</v>
      </c>
      <c r="K16">
        <f t="shared" si="1"/>
        <v>3.3285358749367708E-2</v>
      </c>
      <c r="L16">
        <f>LN(I16)</f>
        <v>0.7521409782286298</v>
      </c>
      <c r="M16">
        <f t="shared" si="4"/>
        <v>497981.89795679774</v>
      </c>
      <c r="O16" s="4"/>
      <c r="P16" s="4" t="s">
        <v>30</v>
      </c>
      <c r="Q16" s="4" t="s">
        <v>18</v>
      </c>
      <c r="R16" s="4" t="s">
        <v>31</v>
      </c>
      <c r="S16" s="4" t="s">
        <v>32</v>
      </c>
      <c r="T16" s="4" t="s">
        <v>33</v>
      </c>
      <c r="U16" s="4" t="s">
        <v>34</v>
      </c>
      <c r="V16" s="4" t="s">
        <v>35</v>
      </c>
      <c r="W16" s="4" t="s">
        <v>36</v>
      </c>
    </row>
    <row r="17" spans="1:23" x14ac:dyDescent="0.35">
      <c r="A17">
        <v>1965</v>
      </c>
      <c r="B17">
        <v>480474.125</v>
      </c>
      <c r="C17">
        <v>20.085063934326172</v>
      </c>
      <c r="D17">
        <v>1.9868221282958984</v>
      </c>
      <c r="E17">
        <v>2158284</v>
      </c>
      <c r="F17">
        <f t="shared" si="2"/>
        <v>2.2545714866397422</v>
      </c>
      <c r="G17">
        <f t="shared" si="0"/>
        <v>1.0086297650987843</v>
      </c>
      <c r="H17">
        <f t="shared" si="0"/>
        <v>1.1077794875240916</v>
      </c>
      <c r="I17">
        <f t="shared" si="0"/>
        <v>2.2096367875566112</v>
      </c>
      <c r="J17">
        <f t="shared" si="3"/>
        <v>0.8129599267993397</v>
      </c>
      <c r="K17">
        <f t="shared" si="1"/>
        <v>8.5927415266286254E-3</v>
      </c>
      <c r="L17">
        <f>LN(I17)</f>
        <v>0.79282815250090344</v>
      </c>
      <c r="M17">
        <f t="shared" si="4"/>
        <v>532640.4491431046</v>
      </c>
      <c r="O17" s="2" t="s">
        <v>24</v>
      </c>
      <c r="P17" s="2">
        <v>0.18863139499202819</v>
      </c>
      <c r="Q17" s="2">
        <v>3.7253038982623964E-2</v>
      </c>
      <c r="R17" s="2">
        <v>5.0635169678374981</v>
      </c>
      <c r="S17" s="2">
        <v>3.443104269046344E-6</v>
      </c>
      <c r="T17" s="2">
        <v>0.11427401796988072</v>
      </c>
      <c r="U17" s="2">
        <v>0.26298877201417564</v>
      </c>
      <c r="V17" s="2">
        <v>0.11427401796988072</v>
      </c>
      <c r="W17" s="2">
        <v>0.26298877201417564</v>
      </c>
    </row>
    <row r="18" spans="1:23" x14ac:dyDescent="0.35">
      <c r="A18">
        <v>1966</v>
      </c>
      <c r="B18">
        <v>507443</v>
      </c>
      <c r="C18">
        <v>19.757144927978516</v>
      </c>
      <c r="D18">
        <v>2.0020418167114258</v>
      </c>
      <c r="E18">
        <v>2251476.75</v>
      </c>
      <c r="F18">
        <f t="shared" si="2"/>
        <v>2.381119938342009</v>
      </c>
      <c r="G18">
        <f t="shared" si="0"/>
        <v>0.99216236069194053</v>
      </c>
      <c r="H18">
        <f t="shared" si="0"/>
        <v>1.1162654301724606</v>
      </c>
      <c r="I18">
        <f t="shared" si="0"/>
        <v>2.305046904452055</v>
      </c>
      <c r="J18">
        <f t="shared" si="3"/>
        <v>0.86757093933222573</v>
      </c>
      <c r="K18">
        <f t="shared" si="3"/>
        <v>-7.8685150373865986E-3</v>
      </c>
      <c r="L18">
        <f>LN(I18)</f>
        <v>0.83510102524463437</v>
      </c>
      <c r="M18">
        <f t="shared" si="4"/>
        <v>564982.62722646852</v>
      </c>
      <c r="O18" s="2" t="s">
        <v>10</v>
      </c>
      <c r="P18" s="2">
        <v>-1.191765139694285</v>
      </c>
      <c r="Q18" s="2">
        <v>0.43001094221327751</v>
      </c>
      <c r="R18" s="2">
        <v>-2.7714763107195339</v>
      </c>
      <c r="S18" s="2">
        <v>7.2167348683003724E-3</v>
      </c>
      <c r="T18" s="2">
        <v>-2.0500705726742758</v>
      </c>
      <c r="U18" s="2">
        <v>-0.33345970671429404</v>
      </c>
      <c r="V18" s="2">
        <v>-2.0500705726742758</v>
      </c>
      <c r="W18" s="2">
        <v>-0.33345970671429404</v>
      </c>
    </row>
    <row r="19" spans="1:23" ht="15" thickBot="1" x14ac:dyDescent="0.4">
      <c r="A19">
        <v>1967</v>
      </c>
      <c r="B19">
        <v>544073.25</v>
      </c>
      <c r="C19">
        <v>20.003082275390625</v>
      </c>
      <c r="D19">
        <v>2.0173783302307129</v>
      </c>
      <c r="E19">
        <v>2364906.75</v>
      </c>
      <c r="F19">
        <f t="shared" si="2"/>
        <v>2.5530033195719253</v>
      </c>
      <c r="G19">
        <f t="shared" si="0"/>
        <v>1.0045128182140275</v>
      </c>
      <c r="H19">
        <f t="shared" si="0"/>
        <v>1.1248165102338519</v>
      </c>
      <c r="I19">
        <f t="shared" si="0"/>
        <v>2.4211757831411185</v>
      </c>
      <c r="J19">
        <f t="shared" si="3"/>
        <v>0.9372704385216919</v>
      </c>
      <c r="K19">
        <f t="shared" si="3"/>
        <v>4.5026659819042336E-3</v>
      </c>
      <c r="L19">
        <f>LN(I19)</f>
        <v>0.88425328297856753</v>
      </c>
      <c r="M19">
        <f t="shared" si="4"/>
        <v>582764.0515134423</v>
      </c>
      <c r="O19" s="3" t="s">
        <v>12</v>
      </c>
      <c r="P19" s="3">
        <v>0.93039367932121197</v>
      </c>
      <c r="Q19" s="3">
        <v>3.9574946072253689E-2</v>
      </c>
      <c r="R19" s="3">
        <v>23.509663857091606</v>
      </c>
      <c r="S19" s="3">
        <v>4.4329539429856187E-34</v>
      </c>
      <c r="T19" s="3">
        <v>0.85140175635089299</v>
      </c>
      <c r="U19" s="3">
        <v>1.0093856022915308</v>
      </c>
      <c r="V19" s="3">
        <v>0.85140175635089299</v>
      </c>
      <c r="W19" s="3">
        <v>1.0093856022915308</v>
      </c>
    </row>
    <row r="20" spans="1:23" x14ac:dyDescent="0.35">
      <c r="A20">
        <v>1968</v>
      </c>
      <c r="B20">
        <v>579405.5625</v>
      </c>
      <c r="C20">
        <v>19.992835998535156</v>
      </c>
      <c r="D20">
        <v>2.032832145690918</v>
      </c>
      <c r="E20">
        <v>2485635.25</v>
      </c>
      <c r="F20">
        <f t="shared" si="2"/>
        <v>2.7187962731873667</v>
      </c>
      <c r="G20">
        <f t="shared" si="0"/>
        <v>1.0039982716907172</v>
      </c>
      <c r="H20">
        <f t="shared" si="0"/>
        <v>1.1334329935752576</v>
      </c>
      <c r="I20">
        <f t="shared" si="0"/>
        <v>2.5447768175307206</v>
      </c>
      <c r="J20">
        <f t="shared" si="3"/>
        <v>1.0001892357329578</v>
      </c>
      <c r="K20">
        <f t="shared" si="3"/>
        <v>3.990299844467359E-3</v>
      </c>
      <c r="L20">
        <f>LN(I20)</f>
        <v>0.93404295167015305</v>
      </c>
      <c r="M20">
        <f t="shared" si="4"/>
        <v>610767.89099599281</v>
      </c>
      <c r="O20" s="2" t="s">
        <v>37</v>
      </c>
      <c r="P20">
        <f>EXP(P17)</f>
        <v>1.2075957445959509</v>
      </c>
    </row>
    <row r="21" spans="1:23" x14ac:dyDescent="0.35">
      <c r="A21">
        <v>1969</v>
      </c>
      <c r="B21">
        <v>614753.3125</v>
      </c>
      <c r="C21">
        <v>19.849372863769531</v>
      </c>
      <c r="D21">
        <v>2.0484042167663574</v>
      </c>
      <c r="E21">
        <v>2630342</v>
      </c>
      <c r="F21">
        <f t="shared" si="2"/>
        <v>2.884661665557601</v>
      </c>
      <c r="G21">
        <f t="shared" si="0"/>
        <v>0.99679385410000765</v>
      </c>
      <c r="H21">
        <f t="shared" si="0"/>
        <v>1.1421154119306616</v>
      </c>
      <c r="I21">
        <f t="shared" si="0"/>
        <v>2.6929266246032642</v>
      </c>
      <c r="J21">
        <f t="shared" si="3"/>
        <v>1.0594076194460922</v>
      </c>
      <c r="K21">
        <f t="shared" si="3"/>
        <v>-3.2112965979643085E-3</v>
      </c>
      <c r="L21">
        <f>LN(I21)</f>
        <v>0.99062856674577338</v>
      </c>
      <c r="M21">
        <f t="shared" si="4"/>
        <v>649333.53972823708</v>
      </c>
    </row>
    <row r="22" spans="1:23" x14ac:dyDescent="0.35">
      <c r="A22">
        <v>1970</v>
      </c>
      <c r="B22">
        <v>697684.375</v>
      </c>
      <c r="C22">
        <v>19.941598892211914</v>
      </c>
      <c r="D22">
        <v>2.0640957355499268</v>
      </c>
      <c r="E22">
        <v>2865404</v>
      </c>
      <c r="F22">
        <f t="shared" si="2"/>
        <v>3.2738064688687851</v>
      </c>
      <c r="G22">
        <f t="shared" si="0"/>
        <v>1.0014252517250286</v>
      </c>
      <c r="H22">
        <f t="shared" si="0"/>
        <v>1.1508644299675437</v>
      </c>
      <c r="I22">
        <f t="shared" si="0"/>
        <v>2.9335815349656778</v>
      </c>
      <c r="J22">
        <f t="shared" si="3"/>
        <v>1.1859533656772876</v>
      </c>
      <c r="K22">
        <f t="shared" si="3"/>
        <v>1.4242370178164717E-3</v>
      </c>
      <c r="L22">
        <f>LN(I22)</f>
        <v>1.0762240434293169</v>
      </c>
      <c r="M22">
        <f t="shared" si="4"/>
        <v>699285.80561197118</v>
      </c>
    </row>
    <row r="23" spans="1:23" x14ac:dyDescent="0.35">
      <c r="A23">
        <v>1971</v>
      </c>
      <c r="B23">
        <v>715245.25</v>
      </c>
      <c r="C23">
        <v>19.957685470581055</v>
      </c>
      <c r="D23">
        <v>2.0857734680175781</v>
      </c>
      <c r="E23">
        <v>3043862.5</v>
      </c>
      <c r="F23">
        <f t="shared" si="2"/>
        <v>3.3562089250997937</v>
      </c>
      <c r="G23">
        <f t="shared" si="0"/>
        <v>1.0022330859353037</v>
      </c>
      <c r="H23">
        <f t="shared" si="0"/>
        <v>1.1629511422210941</v>
      </c>
      <c r="I23">
        <f t="shared" si="0"/>
        <v>3.1162861589411008</v>
      </c>
      <c r="J23">
        <f t="shared" si="3"/>
        <v>1.2108120408686163</v>
      </c>
      <c r="K23">
        <f t="shared" si="3"/>
        <v>2.2305963045904519E-3</v>
      </c>
      <c r="L23">
        <f>LN(I23)</f>
        <v>1.1366419591388459</v>
      </c>
      <c r="M23">
        <f t="shared" si="4"/>
        <v>739009.65995062678</v>
      </c>
    </row>
    <row r="24" spans="1:23" x14ac:dyDescent="0.35">
      <c r="A24">
        <v>1972</v>
      </c>
      <c r="B24">
        <v>751208.875</v>
      </c>
      <c r="C24">
        <v>19.910015106201172</v>
      </c>
      <c r="D24">
        <v>2.1076788902282715</v>
      </c>
      <c r="E24">
        <v>3173252.5</v>
      </c>
      <c r="F24">
        <f t="shared" si="2"/>
        <v>3.5249642425296432</v>
      </c>
      <c r="G24">
        <f t="shared" si="0"/>
        <v>0.99983918026570406</v>
      </c>
      <c r="H24">
        <f t="shared" si="0"/>
        <v>1.1751648059632902</v>
      </c>
      <c r="I24">
        <f t="shared" si="0"/>
        <v>3.2487547793552585</v>
      </c>
      <c r="J24">
        <f t="shared" si="3"/>
        <v>1.2598702922495599</v>
      </c>
      <c r="K24">
        <f t="shared" si="3"/>
        <v>-1.6083266717599909E-4</v>
      </c>
      <c r="L24">
        <f>LN(I24)</f>
        <v>1.1782717781091514</v>
      </c>
      <c r="M24">
        <f t="shared" si="4"/>
        <v>770387.1145163452</v>
      </c>
    </row>
    <row r="25" spans="1:23" x14ac:dyDescent="0.35">
      <c r="A25">
        <v>1973</v>
      </c>
      <c r="B25">
        <v>816292.8125</v>
      </c>
      <c r="C25">
        <v>20.166131973266602</v>
      </c>
      <c r="D25">
        <v>2.1298143863677979</v>
      </c>
      <c r="E25">
        <v>3305078.5</v>
      </c>
      <c r="F25">
        <f t="shared" si="2"/>
        <v>3.8303633932658938</v>
      </c>
      <c r="G25">
        <f t="shared" si="0"/>
        <v>1.0127008319044897</v>
      </c>
      <c r="H25">
        <f t="shared" si="0"/>
        <v>1.1875067505290919</v>
      </c>
      <c r="I25">
        <f t="shared" si="0"/>
        <v>3.3837173603485096</v>
      </c>
      <c r="J25">
        <f t="shared" si="3"/>
        <v>1.3429596794399363</v>
      </c>
      <c r="K25">
        <f t="shared" si="3"/>
        <v>1.2620852827562697E-2</v>
      </c>
      <c r="L25">
        <f>LN(I25)</f>
        <v>1.2189749159001493</v>
      </c>
      <c r="M25">
        <f t="shared" si="4"/>
        <v>788025.38954097347</v>
      </c>
    </row>
    <row r="26" spans="1:23" x14ac:dyDescent="0.35">
      <c r="A26">
        <v>1974</v>
      </c>
      <c r="B26">
        <v>873768.875</v>
      </c>
      <c r="C26">
        <v>20.446121215820313</v>
      </c>
      <c r="D26">
        <v>2.1521823406219482</v>
      </c>
      <c r="E26">
        <v>3458042.75</v>
      </c>
      <c r="F26">
        <f t="shared" si="2"/>
        <v>4.100063435233448</v>
      </c>
      <c r="G26">
        <f t="shared" si="0"/>
        <v>1.026761304147473</v>
      </c>
      <c r="H26">
        <f t="shared" si="0"/>
        <v>1.1999783052534587</v>
      </c>
      <c r="I26">
        <f t="shared" si="0"/>
        <v>3.5403211409357751</v>
      </c>
      <c r="J26">
        <f t="shared" si="3"/>
        <v>1.4110024455987298</v>
      </c>
      <c r="K26">
        <f t="shared" si="3"/>
        <v>2.6409483433538633E-2</v>
      </c>
      <c r="L26">
        <f>LN(I26)</f>
        <v>1.2642174408095419</v>
      </c>
      <c r="M26">
        <f t="shared" si="4"/>
        <v>808508.23096258601</v>
      </c>
    </row>
    <row r="27" spans="1:23" x14ac:dyDescent="0.35">
      <c r="A27">
        <v>1975</v>
      </c>
      <c r="B27">
        <v>863432.625</v>
      </c>
      <c r="C27">
        <v>20.448301315307617</v>
      </c>
      <c r="D27">
        <v>2.1747851371765137</v>
      </c>
      <c r="E27">
        <v>3611263.25</v>
      </c>
      <c r="F27">
        <f t="shared" si="2"/>
        <v>4.0515617296966928</v>
      </c>
      <c r="G27">
        <f t="shared" si="0"/>
        <v>1.0268707841690932</v>
      </c>
      <c r="H27">
        <f t="shared" si="0"/>
        <v>1.21258079947135</v>
      </c>
      <c r="I27">
        <f t="shared" si="0"/>
        <v>3.697187268566716</v>
      </c>
      <c r="J27">
        <f t="shared" si="3"/>
        <v>1.3991024190599319</v>
      </c>
      <c r="K27">
        <f t="shared" si="3"/>
        <v>2.6516104305258265E-2</v>
      </c>
      <c r="L27">
        <f>LN(I27)</f>
        <v>1.3075723328687243</v>
      </c>
      <c r="M27">
        <f t="shared" si="4"/>
        <v>841680.85472798301</v>
      </c>
    </row>
    <row r="28" spans="1:23" x14ac:dyDescent="0.35">
      <c r="A28">
        <v>1976</v>
      </c>
      <c r="B28">
        <v>950277.0625</v>
      </c>
      <c r="C28">
        <v>20.658002853393555</v>
      </c>
      <c r="D28">
        <v>2.1976256370544434</v>
      </c>
      <c r="E28">
        <v>3810655</v>
      </c>
      <c r="F28">
        <f t="shared" si="2"/>
        <v>4.4590696107106123</v>
      </c>
      <c r="G28">
        <f t="shared" si="0"/>
        <v>1.0374015553825713</v>
      </c>
      <c r="H28">
        <f t="shared" si="0"/>
        <v>1.2253158283847179</v>
      </c>
      <c r="I28">
        <f t="shared" si="0"/>
        <v>3.9013232145012138</v>
      </c>
      <c r="J28">
        <f t="shared" si="3"/>
        <v>1.494940136806421</v>
      </c>
      <c r="K28">
        <f t="shared" si="3"/>
        <v>3.6719082242474589E-2</v>
      </c>
      <c r="L28">
        <f>LN(I28)</f>
        <v>1.3613157813607417</v>
      </c>
      <c r="M28">
        <f t="shared" si="4"/>
        <v>874142.95063231105</v>
      </c>
    </row>
    <row r="29" spans="1:23" x14ac:dyDescent="0.35">
      <c r="A29">
        <v>1977</v>
      </c>
      <c r="B29">
        <v>999901.8125</v>
      </c>
      <c r="C29">
        <v>20.729042053222656</v>
      </c>
      <c r="D29">
        <v>2.2207057476043701</v>
      </c>
      <c r="E29">
        <v>4068325.75</v>
      </c>
      <c r="F29">
        <f t="shared" si="2"/>
        <v>4.6919282404685116</v>
      </c>
      <c r="G29">
        <f t="shared" si="0"/>
        <v>1.0409689949322147</v>
      </c>
      <c r="H29">
        <f t="shared" si="0"/>
        <v>1.2381844554615296</v>
      </c>
      <c r="I29">
        <f t="shared" si="0"/>
        <v>4.1651248125658347</v>
      </c>
      <c r="J29">
        <f t="shared" si="3"/>
        <v>1.5458436366564805</v>
      </c>
      <c r="K29">
        <f t="shared" si="3"/>
        <v>4.0152005262494878E-2</v>
      </c>
      <c r="L29">
        <f>LN(I29)</f>
        <v>1.4267462421724058</v>
      </c>
      <c r="M29">
        <f t="shared" si="4"/>
        <v>925217.43110940326</v>
      </c>
    </row>
    <row r="30" spans="1:23" x14ac:dyDescent="0.35">
      <c r="A30">
        <v>1978</v>
      </c>
      <c r="B30">
        <v>1059180</v>
      </c>
      <c r="C30">
        <v>20.809375762939453</v>
      </c>
      <c r="D30">
        <v>2.2440280914306641</v>
      </c>
      <c r="E30">
        <v>4339257.5</v>
      </c>
      <c r="F30">
        <f t="shared" si="2"/>
        <v>4.9700845539165757</v>
      </c>
      <c r="G30">
        <f t="shared" si="0"/>
        <v>1.045003185265196</v>
      </c>
      <c r="H30">
        <f t="shared" si="0"/>
        <v>1.2511881429702407</v>
      </c>
      <c r="I30">
        <f t="shared" si="0"/>
        <v>4.4425029341277291</v>
      </c>
      <c r="J30">
        <f t="shared" si="3"/>
        <v>1.6034368528242984</v>
      </c>
      <c r="K30">
        <f t="shared" si="3"/>
        <v>4.4019933512794887E-2</v>
      </c>
      <c r="L30">
        <f>LN(I30)</f>
        <v>1.4912179415141449</v>
      </c>
      <c r="M30">
        <f t="shared" si="4"/>
        <v>977895.84857070795</v>
      </c>
    </row>
    <row r="31" spans="1:23" x14ac:dyDescent="0.35">
      <c r="A31">
        <v>1979</v>
      </c>
      <c r="B31">
        <v>1156425.375</v>
      </c>
      <c r="C31">
        <v>21.063972473144531</v>
      </c>
      <c r="D31">
        <v>2.2675955295562744</v>
      </c>
      <c r="E31">
        <v>4629148.5</v>
      </c>
      <c r="F31">
        <f t="shared" si="2"/>
        <v>5.4263976793790327</v>
      </c>
      <c r="G31">
        <f t="shared" si="0"/>
        <v>1.0577884978162901</v>
      </c>
      <c r="H31">
        <f t="shared" si="0"/>
        <v>1.2643284861128032</v>
      </c>
      <c r="I31">
        <f t="shared" si="0"/>
        <v>4.7392914095932248</v>
      </c>
      <c r="J31">
        <f t="shared" si="3"/>
        <v>1.69127550299577</v>
      </c>
      <c r="K31">
        <f t="shared" si="3"/>
        <v>5.6180405905891226E-2</v>
      </c>
      <c r="L31">
        <f>LN(I31)</f>
        <v>1.5558876328849962</v>
      </c>
      <c r="M31">
        <f t="shared" si="4"/>
        <v>1023597.8614859255</v>
      </c>
    </row>
    <row r="32" spans="1:23" x14ac:dyDescent="0.35">
      <c r="A32">
        <v>1980</v>
      </c>
      <c r="B32">
        <v>1236363.75</v>
      </c>
      <c r="C32">
        <v>21.402023315429688</v>
      </c>
      <c r="D32">
        <v>2.2914106845855713</v>
      </c>
      <c r="E32">
        <v>4853549.5</v>
      </c>
      <c r="F32">
        <f t="shared" si="2"/>
        <v>5.8014996288613592</v>
      </c>
      <c r="G32">
        <f t="shared" si="0"/>
        <v>1.0747647017636819</v>
      </c>
      <c r="H32">
        <f t="shared" si="0"/>
        <v>1.2776069471576725</v>
      </c>
      <c r="I32">
        <f t="shared" si="0"/>
        <v>4.9690316591454113</v>
      </c>
      <c r="J32">
        <f t="shared" si="3"/>
        <v>1.7581164408325849</v>
      </c>
      <c r="K32">
        <f t="shared" si="3"/>
        <v>7.2101755541151585E-2</v>
      </c>
      <c r="L32">
        <f>LN(I32)</f>
        <v>1.6032249839312231</v>
      </c>
      <c r="M32">
        <f t="shared" si="4"/>
        <v>1049581.5897806182</v>
      </c>
    </row>
    <row r="33" spans="1:13" x14ac:dyDescent="0.35">
      <c r="A33">
        <v>1981</v>
      </c>
      <c r="B33">
        <v>1216659</v>
      </c>
      <c r="C33">
        <v>21.424503326416016</v>
      </c>
      <c r="D33">
        <v>2.316392183303833</v>
      </c>
      <c r="E33">
        <v>4967053</v>
      </c>
      <c r="F33">
        <f t="shared" si="2"/>
        <v>5.7090372772178357</v>
      </c>
      <c r="G33">
        <f t="shared" si="0"/>
        <v>1.0758936007442725</v>
      </c>
      <c r="H33">
        <f t="shared" si="0"/>
        <v>1.2915357188647985</v>
      </c>
      <c r="I33">
        <f t="shared" si="0"/>
        <v>5.0852357866450513</v>
      </c>
      <c r="J33">
        <f t="shared" si="3"/>
        <v>1.7420504065137625</v>
      </c>
      <c r="K33">
        <f t="shared" si="3"/>
        <v>7.3151572783579824E-2</v>
      </c>
      <c r="L33">
        <f>LN(I33)</f>
        <v>1.6263413974805858</v>
      </c>
      <c r="M33">
        <f t="shared" si="4"/>
        <v>1071058.9460630673</v>
      </c>
    </row>
    <row r="34" spans="1:13" x14ac:dyDescent="0.35">
      <c r="A34">
        <v>1982</v>
      </c>
      <c r="B34">
        <v>1197943.625</v>
      </c>
      <c r="C34">
        <v>21.508684158325195</v>
      </c>
      <c r="D34">
        <v>2.3416461944580078</v>
      </c>
      <c r="E34">
        <v>4974315</v>
      </c>
      <c r="F34">
        <f t="shared" si="2"/>
        <v>5.6212174579158694</v>
      </c>
      <c r="G34">
        <f t="shared" si="0"/>
        <v>1.08012098548111</v>
      </c>
      <c r="H34">
        <f t="shared" si="0"/>
        <v>1.3056164335578115</v>
      </c>
      <c r="I34">
        <f t="shared" si="0"/>
        <v>5.0926705738886371</v>
      </c>
      <c r="J34">
        <f t="shared" si="3"/>
        <v>1.7265482699672094</v>
      </c>
      <c r="K34">
        <f t="shared" si="3"/>
        <v>7.7073058455574509E-2</v>
      </c>
      <c r="L34">
        <f>LN(I34)</f>
        <v>1.6278023636759185</v>
      </c>
      <c r="M34">
        <f t="shared" si="4"/>
        <v>1067515.1009249012</v>
      </c>
    </row>
    <row r="35" spans="1:13" x14ac:dyDescent="0.35">
      <c r="A35">
        <v>1983</v>
      </c>
      <c r="B35">
        <v>1184148.375</v>
      </c>
      <c r="C35">
        <v>21.587814331054688</v>
      </c>
      <c r="D35">
        <v>2.3671753406524658</v>
      </c>
      <c r="E35">
        <v>4919659.5</v>
      </c>
      <c r="F35">
        <f t="shared" si="2"/>
        <v>5.5564847789166274</v>
      </c>
      <c r="G35">
        <f t="shared" si="0"/>
        <v>1.0840947367120419</v>
      </c>
      <c r="H35">
        <f t="shared" si="0"/>
        <v>1.3198505535051672</v>
      </c>
      <c r="I35">
        <f t="shared" si="0"/>
        <v>5.036714636930248</v>
      </c>
      <c r="J35">
        <f t="shared" si="3"/>
        <v>1.7149656743104911</v>
      </c>
      <c r="K35">
        <f t="shared" si="3"/>
        <v>8.0745294689504643E-2</v>
      </c>
      <c r="L35">
        <f>LN(I35)</f>
        <v>1.6167540117797039</v>
      </c>
      <c r="M35">
        <f t="shared" si="4"/>
        <v>1051983.9443628944</v>
      </c>
    </row>
    <row r="36" spans="1:13" x14ac:dyDescent="0.35">
      <c r="A36">
        <v>1984</v>
      </c>
      <c r="B36">
        <v>1199590.5</v>
      </c>
      <c r="C36">
        <v>21.598342895507813</v>
      </c>
      <c r="D36">
        <v>2.3929829597473145</v>
      </c>
      <c r="E36">
        <v>4915891</v>
      </c>
      <c r="F36">
        <f t="shared" si="2"/>
        <v>5.6289452360081027</v>
      </c>
      <c r="G36">
        <f t="shared" si="0"/>
        <v>1.0846234591261654</v>
      </c>
      <c r="H36">
        <f t="shared" si="0"/>
        <v>1.3342399397758089</v>
      </c>
      <c r="I36">
        <f t="shared" si="0"/>
        <v>5.0328564717240436</v>
      </c>
      <c r="J36">
        <f t="shared" si="3"/>
        <v>1.7279220775321122</v>
      </c>
      <c r="K36">
        <f t="shared" si="3"/>
        <v>8.123288447928291E-2</v>
      </c>
      <c r="L36">
        <f>LN(I36)</f>
        <v>1.6159877099475064</v>
      </c>
      <c r="M36">
        <f t="shared" si="4"/>
        <v>1050623.4998249745</v>
      </c>
    </row>
    <row r="37" spans="1:13" x14ac:dyDescent="0.35">
      <c r="A37">
        <v>1985</v>
      </c>
      <c r="B37">
        <v>1210967.25</v>
      </c>
      <c r="C37">
        <v>21.817836761474609</v>
      </c>
      <c r="D37">
        <v>2.4190719127655029</v>
      </c>
      <c r="E37">
        <v>4993636</v>
      </c>
      <c r="F37">
        <f t="shared" si="2"/>
        <v>5.6823293722727319</v>
      </c>
      <c r="G37">
        <f t="shared" si="0"/>
        <v>1.0956459804979972</v>
      </c>
      <c r="H37">
        <f t="shared" si="0"/>
        <v>1.3487861875716884</v>
      </c>
      <c r="I37">
        <f t="shared" si="0"/>
        <v>5.1124512850334085</v>
      </c>
      <c r="J37">
        <f t="shared" si="3"/>
        <v>1.7373612494169715</v>
      </c>
      <c r="K37">
        <f t="shared" si="3"/>
        <v>9.1344125852169347E-2</v>
      </c>
      <c r="L37">
        <f>LN(I37)</f>
        <v>1.6316789927237005</v>
      </c>
      <c r="M37">
        <f t="shared" si="4"/>
        <v>1053304.7922724253</v>
      </c>
    </row>
    <row r="38" spans="1:13" x14ac:dyDescent="0.35">
      <c r="A38">
        <v>1986</v>
      </c>
      <c r="B38">
        <v>1292944.25</v>
      </c>
      <c r="C38">
        <v>21.985132217407227</v>
      </c>
      <c r="D38">
        <v>2.4454452991485596</v>
      </c>
      <c r="E38">
        <v>5173658</v>
      </c>
      <c r="F38">
        <f t="shared" si="2"/>
        <v>6.0669973432280173</v>
      </c>
      <c r="G38">
        <f t="shared" si="0"/>
        <v>1.1040472072489376</v>
      </c>
      <c r="H38">
        <f t="shared" si="0"/>
        <v>1.3634910250282533</v>
      </c>
      <c r="I38">
        <f t="shared" si="0"/>
        <v>5.2967566098977521</v>
      </c>
      <c r="J38">
        <f t="shared" si="3"/>
        <v>1.802863811054678</v>
      </c>
      <c r="K38">
        <f t="shared" si="3"/>
        <v>9.8982707129967776E-2</v>
      </c>
      <c r="L38">
        <f>LN(I38)</f>
        <v>1.6670946728372349</v>
      </c>
      <c r="M38">
        <f t="shared" si="4"/>
        <v>1078724.9832653904</v>
      </c>
    </row>
    <row r="39" spans="1:13" x14ac:dyDescent="0.35">
      <c r="A39">
        <v>1987</v>
      </c>
      <c r="B39">
        <v>1358465.125</v>
      </c>
      <c r="C39">
        <v>22.046121597290039</v>
      </c>
      <c r="D39">
        <v>2.4721059799194336</v>
      </c>
      <c r="E39">
        <v>5454008.5</v>
      </c>
      <c r="F39">
        <f t="shared" si="2"/>
        <v>6.3744467746717746</v>
      </c>
      <c r="G39">
        <f t="shared" si="0"/>
        <v>1.1071099659290127</v>
      </c>
      <c r="H39">
        <f t="shared" si="0"/>
        <v>1.378356047347455</v>
      </c>
      <c r="I39">
        <f t="shared" si="0"/>
        <v>5.5837775849918039</v>
      </c>
      <c r="J39">
        <f t="shared" si="3"/>
        <v>1.852297306835206</v>
      </c>
      <c r="K39">
        <f t="shared" si="3"/>
        <v>0.10175298567549537</v>
      </c>
      <c r="L39">
        <f>LN(I39)</f>
        <v>1.7198655338988618</v>
      </c>
      <c r="M39">
        <f t="shared" si="4"/>
        <v>1129275.1049704016</v>
      </c>
    </row>
    <row r="40" spans="1:13" x14ac:dyDescent="0.35">
      <c r="A40">
        <v>1988</v>
      </c>
      <c r="B40">
        <v>1418727</v>
      </c>
      <c r="C40">
        <v>22.285102844238281</v>
      </c>
      <c r="D40">
        <v>2.4990577697753906</v>
      </c>
      <c r="E40">
        <v>5851561.5</v>
      </c>
      <c r="F40">
        <f t="shared" si="2"/>
        <v>6.6572189324991049</v>
      </c>
      <c r="G40">
        <f t="shared" si="0"/>
        <v>1.1191111026822032</v>
      </c>
      <c r="H40">
        <f t="shared" si="0"/>
        <v>1.3933833814652288</v>
      </c>
      <c r="I40">
        <f t="shared" si="0"/>
        <v>5.9907896991544876</v>
      </c>
      <c r="J40">
        <f t="shared" si="3"/>
        <v>1.8957018196396129</v>
      </c>
      <c r="K40">
        <f t="shared" si="3"/>
        <v>0.11253471187403834</v>
      </c>
      <c r="L40">
        <f>LN(I40)</f>
        <v>1.7902232396905589</v>
      </c>
      <c r="M40">
        <f t="shared" si="4"/>
        <v>1190278.1343757461</v>
      </c>
    </row>
    <row r="41" spans="1:13" x14ac:dyDescent="0.35">
      <c r="A41">
        <v>1989</v>
      </c>
      <c r="B41">
        <v>1477758.625</v>
      </c>
      <c r="C41">
        <v>22.439992904663086</v>
      </c>
      <c r="D41">
        <v>2.5263030529022217</v>
      </c>
      <c r="E41">
        <v>6351730</v>
      </c>
      <c r="F41">
        <f t="shared" si="2"/>
        <v>6.9342182787906657</v>
      </c>
      <c r="G41">
        <f t="shared" si="0"/>
        <v>1.1268893565017197</v>
      </c>
      <c r="H41">
        <f t="shared" si="0"/>
        <v>1.4085743567165347</v>
      </c>
      <c r="I41">
        <f t="shared" si="0"/>
        <v>6.5028588789181372</v>
      </c>
      <c r="J41">
        <f t="shared" si="3"/>
        <v>1.9364683262583733</v>
      </c>
      <c r="K41">
        <f t="shared" si="3"/>
        <v>0.11946105499564998</v>
      </c>
      <c r="L41">
        <f>LN(I41)</f>
        <v>1.8722419077316843</v>
      </c>
      <c r="M41">
        <f t="shared" si="4"/>
        <v>1274102.5930873607</v>
      </c>
    </row>
    <row r="42" spans="1:13" x14ac:dyDescent="0.35">
      <c r="A42">
        <v>1990</v>
      </c>
      <c r="B42">
        <v>1541241.875</v>
      </c>
      <c r="C42">
        <v>22.803197860717773</v>
      </c>
      <c r="D42">
        <v>2.5538454055786133</v>
      </c>
      <c r="E42">
        <v>6936038</v>
      </c>
      <c r="F42">
        <f t="shared" si="2"/>
        <v>7.2321063811504391</v>
      </c>
      <c r="G42">
        <f t="shared" si="0"/>
        <v>1.1451287472602456</v>
      </c>
      <c r="H42">
        <f t="shared" si="0"/>
        <v>1.4239309671038118</v>
      </c>
      <c r="I42">
        <f t="shared" si="0"/>
        <v>7.1010695185112711</v>
      </c>
      <c r="J42">
        <f t="shared" si="3"/>
        <v>1.9785303327646575</v>
      </c>
      <c r="K42">
        <f t="shared" si="3"/>
        <v>0.13551707370700877</v>
      </c>
      <c r="L42">
        <f>LN(I42)</f>
        <v>1.9602454091127832</v>
      </c>
      <c r="M42">
        <f t="shared" si="4"/>
        <v>1356604.6270510931</v>
      </c>
    </row>
    <row r="43" spans="1:13" x14ac:dyDescent="0.35">
      <c r="A43">
        <v>1991</v>
      </c>
      <c r="B43">
        <v>1588199.5</v>
      </c>
      <c r="C43">
        <v>23.230072021484375</v>
      </c>
      <c r="D43">
        <v>2.5766487121582031</v>
      </c>
      <c r="E43">
        <v>7589872.5</v>
      </c>
      <c r="F43">
        <f t="shared" si="2"/>
        <v>7.4524498229649625</v>
      </c>
      <c r="G43">
        <f t="shared" si="0"/>
        <v>1.1665654718785288</v>
      </c>
      <c r="H43">
        <f t="shared" si="0"/>
        <v>1.436645258391809</v>
      </c>
      <c r="I43">
        <f t="shared" si="0"/>
        <v>7.7704609258393535</v>
      </c>
      <c r="J43">
        <f t="shared" si="3"/>
        <v>2.008542813634302</v>
      </c>
      <c r="K43">
        <f t="shared" si="3"/>
        <v>0.15406393767543414</v>
      </c>
      <c r="L43">
        <f>LN(I43)</f>
        <v>2.0503294838349686</v>
      </c>
      <c r="M43">
        <f t="shared" si="4"/>
        <v>1442957.9347150447</v>
      </c>
    </row>
    <row r="44" spans="1:13" x14ac:dyDescent="0.35">
      <c r="A44">
        <v>1992</v>
      </c>
      <c r="B44">
        <v>1617795.25</v>
      </c>
      <c r="C44">
        <v>23.068967819213867</v>
      </c>
      <c r="D44">
        <v>2.5976178646087646</v>
      </c>
      <c r="E44">
        <v>8269117.5</v>
      </c>
      <c r="F44">
        <f t="shared" si="2"/>
        <v>7.5913245939543845</v>
      </c>
      <c r="G44">
        <f t="shared" si="0"/>
        <v>1.158475156895024</v>
      </c>
      <c r="H44">
        <f t="shared" si="0"/>
        <v>1.4483368922953541</v>
      </c>
      <c r="I44">
        <f t="shared" si="0"/>
        <v>8.46586743386327</v>
      </c>
      <c r="J44">
        <f t="shared" si="3"/>
        <v>2.0270060944885508</v>
      </c>
      <c r="K44">
        <f t="shared" si="3"/>
        <v>0.14710462046098866</v>
      </c>
      <c r="L44">
        <f>LN(I44)</f>
        <v>2.1360424833254452</v>
      </c>
      <c r="M44">
        <f t="shared" si="4"/>
        <v>1575757.0645726151</v>
      </c>
    </row>
    <row r="45" spans="1:13" x14ac:dyDescent="0.35">
      <c r="A45">
        <v>1993</v>
      </c>
      <c r="B45">
        <v>1614803.25</v>
      </c>
      <c r="C45">
        <v>22.456113815307617</v>
      </c>
      <c r="D45">
        <v>2.618757963180542</v>
      </c>
      <c r="E45">
        <v>8864809</v>
      </c>
      <c r="F45">
        <f t="shared" si="2"/>
        <v>7.5772849661429476</v>
      </c>
      <c r="G45">
        <f t="shared" si="0"/>
        <v>1.1276989148068233</v>
      </c>
      <c r="H45">
        <f t="shared" si="0"/>
        <v>1.4601238395155052</v>
      </c>
      <c r="I45">
        <f t="shared" si="0"/>
        <v>9.0757324249556284</v>
      </c>
      <c r="J45">
        <f t="shared" si="3"/>
        <v>2.0251549516049554</v>
      </c>
      <c r="K45">
        <f t="shared" si="3"/>
        <v>0.12017919794902072</v>
      </c>
      <c r="L45">
        <f>LN(I45)</f>
        <v>2.2056040848782916</v>
      </c>
      <c r="M45">
        <f t="shared" si="4"/>
        <v>1735931.7258521353</v>
      </c>
    </row>
    <row r="46" spans="1:13" x14ac:dyDescent="0.35">
      <c r="A46">
        <v>1994</v>
      </c>
      <c r="B46">
        <v>1667777</v>
      </c>
      <c r="C46">
        <v>22.088289260864258</v>
      </c>
      <c r="D46">
        <v>2.6400697231292725</v>
      </c>
      <c r="E46">
        <v>9363661</v>
      </c>
      <c r="F46">
        <f t="shared" si="2"/>
        <v>7.825858406576149</v>
      </c>
      <c r="G46">
        <f t="shared" si="0"/>
        <v>1.1092275375107958</v>
      </c>
      <c r="H46">
        <f t="shared" si="0"/>
        <v>1.4720064988527506</v>
      </c>
      <c r="I46">
        <f t="shared" si="0"/>
        <v>9.5864537807856252</v>
      </c>
      <c r="J46">
        <f t="shared" si="3"/>
        <v>2.0574334309304683</v>
      </c>
      <c r="K46">
        <f t="shared" si="3"/>
        <v>0.103663860912544</v>
      </c>
      <c r="L46">
        <f>LN(I46)</f>
        <v>2.2603510374832623</v>
      </c>
      <c r="M46">
        <f t="shared" si="4"/>
        <v>1862953.0847274475</v>
      </c>
    </row>
    <row r="47" spans="1:13" x14ac:dyDescent="0.35">
      <c r="A47">
        <v>1995</v>
      </c>
      <c r="B47">
        <v>1748618.125</v>
      </c>
      <c r="C47">
        <v>22.028453826904297</v>
      </c>
      <c r="D47">
        <v>2.661555290222168</v>
      </c>
      <c r="E47">
        <v>9702192</v>
      </c>
      <c r="F47">
        <f t="shared" si="2"/>
        <v>8.205196410205124</v>
      </c>
      <c r="G47">
        <f t="shared" si="0"/>
        <v>1.1062227275735732</v>
      </c>
      <c r="H47">
        <f t="shared" si="0"/>
        <v>1.483986066708554</v>
      </c>
      <c r="I47">
        <f t="shared" si="0"/>
        <v>9.9330395643656946</v>
      </c>
      <c r="J47">
        <f t="shared" si="3"/>
        <v>2.1047676621233267</v>
      </c>
      <c r="K47">
        <f t="shared" si="3"/>
        <v>0.10095126399527324</v>
      </c>
      <c r="L47">
        <f>LN(I47)</f>
        <v>2.2958665303487833</v>
      </c>
      <c r="M47">
        <f t="shared" si="4"/>
        <v>1931774.6287085905</v>
      </c>
    </row>
    <row r="48" spans="1:13" x14ac:dyDescent="0.35">
      <c r="A48">
        <v>1996</v>
      </c>
      <c r="B48">
        <v>1782923.125</v>
      </c>
      <c r="C48">
        <v>22.114835739135742</v>
      </c>
      <c r="D48">
        <v>2.6832153797149658</v>
      </c>
      <c r="E48">
        <v>9797411</v>
      </c>
      <c r="F48">
        <f t="shared" si="2"/>
        <v>8.3661688139722923</v>
      </c>
      <c r="G48">
        <f t="shared" si="0"/>
        <v>1.1105606459455373</v>
      </c>
      <c r="H48">
        <f t="shared" si="0"/>
        <v>1.4960629418834031</v>
      </c>
      <c r="I48">
        <f t="shared" si="0"/>
        <v>10.030524142518688</v>
      </c>
      <c r="J48">
        <f t="shared" si="3"/>
        <v>2.1241960513930764</v>
      </c>
      <c r="K48">
        <f t="shared" si="3"/>
        <v>0.1048649742484441</v>
      </c>
      <c r="L48">
        <f>LN(I48)</f>
        <v>2.3056328580879</v>
      </c>
      <c r="M48">
        <f t="shared" si="4"/>
        <v>1940336.4450666332</v>
      </c>
    </row>
    <row r="49" spans="1:13" x14ac:dyDescent="0.35">
      <c r="A49">
        <v>1997</v>
      </c>
      <c r="B49">
        <v>1856405.25</v>
      </c>
      <c r="C49">
        <v>22.111740112304688</v>
      </c>
      <c r="D49">
        <v>2.7050521373748779</v>
      </c>
      <c r="E49">
        <v>9676317</v>
      </c>
      <c r="F49">
        <f t="shared" si="2"/>
        <v>8.7109755271385776</v>
      </c>
      <c r="G49">
        <f t="shared" si="0"/>
        <v>1.1104051900618193</v>
      </c>
      <c r="H49">
        <f t="shared" si="0"/>
        <v>1.5082383207787617</v>
      </c>
      <c r="I49">
        <f t="shared" si="0"/>
        <v>9.9065489116628882</v>
      </c>
      <c r="J49">
        <f t="shared" si="3"/>
        <v>2.164583785412372</v>
      </c>
      <c r="K49">
        <f t="shared" si="3"/>
        <v>0.1047249848065071</v>
      </c>
      <c r="L49">
        <f>LN(I49)</f>
        <v>2.2931960446703155</v>
      </c>
      <c r="M49">
        <f t="shared" si="4"/>
        <v>1918333.9697738234</v>
      </c>
    </row>
    <row r="50" spans="1:13" x14ac:dyDescent="0.35">
      <c r="A50">
        <v>1998</v>
      </c>
      <c r="B50">
        <v>1942746.25</v>
      </c>
      <c r="C50">
        <v>22.267738342285156</v>
      </c>
      <c r="D50">
        <v>2.7270662784576416</v>
      </c>
      <c r="E50">
        <v>9597037</v>
      </c>
      <c r="F50">
        <f t="shared" si="2"/>
        <v>9.116121083578193</v>
      </c>
      <c r="G50">
        <f t="shared" si="0"/>
        <v>1.1182390938310833</v>
      </c>
      <c r="H50">
        <f t="shared" si="0"/>
        <v>1.5205126021951176</v>
      </c>
      <c r="I50">
        <f t="shared" si="0"/>
        <v>9.8253825755748245</v>
      </c>
      <c r="J50">
        <f t="shared" si="3"/>
        <v>2.2100443938290337</v>
      </c>
      <c r="K50">
        <f t="shared" si="3"/>
        <v>0.11175521039355207</v>
      </c>
      <c r="L50">
        <f>LN(I50)</f>
        <v>2.2849690959870261</v>
      </c>
      <c r="M50">
        <f t="shared" si="4"/>
        <v>1887823.1757765929</v>
      </c>
    </row>
    <row r="51" spans="1:13" x14ac:dyDescent="0.35">
      <c r="A51">
        <v>1999</v>
      </c>
      <c r="B51">
        <v>1997615</v>
      </c>
      <c r="C51">
        <v>22.472488403320313</v>
      </c>
      <c r="D51">
        <v>2.7492597103118896</v>
      </c>
      <c r="E51">
        <v>9412865</v>
      </c>
      <c r="F51">
        <f t="shared" si="2"/>
        <v>9.3735866011179034</v>
      </c>
      <c r="G51">
        <f t="shared" si="0"/>
        <v>1.1285212122570498</v>
      </c>
      <c r="H51">
        <f t="shared" si="0"/>
        <v>1.5328868496004384</v>
      </c>
      <c r="I51">
        <f t="shared" si="0"/>
        <v>9.6368285083446192</v>
      </c>
      <c r="J51">
        <f t="shared" si="3"/>
        <v>2.2378957979432355</v>
      </c>
      <c r="K51">
        <f t="shared" si="3"/>
        <v>0.12090811395927292</v>
      </c>
      <c r="L51">
        <f>LN(I51)</f>
        <v>2.265592061582105</v>
      </c>
      <c r="M51">
        <f t="shared" si="4"/>
        <v>1833979.185821075</v>
      </c>
    </row>
    <row r="52" spans="1:13" x14ac:dyDescent="0.35">
      <c r="A52">
        <v>2000</v>
      </c>
      <c r="B52">
        <v>2046561.75</v>
      </c>
      <c r="C52">
        <v>22.91796875</v>
      </c>
      <c r="D52">
        <v>2.7716336250305176</v>
      </c>
      <c r="E52">
        <v>9280035</v>
      </c>
      <c r="F52">
        <f t="shared" si="2"/>
        <v>9.6032637911511518</v>
      </c>
      <c r="G52">
        <f t="shared" si="0"/>
        <v>1.1508923004894227</v>
      </c>
      <c r="H52">
        <f t="shared" si="0"/>
        <v>1.5453617276622043</v>
      </c>
      <c r="I52">
        <f t="shared" si="0"/>
        <v>9.5008380388368323</v>
      </c>
      <c r="J52">
        <f t="shared" si="3"/>
        <v>2.262103018939194</v>
      </c>
      <c r="K52">
        <f t="shared" si="3"/>
        <v>0.14053755497898637</v>
      </c>
      <c r="L52">
        <f>LN(I52)</f>
        <v>2.2513800093302181</v>
      </c>
      <c r="M52">
        <f t="shared" si="4"/>
        <v>1768039.9102013716</v>
      </c>
    </row>
    <row r="53" spans="1:13" x14ac:dyDescent="0.35">
      <c r="A53">
        <v>2001</v>
      </c>
      <c r="B53">
        <v>2047270.5</v>
      </c>
      <c r="C53">
        <v>23.430450439453125</v>
      </c>
      <c r="D53">
        <v>2.7933568954467773</v>
      </c>
      <c r="E53">
        <v>9098001</v>
      </c>
      <c r="F53">
        <f t="shared" si="2"/>
        <v>9.6065895218367654</v>
      </c>
      <c r="G53">
        <f t="shared" si="0"/>
        <v>1.1766280555629787</v>
      </c>
      <c r="H53">
        <f t="shared" si="0"/>
        <v>1.5574738302134838</v>
      </c>
      <c r="I53">
        <f t="shared" si="0"/>
        <v>9.3144728417700513</v>
      </c>
      <c r="J53">
        <f t="shared" si="3"/>
        <v>2.2624492715278688</v>
      </c>
      <c r="K53">
        <f t="shared" si="3"/>
        <v>0.16265276776956569</v>
      </c>
      <c r="L53">
        <f>LN(I53)</f>
        <v>2.2315694100495702</v>
      </c>
      <c r="M53">
        <f t="shared" si="4"/>
        <v>1690600.416016605</v>
      </c>
    </row>
    <row r="54" spans="1:13" x14ac:dyDescent="0.35">
      <c r="A54">
        <v>2002</v>
      </c>
      <c r="B54">
        <v>2019462.75</v>
      </c>
      <c r="C54">
        <v>23.917112350463867</v>
      </c>
      <c r="D54">
        <v>2.8152503967285156</v>
      </c>
      <c r="E54">
        <v>8919269</v>
      </c>
      <c r="F54">
        <f t="shared" si="2"/>
        <v>9.4761047423335896</v>
      </c>
      <c r="G54">
        <f t="shared" si="0"/>
        <v>1.2010671955423338</v>
      </c>
      <c r="H54">
        <f t="shared" si="0"/>
        <v>1.5696808472808819</v>
      </c>
      <c r="I54">
        <f t="shared" si="0"/>
        <v>9.131488210315819</v>
      </c>
      <c r="J54">
        <f t="shared" si="3"/>
        <v>2.2487733396687122</v>
      </c>
      <c r="K54">
        <f t="shared" si="3"/>
        <v>0.18321049119328361</v>
      </c>
      <c r="L54">
        <f>LN(I54)</f>
        <v>2.2117286835486296</v>
      </c>
      <c r="M54">
        <f t="shared" si="4"/>
        <v>1619510.7167564358</v>
      </c>
    </row>
    <row r="55" spans="1:13" x14ac:dyDescent="0.35">
      <c r="A55">
        <v>2003</v>
      </c>
      <c r="B55">
        <v>2028394.5</v>
      </c>
      <c r="C55">
        <v>24.322320938110352</v>
      </c>
      <c r="D55">
        <v>2.837315559387207</v>
      </c>
      <c r="E55">
        <v>9023564</v>
      </c>
      <c r="F55">
        <f t="shared" si="2"/>
        <v>9.5180159875557848</v>
      </c>
      <c r="G55">
        <f t="shared" si="0"/>
        <v>1.2214159205406838</v>
      </c>
      <c r="H55">
        <f t="shared" si="0"/>
        <v>1.581983576465374</v>
      </c>
      <c r="I55">
        <f t="shared" si="0"/>
        <v>9.2382647368332815</v>
      </c>
      <c r="J55">
        <f t="shared" si="3"/>
        <v>2.2531864224154932</v>
      </c>
      <c r="K55">
        <f t="shared" si="3"/>
        <v>0.20001077638764503</v>
      </c>
      <c r="L55">
        <f>LN(I55)</f>
        <v>2.2233540689731273</v>
      </c>
      <c r="M55">
        <f t="shared" si="4"/>
        <v>1604670.2244184467</v>
      </c>
    </row>
    <row r="56" spans="1:13" x14ac:dyDescent="0.35">
      <c r="A56">
        <v>2004</v>
      </c>
      <c r="B56">
        <v>2040372.75</v>
      </c>
      <c r="C56">
        <v>24.474260330200195</v>
      </c>
      <c r="D56">
        <v>2.8595535755157471</v>
      </c>
      <c r="E56">
        <v>9408274</v>
      </c>
      <c r="F56">
        <f t="shared" si="2"/>
        <v>9.5742225957885214</v>
      </c>
      <c r="G56">
        <f t="shared" si="0"/>
        <v>1.2290459979879813</v>
      </c>
      <c r="H56">
        <f t="shared" si="0"/>
        <v>1.5943826824344403</v>
      </c>
      <c r="I56">
        <f t="shared" si="0"/>
        <v>9.6321282731153026</v>
      </c>
      <c r="J56">
        <f t="shared" si="3"/>
        <v>2.2590743407301757</v>
      </c>
      <c r="K56">
        <f t="shared" si="3"/>
        <v>0.20623825705030591</v>
      </c>
      <c r="L56">
        <f>LN(I56)</f>
        <v>2.2651042058693283</v>
      </c>
      <c r="M56">
        <f t="shared" si="4"/>
        <v>1655893.3255266352</v>
      </c>
    </row>
    <row r="57" spans="1:13" x14ac:dyDescent="0.35">
      <c r="A57">
        <v>2005</v>
      </c>
      <c r="B57">
        <v>2123677.25</v>
      </c>
      <c r="C57">
        <v>24.632335662841797</v>
      </c>
      <c r="D57">
        <v>2.8819658756256104</v>
      </c>
      <c r="E57">
        <v>9811736</v>
      </c>
      <c r="F57">
        <f t="shared" si="2"/>
        <v>9.9651197131073381</v>
      </c>
      <c r="G57">
        <f t="shared" si="0"/>
        <v>1.2369842094943795</v>
      </c>
      <c r="H57">
        <f t="shared" si="0"/>
        <v>1.6068789627890565</v>
      </c>
      <c r="I57">
        <f t="shared" si="0"/>
        <v>10.045189982130967</v>
      </c>
      <c r="J57">
        <f t="shared" si="3"/>
        <v>2.2990909669500832</v>
      </c>
      <c r="K57">
        <f t="shared" si="3"/>
        <v>0.21267632816669235</v>
      </c>
      <c r="L57">
        <f>LN(I57)</f>
        <v>2.3070939111921756</v>
      </c>
      <c r="M57">
        <f t="shared" si="4"/>
        <v>1708703.5492626245</v>
      </c>
    </row>
    <row r="58" spans="1:13" x14ac:dyDescent="0.35">
      <c r="A58">
        <v>2006</v>
      </c>
      <c r="B58">
        <v>2202942.75</v>
      </c>
      <c r="C58">
        <v>25.155275344848633</v>
      </c>
      <c r="D58">
        <v>2.9045538902282715</v>
      </c>
      <c r="E58">
        <v>10982278</v>
      </c>
      <c r="F58">
        <f t="shared" si="2"/>
        <v>10.337064271358509</v>
      </c>
      <c r="G58">
        <f t="shared" si="0"/>
        <v>1.2632451430093559</v>
      </c>
      <c r="H58">
        <f t="shared" si="0"/>
        <v>1.619473215130198</v>
      </c>
      <c r="I58">
        <f t="shared" si="0"/>
        <v>11.243583087292331</v>
      </c>
      <c r="J58">
        <f t="shared" si="3"/>
        <v>2.3357359091696606</v>
      </c>
      <c r="K58">
        <f t="shared" si="3"/>
        <v>0.23368392034524896</v>
      </c>
      <c r="L58">
        <f>LN(I58)</f>
        <v>2.4197975736742081</v>
      </c>
      <c r="M58">
        <f t="shared" si="4"/>
        <v>1850688.2257396965</v>
      </c>
    </row>
    <row r="59" spans="1:13" x14ac:dyDescent="0.35">
      <c r="A59">
        <v>2007</v>
      </c>
      <c r="B59">
        <v>2307500.75</v>
      </c>
      <c r="C59">
        <v>25.427034378051758</v>
      </c>
      <c r="D59">
        <v>2.9273190498352051</v>
      </c>
      <c r="E59">
        <v>11957171</v>
      </c>
      <c r="F59">
        <f t="shared" si="2"/>
        <v>10.827691077744968</v>
      </c>
      <c r="G59">
        <f t="shared" si="0"/>
        <v>1.2768923114086899</v>
      </c>
      <c r="H59">
        <f t="shared" si="0"/>
        <v>1.632166237058841</v>
      </c>
      <c r="I59">
        <f t="shared" si="0"/>
        <v>12.241672049046867</v>
      </c>
      <c r="J59">
        <f t="shared" si="3"/>
        <v>2.3821068413990916</v>
      </c>
      <c r="K59">
        <f t="shared" si="3"/>
        <v>0.24442924413558598</v>
      </c>
      <c r="L59">
        <f>LN(I59)</f>
        <v>2.5048458730688101</v>
      </c>
      <c r="M59">
        <f t="shared" si="4"/>
        <v>1977592.2743783696</v>
      </c>
    </row>
    <row r="60" spans="1:13" x14ac:dyDescent="0.35">
      <c r="A60">
        <v>2008</v>
      </c>
      <c r="B60">
        <v>2359304.75</v>
      </c>
      <c r="C60">
        <v>25.390230178833008</v>
      </c>
      <c r="D60">
        <v>2.9502625465393066</v>
      </c>
      <c r="E60">
        <v>13138231</v>
      </c>
      <c r="F60">
        <f t="shared" si="2"/>
        <v>11.07077559617535</v>
      </c>
      <c r="G60">
        <f t="shared" si="0"/>
        <v>1.2750440817523623</v>
      </c>
      <c r="H60">
        <f t="shared" si="0"/>
        <v>1.6449586932424654</v>
      </c>
      <c r="I60">
        <f t="shared" si="0"/>
        <v>13.450833412570672</v>
      </c>
      <c r="J60">
        <f t="shared" si="3"/>
        <v>2.4043088071547247</v>
      </c>
      <c r="K60">
        <f t="shared" si="3"/>
        <v>0.24298075193614654</v>
      </c>
      <c r="L60">
        <f>LN(I60)</f>
        <v>2.5990410678880749</v>
      </c>
      <c r="M60">
        <f t="shared" si="4"/>
        <v>2162456.7467045425</v>
      </c>
    </row>
    <row r="61" spans="1:13" x14ac:dyDescent="0.35">
      <c r="A61">
        <v>2009</v>
      </c>
      <c r="B61">
        <v>2266004</v>
      </c>
      <c r="C61">
        <v>24.935735702514648</v>
      </c>
      <c r="D61">
        <v>2.9733858108520508</v>
      </c>
      <c r="E61">
        <v>14589400</v>
      </c>
      <c r="F61">
        <f t="shared" si="2"/>
        <v>10.632972185571079</v>
      </c>
      <c r="G61">
        <f t="shared" si="0"/>
        <v>1.2522203228444193</v>
      </c>
      <c r="H61">
        <f t="shared" si="0"/>
        <v>1.6578513812820466</v>
      </c>
      <c r="I61">
        <f t="shared" si="0"/>
        <v>14.936530571684923</v>
      </c>
      <c r="J61">
        <f t="shared" si="3"/>
        <v>2.3639597568065116</v>
      </c>
      <c r="K61">
        <f t="shared" si="3"/>
        <v>0.22491823390861634</v>
      </c>
      <c r="L61">
        <f>LN(I61)</f>
        <v>2.7038099286190005</v>
      </c>
      <c r="M61">
        <f t="shared" si="4"/>
        <v>2435732.4770599869</v>
      </c>
    </row>
    <row r="62" spans="1:13" x14ac:dyDescent="0.35">
      <c r="A62">
        <v>2010</v>
      </c>
      <c r="B62">
        <v>2293011</v>
      </c>
      <c r="C62">
        <v>24.792453765869141</v>
      </c>
      <c r="D62">
        <v>2.9966902732849121</v>
      </c>
      <c r="E62">
        <v>13689293</v>
      </c>
      <c r="F62">
        <f t="shared" si="2"/>
        <v>10.759699534602996</v>
      </c>
      <c r="G62">
        <f t="shared" si="0"/>
        <v>1.2450250046430831</v>
      </c>
      <c r="H62">
        <f t="shared" si="0"/>
        <v>1.6708450987785606</v>
      </c>
      <c r="I62">
        <f t="shared" si="0"/>
        <v>14.015007018743225</v>
      </c>
      <c r="J62">
        <f t="shared" si="3"/>
        <v>2.3758076300503461</v>
      </c>
      <c r="K62">
        <f t="shared" si="3"/>
        <v>0.21915561376565823</v>
      </c>
      <c r="L62">
        <f>LN(I62)</f>
        <v>2.6401286854188539</v>
      </c>
      <c r="M62">
        <f t="shared" si="4"/>
        <v>2311430.4767258582</v>
      </c>
    </row>
    <row r="63" spans="1:13" x14ac:dyDescent="0.35">
      <c r="A63">
        <v>2011</v>
      </c>
      <c r="B63">
        <v>2351126.5</v>
      </c>
      <c r="C63">
        <v>24.927034378051758</v>
      </c>
      <c r="D63">
        <v>3.0142395496368408</v>
      </c>
      <c r="E63">
        <v>15249784</v>
      </c>
      <c r="F63">
        <f t="shared" si="2"/>
        <v>11.032400066045374</v>
      </c>
      <c r="G63">
        <f t="shared" si="0"/>
        <v>1.251783360588399</v>
      </c>
      <c r="H63">
        <f t="shared" si="0"/>
        <v>1.6806299346159954</v>
      </c>
      <c r="I63">
        <f t="shared" si="0"/>
        <v>15.612627313501006</v>
      </c>
      <c r="J63">
        <f t="shared" si="3"/>
        <v>2.4008364039782673</v>
      </c>
      <c r="K63">
        <f t="shared" si="3"/>
        <v>0.22456922303187773</v>
      </c>
      <c r="L63">
        <f>LN(I63)</f>
        <v>2.7480800300061823</v>
      </c>
      <c r="M63">
        <f t="shared" si="4"/>
        <v>2539207.6530430415</v>
      </c>
    </row>
    <row r="64" spans="1:13" x14ac:dyDescent="0.35">
      <c r="A64">
        <v>2012</v>
      </c>
      <c r="B64">
        <v>2301511</v>
      </c>
      <c r="C64">
        <v>24.913631439208984</v>
      </c>
      <c r="D64">
        <v>3.0318915843963623</v>
      </c>
      <c r="E64">
        <v>17351088</v>
      </c>
      <c r="F64">
        <f t="shared" si="2"/>
        <v>10.799584840885489</v>
      </c>
      <c r="G64">
        <f t="shared" si="0"/>
        <v>1.251110293123898</v>
      </c>
      <c r="H64">
        <f t="shared" si="0"/>
        <v>1.6904720647901907</v>
      </c>
      <c r="I64">
        <f t="shared" si="0"/>
        <v>17.763928356477674</v>
      </c>
      <c r="J64">
        <f t="shared" si="3"/>
        <v>2.3795076927325618</v>
      </c>
      <c r="K64">
        <f t="shared" si="3"/>
        <v>0.22403139156650392</v>
      </c>
      <c r="L64">
        <f>LN(I64)</f>
        <v>2.8771699043479599</v>
      </c>
      <c r="M64">
        <f t="shared" si="4"/>
        <v>2865083.3913949435</v>
      </c>
    </row>
    <row r="65" spans="1:13" x14ac:dyDescent="0.35">
      <c r="A65">
        <v>2013</v>
      </c>
      <c r="B65">
        <v>2246689.25</v>
      </c>
      <c r="C65">
        <v>24.301548004150391</v>
      </c>
      <c r="D65">
        <v>3.049647331237793</v>
      </c>
      <c r="E65">
        <v>17177916</v>
      </c>
      <c r="F65">
        <f t="shared" si="2"/>
        <v>10.542339865627577</v>
      </c>
      <c r="G65">
        <f t="shared" si="0"/>
        <v>1.2203727473862962</v>
      </c>
      <c r="H65">
        <f t="shared" si="0"/>
        <v>1.7003720210351305</v>
      </c>
      <c r="I65">
        <f t="shared" si="0"/>
        <v>17.586636016000355</v>
      </c>
      <c r="J65">
        <f t="shared" si="3"/>
        <v>2.3553995171115578</v>
      </c>
      <c r="K65">
        <f t="shared" si="3"/>
        <v>0.19915634272468771</v>
      </c>
      <c r="L65">
        <f>LN(I65)</f>
        <v>2.8671392963440243</v>
      </c>
      <c r="M65">
        <f t="shared" si="4"/>
        <v>2923876.3658673563</v>
      </c>
    </row>
    <row r="66" spans="1:13" x14ac:dyDescent="0.35">
      <c r="A66">
        <v>2014</v>
      </c>
      <c r="B66">
        <v>2232717.75</v>
      </c>
      <c r="C66">
        <v>24.195146560668945</v>
      </c>
      <c r="D66">
        <v>3.0675067901611328</v>
      </c>
      <c r="E66">
        <v>17346424</v>
      </c>
      <c r="F66">
        <f t="shared" si="2"/>
        <v>10.476780153071594</v>
      </c>
      <c r="G66">
        <f t="shared" si="0"/>
        <v>1.2150294901631291</v>
      </c>
      <c r="H66">
        <f t="shared" si="0"/>
        <v>1.7103298033508147</v>
      </c>
      <c r="I66">
        <f t="shared" si="0"/>
        <v>17.75915338433445</v>
      </c>
      <c r="J66">
        <f t="shared" si="3"/>
        <v>2.3491613943835179</v>
      </c>
      <c r="K66">
        <f t="shared" si="3"/>
        <v>0.1947683482371588</v>
      </c>
      <c r="L66">
        <f>LN(I66)</f>
        <v>2.8769010666267949</v>
      </c>
      <c r="M66">
        <f t="shared" si="4"/>
        <v>2966023.0250768969</v>
      </c>
    </row>
    <row r="67" spans="1:13" x14ac:dyDescent="0.35">
      <c r="A67">
        <v>2015</v>
      </c>
      <c r="B67">
        <v>2241117</v>
      </c>
      <c r="C67">
        <v>24.444614410400391</v>
      </c>
      <c r="D67">
        <v>3.0854706764221191</v>
      </c>
      <c r="E67">
        <v>17921584</v>
      </c>
      <c r="F67">
        <f t="shared" ref="F67:I71" si="5">B67/B$2</f>
        <v>10.516192701164915</v>
      </c>
      <c r="G67">
        <f t="shared" si="5"/>
        <v>1.2275572421034302</v>
      </c>
      <c r="H67">
        <f t="shared" si="5"/>
        <v>1.7203458105377312</v>
      </c>
      <c r="I67">
        <f t="shared" si="5"/>
        <v>18.347998362442549</v>
      </c>
      <c r="J67">
        <f t="shared" ref="J67:K71" si="6">LN(F67)</f>
        <v>2.3529162312684861</v>
      </c>
      <c r="K67">
        <f t="shared" si="6"/>
        <v>0.20502621267740129</v>
      </c>
      <c r="L67">
        <f>LN(I67)</f>
        <v>2.9095204874850058</v>
      </c>
      <c r="M67">
        <f t="shared" ref="M67:M71" si="7">$P$20*G67^P$18*I67^P$19*$B$2</f>
        <v>3020269.1333940416</v>
      </c>
    </row>
    <row r="68" spans="1:13" x14ac:dyDescent="0.35">
      <c r="A68">
        <v>2016</v>
      </c>
      <c r="B68">
        <v>2351041.25</v>
      </c>
      <c r="C68">
        <v>24.852914810180664</v>
      </c>
      <c r="D68">
        <v>3.1035399436950684</v>
      </c>
      <c r="E68">
        <v>19327484</v>
      </c>
      <c r="F68">
        <f t="shared" si="5"/>
        <v>11.032000039885306</v>
      </c>
      <c r="G68">
        <f t="shared" si="5"/>
        <v>1.2480612314194062</v>
      </c>
      <c r="H68">
        <f t="shared" si="5"/>
        <v>1.730420574329864</v>
      </c>
      <c r="I68">
        <f t="shared" si="5"/>
        <v>19.787349420795316</v>
      </c>
      <c r="J68">
        <f t="shared" si="6"/>
        <v>2.40080014410642</v>
      </c>
      <c r="K68">
        <f t="shared" si="6"/>
        <v>0.22159133238099973</v>
      </c>
      <c r="L68">
        <f>LN(I68)</f>
        <v>2.9850428153636623</v>
      </c>
      <c r="M68">
        <f t="shared" si="7"/>
        <v>3176785.0941951899</v>
      </c>
    </row>
    <row r="69" spans="1:13" x14ac:dyDescent="0.35">
      <c r="A69">
        <v>2017</v>
      </c>
      <c r="B69">
        <v>2436383.25</v>
      </c>
      <c r="C69">
        <v>25.184688568115234</v>
      </c>
      <c r="D69">
        <v>3.1217148303985596</v>
      </c>
      <c r="E69">
        <v>18760782</v>
      </c>
      <c r="F69">
        <f t="shared" si="5"/>
        <v>11.432457899739484</v>
      </c>
      <c r="G69">
        <f t="shared" si="5"/>
        <v>1.2647222133622904</v>
      </c>
      <c r="H69">
        <f t="shared" si="5"/>
        <v>1.7405542276607089</v>
      </c>
      <c r="I69">
        <f t="shared" si="5"/>
        <v>19.207163686766844</v>
      </c>
      <c r="J69">
        <f t="shared" si="6"/>
        <v>2.4364564940363596</v>
      </c>
      <c r="K69">
        <f t="shared" si="6"/>
        <v>0.23485250388514373</v>
      </c>
      <c r="L69">
        <f>LN(I69)</f>
        <v>2.9552833181317721</v>
      </c>
      <c r="M69">
        <f t="shared" si="7"/>
        <v>3041581.038590265</v>
      </c>
    </row>
    <row r="70" spans="1:13" x14ac:dyDescent="0.35">
      <c r="A70">
        <v>2018</v>
      </c>
      <c r="B70">
        <v>2458235.75</v>
      </c>
      <c r="C70">
        <v>25.41790771484375</v>
      </c>
      <c r="D70">
        <v>3.1399965286254883</v>
      </c>
      <c r="E70">
        <v>18794638</v>
      </c>
      <c r="F70">
        <f t="shared" si="5"/>
        <v>11.5349983298028</v>
      </c>
      <c r="G70">
        <f t="shared" si="5"/>
        <v>1.2764339895334034</v>
      </c>
      <c r="H70">
        <f t="shared" si="5"/>
        <v>1.7507474351977454</v>
      </c>
      <c r="I70">
        <f t="shared" si="5"/>
        <v>19.241825234125539</v>
      </c>
      <c r="J70">
        <f t="shared" si="6"/>
        <v>2.4453857468318443</v>
      </c>
      <c r="K70">
        <f t="shared" si="6"/>
        <v>0.24407024428504609</v>
      </c>
      <c r="L70">
        <f>LN(I70)</f>
        <v>2.9570863073765468</v>
      </c>
      <c r="M70">
        <f t="shared" si="7"/>
        <v>3013401.6798041593</v>
      </c>
    </row>
    <row r="71" spans="1:13" x14ac:dyDescent="0.35">
      <c r="A71">
        <v>2019</v>
      </c>
      <c r="B71">
        <v>2466327.5</v>
      </c>
      <c r="C71">
        <v>25.596328735351563</v>
      </c>
      <c r="D71">
        <v>3.1583850383758545</v>
      </c>
      <c r="E71">
        <v>18855818</v>
      </c>
      <c r="F71">
        <f t="shared" si="5"/>
        <v>11.572967968286489</v>
      </c>
      <c r="G71">
        <f t="shared" si="5"/>
        <v>1.285393918791877</v>
      </c>
      <c r="H71">
        <f t="shared" si="5"/>
        <v>1.7610001969409743</v>
      </c>
      <c r="I71">
        <f t="shared" si="5"/>
        <v>19.304460910738403</v>
      </c>
      <c r="J71">
        <f t="shared" si="6"/>
        <v>2.4486720310652115</v>
      </c>
      <c r="K71">
        <f t="shared" si="6"/>
        <v>0.25106522295885453</v>
      </c>
      <c r="L71">
        <f>LN(I71)</f>
        <v>2.960336204474618</v>
      </c>
      <c r="M71">
        <f t="shared" si="7"/>
        <v>2997434.8677073135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0BA0-3C24-42E9-8FC9-9CF0596CA9BB}">
  <dimension ref="A1:Y71"/>
  <sheetViews>
    <sheetView topLeftCell="A28" zoomScale="75" zoomScaleNormal="75" workbookViewId="0">
      <selection activeCell="T2" sqref="T2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38</v>
      </c>
      <c r="Q1" t="s">
        <v>13</v>
      </c>
    </row>
    <row r="2" spans="1:25" ht="15" thickBot="1" x14ac:dyDescent="0.4">
      <c r="A2">
        <v>1950</v>
      </c>
      <c r="B2">
        <v>213111.0625</v>
      </c>
      <c r="C2">
        <v>19.913217544555664</v>
      </c>
      <c r="D2">
        <v>1.7935177087783813</v>
      </c>
      <c r="E2">
        <v>976759.625</v>
      </c>
      <c r="F2">
        <f>B2/B$2</f>
        <v>1</v>
      </c>
      <c r="G2">
        <f t="shared" ref="G2:I66" si="0">C2/C$2</f>
        <v>1</v>
      </c>
      <c r="H2">
        <f t="shared" si="0"/>
        <v>1</v>
      </c>
      <c r="I2">
        <f t="shared" si="0"/>
        <v>1</v>
      </c>
      <c r="J2">
        <f>LN(F2)</f>
        <v>0</v>
      </c>
      <c r="K2">
        <f t="shared" ref="K2:M17" si="1">LN(G2)</f>
        <v>0</v>
      </c>
      <c r="L2">
        <f t="shared" si="1"/>
        <v>0</v>
      </c>
      <c r="M2">
        <f t="shared" si="1"/>
        <v>0</v>
      </c>
      <c r="N2">
        <f>R$21*G2^R$18*H2^R$19*I2^R$20*$B$2</f>
        <v>273153.38165238797</v>
      </c>
    </row>
    <row r="3" spans="1:25" x14ac:dyDescent="0.35">
      <c r="A3">
        <v>1951</v>
      </c>
      <c r="B3">
        <v>232222.296875</v>
      </c>
      <c r="C3">
        <v>19.940393447875977</v>
      </c>
      <c r="D3">
        <v>1.805324912071228</v>
      </c>
      <c r="E3">
        <v>1012381.9375</v>
      </c>
      <c r="F3">
        <f t="shared" ref="F3:F66" si="2">B3/B$2</f>
        <v>1.0896773454686333</v>
      </c>
      <c r="G3">
        <f t="shared" si="0"/>
        <v>1.0013647168399333</v>
      </c>
      <c r="H3">
        <f t="shared" si="0"/>
        <v>1.0065832655206337</v>
      </c>
      <c r="I3">
        <f t="shared" si="0"/>
        <v>1.036469886334624</v>
      </c>
      <c r="J3">
        <f t="shared" ref="J3:M66" si="3">LN(F3)</f>
        <v>8.5881639088929124E-2</v>
      </c>
      <c r="K3">
        <f t="shared" si="1"/>
        <v>1.3637864602803916E-3</v>
      </c>
      <c r="L3">
        <f t="shared" si="1"/>
        <v>6.5616904659529345E-3</v>
      </c>
      <c r="M3">
        <f t="shared" si="1"/>
        <v>3.5820599248898397E-2</v>
      </c>
      <c r="N3">
        <f t="shared" ref="N3:N66" si="4">R$21*G3^R$18*H3^R$19*I3^R$20*$B$2</f>
        <v>282102.83261757408</v>
      </c>
      <c r="Q3" s="5" t="s">
        <v>14</v>
      </c>
      <c r="R3" s="5"/>
    </row>
    <row r="4" spans="1:25" x14ac:dyDescent="0.35">
      <c r="A4">
        <v>1952</v>
      </c>
      <c r="B4">
        <v>239642.578125</v>
      </c>
      <c r="C4">
        <v>20.106498718261719</v>
      </c>
      <c r="D4">
        <v>1.8172097206115723</v>
      </c>
      <c r="E4">
        <v>1050191.875</v>
      </c>
      <c r="F4">
        <f t="shared" si="2"/>
        <v>1.1244961913931615</v>
      </c>
      <c r="G4">
        <f t="shared" si="0"/>
        <v>1.0097061749701468</v>
      </c>
      <c r="H4">
        <f t="shared" si="0"/>
        <v>1.0132098008942036</v>
      </c>
      <c r="I4">
        <f t="shared" si="0"/>
        <v>1.0751794485772279</v>
      </c>
      <c r="J4">
        <f t="shared" si="3"/>
        <v>0.11733510547789291</v>
      </c>
      <c r="K4">
        <f t="shared" si="1"/>
        <v>9.6593726577955414E-3</v>
      </c>
      <c r="L4">
        <f t="shared" si="1"/>
        <v>1.3123312306457829E-2</v>
      </c>
      <c r="M4">
        <f t="shared" si="1"/>
        <v>7.2487576557595315E-2</v>
      </c>
      <c r="N4">
        <f t="shared" si="4"/>
        <v>286314.73112556123</v>
      </c>
      <c r="Q4" s="2" t="s">
        <v>15</v>
      </c>
      <c r="R4" s="2">
        <v>0.98470966405094795</v>
      </c>
    </row>
    <row r="5" spans="1:25" x14ac:dyDescent="0.35">
      <c r="A5">
        <v>1953</v>
      </c>
      <c r="B5">
        <v>256834.96875</v>
      </c>
      <c r="C5">
        <v>20.320444107055664</v>
      </c>
      <c r="D5">
        <v>1.8291728496551514</v>
      </c>
      <c r="E5">
        <v>1094660.875</v>
      </c>
      <c r="F5">
        <f t="shared" si="2"/>
        <v>1.2051695756056775</v>
      </c>
      <c r="G5">
        <f t="shared" si="0"/>
        <v>1.0204500634610572</v>
      </c>
      <c r="H5">
        <f t="shared" si="0"/>
        <v>1.019880004921198</v>
      </c>
      <c r="I5">
        <f t="shared" si="0"/>
        <v>1.1207065146657755</v>
      </c>
      <c r="J5">
        <f t="shared" si="3"/>
        <v>0.18662028368526884</v>
      </c>
      <c r="K5">
        <f t="shared" si="1"/>
        <v>2.0243768666326739E-2</v>
      </c>
      <c r="L5">
        <f t="shared" si="1"/>
        <v>1.9684978141669734E-2</v>
      </c>
      <c r="M5">
        <f t="shared" si="1"/>
        <v>0.11395930309167521</v>
      </c>
      <c r="N5">
        <f t="shared" si="4"/>
        <v>289603.17488030298</v>
      </c>
      <c r="Q5" s="2" t="s">
        <v>16</v>
      </c>
      <c r="R5" s="2">
        <v>0.96965312247533086</v>
      </c>
    </row>
    <row r="6" spans="1:25" x14ac:dyDescent="0.35">
      <c r="A6">
        <v>1954</v>
      </c>
      <c r="B6">
        <v>267962.46875</v>
      </c>
      <c r="C6">
        <v>20.597179412841797</v>
      </c>
      <c r="D6">
        <v>1.8412147760391235</v>
      </c>
      <c r="E6">
        <v>1145449.5</v>
      </c>
      <c r="F6">
        <f t="shared" si="2"/>
        <v>1.2573841339184351</v>
      </c>
      <c r="G6">
        <f t="shared" si="0"/>
        <v>1.0343471298275015</v>
      </c>
      <c r="H6">
        <f t="shared" si="0"/>
        <v>1.0265941434686086</v>
      </c>
      <c r="I6">
        <f t="shared" si="0"/>
        <v>1.1727035707480231</v>
      </c>
      <c r="J6">
        <f t="shared" si="3"/>
        <v>0.22903347872150301</v>
      </c>
      <c r="K6">
        <f t="shared" si="1"/>
        <v>3.3770435246882891E-2</v>
      </c>
      <c r="L6">
        <f t="shared" si="1"/>
        <v>2.6246666343659904E-2</v>
      </c>
      <c r="M6">
        <f t="shared" si="1"/>
        <v>0.15931182737495328</v>
      </c>
      <c r="N6">
        <f t="shared" si="4"/>
        <v>291304.17558618647</v>
      </c>
      <c r="Q6" s="2" t="s">
        <v>17</v>
      </c>
      <c r="R6" s="2">
        <v>0.96827371895148218</v>
      </c>
    </row>
    <row r="7" spans="1:25" x14ac:dyDescent="0.35">
      <c r="A7">
        <v>1955</v>
      </c>
      <c r="B7">
        <v>286192.40625</v>
      </c>
      <c r="C7">
        <v>20.588756561279297</v>
      </c>
      <c r="D7">
        <v>1.853335976600647</v>
      </c>
      <c r="E7">
        <v>1210160</v>
      </c>
      <c r="F7">
        <f t="shared" si="2"/>
        <v>1.3429260916476355</v>
      </c>
      <c r="G7">
        <f t="shared" si="0"/>
        <v>1.0339241518962026</v>
      </c>
      <c r="H7">
        <f t="shared" si="0"/>
        <v>1.033352482403427</v>
      </c>
      <c r="I7">
        <f t="shared" si="0"/>
        <v>1.2389537497518901</v>
      </c>
      <c r="J7">
        <f t="shared" si="3"/>
        <v>0.29485088374652746</v>
      </c>
      <c r="K7">
        <f t="shared" si="1"/>
        <v>3.3361419330128234E-2</v>
      </c>
      <c r="L7">
        <f t="shared" si="1"/>
        <v>3.2808354009442563E-2</v>
      </c>
      <c r="M7">
        <f t="shared" si="1"/>
        <v>0.21426727325930403</v>
      </c>
      <c r="N7">
        <f t="shared" si="4"/>
        <v>305244.9830426012</v>
      </c>
      <c r="Q7" s="2" t="s">
        <v>18</v>
      </c>
      <c r="R7" s="2">
        <v>0.13491066518772254</v>
      </c>
    </row>
    <row r="8" spans="1:25" ht="15" thickBot="1" x14ac:dyDescent="0.4">
      <c r="A8">
        <v>1956</v>
      </c>
      <c r="B8">
        <v>297115.375</v>
      </c>
      <c r="C8">
        <v>20.658466339111328</v>
      </c>
      <c r="D8">
        <v>1.865009069442749</v>
      </c>
      <c r="E8">
        <v>1277986.5</v>
      </c>
      <c r="F8">
        <f t="shared" si="2"/>
        <v>1.3941809097779707</v>
      </c>
      <c r="G8">
        <f t="shared" si="0"/>
        <v>1.0374248306627583</v>
      </c>
      <c r="H8">
        <f t="shared" si="0"/>
        <v>1.0398609728325807</v>
      </c>
      <c r="I8">
        <f t="shared" si="0"/>
        <v>1.3083940688068469</v>
      </c>
      <c r="J8">
        <f t="shared" si="3"/>
        <v>0.33230708137705567</v>
      </c>
      <c r="K8">
        <f t="shared" si="1"/>
        <v>3.6741518124671281E-2</v>
      </c>
      <c r="L8">
        <f t="shared" si="1"/>
        <v>3.9087024248645519E-2</v>
      </c>
      <c r="M8">
        <f t="shared" si="1"/>
        <v>0.26880048350676572</v>
      </c>
      <c r="N8">
        <f t="shared" si="4"/>
        <v>316442.36487903859</v>
      </c>
      <c r="Q8" s="3" t="s">
        <v>19</v>
      </c>
      <c r="R8" s="3">
        <v>70</v>
      </c>
    </row>
    <row r="9" spans="1:25" x14ac:dyDescent="0.35">
      <c r="A9">
        <v>1957</v>
      </c>
      <c r="B9">
        <v>309659.5625</v>
      </c>
      <c r="C9">
        <v>20.749240875244141</v>
      </c>
      <c r="D9">
        <v>1.8767557144165039</v>
      </c>
      <c r="E9">
        <v>1347264.25</v>
      </c>
      <c r="F9">
        <f t="shared" si="2"/>
        <v>1.4530431168959144</v>
      </c>
      <c r="G9">
        <f t="shared" si="0"/>
        <v>1.0419833373897454</v>
      </c>
      <c r="H9">
        <f t="shared" si="0"/>
        <v>1.0464104732452397</v>
      </c>
      <c r="I9">
        <f t="shared" si="0"/>
        <v>1.3793201679481786</v>
      </c>
      <c r="J9">
        <f t="shared" si="3"/>
        <v>0.3736600585428555</v>
      </c>
      <c r="K9">
        <f t="shared" si="1"/>
        <v>4.1125952214589888E-2</v>
      </c>
      <c r="L9">
        <f t="shared" si="1"/>
        <v>4.5365710505991759E-2</v>
      </c>
      <c r="M9">
        <f t="shared" si="1"/>
        <v>0.32159074586453212</v>
      </c>
      <c r="N9">
        <f t="shared" si="4"/>
        <v>326906.66439396294</v>
      </c>
    </row>
    <row r="10" spans="1:25" ht="15" thickBot="1" x14ac:dyDescent="0.4">
      <c r="A10">
        <v>1958</v>
      </c>
      <c r="B10">
        <v>323375.28125</v>
      </c>
      <c r="C10">
        <v>20.821662902832031</v>
      </c>
      <c r="D10">
        <v>1.8885763883590698</v>
      </c>
      <c r="E10">
        <v>1419607.25</v>
      </c>
      <c r="F10">
        <f t="shared" si="2"/>
        <v>1.5174026043345357</v>
      </c>
      <c r="G10">
        <f t="shared" si="0"/>
        <v>1.0456202196477655</v>
      </c>
      <c r="H10">
        <f t="shared" si="0"/>
        <v>1.0530012495083954</v>
      </c>
      <c r="I10">
        <f t="shared" si="0"/>
        <v>1.4533844496285357</v>
      </c>
      <c r="J10">
        <f t="shared" si="3"/>
        <v>0.41700006023414843</v>
      </c>
      <c r="K10">
        <f t="shared" si="1"/>
        <v>4.4610220983064379E-2</v>
      </c>
      <c r="L10">
        <f t="shared" si="1"/>
        <v>5.1644419768793824E-2</v>
      </c>
      <c r="M10">
        <f t="shared" si="1"/>
        <v>0.37389493983707528</v>
      </c>
      <c r="N10">
        <f t="shared" si="4"/>
        <v>338415.62925333052</v>
      </c>
      <c r="Q10" t="s">
        <v>20</v>
      </c>
    </row>
    <row r="11" spans="1:25" x14ac:dyDescent="0.35">
      <c r="A11">
        <v>1959</v>
      </c>
      <c r="B11">
        <v>346656.0625</v>
      </c>
      <c r="C11">
        <v>20.851449966430664</v>
      </c>
      <c r="D11">
        <v>1.9004714488983154</v>
      </c>
      <c r="E11">
        <v>1502647.5</v>
      </c>
      <c r="F11">
        <f t="shared" si="2"/>
        <v>1.6266450855877086</v>
      </c>
      <c r="G11">
        <f t="shared" si="0"/>
        <v>1.0471160634777235</v>
      </c>
      <c r="H11">
        <f t="shared" si="0"/>
        <v>1.0596335010222919</v>
      </c>
      <c r="I11">
        <f t="shared" si="0"/>
        <v>1.5384005046277378</v>
      </c>
      <c r="J11">
        <f t="shared" si="3"/>
        <v>0.48651966405220143</v>
      </c>
      <c r="K11">
        <f t="shared" si="1"/>
        <v>4.6039779113982465E-2</v>
      </c>
      <c r="L11">
        <f t="shared" si="1"/>
        <v>5.7923094584810923E-2</v>
      </c>
      <c r="M11">
        <f t="shared" si="1"/>
        <v>0.43074324331352953</v>
      </c>
      <c r="N11">
        <f t="shared" si="4"/>
        <v>353021.53297845821</v>
      </c>
      <c r="Q11" s="4"/>
      <c r="R11" s="4" t="s">
        <v>25</v>
      </c>
      <c r="S11" s="4" t="s">
        <v>26</v>
      </c>
      <c r="T11" s="4" t="s">
        <v>27</v>
      </c>
      <c r="U11" s="4" t="s">
        <v>28</v>
      </c>
      <c r="V11" s="4" t="s">
        <v>29</v>
      </c>
    </row>
    <row r="12" spans="1:25" x14ac:dyDescent="0.35">
      <c r="A12">
        <v>1960</v>
      </c>
      <c r="B12">
        <v>379633.0625</v>
      </c>
      <c r="C12">
        <v>20.935604095458984</v>
      </c>
      <c r="D12">
        <v>1.9124414920806885</v>
      </c>
      <c r="E12">
        <v>1601015.375</v>
      </c>
      <c r="F12">
        <f t="shared" si="2"/>
        <v>1.7813859967968579</v>
      </c>
      <c r="G12">
        <f t="shared" si="0"/>
        <v>1.0513421072519165</v>
      </c>
      <c r="H12">
        <f t="shared" si="0"/>
        <v>1.0663075601206691</v>
      </c>
      <c r="I12">
        <f t="shared" si="0"/>
        <v>1.639108880037911</v>
      </c>
      <c r="J12">
        <f t="shared" si="3"/>
        <v>0.57739171119931876</v>
      </c>
      <c r="K12">
        <f t="shared" si="1"/>
        <v>5.0067545353369693E-2</v>
      </c>
      <c r="L12">
        <f t="shared" si="1"/>
        <v>6.4201802067194572E-2</v>
      </c>
      <c r="M12">
        <f t="shared" si="1"/>
        <v>0.49415272832885465</v>
      </c>
      <c r="N12">
        <f t="shared" si="4"/>
        <v>367050.2257004921</v>
      </c>
      <c r="Q12" s="2" t="s">
        <v>21</v>
      </c>
      <c r="R12" s="2">
        <v>3</v>
      </c>
      <c r="S12" s="2">
        <v>38.382997803023066</v>
      </c>
      <c r="T12" s="2">
        <v>12.794332601007689</v>
      </c>
      <c r="U12" s="2">
        <v>702.95102608550576</v>
      </c>
      <c r="V12" s="2">
        <v>5.2464826973880607E-50</v>
      </c>
    </row>
    <row r="13" spans="1:25" x14ac:dyDescent="0.35">
      <c r="A13">
        <v>1961</v>
      </c>
      <c r="B13">
        <v>411400.09375</v>
      </c>
      <c r="C13">
        <v>21.068822860717773</v>
      </c>
      <c r="D13">
        <v>1.9270913600921631</v>
      </c>
      <c r="E13">
        <v>1713169.25</v>
      </c>
      <c r="F13">
        <f t="shared" si="2"/>
        <v>1.9304492639841258</v>
      </c>
      <c r="G13">
        <f t="shared" si="0"/>
        <v>1.0580320741023621</v>
      </c>
      <c r="H13">
        <f t="shared" si="0"/>
        <v>1.0744757917136836</v>
      </c>
      <c r="I13">
        <f t="shared" si="0"/>
        <v>1.7539312704494721</v>
      </c>
      <c r="J13">
        <f t="shared" si="3"/>
        <v>0.65775275509429088</v>
      </c>
      <c r="K13">
        <f t="shared" si="1"/>
        <v>5.6410648763325133E-2</v>
      </c>
      <c r="L13">
        <f t="shared" si="1"/>
        <v>7.1832907031535928E-2</v>
      </c>
      <c r="M13">
        <f t="shared" si="1"/>
        <v>0.56185970871787705</v>
      </c>
      <c r="N13">
        <f t="shared" si="4"/>
        <v>381560.4055746423</v>
      </c>
      <c r="Q13" s="2" t="s">
        <v>22</v>
      </c>
      <c r="R13" s="2">
        <v>66</v>
      </c>
      <c r="S13" s="2">
        <v>1.2012585803719888</v>
      </c>
      <c r="T13" s="2">
        <v>1.8200887581393769E-2</v>
      </c>
      <c r="U13" s="2"/>
      <c r="V13" s="2"/>
    </row>
    <row r="14" spans="1:25" ht="15" thickBot="1" x14ac:dyDescent="0.4">
      <c r="A14">
        <v>1962</v>
      </c>
      <c r="B14">
        <v>434536.09375</v>
      </c>
      <c r="C14">
        <v>21.007335662841797</v>
      </c>
      <c r="D14">
        <v>1.9418536424636841</v>
      </c>
      <c r="E14">
        <v>1836715.125</v>
      </c>
      <c r="F14">
        <f t="shared" si="2"/>
        <v>2.0390123752960969</v>
      </c>
      <c r="G14">
        <f t="shared" si="0"/>
        <v>1.0549443160472711</v>
      </c>
      <c r="H14">
        <f t="shared" si="0"/>
        <v>1.0827067014500453</v>
      </c>
      <c r="I14">
        <f t="shared" si="0"/>
        <v>1.880416714603657</v>
      </c>
      <c r="J14">
        <f t="shared" si="3"/>
        <v>0.7124655608706616</v>
      </c>
      <c r="K14">
        <f t="shared" si="1"/>
        <v>5.3487984537216662E-2</v>
      </c>
      <c r="L14">
        <f t="shared" si="1"/>
        <v>7.9464110887967454E-2</v>
      </c>
      <c r="M14">
        <f t="shared" si="1"/>
        <v>0.63149340898371298</v>
      </c>
      <c r="N14">
        <f t="shared" si="4"/>
        <v>406633.15507056692</v>
      </c>
      <c r="Q14" s="3" t="s">
        <v>23</v>
      </c>
      <c r="R14" s="3">
        <v>69</v>
      </c>
      <c r="S14" s="3">
        <v>39.584256383395058</v>
      </c>
      <c r="T14" s="3"/>
      <c r="U14" s="3"/>
      <c r="V14" s="3"/>
    </row>
    <row r="15" spans="1:25" ht="15" thickBot="1" x14ac:dyDescent="0.4">
      <c r="A15">
        <v>1963</v>
      </c>
      <c r="B15">
        <v>454516.90625</v>
      </c>
      <c r="C15">
        <v>20.65892219543457</v>
      </c>
      <c r="D15">
        <v>1.9567288160324097</v>
      </c>
      <c r="E15">
        <v>1964864.125</v>
      </c>
      <c r="F15">
        <f t="shared" si="2"/>
        <v>2.1327701195708695</v>
      </c>
      <c r="G15">
        <f t="shared" si="0"/>
        <v>1.0374477228107613</v>
      </c>
      <c r="H15">
        <f t="shared" si="0"/>
        <v>1.0910005551967459</v>
      </c>
      <c r="I15">
        <f t="shared" si="0"/>
        <v>2.0116148074814211</v>
      </c>
      <c r="J15">
        <f t="shared" si="3"/>
        <v>0.7574216603905235</v>
      </c>
      <c r="K15">
        <f t="shared" si="1"/>
        <v>3.6763584200937602E-2</v>
      </c>
      <c r="L15">
        <f t="shared" si="1"/>
        <v>8.7095215738747345E-2</v>
      </c>
      <c r="M15">
        <f t="shared" si="1"/>
        <v>0.6989377863352203</v>
      </c>
      <c r="N15">
        <f t="shared" si="4"/>
        <v>448528.43729384226</v>
      </c>
    </row>
    <row r="16" spans="1:25" x14ac:dyDescent="0.35">
      <c r="A16">
        <v>1964</v>
      </c>
      <c r="B16">
        <v>467301.90625</v>
      </c>
      <c r="C16">
        <v>20.587190628051758</v>
      </c>
      <c r="D16">
        <v>1.9717181921005249</v>
      </c>
      <c r="E16">
        <v>2072232</v>
      </c>
      <c r="F16">
        <f t="shared" si="2"/>
        <v>2.1927623126087132</v>
      </c>
      <c r="G16">
        <f t="shared" si="0"/>
        <v>1.0338455140154064</v>
      </c>
      <c r="H16">
        <f t="shared" si="0"/>
        <v>1.0993580840880135</v>
      </c>
      <c r="I16">
        <f t="shared" si="0"/>
        <v>2.1215373229621362</v>
      </c>
      <c r="J16">
        <f t="shared" si="3"/>
        <v>0.78516207897836765</v>
      </c>
      <c r="K16">
        <f t="shared" si="1"/>
        <v>3.3285358749367708E-2</v>
      </c>
      <c r="L16">
        <f t="shared" si="1"/>
        <v>9.4726449546975761E-2</v>
      </c>
      <c r="M16">
        <f t="shared" si="1"/>
        <v>0.7521409782286298</v>
      </c>
      <c r="N16">
        <f t="shared" si="4"/>
        <v>474617.53450812603</v>
      </c>
      <c r="Q16" s="4"/>
      <c r="R16" s="4" t="s">
        <v>30</v>
      </c>
      <c r="S16" s="4" t="s">
        <v>18</v>
      </c>
      <c r="T16" s="4" t="s">
        <v>31</v>
      </c>
      <c r="U16" s="4" t="s">
        <v>32</v>
      </c>
      <c r="V16" s="4" t="s">
        <v>33</v>
      </c>
      <c r="W16" s="4" t="s">
        <v>34</v>
      </c>
      <c r="X16" s="4" t="s">
        <v>35</v>
      </c>
      <c r="Y16" s="4" t="s">
        <v>36</v>
      </c>
    </row>
    <row r="17" spans="1:25" x14ac:dyDescent="0.35">
      <c r="A17">
        <v>1965</v>
      </c>
      <c r="B17">
        <v>480474.125</v>
      </c>
      <c r="C17">
        <v>20.085063934326172</v>
      </c>
      <c r="D17">
        <v>1.9868221282958984</v>
      </c>
      <c r="E17">
        <v>2158284</v>
      </c>
      <c r="F17">
        <f t="shared" si="2"/>
        <v>2.2545714866397422</v>
      </c>
      <c r="G17">
        <f t="shared" si="0"/>
        <v>1.0086297650987843</v>
      </c>
      <c r="H17">
        <f t="shared" si="0"/>
        <v>1.1077794875240916</v>
      </c>
      <c r="I17">
        <f t="shared" si="0"/>
        <v>2.2096367875566112</v>
      </c>
      <c r="J17">
        <f t="shared" si="3"/>
        <v>0.8129599267993397</v>
      </c>
      <c r="K17">
        <f t="shared" si="1"/>
        <v>8.5927415266286254E-3</v>
      </c>
      <c r="L17">
        <f t="shared" si="1"/>
        <v>0.10235755003822465</v>
      </c>
      <c r="M17">
        <f t="shared" si="1"/>
        <v>0.79282815250090344</v>
      </c>
      <c r="N17">
        <f t="shared" si="4"/>
        <v>526997.66698359838</v>
      </c>
      <c r="Q17" s="2" t="s">
        <v>24</v>
      </c>
      <c r="R17" s="2">
        <v>0.24822002496291928</v>
      </c>
      <c r="S17" s="2">
        <v>4.3394376832984305E-2</v>
      </c>
      <c r="T17" s="2">
        <v>5.7200965442657505</v>
      </c>
      <c r="U17" s="2">
        <v>2.8048272636017463E-7</v>
      </c>
      <c r="V17" s="2">
        <v>0.16158035619557432</v>
      </c>
      <c r="W17" s="2">
        <v>0.33485969373026425</v>
      </c>
      <c r="X17" s="2">
        <v>0.16158035619557432</v>
      </c>
      <c r="Y17" s="2">
        <v>0.33485969373026425</v>
      </c>
    </row>
    <row r="18" spans="1:25" x14ac:dyDescent="0.35">
      <c r="A18">
        <v>1966</v>
      </c>
      <c r="B18">
        <v>507443</v>
      </c>
      <c r="C18">
        <v>19.757144927978516</v>
      </c>
      <c r="D18">
        <v>2.0020418167114258</v>
      </c>
      <c r="E18">
        <v>2251476.75</v>
      </c>
      <c r="F18">
        <f t="shared" si="2"/>
        <v>2.381119938342009</v>
      </c>
      <c r="G18">
        <f t="shared" si="0"/>
        <v>0.99216236069194053</v>
      </c>
      <c r="H18">
        <f t="shared" si="0"/>
        <v>1.1162654301724606</v>
      </c>
      <c r="I18">
        <f t="shared" si="0"/>
        <v>2.305046904452055</v>
      </c>
      <c r="J18">
        <f t="shared" si="3"/>
        <v>0.86757093933222573</v>
      </c>
      <c r="K18">
        <f t="shared" si="3"/>
        <v>-7.8685150373865986E-3</v>
      </c>
      <c r="L18">
        <f t="shared" si="3"/>
        <v>0.10998867633584093</v>
      </c>
      <c r="M18">
        <f t="shared" si="3"/>
        <v>0.83510102524463437</v>
      </c>
      <c r="N18">
        <f t="shared" si="4"/>
        <v>573352.77883723215</v>
      </c>
      <c r="Q18" s="2" t="s">
        <v>10</v>
      </c>
      <c r="R18" s="2">
        <v>-2.5762040769038657</v>
      </c>
      <c r="S18" s="2">
        <v>0.70103150500186828</v>
      </c>
      <c r="T18" s="2">
        <v>-3.6748763194273271</v>
      </c>
      <c r="U18" s="2">
        <v>4.7907936153103047E-4</v>
      </c>
      <c r="V18" s="2">
        <v>-3.9758586363551855</v>
      </c>
      <c r="W18" s="2">
        <v>-1.1765495174525458</v>
      </c>
      <c r="X18" s="2">
        <v>-3.9758586363551855</v>
      </c>
      <c r="Y18" s="2">
        <v>-1.1765495174525458</v>
      </c>
    </row>
    <row r="19" spans="1:25" x14ac:dyDescent="0.35">
      <c r="A19">
        <v>1967</v>
      </c>
      <c r="B19">
        <v>544073.25</v>
      </c>
      <c r="C19">
        <v>20.003082275390625</v>
      </c>
      <c r="D19">
        <v>2.0173783302307129</v>
      </c>
      <c r="E19">
        <v>2364906.75</v>
      </c>
      <c r="F19">
        <f t="shared" si="2"/>
        <v>2.5530033195719253</v>
      </c>
      <c r="G19">
        <f t="shared" si="0"/>
        <v>1.0045128182140275</v>
      </c>
      <c r="H19">
        <f t="shared" si="0"/>
        <v>1.1248165102338519</v>
      </c>
      <c r="I19">
        <f t="shared" si="0"/>
        <v>2.4211757831411185</v>
      </c>
      <c r="J19">
        <f t="shared" si="3"/>
        <v>0.9372704385216919</v>
      </c>
      <c r="K19">
        <f t="shared" si="3"/>
        <v>4.5026659819042336E-3</v>
      </c>
      <c r="L19">
        <f t="shared" si="3"/>
        <v>0.11761992033944955</v>
      </c>
      <c r="M19">
        <f t="shared" si="3"/>
        <v>0.88425328297856753</v>
      </c>
      <c r="N19">
        <f t="shared" si="4"/>
        <v>581204.38859872858</v>
      </c>
      <c r="Q19" s="2" t="s">
        <v>11</v>
      </c>
      <c r="R19" s="2">
        <v>2.6123125423938305</v>
      </c>
      <c r="S19" s="2">
        <v>1.0663626876330548</v>
      </c>
      <c r="T19" s="2">
        <v>2.4497411365660531</v>
      </c>
      <c r="U19" s="2">
        <v>1.6956726227271159E-2</v>
      </c>
      <c r="V19" s="2">
        <v>0.48325074256731471</v>
      </c>
      <c r="W19" s="2">
        <v>4.7413743422203467</v>
      </c>
      <c r="X19" s="2">
        <v>0.48325074256731471</v>
      </c>
      <c r="Y19" s="2">
        <v>4.7413743422203467</v>
      </c>
    </row>
    <row r="20" spans="1:25" ht="15" thickBot="1" x14ac:dyDescent="0.4">
      <c r="A20">
        <v>1968</v>
      </c>
      <c r="B20">
        <v>579405.5625</v>
      </c>
      <c r="C20">
        <v>19.992835998535156</v>
      </c>
      <c r="D20">
        <v>2.032832145690918</v>
      </c>
      <c r="E20">
        <v>2485635.25</v>
      </c>
      <c r="F20">
        <f t="shared" si="2"/>
        <v>2.7187962731873667</v>
      </c>
      <c r="G20">
        <f t="shared" si="0"/>
        <v>1.0039982716907172</v>
      </c>
      <c r="H20">
        <f t="shared" si="0"/>
        <v>1.1334329935752576</v>
      </c>
      <c r="I20">
        <f t="shared" si="0"/>
        <v>2.5447768175307206</v>
      </c>
      <c r="J20">
        <f t="shared" si="3"/>
        <v>1.0001892357329578</v>
      </c>
      <c r="K20">
        <f t="shared" si="3"/>
        <v>3.990299844467359E-3</v>
      </c>
      <c r="L20">
        <f t="shared" si="3"/>
        <v>0.12525107459548615</v>
      </c>
      <c r="M20">
        <f t="shared" si="3"/>
        <v>0.93404295167015305</v>
      </c>
      <c r="N20">
        <f t="shared" si="4"/>
        <v>609247.95966710034</v>
      </c>
      <c r="Q20" s="3" t="s">
        <v>12</v>
      </c>
      <c r="R20" s="3">
        <v>0.51954435430603041</v>
      </c>
      <c r="S20" s="3">
        <v>0.17200138594563202</v>
      </c>
      <c r="T20" s="3">
        <v>3.0205823717621283</v>
      </c>
      <c r="U20" s="3">
        <v>3.5864531949542336E-3</v>
      </c>
      <c r="V20" s="3">
        <v>0.17613250711649725</v>
      </c>
      <c r="W20" s="3">
        <v>0.86295620149556362</v>
      </c>
      <c r="X20" s="3">
        <v>0.17613250711649725</v>
      </c>
      <c r="Y20" s="3">
        <v>0.86295620149556362</v>
      </c>
    </row>
    <row r="21" spans="1:25" x14ac:dyDescent="0.35">
      <c r="A21">
        <v>1969</v>
      </c>
      <c r="B21">
        <v>614753.3125</v>
      </c>
      <c r="C21">
        <v>19.849372863769531</v>
      </c>
      <c r="D21">
        <v>2.0484042167663574</v>
      </c>
      <c r="E21">
        <v>2630342</v>
      </c>
      <c r="F21">
        <f t="shared" si="2"/>
        <v>2.884661665557601</v>
      </c>
      <c r="G21">
        <f t="shared" si="0"/>
        <v>0.99679385410000765</v>
      </c>
      <c r="H21">
        <f t="shared" si="0"/>
        <v>1.1421154119306616</v>
      </c>
      <c r="I21">
        <f t="shared" si="0"/>
        <v>2.6929266246032642</v>
      </c>
      <c r="J21">
        <f t="shared" si="3"/>
        <v>1.0594076194460922</v>
      </c>
      <c r="K21">
        <f t="shared" si="3"/>
        <v>-3.2112965979643085E-3</v>
      </c>
      <c r="L21">
        <f t="shared" si="3"/>
        <v>0.1328821673627312</v>
      </c>
      <c r="M21">
        <f t="shared" si="3"/>
        <v>0.99062856674577338</v>
      </c>
      <c r="N21">
        <f t="shared" si="4"/>
        <v>652043.75064057449</v>
      </c>
      <c r="Q21" s="2" t="s">
        <v>37</v>
      </c>
      <c r="R21">
        <f>EXP(R17)</f>
        <v>1.281741916388728</v>
      </c>
    </row>
    <row r="22" spans="1:25" x14ac:dyDescent="0.35">
      <c r="A22">
        <v>1970</v>
      </c>
      <c r="B22">
        <v>697684.375</v>
      </c>
      <c r="C22">
        <v>19.941598892211914</v>
      </c>
      <c r="D22">
        <v>2.0640957355499268</v>
      </c>
      <c r="E22">
        <v>2865404</v>
      </c>
      <c r="F22">
        <f t="shared" si="2"/>
        <v>3.2738064688687851</v>
      </c>
      <c r="G22">
        <f t="shared" si="0"/>
        <v>1.0014252517250286</v>
      </c>
      <c r="H22">
        <f t="shared" si="0"/>
        <v>1.1508644299675437</v>
      </c>
      <c r="I22">
        <f t="shared" si="0"/>
        <v>2.9335815349656778</v>
      </c>
      <c r="J22">
        <f t="shared" si="3"/>
        <v>1.1859533656772876</v>
      </c>
      <c r="K22">
        <f t="shared" si="3"/>
        <v>1.4242370178164717E-3</v>
      </c>
      <c r="L22">
        <f t="shared" si="3"/>
        <v>0.14051333823921403</v>
      </c>
      <c r="M22">
        <f t="shared" si="3"/>
        <v>1.0762240434293169</v>
      </c>
      <c r="N22">
        <f t="shared" si="4"/>
        <v>687165.5451190077</v>
      </c>
    </row>
    <row r="23" spans="1:25" x14ac:dyDescent="0.35">
      <c r="A23">
        <v>1971</v>
      </c>
      <c r="B23">
        <v>715245.25</v>
      </c>
      <c r="C23">
        <v>19.957685470581055</v>
      </c>
      <c r="D23">
        <v>2.0857734680175781</v>
      </c>
      <c r="E23">
        <v>3043862.5</v>
      </c>
      <c r="F23">
        <f t="shared" si="2"/>
        <v>3.3562089250997937</v>
      </c>
      <c r="G23">
        <f t="shared" si="0"/>
        <v>1.0022330859353037</v>
      </c>
      <c r="H23">
        <f t="shared" si="0"/>
        <v>1.1629511422210941</v>
      </c>
      <c r="I23">
        <f t="shared" si="0"/>
        <v>3.1162861589411008</v>
      </c>
      <c r="J23">
        <f t="shared" si="3"/>
        <v>1.2108120408686163</v>
      </c>
      <c r="K23">
        <f t="shared" si="3"/>
        <v>2.2305963045904519E-3</v>
      </c>
      <c r="L23">
        <f t="shared" si="3"/>
        <v>0.15096086252604118</v>
      </c>
      <c r="M23">
        <f t="shared" si="3"/>
        <v>1.1366419591388459</v>
      </c>
      <c r="N23">
        <f t="shared" si="4"/>
        <v>727184.24039133324</v>
      </c>
    </row>
    <row r="24" spans="1:25" x14ac:dyDescent="0.35">
      <c r="A24">
        <v>1972</v>
      </c>
      <c r="B24">
        <v>751208.875</v>
      </c>
      <c r="C24">
        <v>19.910015106201172</v>
      </c>
      <c r="D24">
        <v>2.1076788902282715</v>
      </c>
      <c r="E24">
        <v>3173252.5</v>
      </c>
      <c r="F24">
        <f t="shared" si="2"/>
        <v>3.5249642425296432</v>
      </c>
      <c r="G24">
        <f t="shared" si="0"/>
        <v>0.99983918026570406</v>
      </c>
      <c r="H24">
        <f t="shared" si="0"/>
        <v>1.1751648059632902</v>
      </c>
      <c r="I24">
        <f t="shared" si="0"/>
        <v>3.2487547793552585</v>
      </c>
      <c r="J24">
        <f t="shared" si="3"/>
        <v>1.2598702922495599</v>
      </c>
      <c r="K24">
        <f t="shared" si="3"/>
        <v>-1.6083266717599909E-4</v>
      </c>
      <c r="L24">
        <f t="shared" si="3"/>
        <v>0.1614083981548424</v>
      </c>
      <c r="M24">
        <f t="shared" si="3"/>
        <v>1.1782717781091514</v>
      </c>
      <c r="N24">
        <f t="shared" si="4"/>
        <v>768362.36080844724</v>
      </c>
    </row>
    <row r="25" spans="1:25" x14ac:dyDescent="0.35">
      <c r="A25">
        <v>1973</v>
      </c>
      <c r="B25">
        <v>816292.8125</v>
      </c>
      <c r="C25">
        <v>20.166131973266602</v>
      </c>
      <c r="D25">
        <v>2.1298143863677979</v>
      </c>
      <c r="E25">
        <v>3305078.5</v>
      </c>
      <c r="F25">
        <f t="shared" si="2"/>
        <v>3.8303633932658938</v>
      </c>
      <c r="G25">
        <f t="shared" si="0"/>
        <v>1.0127008319044897</v>
      </c>
      <c r="H25">
        <f t="shared" si="0"/>
        <v>1.1875067505290919</v>
      </c>
      <c r="I25">
        <f t="shared" si="0"/>
        <v>3.3837173603485096</v>
      </c>
      <c r="J25">
        <f t="shared" si="3"/>
        <v>1.3429596794399363</v>
      </c>
      <c r="K25">
        <f t="shared" si="3"/>
        <v>1.2620852827562697E-2</v>
      </c>
      <c r="L25">
        <f t="shared" si="3"/>
        <v>0.17185594156657905</v>
      </c>
      <c r="M25">
        <f t="shared" si="3"/>
        <v>1.2189749159001493</v>
      </c>
      <c r="N25">
        <f t="shared" si="4"/>
        <v>780373.42076721054</v>
      </c>
    </row>
    <row r="26" spans="1:25" x14ac:dyDescent="0.35">
      <c r="A26">
        <v>1974</v>
      </c>
      <c r="B26">
        <v>873768.875</v>
      </c>
      <c r="C26">
        <v>20.446121215820313</v>
      </c>
      <c r="D26">
        <v>2.1521823406219482</v>
      </c>
      <c r="E26">
        <v>3458042.75</v>
      </c>
      <c r="F26">
        <f t="shared" si="2"/>
        <v>4.100063435233448</v>
      </c>
      <c r="G26">
        <f t="shared" si="0"/>
        <v>1.026761304147473</v>
      </c>
      <c r="H26">
        <f t="shared" si="0"/>
        <v>1.1999783052534587</v>
      </c>
      <c r="I26">
        <f t="shared" si="0"/>
        <v>3.5403211409357751</v>
      </c>
      <c r="J26">
        <f t="shared" si="3"/>
        <v>1.4110024455987298</v>
      </c>
      <c r="K26">
        <f t="shared" si="3"/>
        <v>2.6409483433538633E-2</v>
      </c>
      <c r="L26">
        <f t="shared" si="3"/>
        <v>0.18230347767507726</v>
      </c>
      <c r="M26">
        <f t="shared" si="3"/>
        <v>1.2642174408095419</v>
      </c>
      <c r="N26">
        <f t="shared" si="4"/>
        <v>792385.44889105286</v>
      </c>
    </row>
    <row r="27" spans="1:25" x14ac:dyDescent="0.35">
      <c r="A27">
        <v>1975</v>
      </c>
      <c r="B27">
        <v>863432.625</v>
      </c>
      <c r="C27">
        <v>20.448301315307617</v>
      </c>
      <c r="D27">
        <v>2.1747851371765137</v>
      </c>
      <c r="E27">
        <v>3611263.25</v>
      </c>
      <c r="F27">
        <f t="shared" si="2"/>
        <v>4.0515617296966928</v>
      </c>
      <c r="G27">
        <f t="shared" si="0"/>
        <v>1.0268707841690932</v>
      </c>
      <c r="H27">
        <f t="shared" si="0"/>
        <v>1.21258079947135</v>
      </c>
      <c r="I27">
        <f t="shared" si="0"/>
        <v>3.697187268566716</v>
      </c>
      <c r="J27">
        <f t="shared" si="3"/>
        <v>1.3991024190599319</v>
      </c>
      <c r="K27">
        <f t="shared" si="3"/>
        <v>2.6516104305258265E-2</v>
      </c>
      <c r="L27">
        <f t="shared" si="3"/>
        <v>0.1927509803484968</v>
      </c>
      <c r="M27">
        <f t="shared" si="3"/>
        <v>1.3075723328687243</v>
      </c>
      <c r="N27">
        <f t="shared" si="4"/>
        <v>832630.69944712671</v>
      </c>
    </row>
    <row r="28" spans="1:25" x14ac:dyDescent="0.35">
      <c r="A28">
        <v>1976</v>
      </c>
      <c r="B28">
        <v>950277.0625</v>
      </c>
      <c r="C28">
        <v>20.658002853393555</v>
      </c>
      <c r="D28">
        <v>2.1976256370544434</v>
      </c>
      <c r="E28">
        <v>3810655</v>
      </c>
      <c r="F28">
        <f t="shared" si="2"/>
        <v>4.4590696107106123</v>
      </c>
      <c r="G28">
        <f t="shared" si="0"/>
        <v>1.0374015553825713</v>
      </c>
      <c r="H28">
        <f t="shared" si="0"/>
        <v>1.2253158283847179</v>
      </c>
      <c r="I28">
        <f t="shared" si="0"/>
        <v>3.9013232145012138</v>
      </c>
      <c r="J28">
        <f t="shared" si="3"/>
        <v>1.494940136806421</v>
      </c>
      <c r="K28">
        <f t="shared" si="3"/>
        <v>3.6719082242474589E-2</v>
      </c>
      <c r="L28">
        <f t="shared" si="3"/>
        <v>0.20319862985662582</v>
      </c>
      <c r="M28">
        <f t="shared" si="3"/>
        <v>1.3613157813607417</v>
      </c>
      <c r="N28">
        <f t="shared" si="4"/>
        <v>857070.24688577128</v>
      </c>
    </row>
    <row r="29" spans="1:25" x14ac:dyDescent="0.35">
      <c r="A29">
        <v>1977</v>
      </c>
      <c r="B29">
        <v>999901.8125</v>
      </c>
      <c r="C29">
        <v>20.729042053222656</v>
      </c>
      <c r="D29">
        <v>2.2207057476043701</v>
      </c>
      <c r="E29">
        <v>4068325.75</v>
      </c>
      <c r="F29">
        <f t="shared" si="2"/>
        <v>4.6919282404685116</v>
      </c>
      <c r="G29">
        <f t="shared" si="0"/>
        <v>1.0409689949322147</v>
      </c>
      <c r="H29">
        <f t="shared" si="0"/>
        <v>1.2381844554615296</v>
      </c>
      <c r="I29">
        <f t="shared" si="0"/>
        <v>4.1651248125658347</v>
      </c>
      <c r="J29">
        <f t="shared" si="3"/>
        <v>1.5458436366564805</v>
      </c>
      <c r="K29">
        <f t="shared" si="3"/>
        <v>4.0152005262494878E-2</v>
      </c>
      <c r="L29">
        <f t="shared" si="3"/>
        <v>0.21364615788231514</v>
      </c>
      <c r="M29">
        <f t="shared" si="3"/>
        <v>1.4267462421724058</v>
      </c>
      <c r="N29">
        <f t="shared" si="4"/>
        <v>903216.43432290468</v>
      </c>
    </row>
    <row r="30" spans="1:25" x14ac:dyDescent="0.35">
      <c r="A30">
        <v>1978</v>
      </c>
      <c r="B30">
        <v>1059180</v>
      </c>
      <c r="C30">
        <v>20.809375762939453</v>
      </c>
      <c r="D30">
        <v>2.2440280914306641</v>
      </c>
      <c r="E30">
        <v>4339257.5</v>
      </c>
      <c r="F30">
        <f t="shared" si="2"/>
        <v>4.9700845539165757</v>
      </c>
      <c r="G30">
        <f t="shared" si="0"/>
        <v>1.045003185265196</v>
      </c>
      <c r="H30">
        <f t="shared" si="0"/>
        <v>1.2511881429702407</v>
      </c>
      <c r="I30">
        <f t="shared" si="0"/>
        <v>4.4425029341277291</v>
      </c>
      <c r="J30">
        <f t="shared" si="3"/>
        <v>1.6034368528242984</v>
      </c>
      <c r="K30">
        <f t="shared" si="3"/>
        <v>4.4019933512794887E-2</v>
      </c>
      <c r="L30">
        <f t="shared" si="3"/>
        <v>0.22409361423766488</v>
      </c>
      <c r="M30">
        <f t="shared" si="3"/>
        <v>1.4912179415141449</v>
      </c>
      <c r="N30">
        <f t="shared" si="4"/>
        <v>950307.45063479454</v>
      </c>
    </row>
    <row r="31" spans="1:25" x14ac:dyDescent="0.35">
      <c r="A31">
        <v>1979</v>
      </c>
      <c r="B31">
        <v>1156425.375</v>
      </c>
      <c r="C31">
        <v>21.063972473144531</v>
      </c>
      <c r="D31">
        <v>2.2675955295562744</v>
      </c>
      <c r="E31">
        <v>4629148.5</v>
      </c>
      <c r="F31">
        <f t="shared" si="2"/>
        <v>5.4263976793790327</v>
      </c>
      <c r="G31">
        <f t="shared" si="0"/>
        <v>1.0577884978162901</v>
      </c>
      <c r="H31">
        <f t="shared" si="0"/>
        <v>1.2643284861128032</v>
      </c>
      <c r="I31">
        <f t="shared" si="0"/>
        <v>4.7392914095932248</v>
      </c>
      <c r="J31">
        <f t="shared" si="3"/>
        <v>1.69127550299577</v>
      </c>
      <c r="K31">
        <f t="shared" si="3"/>
        <v>5.6180405905891226E-2</v>
      </c>
      <c r="L31">
        <f t="shared" si="3"/>
        <v>0.23454114021596162</v>
      </c>
      <c r="M31">
        <f t="shared" si="3"/>
        <v>1.5558876328849962</v>
      </c>
      <c r="N31">
        <f t="shared" si="4"/>
        <v>978820.89814726636</v>
      </c>
    </row>
    <row r="32" spans="1:25" x14ac:dyDescent="0.35">
      <c r="A32">
        <v>1980</v>
      </c>
      <c r="B32">
        <v>1236363.75</v>
      </c>
      <c r="C32">
        <v>21.402023315429688</v>
      </c>
      <c r="D32">
        <v>2.2914106845855713</v>
      </c>
      <c r="E32">
        <v>4853549.5</v>
      </c>
      <c r="F32">
        <f t="shared" si="2"/>
        <v>5.8014996288613592</v>
      </c>
      <c r="G32">
        <f t="shared" si="0"/>
        <v>1.0747647017636819</v>
      </c>
      <c r="H32">
        <f t="shared" si="0"/>
        <v>1.2776069471576725</v>
      </c>
      <c r="I32">
        <f t="shared" si="0"/>
        <v>4.9690316591454113</v>
      </c>
      <c r="J32">
        <f t="shared" si="3"/>
        <v>1.7581164408325849</v>
      </c>
      <c r="K32">
        <f t="shared" si="3"/>
        <v>7.2101755541151585E-2</v>
      </c>
      <c r="L32">
        <f t="shared" si="3"/>
        <v>0.24498875556643054</v>
      </c>
      <c r="M32">
        <f t="shared" si="3"/>
        <v>1.6032249839312231</v>
      </c>
      <c r="N32">
        <f t="shared" si="4"/>
        <v>989518.36662003805</v>
      </c>
    </row>
    <row r="33" spans="1:14" x14ac:dyDescent="0.35">
      <c r="A33">
        <v>1981</v>
      </c>
      <c r="B33">
        <v>1216659</v>
      </c>
      <c r="C33">
        <v>21.424503326416016</v>
      </c>
      <c r="D33">
        <v>2.316392183303833</v>
      </c>
      <c r="E33">
        <v>4967053</v>
      </c>
      <c r="F33">
        <f t="shared" si="2"/>
        <v>5.7090372772178357</v>
      </c>
      <c r="G33">
        <f t="shared" si="0"/>
        <v>1.0758936007442725</v>
      </c>
      <c r="H33">
        <f t="shared" si="0"/>
        <v>1.2915357188647985</v>
      </c>
      <c r="I33">
        <f t="shared" si="0"/>
        <v>5.0852357866450513</v>
      </c>
      <c r="J33">
        <f t="shared" si="3"/>
        <v>1.7420504065137625</v>
      </c>
      <c r="K33">
        <f t="shared" si="3"/>
        <v>7.3151572783579824E-2</v>
      </c>
      <c r="L33">
        <f t="shared" si="3"/>
        <v>0.25583199005462637</v>
      </c>
      <c r="M33">
        <f t="shared" si="3"/>
        <v>1.6263413974805858</v>
      </c>
      <c r="N33">
        <f t="shared" si="4"/>
        <v>1027464.815057846</v>
      </c>
    </row>
    <row r="34" spans="1:14" x14ac:dyDescent="0.35">
      <c r="A34">
        <v>1982</v>
      </c>
      <c r="B34">
        <v>1197943.625</v>
      </c>
      <c r="C34">
        <v>21.508684158325195</v>
      </c>
      <c r="D34">
        <v>2.3416461944580078</v>
      </c>
      <c r="E34">
        <v>4974315</v>
      </c>
      <c r="F34">
        <f t="shared" si="2"/>
        <v>5.6212174579158694</v>
      </c>
      <c r="G34">
        <f t="shared" si="0"/>
        <v>1.08012098548111</v>
      </c>
      <c r="H34">
        <f t="shared" si="0"/>
        <v>1.3056164335578115</v>
      </c>
      <c r="I34">
        <f t="shared" si="0"/>
        <v>5.0926705738886371</v>
      </c>
      <c r="J34">
        <f t="shared" si="3"/>
        <v>1.7265482699672094</v>
      </c>
      <c r="K34">
        <f t="shared" si="3"/>
        <v>7.7073058455574509E-2</v>
      </c>
      <c r="L34">
        <f t="shared" si="3"/>
        <v>0.26667529212598062</v>
      </c>
      <c r="M34">
        <f t="shared" si="3"/>
        <v>1.6278023636759185</v>
      </c>
      <c r="N34">
        <f t="shared" si="4"/>
        <v>1047155.0460308501</v>
      </c>
    </row>
    <row r="35" spans="1:14" x14ac:dyDescent="0.35">
      <c r="A35">
        <v>1983</v>
      </c>
      <c r="B35">
        <v>1184148.375</v>
      </c>
      <c r="C35">
        <v>21.587814331054688</v>
      </c>
      <c r="D35">
        <v>2.3671753406524658</v>
      </c>
      <c r="E35">
        <v>4919659.5</v>
      </c>
      <c r="F35">
        <f t="shared" si="2"/>
        <v>5.5564847789166274</v>
      </c>
      <c r="G35">
        <f t="shared" si="0"/>
        <v>1.0840947367120419</v>
      </c>
      <c r="H35">
        <f t="shared" si="0"/>
        <v>1.3198505535051672</v>
      </c>
      <c r="I35">
        <f t="shared" si="0"/>
        <v>5.036714636930248</v>
      </c>
      <c r="J35">
        <f t="shared" si="3"/>
        <v>1.7149656743104911</v>
      </c>
      <c r="K35">
        <f t="shared" si="3"/>
        <v>8.0745294689504643E-2</v>
      </c>
      <c r="L35">
        <f t="shared" si="3"/>
        <v>0.27751851314720649</v>
      </c>
      <c r="M35">
        <f t="shared" si="3"/>
        <v>1.6167540117797039</v>
      </c>
      <c r="N35">
        <f t="shared" si="4"/>
        <v>1060989.910730202</v>
      </c>
    </row>
    <row r="36" spans="1:14" x14ac:dyDescent="0.35">
      <c r="A36">
        <v>1984</v>
      </c>
      <c r="B36">
        <v>1199590.5</v>
      </c>
      <c r="C36">
        <v>21.598342895507813</v>
      </c>
      <c r="D36">
        <v>2.3929829597473145</v>
      </c>
      <c r="E36">
        <v>4915891</v>
      </c>
      <c r="F36">
        <f t="shared" si="2"/>
        <v>5.6289452360081027</v>
      </c>
      <c r="G36">
        <f t="shared" si="0"/>
        <v>1.0846234591261654</v>
      </c>
      <c r="H36">
        <f t="shared" si="0"/>
        <v>1.3342399397758089</v>
      </c>
      <c r="I36">
        <f t="shared" si="0"/>
        <v>5.0328564717240436</v>
      </c>
      <c r="J36">
        <f t="shared" si="3"/>
        <v>1.7279220775321122</v>
      </c>
      <c r="K36">
        <f t="shared" si="3"/>
        <v>8.123288447928291E-2</v>
      </c>
      <c r="L36">
        <f t="shared" si="3"/>
        <v>0.28836179621908731</v>
      </c>
      <c r="M36">
        <f t="shared" si="3"/>
        <v>1.6159877099475064</v>
      </c>
      <c r="N36">
        <f t="shared" si="4"/>
        <v>1089669.1697200357</v>
      </c>
    </row>
    <row r="37" spans="1:14" x14ac:dyDescent="0.35">
      <c r="A37">
        <v>1985</v>
      </c>
      <c r="B37">
        <v>1210967.25</v>
      </c>
      <c r="C37">
        <v>21.817836761474609</v>
      </c>
      <c r="D37">
        <v>2.4190719127655029</v>
      </c>
      <c r="E37">
        <v>4993636</v>
      </c>
      <c r="F37">
        <f t="shared" si="2"/>
        <v>5.6823293722727319</v>
      </c>
      <c r="G37">
        <f t="shared" si="0"/>
        <v>1.0956459804979972</v>
      </c>
      <c r="H37">
        <f t="shared" si="0"/>
        <v>1.3487861875716884</v>
      </c>
      <c r="I37">
        <f t="shared" si="0"/>
        <v>5.1124512850334085</v>
      </c>
      <c r="J37">
        <f t="shared" si="3"/>
        <v>1.7373612494169715</v>
      </c>
      <c r="K37">
        <f t="shared" si="3"/>
        <v>9.1344125852169347E-2</v>
      </c>
      <c r="L37">
        <f t="shared" si="3"/>
        <v>0.29920506768194616</v>
      </c>
      <c r="M37">
        <f t="shared" si="3"/>
        <v>1.6316789927237005</v>
      </c>
      <c r="N37">
        <f t="shared" si="4"/>
        <v>1101093.5764099245</v>
      </c>
    </row>
    <row r="38" spans="1:14" x14ac:dyDescent="0.35">
      <c r="A38">
        <v>1986</v>
      </c>
      <c r="B38">
        <v>1292944.25</v>
      </c>
      <c r="C38">
        <v>21.985132217407227</v>
      </c>
      <c r="D38">
        <v>2.4454452991485596</v>
      </c>
      <c r="E38">
        <v>5173658</v>
      </c>
      <c r="F38">
        <f t="shared" si="2"/>
        <v>6.0669973432280173</v>
      </c>
      <c r="G38">
        <f t="shared" si="0"/>
        <v>1.1040472072489376</v>
      </c>
      <c r="H38">
        <f t="shared" si="0"/>
        <v>1.3634910250282533</v>
      </c>
      <c r="I38">
        <f t="shared" si="0"/>
        <v>5.2967566098977521</v>
      </c>
      <c r="J38">
        <f t="shared" si="3"/>
        <v>1.802863811054678</v>
      </c>
      <c r="K38">
        <f t="shared" si="3"/>
        <v>9.8982707129967776E-2</v>
      </c>
      <c r="L38">
        <f t="shared" si="3"/>
        <v>0.31004834097766465</v>
      </c>
      <c r="M38">
        <f t="shared" si="3"/>
        <v>1.6670946728372349</v>
      </c>
      <c r="N38">
        <f t="shared" si="4"/>
        <v>1131281.8129542845</v>
      </c>
    </row>
    <row r="39" spans="1:14" x14ac:dyDescent="0.35">
      <c r="A39">
        <v>1987</v>
      </c>
      <c r="B39">
        <v>1358465.125</v>
      </c>
      <c r="C39">
        <v>22.046121597290039</v>
      </c>
      <c r="D39">
        <v>2.4721059799194336</v>
      </c>
      <c r="E39">
        <v>5454008.5</v>
      </c>
      <c r="F39">
        <f t="shared" si="2"/>
        <v>6.3744467746717746</v>
      </c>
      <c r="G39">
        <f t="shared" si="0"/>
        <v>1.1071099659290127</v>
      </c>
      <c r="H39">
        <f t="shared" si="0"/>
        <v>1.378356047347455</v>
      </c>
      <c r="I39">
        <f t="shared" si="0"/>
        <v>5.5837775849918039</v>
      </c>
      <c r="J39">
        <f t="shared" si="3"/>
        <v>1.852297306835206</v>
      </c>
      <c r="K39">
        <f t="shared" si="3"/>
        <v>0.10175298567549537</v>
      </c>
      <c r="L39">
        <f t="shared" si="3"/>
        <v>0.32089151900486135</v>
      </c>
      <c r="M39">
        <f t="shared" si="3"/>
        <v>1.7198655338988618</v>
      </c>
      <c r="N39">
        <f t="shared" si="4"/>
        <v>1187626.8919516583</v>
      </c>
    </row>
    <row r="40" spans="1:14" x14ac:dyDescent="0.35">
      <c r="A40">
        <v>1988</v>
      </c>
      <c r="B40">
        <v>1418727</v>
      </c>
      <c r="C40">
        <v>22.285102844238281</v>
      </c>
      <c r="D40">
        <v>2.4990577697753906</v>
      </c>
      <c r="E40">
        <v>5851561.5</v>
      </c>
      <c r="F40">
        <f t="shared" si="2"/>
        <v>6.6572189324991049</v>
      </c>
      <c r="G40">
        <f t="shared" si="0"/>
        <v>1.1191111026822032</v>
      </c>
      <c r="H40">
        <f t="shared" si="0"/>
        <v>1.3933833814652288</v>
      </c>
      <c r="I40">
        <f t="shared" si="0"/>
        <v>5.9907896991544876</v>
      </c>
      <c r="J40">
        <f t="shared" si="3"/>
        <v>1.8957018196396129</v>
      </c>
      <c r="K40">
        <f t="shared" si="3"/>
        <v>0.11253471187403834</v>
      </c>
      <c r="L40">
        <f t="shared" si="3"/>
        <v>0.33173487693534454</v>
      </c>
      <c r="M40">
        <f t="shared" si="3"/>
        <v>1.7902232396905589</v>
      </c>
      <c r="N40">
        <f t="shared" si="4"/>
        <v>1232520.6352106645</v>
      </c>
    </row>
    <row r="41" spans="1:14" x14ac:dyDescent="0.35">
      <c r="A41">
        <v>1989</v>
      </c>
      <c r="B41">
        <v>1477758.625</v>
      </c>
      <c r="C41">
        <v>22.439992904663086</v>
      </c>
      <c r="D41">
        <v>2.5263030529022217</v>
      </c>
      <c r="E41">
        <v>6351730</v>
      </c>
      <c r="F41">
        <f t="shared" si="2"/>
        <v>6.9342182787906657</v>
      </c>
      <c r="G41">
        <f t="shared" si="0"/>
        <v>1.1268893565017197</v>
      </c>
      <c r="H41">
        <f t="shared" si="0"/>
        <v>1.4085743567165347</v>
      </c>
      <c r="I41">
        <f t="shared" si="0"/>
        <v>6.5028588789181372</v>
      </c>
      <c r="J41">
        <f t="shared" si="3"/>
        <v>1.9364683262583733</v>
      </c>
      <c r="K41">
        <f t="shared" si="3"/>
        <v>0.11946105499564998</v>
      </c>
      <c r="L41">
        <f t="shared" si="3"/>
        <v>0.34257809836191216</v>
      </c>
      <c r="M41">
        <f t="shared" si="3"/>
        <v>1.8722419077316843</v>
      </c>
      <c r="N41">
        <f t="shared" si="4"/>
        <v>1299729.1742081437</v>
      </c>
    </row>
    <row r="42" spans="1:14" x14ac:dyDescent="0.35">
      <c r="A42">
        <v>1990</v>
      </c>
      <c r="B42">
        <v>1541241.875</v>
      </c>
      <c r="C42">
        <v>22.803197860717773</v>
      </c>
      <c r="D42">
        <v>2.5538454055786133</v>
      </c>
      <c r="E42">
        <v>6936038</v>
      </c>
      <c r="F42">
        <f t="shared" si="2"/>
        <v>7.2321063811504391</v>
      </c>
      <c r="G42">
        <f t="shared" si="0"/>
        <v>1.1451287472602456</v>
      </c>
      <c r="H42">
        <f t="shared" si="0"/>
        <v>1.4239309671038118</v>
      </c>
      <c r="I42">
        <f t="shared" si="0"/>
        <v>7.1010695185112711</v>
      </c>
      <c r="J42">
        <f t="shared" si="3"/>
        <v>1.9785303327646575</v>
      </c>
      <c r="K42">
        <f t="shared" si="3"/>
        <v>0.13551707370700877</v>
      </c>
      <c r="L42">
        <f t="shared" si="3"/>
        <v>0.35342133365724465</v>
      </c>
      <c r="M42">
        <f t="shared" si="3"/>
        <v>1.9602454091127832</v>
      </c>
      <c r="N42">
        <f t="shared" si="4"/>
        <v>1342911.4437428624</v>
      </c>
    </row>
    <row r="43" spans="1:14" x14ac:dyDescent="0.35">
      <c r="A43">
        <v>1991</v>
      </c>
      <c r="B43">
        <v>1588199.5</v>
      </c>
      <c r="C43">
        <v>23.230072021484375</v>
      </c>
      <c r="D43">
        <v>2.5766487121582031</v>
      </c>
      <c r="E43">
        <v>7589872.5</v>
      </c>
      <c r="F43">
        <f t="shared" si="2"/>
        <v>7.4524498229649625</v>
      </c>
      <c r="G43">
        <f t="shared" si="0"/>
        <v>1.1665654718785288</v>
      </c>
      <c r="H43">
        <f t="shared" si="0"/>
        <v>1.436645258391809</v>
      </c>
      <c r="I43">
        <f t="shared" si="0"/>
        <v>7.7704609258393535</v>
      </c>
      <c r="J43">
        <f t="shared" si="3"/>
        <v>2.008542813634302</v>
      </c>
      <c r="K43">
        <f t="shared" si="3"/>
        <v>0.15406393767543414</v>
      </c>
      <c r="L43">
        <f t="shared" si="3"/>
        <v>0.36231071398511144</v>
      </c>
      <c r="M43">
        <f t="shared" si="3"/>
        <v>2.0503294838349686</v>
      </c>
      <c r="N43">
        <f t="shared" si="4"/>
        <v>1373117.8840264797</v>
      </c>
    </row>
    <row r="44" spans="1:14" x14ac:dyDescent="0.35">
      <c r="A44">
        <v>1992</v>
      </c>
      <c r="B44">
        <v>1617795.25</v>
      </c>
      <c r="C44">
        <v>23.068967819213867</v>
      </c>
      <c r="D44">
        <v>2.5976178646087646</v>
      </c>
      <c r="E44">
        <v>8269117.5</v>
      </c>
      <c r="F44">
        <f t="shared" si="2"/>
        <v>7.5913245939543845</v>
      </c>
      <c r="G44">
        <f t="shared" si="0"/>
        <v>1.158475156895024</v>
      </c>
      <c r="H44">
        <f t="shared" si="0"/>
        <v>1.4483368922953541</v>
      </c>
      <c r="I44">
        <f t="shared" si="0"/>
        <v>8.46586743386327</v>
      </c>
      <c r="J44">
        <f t="shared" si="3"/>
        <v>2.0270060944885508</v>
      </c>
      <c r="K44">
        <f t="shared" si="3"/>
        <v>0.14710462046098866</v>
      </c>
      <c r="L44">
        <f t="shared" si="3"/>
        <v>0.37041592732725359</v>
      </c>
      <c r="M44">
        <f t="shared" si="3"/>
        <v>2.1360424833254452</v>
      </c>
      <c r="N44">
        <f t="shared" si="4"/>
        <v>1492895.7028044907</v>
      </c>
    </row>
    <row r="45" spans="1:14" x14ac:dyDescent="0.35">
      <c r="A45">
        <v>1993</v>
      </c>
      <c r="B45">
        <v>1614803.25</v>
      </c>
      <c r="C45">
        <v>22.456113815307617</v>
      </c>
      <c r="D45">
        <v>2.618757963180542</v>
      </c>
      <c r="E45">
        <v>8864809</v>
      </c>
      <c r="F45">
        <f t="shared" si="2"/>
        <v>7.5772849661429476</v>
      </c>
      <c r="G45">
        <f t="shared" si="0"/>
        <v>1.1276989148068233</v>
      </c>
      <c r="H45">
        <f t="shared" si="0"/>
        <v>1.4601238395155052</v>
      </c>
      <c r="I45">
        <f t="shared" si="0"/>
        <v>9.0757324249556284</v>
      </c>
      <c r="J45">
        <f t="shared" si="3"/>
        <v>2.0251549516049554</v>
      </c>
      <c r="K45">
        <f t="shared" si="3"/>
        <v>0.12017919794902072</v>
      </c>
      <c r="L45">
        <f t="shared" si="3"/>
        <v>0.3785212537090602</v>
      </c>
      <c r="M45">
        <f t="shared" si="3"/>
        <v>2.2056040848782916</v>
      </c>
      <c r="N45">
        <f t="shared" si="4"/>
        <v>1694515.7808928592</v>
      </c>
    </row>
    <row r="46" spans="1:14" x14ac:dyDescent="0.35">
      <c r="A46">
        <v>1994</v>
      </c>
      <c r="B46">
        <v>1667777</v>
      </c>
      <c r="C46">
        <v>22.088289260864258</v>
      </c>
      <c r="D46">
        <v>2.6400697231292725</v>
      </c>
      <c r="E46">
        <v>9363661</v>
      </c>
      <c r="F46">
        <f t="shared" si="2"/>
        <v>7.825858406576149</v>
      </c>
      <c r="G46">
        <f t="shared" si="0"/>
        <v>1.1092275375107958</v>
      </c>
      <c r="H46">
        <f t="shared" si="0"/>
        <v>1.4720064988527506</v>
      </c>
      <c r="I46">
        <f t="shared" si="0"/>
        <v>9.5864537807856252</v>
      </c>
      <c r="J46">
        <f t="shared" si="3"/>
        <v>2.0574334309304683</v>
      </c>
      <c r="K46">
        <f t="shared" si="3"/>
        <v>0.103663860912544</v>
      </c>
      <c r="L46">
        <f t="shared" si="3"/>
        <v>0.38662643527842666</v>
      </c>
      <c r="M46">
        <f t="shared" si="3"/>
        <v>2.2603510374832623</v>
      </c>
      <c r="N46">
        <f t="shared" si="4"/>
        <v>1858111.4849362192</v>
      </c>
    </row>
    <row r="47" spans="1:14" x14ac:dyDescent="0.35">
      <c r="A47">
        <v>1995</v>
      </c>
      <c r="B47">
        <v>1748618.125</v>
      </c>
      <c r="C47">
        <v>22.028453826904297</v>
      </c>
      <c r="D47">
        <v>2.661555290222168</v>
      </c>
      <c r="E47">
        <v>9702192</v>
      </c>
      <c r="F47">
        <f t="shared" si="2"/>
        <v>8.205196410205124</v>
      </c>
      <c r="G47">
        <f t="shared" si="0"/>
        <v>1.1062227275735732</v>
      </c>
      <c r="H47">
        <f t="shared" si="0"/>
        <v>1.483986066708554</v>
      </c>
      <c r="I47">
        <f t="shared" si="0"/>
        <v>9.9330395643656946</v>
      </c>
      <c r="J47">
        <f t="shared" si="3"/>
        <v>2.1047676621233267</v>
      </c>
      <c r="K47">
        <f t="shared" si="3"/>
        <v>0.10095126399527324</v>
      </c>
      <c r="L47">
        <f t="shared" si="3"/>
        <v>0.39473175569070335</v>
      </c>
      <c r="M47">
        <f t="shared" si="3"/>
        <v>2.2958665303487833</v>
      </c>
      <c r="N47">
        <f t="shared" si="4"/>
        <v>1946775.3721432865</v>
      </c>
    </row>
    <row r="48" spans="1:14" x14ac:dyDescent="0.35">
      <c r="A48">
        <v>1996</v>
      </c>
      <c r="B48">
        <v>1782923.125</v>
      </c>
      <c r="C48">
        <v>22.114835739135742</v>
      </c>
      <c r="D48">
        <v>2.6832153797149658</v>
      </c>
      <c r="E48">
        <v>9797411</v>
      </c>
      <c r="F48">
        <f t="shared" si="2"/>
        <v>8.3661688139722923</v>
      </c>
      <c r="G48">
        <f t="shared" si="0"/>
        <v>1.1105606459455373</v>
      </c>
      <c r="H48">
        <f t="shared" si="0"/>
        <v>1.4960629418834031</v>
      </c>
      <c r="I48">
        <f t="shared" si="0"/>
        <v>10.030524142518688</v>
      </c>
      <c r="J48">
        <f t="shared" si="3"/>
        <v>2.1241960513930764</v>
      </c>
      <c r="K48">
        <f t="shared" si="3"/>
        <v>0.1048649742484441</v>
      </c>
      <c r="L48">
        <f t="shared" si="3"/>
        <v>0.4028369521186953</v>
      </c>
      <c r="M48">
        <f t="shared" si="3"/>
        <v>2.3056328580879</v>
      </c>
      <c r="N48">
        <f t="shared" si="4"/>
        <v>1978500.3898447552</v>
      </c>
    </row>
    <row r="49" spans="1:14" x14ac:dyDescent="0.35">
      <c r="A49">
        <v>1997</v>
      </c>
      <c r="B49">
        <v>1856405.25</v>
      </c>
      <c r="C49">
        <v>22.111740112304688</v>
      </c>
      <c r="D49">
        <v>2.7050521373748779</v>
      </c>
      <c r="E49">
        <v>9676317</v>
      </c>
      <c r="F49">
        <f t="shared" si="2"/>
        <v>8.7109755271385776</v>
      </c>
      <c r="G49">
        <f t="shared" si="0"/>
        <v>1.1104051900618193</v>
      </c>
      <c r="H49">
        <f t="shared" si="0"/>
        <v>1.5082383207787617</v>
      </c>
      <c r="I49">
        <f t="shared" si="0"/>
        <v>9.9065489116628882</v>
      </c>
      <c r="J49">
        <f t="shared" si="3"/>
        <v>2.164583785412372</v>
      </c>
      <c r="K49">
        <f t="shared" si="3"/>
        <v>0.1047249848065071</v>
      </c>
      <c r="L49">
        <f t="shared" si="3"/>
        <v>0.410942294750829</v>
      </c>
      <c r="M49">
        <f t="shared" si="3"/>
        <v>2.2931960446703155</v>
      </c>
      <c r="N49">
        <f t="shared" si="4"/>
        <v>2008547.9182787798</v>
      </c>
    </row>
    <row r="50" spans="1:14" x14ac:dyDescent="0.35">
      <c r="A50">
        <v>1998</v>
      </c>
      <c r="B50">
        <v>1942746.25</v>
      </c>
      <c r="C50">
        <v>22.267738342285156</v>
      </c>
      <c r="D50">
        <v>2.7270662784576416</v>
      </c>
      <c r="E50">
        <v>9597037</v>
      </c>
      <c r="F50">
        <f t="shared" si="2"/>
        <v>9.116121083578193</v>
      </c>
      <c r="G50">
        <f t="shared" si="0"/>
        <v>1.1182390938310833</v>
      </c>
      <c r="H50">
        <f t="shared" si="0"/>
        <v>1.5205126021951176</v>
      </c>
      <c r="I50">
        <f t="shared" si="0"/>
        <v>9.8253825755748245</v>
      </c>
      <c r="J50">
        <f t="shared" si="3"/>
        <v>2.2100443938290337</v>
      </c>
      <c r="K50">
        <f t="shared" si="3"/>
        <v>0.11175521039355207</v>
      </c>
      <c r="L50">
        <f t="shared" si="3"/>
        <v>0.41904751629239717</v>
      </c>
      <c r="M50">
        <f t="shared" si="3"/>
        <v>2.2849690959870261</v>
      </c>
      <c r="N50">
        <f t="shared" si="4"/>
        <v>2006114.6543374478</v>
      </c>
    </row>
    <row r="51" spans="1:14" x14ac:dyDescent="0.35">
      <c r="A51">
        <v>1999</v>
      </c>
      <c r="B51">
        <v>1997615</v>
      </c>
      <c r="C51">
        <v>22.472488403320313</v>
      </c>
      <c r="D51">
        <v>2.7492597103118896</v>
      </c>
      <c r="E51">
        <v>9412865</v>
      </c>
      <c r="F51">
        <f t="shared" si="2"/>
        <v>9.3735866011179034</v>
      </c>
      <c r="G51">
        <f t="shared" si="0"/>
        <v>1.1285212122570498</v>
      </c>
      <c r="H51">
        <f t="shared" si="0"/>
        <v>1.5328868496004384</v>
      </c>
      <c r="I51">
        <f t="shared" si="0"/>
        <v>9.6368285083446192</v>
      </c>
      <c r="J51">
        <f t="shared" si="3"/>
        <v>2.2378957979432355</v>
      </c>
      <c r="K51">
        <f t="shared" si="3"/>
        <v>0.12090811395927292</v>
      </c>
      <c r="L51">
        <f t="shared" si="3"/>
        <v>0.42715278738115109</v>
      </c>
      <c r="M51">
        <f t="shared" si="3"/>
        <v>2.265592061582105</v>
      </c>
      <c r="N51">
        <f t="shared" si="4"/>
        <v>1981246.8497742899</v>
      </c>
    </row>
    <row r="52" spans="1:14" x14ac:dyDescent="0.35">
      <c r="A52">
        <v>2000</v>
      </c>
      <c r="B52">
        <v>2046561.75</v>
      </c>
      <c r="C52">
        <v>22.91796875</v>
      </c>
      <c r="D52">
        <v>2.7716336250305176</v>
      </c>
      <c r="E52">
        <v>9280035</v>
      </c>
      <c r="F52">
        <f t="shared" si="2"/>
        <v>9.6032637911511518</v>
      </c>
      <c r="G52">
        <f t="shared" si="0"/>
        <v>1.1508923004894227</v>
      </c>
      <c r="H52">
        <f t="shared" si="0"/>
        <v>1.5453617276622043</v>
      </c>
      <c r="I52">
        <f t="shared" si="0"/>
        <v>9.5008380388368323</v>
      </c>
      <c r="J52">
        <f t="shared" si="3"/>
        <v>2.262103018939194</v>
      </c>
      <c r="K52">
        <f t="shared" si="3"/>
        <v>0.14053755497898637</v>
      </c>
      <c r="L52">
        <f t="shared" si="3"/>
        <v>0.43525801088274241</v>
      </c>
      <c r="M52">
        <f t="shared" si="3"/>
        <v>2.2513800093302181</v>
      </c>
      <c r="N52">
        <f t="shared" si="4"/>
        <v>1909700.6616784793</v>
      </c>
    </row>
    <row r="53" spans="1:14" x14ac:dyDescent="0.35">
      <c r="A53">
        <v>2001</v>
      </c>
      <c r="B53">
        <v>2047270.5</v>
      </c>
      <c r="C53">
        <v>23.430450439453125</v>
      </c>
      <c r="D53">
        <v>2.7933568954467773</v>
      </c>
      <c r="E53">
        <v>9098001</v>
      </c>
      <c r="F53">
        <f t="shared" si="2"/>
        <v>9.6065895218367654</v>
      </c>
      <c r="G53">
        <f t="shared" si="0"/>
        <v>1.1766280555629787</v>
      </c>
      <c r="H53">
        <f t="shared" si="0"/>
        <v>1.5574738302134838</v>
      </c>
      <c r="I53">
        <f t="shared" si="0"/>
        <v>9.3144728417700513</v>
      </c>
      <c r="J53">
        <f t="shared" si="3"/>
        <v>2.2624492715278688</v>
      </c>
      <c r="K53">
        <f t="shared" si="3"/>
        <v>0.16265276776956569</v>
      </c>
      <c r="L53">
        <f t="shared" si="3"/>
        <v>0.44306516910715871</v>
      </c>
      <c r="M53">
        <f t="shared" si="3"/>
        <v>2.2315694100495702</v>
      </c>
      <c r="N53">
        <f t="shared" si="4"/>
        <v>1822256.3010737917</v>
      </c>
    </row>
    <row r="54" spans="1:14" x14ac:dyDescent="0.35">
      <c r="A54">
        <v>2002</v>
      </c>
      <c r="B54">
        <v>2019462.75</v>
      </c>
      <c r="C54">
        <v>23.917112350463867</v>
      </c>
      <c r="D54">
        <v>2.8152503967285156</v>
      </c>
      <c r="E54">
        <v>8919269</v>
      </c>
      <c r="F54">
        <f t="shared" si="2"/>
        <v>9.4761047423335896</v>
      </c>
      <c r="G54">
        <f t="shared" si="0"/>
        <v>1.2010671955423338</v>
      </c>
      <c r="H54">
        <f t="shared" si="0"/>
        <v>1.5696808472808819</v>
      </c>
      <c r="I54">
        <f t="shared" si="0"/>
        <v>9.131488210315819</v>
      </c>
      <c r="J54">
        <f t="shared" si="3"/>
        <v>2.2487733396687122</v>
      </c>
      <c r="K54">
        <f t="shared" si="3"/>
        <v>0.18321049119328361</v>
      </c>
      <c r="L54">
        <f t="shared" si="3"/>
        <v>0.45087231670893363</v>
      </c>
      <c r="M54">
        <f t="shared" si="3"/>
        <v>2.2117286835486296</v>
      </c>
      <c r="N54">
        <f t="shared" si="4"/>
        <v>1745779.4644049727</v>
      </c>
    </row>
    <row r="55" spans="1:14" x14ac:dyDescent="0.35">
      <c r="A55">
        <v>2003</v>
      </c>
      <c r="B55">
        <v>2028394.5</v>
      </c>
      <c r="C55">
        <v>24.322320938110352</v>
      </c>
      <c r="D55">
        <v>2.837315559387207</v>
      </c>
      <c r="E55">
        <v>9023564</v>
      </c>
      <c r="F55">
        <f t="shared" si="2"/>
        <v>9.5180159875557848</v>
      </c>
      <c r="G55">
        <f t="shared" si="0"/>
        <v>1.2214159205406838</v>
      </c>
      <c r="H55">
        <f t="shared" si="0"/>
        <v>1.581983576465374</v>
      </c>
      <c r="I55">
        <f t="shared" si="0"/>
        <v>9.2382647368332815</v>
      </c>
      <c r="J55">
        <f t="shared" si="3"/>
        <v>2.2531864224154932</v>
      </c>
      <c r="K55">
        <f t="shared" si="3"/>
        <v>0.20001077638764503</v>
      </c>
      <c r="L55">
        <f t="shared" si="3"/>
        <v>0.45867948779054618</v>
      </c>
      <c r="M55">
        <f t="shared" si="3"/>
        <v>2.2233540689731273</v>
      </c>
      <c r="N55">
        <f t="shared" si="4"/>
        <v>1716615.8978178473</v>
      </c>
    </row>
    <row r="56" spans="1:14" x14ac:dyDescent="0.35">
      <c r="A56">
        <v>2004</v>
      </c>
      <c r="B56">
        <v>2040372.75</v>
      </c>
      <c r="C56">
        <v>24.474260330200195</v>
      </c>
      <c r="D56">
        <v>2.8595535755157471</v>
      </c>
      <c r="E56">
        <v>9408274</v>
      </c>
      <c r="F56">
        <f t="shared" si="2"/>
        <v>9.5742225957885214</v>
      </c>
      <c r="G56">
        <f t="shared" si="0"/>
        <v>1.2290459979879813</v>
      </c>
      <c r="H56">
        <f t="shared" si="0"/>
        <v>1.5943826824344403</v>
      </c>
      <c r="I56">
        <f t="shared" si="0"/>
        <v>9.6321282731153026</v>
      </c>
      <c r="J56">
        <f t="shared" si="3"/>
        <v>2.2590743407301757</v>
      </c>
      <c r="K56">
        <f t="shared" si="3"/>
        <v>0.20623825705030591</v>
      </c>
      <c r="L56">
        <f t="shared" si="3"/>
        <v>0.46648662836375865</v>
      </c>
      <c r="M56">
        <f t="shared" si="3"/>
        <v>2.2651042058693283</v>
      </c>
      <c r="N56">
        <f t="shared" si="4"/>
        <v>1761908.0296179287</v>
      </c>
    </row>
    <row r="57" spans="1:14" x14ac:dyDescent="0.35">
      <c r="A57">
        <v>2005</v>
      </c>
      <c r="B57">
        <v>2123677.25</v>
      </c>
      <c r="C57">
        <v>24.632335662841797</v>
      </c>
      <c r="D57">
        <v>2.8819658756256104</v>
      </c>
      <c r="E57">
        <v>9811736</v>
      </c>
      <c r="F57">
        <f t="shared" si="2"/>
        <v>9.9651197131073381</v>
      </c>
      <c r="G57">
        <f t="shared" si="0"/>
        <v>1.2369842094943795</v>
      </c>
      <c r="H57">
        <f t="shared" si="0"/>
        <v>1.6068789627890565</v>
      </c>
      <c r="I57">
        <f t="shared" si="0"/>
        <v>10.045189982130967</v>
      </c>
      <c r="J57">
        <f t="shared" si="3"/>
        <v>2.2990909669500832</v>
      </c>
      <c r="K57">
        <f t="shared" si="3"/>
        <v>0.21267632816669235</v>
      </c>
      <c r="L57">
        <f t="shared" si="3"/>
        <v>0.47429376518141331</v>
      </c>
      <c r="M57">
        <f t="shared" si="3"/>
        <v>2.3070939111921756</v>
      </c>
      <c r="N57">
        <f t="shared" si="4"/>
        <v>1807639.3007658694</v>
      </c>
    </row>
    <row r="58" spans="1:14" x14ac:dyDescent="0.35">
      <c r="A58">
        <v>2006</v>
      </c>
      <c r="B58">
        <v>2202942.75</v>
      </c>
      <c r="C58">
        <v>25.155275344848633</v>
      </c>
      <c r="D58">
        <v>2.9045538902282715</v>
      </c>
      <c r="E58">
        <v>10982278</v>
      </c>
      <c r="F58">
        <f t="shared" si="2"/>
        <v>10.337064271358509</v>
      </c>
      <c r="G58">
        <f t="shared" si="0"/>
        <v>1.2632451430093559</v>
      </c>
      <c r="H58">
        <f t="shared" si="0"/>
        <v>1.619473215130198</v>
      </c>
      <c r="I58">
        <f t="shared" si="0"/>
        <v>11.243583087292331</v>
      </c>
      <c r="J58">
        <f t="shared" si="3"/>
        <v>2.3357359091696606</v>
      </c>
      <c r="K58">
        <f t="shared" si="3"/>
        <v>0.23368392034524896</v>
      </c>
      <c r="L58">
        <f t="shared" si="3"/>
        <v>0.48210092051760661</v>
      </c>
      <c r="M58">
        <f t="shared" si="3"/>
        <v>2.4197975736742081</v>
      </c>
      <c r="N58">
        <f t="shared" si="4"/>
        <v>1853083.8125588084</v>
      </c>
    </row>
    <row r="59" spans="1:14" x14ac:dyDescent="0.35">
      <c r="A59">
        <v>2007</v>
      </c>
      <c r="B59">
        <v>2307500.75</v>
      </c>
      <c r="C59">
        <v>25.427034378051758</v>
      </c>
      <c r="D59">
        <v>2.9273190498352051</v>
      </c>
      <c r="E59">
        <v>11957171</v>
      </c>
      <c r="F59">
        <f t="shared" si="2"/>
        <v>10.827691077744968</v>
      </c>
      <c r="G59">
        <f t="shared" si="0"/>
        <v>1.2768923114086899</v>
      </c>
      <c r="H59">
        <f t="shared" si="0"/>
        <v>1.632166237058841</v>
      </c>
      <c r="I59">
        <f t="shared" si="0"/>
        <v>12.241672049046867</v>
      </c>
      <c r="J59">
        <f t="shared" si="3"/>
        <v>2.3821068413990916</v>
      </c>
      <c r="K59">
        <f t="shared" si="3"/>
        <v>0.24442924413558598</v>
      </c>
      <c r="L59">
        <f t="shared" si="3"/>
        <v>0.48990811229735898</v>
      </c>
      <c r="M59">
        <f t="shared" si="3"/>
        <v>2.5048458730688101</v>
      </c>
      <c r="N59">
        <f t="shared" si="4"/>
        <v>1922738.0134381494</v>
      </c>
    </row>
    <row r="60" spans="1:14" x14ac:dyDescent="0.35">
      <c r="A60">
        <v>2008</v>
      </c>
      <c r="B60">
        <v>2359304.75</v>
      </c>
      <c r="C60">
        <v>25.390230178833008</v>
      </c>
      <c r="D60">
        <v>2.9502625465393066</v>
      </c>
      <c r="E60">
        <v>13138231</v>
      </c>
      <c r="F60">
        <f t="shared" si="2"/>
        <v>11.07077559617535</v>
      </c>
      <c r="G60">
        <f t="shared" si="0"/>
        <v>1.2750440817523623</v>
      </c>
      <c r="H60">
        <f t="shared" si="0"/>
        <v>1.6449586932424654</v>
      </c>
      <c r="I60">
        <f t="shared" si="0"/>
        <v>13.450833412570672</v>
      </c>
      <c r="J60">
        <f t="shared" si="3"/>
        <v>2.4043088071547247</v>
      </c>
      <c r="K60">
        <f t="shared" si="3"/>
        <v>0.24298075193614654</v>
      </c>
      <c r="L60">
        <f t="shared" si="3"/>
        <v>0.49771527341115906</v>
      </c>
      <c r="M60">
        <f t="shared" si="3"/>
        <v>2.5990410678880749</v>
      </c>
      <c r="N60">
        <f t="shared" si="4"/>
        <v>2068482.314448274</v>
      </c>
    </row>
    <row r="61" spans="1:14" x14ac:dyDescent="0.35">
      <c r="A61">
        <v>2009</v>
      </c>
      <c r="B61">
        <v>2266004</v>
      </c>
      <c r="C61">
        <v>24.935735702514648</v>
      </c>
      <c r="D61">
        <v>2.9733858108520508</v>
      </c>
      <c r="E61">
        <v>14589400</v>
      </c>
      <c r="F61">
        <f t="shared" si="2"/>
        <v>10.632972185571079</v>
      </c>
      <c r="G61">
        <f t="shared" si="0"/>
        <v>1.2522203228444193</v>
      </c>
      <c r="H61">
        <f t="shared" si="0"/>
        <v>1.6578513812820466</v>
      </c>
      <c r="I61">
        <f t="shared" si="0"/>
        <v>14.936530571684923</v>
      </c>
      <c r="J61">
        <f t="shared" si="3"/>
        <v>2.3639597568065116</v>
      </c>
      <c r="K61">
        <f t="shared" si="3"/>
        <v>0.22491823390861634</v>
      </c>
      <c r="L61">
        <f t="shared" si="3"/>
        <v>0.50552241535047049</v>
      </c>
      <c r="M61">
        <f t="shared" si="3"/>
        <v>2.7038099286190005</v>
      </c>
      <c r="N61">
        <f t="shared" si="4"/>
        <v>2335380.0832629111</v>
      </c>
    </row>
    <row r="62" spans="1:14" x14ac:dyDescent="0.35">
      <c r="A62">
        <v>2010</v>
      </c>
      <c r="B62">
        <v>2293011</v>
      </c>
      <c r="C62">
        <v>24.792453765869141</v>
      </c>
      <c r="D62">
        <v>2.9966902732849121</v>
      </c>
      <c r="E62">
        <v>13689293</v>
      </c>
      <c r="F62">
        <f t="shared" si="2"/>
        <v>10.759699534602996</v>
      </c>
      <c r="G62">
        <f t="shared" si="0"/>
        <v>1.2450250046430831</v>
      </c>
      <c r="H62">
        <f t="shared" si="0"/>
        <v>1.6708450987785606</v>
      </c>
      <c r="I62">
        <f t="shared" si="0"/>
        <v>14.015007018743225</v>
      </c>
      <c r="J62">
        <f t="shared" si="3"/>
        <v>2.3758076300503461</v>
      </c>
      <c r="K62">
        <f t="shared" si="3"/>
        <v>0.21915561376565823</v>
      </c>
      <c r="L62">
        <f t="shared" si="3"/>
        <v>0.51332954560276434</v>
      </c>
      <c r="M62">
        <f t="shared" si="3"/>
        <v>2.6401286854188539</v>
      </c>
      <c r="N62">
        <f t="shared" si="4"/>
        <v>2340418.533477528</v>
      </c>
    </row>
    <row r="63" spans="1:14" x14ac:dyDescent="0.35">
      <c r="A63">
        <v>2011</v>
      </c>
      <c r="B63">
        <v>2351126.5</v>
      </c>
      <c r="C63">
        <v>24.927034378051758</v>
      </c>
      <c r="D63">
        <v>3.0142395496368408</v>
      </c>
      <c r="E63">
        <v>15249784</v>
      </c>
      <c r="F63">
        <f t="shared" si="2"/>
        <v>11.032400066045374</v>
      </c>
      <c r="G63">
        <f t="shared" si="0"/>
        <v>1.251783360588399</v>
      </c>
      <c r="H63">
        <f t="shared" si="0"/>
        <v>1.6806299346159954</v>
      </c>
      <c r="I63">
        <f t="shared" si="0"/>
        <v>15.612627313501006</v>
      </c>
      <c r="J63">
        <f t="shared" si="3"/>
        <v>2.4008364039782673</v>
      </c>
      <c r="K63">
        <f t="shared" si="3"/>
        <v>0.22456922303187773</v>
      </c>
      <c r="L63">
        <f t="shared" si="3"/>
        <v>0.51916868421577878</v>
      </c>
      <c r="M63">
        <f t="shared" si="3"/>
        <v>2.7480800300061823</v>
      </c>
      <c r="N63">
        <f t="shared" si="4"/>
        <v>2478670.6251962325</v>
      </c>
    </row>
    <row r="64" spans="1:14" x14ac:dyDescent="0.35">
      <c r="A64">
        <v>2012</v>
      </c>
      <c r="B64">
        <v>2301511</v>
      </c>
      <c r="C64">
        <v>24.913631439208984</v>
      </c>
      <c r="D64">
        <v>3.0318915843963623</v>
      </c>
      <c r="E64">
        <v>17351088</v>
      </c>
      <c r="F64">
        <f t="shared" si="2"/>
        <v>10.799584840885489</v>
      </c>
      <c r="G64">
        <f t="shared" si="0"/>
        <v>1.251110293123898</v>
      </c>
      <c r="H64">
        <f t="shared" si="0"/>
        <v>1.6904720647901907</v>
      </c>
      <c r="I64">
        <f t="shared" si="0"/>
        <v>17.763928356477674</v>
      </c>
      <c r="J64">
        <f t="shared" si="3"/>
        <v>2.3795076927325618</v>
      </c>
      <c r="K64">
        <f t="shared" si="3"/>
        <v>0.22403139156650392</v>
      </c>
      <c r="L64">
        <f t="shared" si="3"/>
        <v>0.52500781820832121</v>
      </c>
      <c r="M64">
        <f t="shared" si="3"/>
        <v>2.8771699043479599</v>
      </c>
      <c r="N64">
        <f t="shared" si="4"/>
        <v>2695084.3436633535</v>
      </c>
    </row>
    <row r="65" spans="1:14" x14ac:dyDescent="0.35">
      <c r="A65">
        <v>2013</v>
      </c>
      <c r="B65">
        <v>2246689.25</v>
      </c>
      <c r="C65">
        <v>24.301548004150391</v>
      </c>
      <c r="D65">
        <v>3.049647331237793</v>
      </c>
      <c r="E65">
        <v>17177916</v>
      </c>
      <c r="F65">
        <f t="shared" si="2"/>
        <v>10.542339865627577</v>
      </c>
      <c r="G65">
        <f t="shared" si="0"/>
        <v>1.2203727473862962</v>
      </c>
      <c r="H65">
        <f t="shared" si="0"/>
        <v>1.7003720210351305</v>
      </c>
      <c r="I65">
        <f t="shared" si="0"/>
        <v>17.586636016000355</v>
      </c>
      <c r="J65">
        <f t="shared" si="3"/>
        <v>2.3553995171115578</v>
      </c>
      <c r="K65">
        <f t="shared" si="3"/>
        <v>0.19915634272468771</v>
      </c>
      <c r="L65">
        <f t="shared" si="3"/>
        <v>0.53084706302410489</v>
      </c>
      <c r="M65">
        <f t="shared" si="3"/>
        <v>2.8671392963440243</v>
      </c>
      <c r="N65">
        <f t="shared" si="4"/>
        <v>2902450.2358523705</v>
      </c>
    </row>
    <row r="66" spans="1:14" x14ac:dyDescent="0.35">
      <c r="A66">
        <v>2014</v>
      </c>
      <c r="B66">
        <v>2232717.75</v>
      </c>
      <c r="C66">
        <v>24.195146560668945</v>
      </c>
      <c r="D66">
        <v>3.0675067901611328</v>
      </c>
      <c r="E66">
        <v>17346424</v>
      </c>
      <c r="F66">
        <f t="shared" si="2"/>
        <v>10.476780153071594</v>
      </c>
      <c r="G66">
        <f t="shared" si="0"/>
        <v>1.2150294901631291</v>
      </c>
      <c r="H66">
        <f t="shared" si="0"/>
        <v>1.7103298033508147</v>
      </c>
      <c r="I66">
        <f t="shared" si="0"/>
        <v>17.75915338433445</v>
      </c>
      <c r="J66">
        <f t="shared" si="3"/>
        <v>2.3491613943835179</v>
      </c>
      <c r="K66">
        <f t="shared" si="3"/>
        <v>0.1947683482371588</v>
      </c>
      <c r="L66">
        <f t="shared" si="3"/>
        <v>0.53668621937464844</v>
      </c>
      <c r="M66">
        <f t="shared" si="3"/>
        <v>2.8769010666267949</v>
      </c>
      <c r="N66">
        <f t="shared" si="4"/>
        <v>2995721.2855446646</v>
      </c>
    </row>
    <row r="67" spans="1:14" x14ac:dyDescent="0.35">
      <c r="A67">
        <v>2015</v>
      </c>
      <c r="B67">
        <v>2241117</v>
      </c>
      <c r="C67">
        <v>24.444614410400391</v>
      </c>
      <c r="D67">
        <v>3.0854706764221191</v>
      </c>
      <c r="E67">
        <v>17921584</v>
      </c>
      <c r="F67">
        <f t="shared" ref="F67:I71" si="5">B67/B$2</f>
        <v>10.516192701164915</v>
      </c>
      <c r="G67">
        <f t="shared" si="5"/>
        <v>1.2275572421034302</v>
      </c>
      <c r="H67">
        <f t="shared" si="5"/>
        <v>1.7203458105377312</v>
      </c>
      <c r="I67">
        <f t="shared" si="5"/>
        <v>18.347998362442549</v>
      </c>
      <c r="J67">
        <f t="shared" ref="J67:M71" si="6">LN(F67)</f>
        <v>2.3529162312684861</v>
      </c>
      <c r="K67">
        <f t="shared" si="6"/>
        <v>0.20502621267740129</v>
      </c>
      <c r="L67">
        <f t="shared" si="6"/>
        <v>0.54252532325520442</v>
      </c>
      <c r="M67">
        <f t="shared" si="6"/>
        <v>2.9095204874850058</v>
      </c>
      <c r="N67">
        <f t="shared" ref="N67:N71" si="7">R$21*G67^R$18*H67^R$19*I67^R$20*$B$2</f>
        <v>3013069.9638241231</v>
      </c>
    </row>
    <row r="68" spans="1:14" x14ac:dyDescent="0.35">
      <c r="A68">
        <v>2016</v>
      </c>
      <c r="B68">
        <v>2351041.25</v>
      </c>
      <c r="C68">
        <v>24.852914810180664</v>
      </c>
      <c r="D68">
        <v>3.1035399436950684</v>
      </c>
      <c r="E68">
        <v>19327484</v>
      </c>
      <c r="F68">
        <f t="shared" si="5"/>
        <v>11.032000039885306</v>
      </c>
      <c r="G68">
        <f t="shared" si="5"/>
        <v>1.2480612314194062</v>
      </c>
      <c r="H68">
        <f t="shared" si="5"/>
        <v>1.730420574329864</v>
      </c>
      <c r="I68">
        <f t="shared" si="5"/>
        <v>19.787349420795316</v>
      </c>
      <c r="J68">
        <f t="shared" si="6"/>
        <v>2.40080014410642</v>
      </c>
      <c r="K68">
        <f t="shared" si="6"/>
        <v>0.22159133238099973</v>
      </c>
      <c r="L68">
        <f t="shared" si="6"/>
        <v>0.54836448551313322</v>
      </c>
      <c r="M68">
        <f t="shared" si="6"/>
        <v>2.9850428153636623</v>
      </c>
      <c r="N68">
        <f t="shared" si="7"/>
        <v>3048882.9190819957</v>
      </c>
    </row>
    <row r="69" spans="1:14" x14ac:dyDescent="0.35">
      <c r="A69">
        <v>2017</v>
      </c>
      <c r="B69">
        <v>2436383.25</v>
      </c>
      <c r="C69">
        <v>25.184688568115234</v>
      </c>
      <c r="D69">
        <v>3.1217148303985596</v>
      </c>
      <c r="E69">
        <v>18760782</v>
      </c>
      <c r="F69">
        <f t="shared" si="5"/>
        <v>11.432457899739484</v>
      </c>
      <c r="G69">
        <f t="shared" si="5"/>
        <v>1.2647222133622904</v>
      </c>
      <c r="H69">
        <f t="shared" si="5"/>
        <v>1.7405542276607089</v>
      </c>
      <c r="I69">
        <f t="shared" si="5"/>
        <v>19.207163686766844</v>
      </c>
      <c r="J69">
        <f t="shared" si="6"/>
        <v>2.4364564940363596</v>
      </c>
      <c r="K69">
        <f t="shared" si="6"/>
        <v>0.23485250388514373</v>
      </c>
      <c r="L69">
        <f t="shared" si="6"/>
        <v>0.55420358415327375</v>
      </c>
      <c r="M69">
        <f t="shared" si="6"/>
        <v>2.9552833181317721</v>
      </c>
      <c r="N69">
        <f t="shared" si="7"/>
        <v>2945869.3100861888</v>
      </c>
    </row>
    <row r="70" spans="1:14" x14ac:dyDescent="0.35">
      <c r="A70">
        <v>2018</v>
      </c>
      <c r="B70">
        <v>2458235.75</v>
      </c>
      <c r="C70">
        <v>25.41790771484375</v>
      </c>
      <c r="D70">
        <v>3.1399965286254883</v>
      </c>
      <c r="E70">
        <v>18794638</v>
      </c>
      <c r="F70">
        <f t="shared" si="5"/>
        <v>11.5349983298028</v>
      </c>
      <c r="G70">
        <f t="shared" si="5"/>
        <v>1.2764339895334034</v>
      </c>
      <c r="H70">
        <f t="shared" si="5"/>
        <v>1.7507474351977454</v>
      </c>
      <c r="I70">
        <f t="shared" si="5"/>
        <v>19.241825234125539</v>
      </c>
      <c r="J70">
        <f t="shared" si="6"/>
        <v>2.4453857468318443</v>
      </c>
      <c r="K70">
        <f t="shared" si="6"/>
        <v>0.24407024428504609</v>
      </c>
      <c r="L70">
        <f t="shared" si="6"/>
        <v>0.56004280257897443</v>
      </c>
      <c r="M70">
        <f t="shared" si="6"/>
        <v>2.9570863073765468</v>
      </c>
      <c r="N70">
        <f t="shared" si="7"/>
        <v>2923693.6667189137</v>
      </c>
    </row>
    <row r="71" spans="1:14" x14ac:dyDescent="0.35">
      <c r="A71">
        <v>2019</v>
      </c>
      <c r="B71">
        <v>2466327.5</v>
      </c>
      <c r="C71">
        <v>25.596328735351563</v>
      </c>
      <c r="D71">
        <v>3.1583850383758545</v>
      </c>
      <c r="E71">
        <v>18855818</v>
      </c>
      <c r="F71">
        <f t="shared" si="5"/>
        <v>11.572967968286489</v>
      </c>
      <c r="G71">
        <f t="shared" si="5"/>
        <v>1.285393918791877</v>
      </c>
      <c r="H71">
        <f t="shared" si="5"/>
        <v>1.7610001969409743</v>
      </c>
      <c r="I71">
        <f t="shared" si="5"/>
        <v>19.304460910738403</v>
      </c>
      <c r="J71">
        <f t="shared" si="6"/>
        <v>2.4486720310652115</v>
      </c>
      <c r="K71">
        <f t="shared" si="6"/>
        <v>0.25106522295885453</v>
      </c>
      <c r="L71">
        <f t="shared" si="6"/>
        <v>0.56588194134880121</v>
      </c>
      <c r="M71">
        <f t="shared" si="6"/>
        <v>2.960336204474618</v>
      </c>
      <c r="N71">
        <f t="shared" si="7"/>
        <v>2920542.538310199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FDE0-65E9-4A80-80A6-5E42EB6CAE04}">
  <dimension ref="A1:Y71"/>
  <sheetViews>
    <sheetView topLeftCell="A25" zoomScale="75" zoomScaleNormal="75" workbookViewId="0">
      <selection activeCell="S47" sqref="S47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0</v>
      </c>
      <c r="N1" s="1" t="s">
        <v>38</v>
      </c>
      <c r="Q1" t="s">
        <v>13</v>
      </c>
    </row>
    <row r="2" spans="1:25" ht="15" thickBot="1" x14ac:dyDescent="0.4">
      <c r="A2">
        <v>1950</v>
      </c>
      <c r="B2">
        <v>213111.0625</v>
      </c>
      <c r="C2">
        <v>19.913217544555664</v>
      </c>
      <c r="D2">
        <v>1.7935177087783813</v>
      </c>
      <c r="E2">
        <v>976759.625</v>
      </c>
      <c r="F2">
        <f>B2/B$2</f>
        <v>1</v>
      </c>
      <c r="G2">
        <f t="shared" ref="G2:I66" si="0">C2/C$2</f>
        <v>1</v>
      </c>
      <c r="H2">
        <f t="shared" si="0"/>
        <v>1</v>
      </c>
      <c r="I2">
        <f t="shared" si="0"/>
        <v>1</v>
      </c>
      <c r="J2">
        <f>LN(F2)</f>
        <v>0</v>
      </c>
      <c r="K2">
        <f t="shared" ref="K2:K17" si="1">LN(G2)</f>
        <v>0</v>
      </c>
      <c r="L2">
        <f>LN(I2)</f>
        <v>0</v>
      </c>
      <c r="M2">
        <v>1950</v>
      </c>
      <c r="N2">
        <f>R$21*G2^R$18*I2^R$19*EXP(M2*R$20)*B$2</f>
        <v>256623.19546020855</v>
      </c>
    </row>
    <row r="3" spans="1:25" x14ac:dyDescent="0.35">
      <c r="A3">
        <v>1951</v>
      </c>
      <c r="B3">
        <v>232222.296875</v>
      </c>
      <c r="C3">
        <v>19.940393447875977</v>
      </c>
      <c r="D3">
        <v>1.805324912071228</v>
      </c>
      <c r="E3">
        <v>1012381.9375</v>
      </c>
      <c r="F3">
        <f t="shared" ref="F3:F66" si="2">B3/B$2</f>
        <v>1.0896773454686333</v>
      </c>
      <c r="G3">
        <f t="shared" si="0"/>
        <v>1.0013647168399333</v>
      </c>
      <c r="H3">
        <f t="shared" si="0"/>
        <v>1.0065832655206337</v>
      </c>
      <c r="I3">
        <f t="shared" si="0"/>
        <v>1.036469886334624</v>
      </c>
      <c r="J3">
        <f t="shared" ref="J3:K66" si="3">LN(F3)</f>
        <v>8.5881639088929124E-2</v>
      </c>
      <c r="K3">
        <f t="shared" si="1"/>
        <v>1.3637864602803916E-3</v>
      </c>
      <c r="L3">
        <f>LN(I3)</f>
        <v>3.5820599248898397E-2</v>
      </c>
      <c r="M3">
        <v>1951</v>
      </c>
      <c r="N3">
        <f t="shared" ref="N3:N66" si="4">R$21*G3^R$18*I3^R$19*EXP(M3*R$20)*B$2</f>
        <v>264622.82067654066</v>
      </c>
      <c r="Q3" s="5" t="s">
        <v>14</v>
      </c>
      <c r="R3" s="5"/>
    </row>
    <row r="4" spans="1:25" x14ac:dyDescent="0.35">
      <c r="A4">
        <v>1952</v>
      </c>
      <c r="B4">
        <v>239642.578125</v>
      </c>
      <c r="C4">
        <v>20.106498718261719</v>
      </c>
      <c r="D4">
        <v>1.8172097206115723</v>
      </c>
      <c r="E4">
        <v>1050191.875</v>
      </c>
      <c r="F4">
        <f t="shared" si="2"/>
        <v>1.1244961913931615</v>
      </c>
      <c r="G4">
        <f t="shared" si="0"/>
        <v>1.0097061749701468</v>
      </c>
      <c r="H4">
        <f t="shared" si="0"/>
        <v>1.0132098008942036</v>
      </c>
      <c r="I4">
        <f t="shared" si="0"/>
        <v>1.0751794485772279</v>
      </c>
      <c r="J4">
        <f t="shared" si="3"/>
        <v>0.11733510547789291</v>
      </c>
      <c r="K4">
        <f t="shared" si="1"/>
        <v>9.6593726577955414E-3</v>
      </c>
      <c r="L4">
        <f>LN(I4)</f>
        <v>7.2487576557595315E-2</v>
      </c>
      <c r="M4">
        <v>1952</v>
      </c>
      <c r="N4">
        <f t="shared" si="4"/>
        <v>271228.67513251939</v>
      </c>
      <c r="Q4" s="2" t="s">
        <v>15</v>
      </c>
      <c r="R4" s="2">
        <v>0.98333654196955567</v>
      </c>
    </row>
    <row r="5" spans="1:25" x14ac:dyDescent="0.35">
      <c r="A5">
        <v>1953</v>
      </c>
      <c r="B5">
        <v>256834.96875</v>
      </c>
      <c r="C5">
        <v>20.320444107055664</v>
      </c>
      <c r="D5">
        <v>1.8291728496551514</v>
      </c>
      <c r="E5">
        <v>1094660.875</v>
      </c>
      <c r="F5">
        <f t="shared" si="2"/>
        <v>1.2051695756056775</v>
      </c>
      <c r="G5">
        <f t="shared" si="0"/>
        <v>1.0204500634610572</v>
      </c>
      <c r="H5">
        <f t="shared" si="0"/>
        <v>1.019880004921198</v>
      </c>
      <c r="I5">
        <f t="shared" si="0"/>
        <v>1.1207065146657755</v>
      </c>
      <c r="J5">
        <f t="shared" si="3"/>
        <v>0.18662028368526884</v>
      </c>
      <c r="K5">
        <f t="shared" si="1"/>
        <v>2.0243768666326739E-2</v>
      </c>
      <c r="L5">
        <f>LN(I5)</f>
        <v>0.11395930309167521</v>
      </c>
      <c r="M5">
        <v>1953</v>
      </c>
      <c r="N5">
        <f t="shared" si="4"/>
        <v>278701.970535637</v>
      </c>
      <c r="Q5" s="2" t="s">
        <v>16</v>
      </c>
      <c r="R5" s="2">
        <v>0.96695075477264369</v>
      </c>
    </row>
    <row r="6" spans="1:25" x14ac:dyDescent="0.35">
      <c r="A6">
        <v>1954</v>
      </c>
      <c r="B6">
        <v>267962.46875</v>
      </c>
      <c r="C6">
        <v>20.597179412841797</v>
      </c>
      <c r="D6">
        <v>1.8412147760391235</v>
      </c>
      <c r="E6">
        <v>1145449.5</v>
      </c>
      <c r="F6">
        <f t="shared" si="2"/>
        <v>1.2573841339184351</v>
      </c>
      <c r="G6">
        <f t="shared" si="0"/>
        <v>1.0343471298275015</v>
      </c>
      <c r="H6">
        <f t="shared" si="0"/>
        <v>1.0265941434686086</v>
      </c>
      <c r="I6">
        <f t="shared" si="0"/>
        <v>1.1727035707480231</v>
      </c>
      <c r="J6">
        <f t="shared" si="3"/>
        <v>0.22903347872150301</v>
      </c>
      <c r="K6">
        <f t="shared" si="1"/>
        <v>3.3770435246882891E-2</v>
      </c>
      <c r="L6">
        <f>LN(I6)</f>
        <v>0.15931182737495328</v>
      </c>
      <c r="M6">
        <v>1954</v>
      </c>
      <c r="N6">
        <f t="shared" si="4"/>
        <v>286654.05402114935</v>
      </c>
      <c r="Q6" s="2" t="s">
        <v>17</v>
      </c>
      <c r="R6" s="2">
        <v>0.96544851635321827</v>
      </c>
    </row>
    <row r="7" spans="1:25" x14ac:dyDescent="0.35">
      <c r="A7">
        <v>1955</v>
      </c>
      <c r="B7">
        <v>286192.40625</v>
      </c>
      <c r="C7">
        <v>20.588756561279297</v>
      </c>
      <c r="D7">
        <v>1.853335976600647</v>
      </c>
      <c r="E7">
        <v>1210160</v>
      </c>
      <c r="F7">
        <f t="shared" si="2"/>
        <v>1.3429260916476355</v>
      </c>
      <c r="G7">
        <f t="shared" si="0"/>
        <v>1.0339241518962026</v>
      </c>
      <c r="H7">
        <f t="shared" si="0"/>
        <v>1.033352482403427</v>
      </c>
      <c r="I7">
        <f t="shared" si="0"/>
        <v>1.2389537497518901</v>
      </c>
      <c r="J7">
        <f t="shared" si="3"/>
        <v>0.29485088374652746</v>
      </c>
      <c r="K7">
        <f t="shared" si="1"/>
        <v>3.3361419330128234E-2</v>
      </c>
      <c r="L7">
        <f>LN(I7)</f>
        <v>0.21426727325930403</v>
      </c>
      <c r="M7">
        <v>1955</v>
      </c>
      <c r="N7">
        <f t="shared" si="4"/>
        <v>301822.34516997007</v>
      </c>
      <c r="Q7" s="2" t="s">
        <v>18</v>
      </c>
      <c r="R7" s="2">
        <v>0.14078942993411203</v>
      </c>
    </row>
    <row r="8" spans="1:25" ht="15" thickBot="1" x14ac:dyDescent="0.4">
      <c r="A8">
        <v>1956</v>
      </c>
      <c r="B8">
        <v>297115.375</v>
      </c>
      <c r="C8">
        <v>20.658466339111328</v>
      </c>
      <c r="D8">
        <v>1.865009069442749</v>
      </c>
      <c r="E8">
        <v>1277986.5</v>
      </c>
      <c r="F8">
        <f t="shared" si="2"/>
        <v>1.3941809097779707</v>
      </c>
      <c r="G8">
        <f t="shared" si="0"/>
        <v>1.0374248306627583</v>
      </c>
      <c r="H8">
        <f t="shared" si="0"/>
        <v>1.0398609728325807</v>
      </c>
      <c r="I8">
        <f t="shared" si="0"/>
        <v>1.3083940688068469</v>
      </c>
      <c r="J8">
        <f t="shared" si="3"/>
        <v>0.33230708137705567</v>
      </c>
      <c r="K8">
        <f t="shared" si="1"/>
        <v>3.6741518124671281E-2</v>
      </c>
      <c r="L8">
        <f>LN(I8)</f>
        <v>0.26880048350676572</v>
      </c>
      <c r="M8">
        <v>1956</v>
      </c>
      <c r="N8">
        <f t="shared" si="4"/>
        <v>316466.05956512672</v>
      </c>
      <c r="Q8" s="3" t="s">
        <v>19</v>
      </c>
      <c r="R8" s="3">
        <v>70</v>
      </c>
    </row>
    <row r="9" spans="1:25" x14ac:dyDescent="0.35">
      <c r="A9">
        <v>1957</v>
      </c>
      <c r="B9">
        <v>309659.5625</v>
      </c>
      <c r="C9">
        <v>20.749240875244141</v>
      </c>
      <c r="D9">
        <v>1.8767557144165039</v>
      </c>
      <c r="E9">
        <v>1347264.25</v>
      </c>
      <c r="F9">
        <f t="shared" si="2"/>
        <v>1.4530431168959144</v>
      </c>
      <c r="G9">
        <f t="shared" si="0"/>
        <v>1.0419833373897454</v>
      </c>
      <c r="H9">
        <f t="shared" si="0"/>
        <v>1.0464104732452397</v>
      </c>
      <c r="I9">
        <f t="shared" si="0"/>
        <v>1.3793201679481786</v>
      </c>
      <c r="J9">
        <f t="shared" si="3"/>
        <v>0.3736600585428555</v>
      </c>
      <c r="K9">
        <f t="shared" si="1"/>
        <v>4.1125952214589888E-2</v>
      </c>
      <c r="L9">
        <f>LN(I9)</f>
        <v>0.32159074586453212</v>
      </c>
      <c r="M9">
        <v>1957</v>
      </c>
      <c r="N9">
        <f t="shared" si="4"/>
        <v>330913.04643099068</v>
      </c>
    </row>
    <row r="10" spans="1:25" ht="15" thickBot="1" x14ac:dyDescent="0.4">
      <c r="A10">
        <v>1958</v>
      </c>
      <c r="B10">
        <v>323375.28125</v>
      </c>
      <c r="C10">
        <v>20.821662902832031</v>
      </c>
      <c r="D10">
        <v>1.8885763883590698</v>
      </c>
      <c r="E10">
        <v>1419607.25</v>
      </c>
      <c r="F10">
        <f t="shared" si="2"/>
        <v>1.5174026043345357</v>
      </c>
      <c r="G10">
        <f t="shared" si="0"/>
        <v>1.0456202196477655</v>
      </c>
      <c r="H10">
        <f t="shared" si="0"/>
        <v>1.0530012495083954</v>
      </c>
      <c r="I10">
        <f t="shared" si="0"/>
        <v>1.4533844496285357</v>
      </c>
      <c r="J10">
        <f t="shared" si="3"/>
        <v>0.41700006023414843</v>
      </c>
      <c r="K10">
        <f t="shared" si="1"/>
        <v>4.4610220983064379E-2</v>
      </c>
      <c r="L10">
        <f>LN(I10)</f>
        <v>0.37389493983707528</v>
      </c>
      <c r="M10">
        <v>1958</v>
      </c>
      <c r="N10">
        <f t="shared" si="4"/>
        <v>346161.02260437614</v>
      </c>
      <c r="Q10" t="s">
        <v>20</v>
      </c>
    </row>
    <row r="11" spans="1:25" x14ac:dyDescent="0.35">
      <c r="A11">
        <v>1959</v>
      </c>
      <c r="B11">
        <v>346656.0625</v>
      </c>
      <c r="C11">
        <v>20.851449966430664</v>
      </c>
      <c r="D11">
        <v>1.9004714488983154</v>
      </c>
      <c r="E11">
        <v>1502647.5</v>
      </c>
      <c r="F11">
        <f t="shared" si="2"/>
        <v>1.6266450855877086</v>
      </c>
      <c r="G11">
        <f t="shared" si="0"/>
        <v>1.0471160634777235</v>
      </c>
      <c r="H11">
        <f t="shared" si="0"/>
        <v>1.0596335010222919</v>
      </c>
      <c r="I11">
        <f t="shared" si="0"/>
        <v>1.5384005046277378</v>
      </c>
      <c r="J11">
        <f t="shared" si="3"/>
        <v>0.48651966405220143</v>
      </c>
      <c r="K11">
        <f t="shared" si="1"/>
        <v>4.6039779113982465E-2</v>
      </c>
      <c r="L11">
        <f>LN(I11)</f>
        <v>0.43074324331352953</v>
      </c>
      <c r="M11">
        <v>1959</v>
      </c>
      <c r="N11">
        <f t="shared" si="4"/>
        <v>364501.36594772019</v>
      </c>
      <c r="Q11" s="4"/>
      <c r="R11" s="4" t="s">
        <v>25</v>
      </c>
      <c r="S11" s="4" t="s">
        <v>26</v>
      </c>
      <c r="T11" s="4" t="s">
        <v>27</v>
      </c>
      <c r="U11" s="4" t="s">
        <v>28</v>
      </c>
      <c r="V11" s="4" t="s">
        <v>29</v>
      </c>
    </row>
    <row r="12" spans="1:25" x14ac:dyDescent="0.35">
      <c r="A12">
        <v>1960</v>
      </c>
      <c r="B12">
        <v>379633.0625</v>
      </c>
      <c r="C12">
        <v>20.935604095458984</v>
      </c>
      <c r="D12">
        <v>1.9124414920806885</v>
      </c>
      <c r="E12">
        <v>1601015.375</v>
      </c>
      <c r="F12">
        <f t="shared" si="2"/>
        <v>1.7813859967968579</v>
      </c>
      <c r="G12">
        <f t="shared" si="0"/>
        <v>1.0513421072519165</v>
      </c>
      <c r="H12">
        <f t="shared" si="0"/>
        <v>1.0663075601206691</v>
      </c>
      <c r="I12">
        <f t="shared" si="0"/>
        <v>1.639108880037911</v>
      </c>
      <c r="J12">
        <f t="shared" si="3"/>
        <v>0.57739171119931876</v>
      </c>
      <c r="K12">
        <f t="shared" si="1"/>
        <v>5.0067545353369693E-2</v>
      </c>
      <c r="L12">
        <f>LN(I12)</f>
        <v>0.49415272832885465</v>
      </c>
      <c r="M12">
        <v>1960</v>
      </c>
      <c r="N12">
        <f t="shared" si="4"/>
        <v>385340.30988243851</v>
      </c>
      <c r="Q12" s="2" t="s">
        <v>21</v>
      </c>
      <c r="R12" s="2">
        <v>3</v>
      </c>
      <c r="S12" s="2">
        <v>38.276026587037691</v>
      </c>
      <c r="T12" s="2">
        <v>12.758675529012564</v>
      </c>
      <c r="U12" s="2">
        <v>643.67329597559569</v>
      </c>
      <c r="V12" s="2">
        <v>8.7468003910048621E-49</v>
      </c>
    </row>
    <row r="13" spans="1:25" x14ac:dyDescent="0.35">
      <c r="A13">
        <v>1961</v>
      </c>
      <c r="B13">
        <v>411400.09375</v>
      </c>
      <c r="C13">
        <v>21.068822860717773</v>
      </c>
      <c r="D13">
        <v>1.9270913600921631</v>
      </c>
      <c r="E13">
        <v>1713169.25</v>
      </c>
      <c r="F13">
        <f t="shared" si="2"/>
        <v>1.9304492639841258</v>
      </c>
      <c r="G13">
        <f t="shared" si="0"/>
        <v>1.0580320741023621</v>
      </c>
      <c r="H13">
        <f t="shared" si="0"/>
        <v>1.0744757917136836</v>
      </c>
      <c r="I13">
        <f t="shared" si="0"/>
        <v>1.7539312704494721</v>
      </c>
      <c r="J13">
        <f t="shared" si="3"/>
        <v>0.65775275509429088</v>
      </c>
      <c r="K13">
        <f t="shared" si="1"/>
        <v>5.6410648763325133E-2</v>
      </c>
      <c r="L13">
        <f>LN(I13)</f>
        <v>0.56185970871787705</v>
      </c>
      <c r="M13">
        <v>1961</v>
      </c>
      <c r="N13">
        <f t="shared" si="4"/>
        <v>408182.57033818844</v>
      </c>
      <c r="Q13" s="2" t="s">
        <v>22</v>
      </c>
      <c r="R13" s="2">
        <v>66</v>
      </c>
      <c r="S13" s="2">
        <v>1.3082297963573677</v>
      </c>
      <c r="T13" s="2">
        <v>1.9821663581172239E-2</v>
      </c>
      <c r="U13" s="2"/>
      <c r="V13" s="2"/>
    </row>
    <row r="14" spans="1:25" ht="15" thickBot="1" x14ac:dyDescent="0.4">
      <c r="A14">
        <v>1962</v>
      </c>
      <c r="B14">
        <v>434536.09375</v>
      </c>
      <c r="C14">
        <v>21.007335662841797</v>
      </c>
      <c r="D14">
        <v>1.9418536424636841</v>
      </c>
      <c r="E14">
        <v>1836715.125</v>
      </c>
      <c r="F14">
        <f t="shared" si="2"/>
        <v>2.0390123752960969</v>
      </c>
      <c r="G14">
        <f t="shared" si="0"/>
        <v>1.0549443160472711</v>
      </c>
      <c r="H14">
        <f t="shared" si="0"/>
        <v>1.0827067014500453</v>
      </c>
      <c r="I14">
        <f t="shared" si="0"/>
        <v>1.880416714603657</v>
      </c>
      <c r="J14">
        <f t="shared" si="3"/>
        <v>0.7124655608706616</v>
      </c>
      <c r="K14">
        <f t="shared" si="1"/>
        <v>5.3487984537216662E-2</v>
      </c>
      <c r="L14">
        <f>LN(I14)</f>
        <v>0.63149340898371298</v>
      </c>
      <c r="M14">
        <v>1962</v>
      </c>
      <c r="N14">
        <f t="shared" si="4"/>
        <v>437216.74364128662</v>
      </c>
      <c r="Q14" s="3" t="s">
        <v>23</v>
      </c>
      <c r="R14" s="3">
        <v>69</v>
      </c>
      <c r="S14" s="3">
        <v>39.584256383395058</v>
      </c>
      <c r="T14" s="3"/>
      <c r="U14" s="3"/>
      <c r="V14" s="3"/>
    </row>
    <row r="15" spans="1:25" ht="15" thickBot="1" x14ac:dyDescent="0.4">
      <c r="A15">
        <v>1963</v>
      </c>
      <c r="B15">
        <v>454516.90625</v>
      </c>
      <c r="C15">
        <v>20.65892219543457</v>
      </c>
      <c r="D15">
        <v>1.9567288160324097</v>
      </c>
      <c r="E15">
        <v>1964864.125</v>
      </c>
      <c r="F15">
        <f t="shared" si="2"/>
        <v>2.1327701195708695</v>
      </c>
      <c r="G15">
        <f t="shared" si="0"/>
        <v>1.0374477228107613</v>
      </c>
      <c r="H15">
        <f t="shared" si="0"/>
        <v>1.0910005551967459</v>
      </c>
      <c r="I15">
        <f t="shared" si="0"/>
        <v>2.0116148074814211</v>
      </c>
      <c r="J15">
        <f t="shared" si="3"/>
        <v>0.7574216603905235</v>
      </c>
      <c r="K15">
        <f t="shared" si="1"/>
        <v>3.6763584200937602E-2</v>
      </c>
      <c r="L15">
        <f>LN(I15)</f>
        <v>0.6989377863352203</v>
      </c>
      <c r="M15">
        <v>1963</v>
      </c>
      <c r="N15">
        <f t="shared" si="4"/>
        <v>473743.50040223298</v>
      </c>
    </row>
    <row r="16" spans="1:25" x14ac:dyDescent="0.35">
      <c r="A16">
        <v>1964</v>
      </c>
      <c r="B16">
        <v>467301.90625</v>
      </c>
      <c r="C16">
        <v>20.587190628051758</v>
      </c>
      <c r="D16">
        <v>1.9717181921005249</v>
      </c>
      <c r="E16">
        <v>2072232</v>
      </c>
      <c r="F16">
        <f t="shared" si="2"/>
        <v>2.1927623126087132</v>
      </c>
      <c r="G16">
        <f t="shared" si="0"/>
        <v>1.0338455140154064</v>
      </c>
      <c r="H16">
        <f t="shared" si="0"/>
        <v>1.0993580840880135</v>
      </c>
      <c r="I16">
        <f t="shared" si="0"/>
        <v>2.1215373229621362</v>
      </c>
      <c r="J16">
        <f t="shared" si="3"/>
        <v>0.78516207897836765</v>
      </c>
      <c r="K16">
        <f t="shared" si="1"/>
        <v>3.3285358749367708E-2</v>
      </c>
      <c r="L16">
        <f>LN(I16)</f>
        <v>0.7521409782286298</v>
      </c>
      <c r="M16">
        <v>1964</v>
      </c>
      <c r="N16">
        <f t="shared" si="4"/>
        <v>499459.96628125152</v>
      </c>
      <c r="Q16" s="4"/>
      <c r="R16" s="4" t="s">
        <v>30</v>
      </c>
      <c r="S16" s="4" t="s">
        <v>18</v>
      </c>
      <c r="T16" s="4" t="s">
        <v>31</v>
      </c>
      <c r="U16" s="4" t="s">
        <v>32</v>
      </c>
      <c r="V16" s="4" t="s">
        <v>33</v>
      </c>
      <c r="W16" s="4" t="s">
        <v>34</v>
      </c>
      <c r="X16" s="4" t="s">
        <v>35</v>
      </c>
      <c r="Y16" s="4" t="s">
        <v>36</v>
      </c>
    </row>
    <row r="17" spans="1:25" x14ac:dyDescent="0.35">
      <c r="A17">
        <v>1965</v>
      </c>
      <c r="B17">
        <v>480474.125</v>
      </c>
      <c r="C17">
        <v>20.085063934326172</v>
      </c>
      <c r="D17">
        <v>1.9868221282958984</v>
      </c>
      <c r="E17">
        <v>2158284</v>
      </c>
      <c r="F17">
        <f t="shared" si="2"/>
        <v>2.2545714866397422</v>
      </c>
      <c r="G17">
        <f t="shared" si="0"/>
        <v>1.0086297650987843</v>
      </c>
      <c r="H17">
        <f t="shared" si="0"/>
        <v>1.1077794875240916</v>
      </c>
      <c r="I17">
        <f t="shared" si="0"/>
        <v>2.2096367875566112</v>
      </c>
      <c r="J17">
        <f t="shared" si="3"/>
        <v>0.8129599267993397</v>
      </c>
      <c r="K17">
        <f t="shared" si="1"/>
        <v>8.5927415266286254E-3</v>
      </c>
      <c r="L17">
        <f>LN(I17)</f>
        <v>0.79282815250090344</v>
      </c>
      <c r="M17">
        <v>1965</v>
      </c>
      <c r="N17">
        <f t="shared" si="4"/>
        <v>531106.87078950135</v>
      </c>
      <c r="Q17" s="2" t="s">
        <v>24</v>
      </c>
      <c r="R17" s="2">
        <v>7.4272124745800214</v>
      </c>
      <c r="S17" s="2">
        <v>21.453786297616439</v>
      </c>
      <c r="T17" s="2">
        <v>0.34619588223479231</v>
      </c>
      <c r="U17" s="2">
        <v>0.73029672747185681</v>
      </c>
      <c r="V17" s="2">
        <v>-35.406653899047612</v>
      </c>
      <c r="W17" s="2">
        <v>50.26107884820766</v>
      </c>
      <c r="X17" s="2">
        <v>-35.406653899047612</v>
      </c>
      <c r="Y17" s="2">
        <v>50.26107884820766</v>
      </c>
    </row>
    <row r="18" spans="1:25" x14ac:dyDescent="0.35">
      <c r="A18">
        <v>1966</v>
      </c>
      <c r="B18">
        <v>507443</v>
      </c>
      <c r="C18">
        <v>19.757144927978516</v>
      </c>
      <c r="D18">
        <v>2.0020418167114258</v>
      </c>
      <c r="E18">
        <v>2251476.75</v>
      </c>
      <c r="F18">
        <f t="shared" si="2"/>
        <v>2.381119938342009</v>
      </c>
      <c r="G18">
        <f t="shared" si="0"/>
        <v>0.99216236069194053</v>
      </c>
      <c r="H18">
        <f t="shared" si="0"/>
        <v>1.1162654301724606</v>
      </c>
      <c r="I18">
        <f t="shared" si="0"/>
        <v>2.305046904452055</v>
      </c>
      <c r="J18">
        <f t="shared" si="3"/>
        <v>0.86757093933222573</v>
      </c>
      <c r="K18">
        <f t="shared" si="3"/>
        <v>-7.8685150373865986E-3</v>
      </c>
      <c r="L18">
        <f>LN(I18)</f>
        <v>0.83510102524463437</v>
      </c>
      <c r="M18">
        <v>1966</v>
      </c>
      <c r="N18">
        <f t="shared" si="4"/>
        <v>561048.08669938962</v>
      </c>
      <c r="Q18" s="2" t="s">
        <v>10</v>
      </c>
      <c r="R18" s="2">
        <v>-0.99323675212661711</v>
      </c>
      <c r="S18" s="2">
        <v>0.73048071919953206</v>
      </c>
      <c r="T18" s="2">
        <v>-1.3597028997767602</v>
      </c>
      <c r="U18" s="2">
        <v>0.17855111918933741</v>
      </c>
      <c r="V18" s="2">
        <v>-2.4516885648110978</v>
      </c>
      <c r="W18" s="2">
        <v>0.46521506055786366</v>
      </c>
      <c r="X18" s="2">
        <v>-2.4516885648110978</v>
      </c>
      <c r="Y18" s="2">
        <v>0.46521506055786366</v>
      </c>
    </row>
    <row r="19" spans="1:25" x14ac:dyDescent="0.35">
      <c r="A19">
        <v>1967</v>
      </c>
      <c r="B19">
        <v>544073.25</v>
      </c>
      <c r="C19">
        <v>20.003082275390625</v>
      </c>
      <c r="D19">
        <v>2.0173783302307129</v>
      </c>
      <c r="E19">
        <v>2364906.75</v>
      </c>
      <c r="F19">
        <f t="shared" si="2"/>
        <v>2.5530033195719253</v>
      </c>
      <c r="G19">
        <f t="shared" si="0"/>
        <v>1.0045128182140275</v>
      </c>
      <c r="H19">
        <f t="shared" si="0"/>
        <v>1.1248165102338519</v>
      </c>
      <c r="I19">
        <f t="shared" si="0"/>
        <v>2.4211757831411185</v>
      </c>
      <c r="J19">
        <f t="shared" si="3"/>
        <v>0.9372704385216919</v>
      </c>
      <c r="K19">
        <f t="shared" si="3"/>
        <v>4.5026659819042336E-3</v>
      </c>
      <c r="L19">
        <f>LN(I19)</f>
        <v>0.88425328297856753</v>
      </c>
      <c r="M19">
        <v>1967</v>
      </c>
      <c r="N19">
        <f t="shared" si="4"/>
        <v>579914.79986355745</v>
      </c>
      <c r="Q19" s="2" t="s">
        <v>12</v>
      </c>
      <c r="R19" s="2">
        <v>0.99844115430910929</v>
      </c>
      <c r="S19" s="2">
        <v>0.20557677030312005</v>
      </c>
      <c r="T19" s="2">
        <v>4.8567800381187132</v>
      </c>
      <c r="U19" s="2">
        <v>7.6663970338477941E-6</v>
      </c>
      <c r="V19" s="2">
        <v>0.58799388935876751</v>
      </c>
      <c r="W19" s="2">
        <v>1.4088884192594511</v>
      </c>
      <c r="X19" s="2">
        <v>0.58799388935876751</v>
      </c>
      <c r="Y19" s="2">
        <v>1.4088884192594511</v>
      </c>
    </row>
    <row r="20" spans="1:25" ht="15" thickBot="1" x14ac:dyDescent="0.4">
      <c r="A20">
        <v>1968</v>
      </c>
      <c r="B20">
        <v>579405.5625</v>
      </c>
      <c r="C20">
        <v>19.992835998535156</v>
      </c>
      <c r="D20">
        <v>2.032832145690918</v>
      </c>
      <c r="E20">
        <v>2485635.25</v>
      </c>
      <c r="F20">
        <f t="shared" si="2"/>
        <v>2.7187962731873667</v>
      </c>
      <c r="G20">
        <f t="shared" si="0"/>
        <v>1.0039982716907172</v>
      </c>
      <c r="H20">
        <f t="shared" si="0"/>
        <v>1.1334329935752576</v>
      </c>
      <c r="I20">
        <f t="shared" si="0"/>
        <v>2.5447768175307206</v>
      </c>
      <c r="J20">
        <f t="shared" si="3"/>
        <v>1.0001892357329578</v>
      </c>
      <c r="K20">
        <f t="shared" si="3"/>
        <v>3.990299844467359E-3</v>
      </c>
      <c r="L20">
        <f>LN(I20)</f>
        <v>0.93404295167015305</v>
      </c>
      <c r="M20">
        <v>1968</v>
      </c>
      <c r="N20">
        <f t="shared" si="4"/>
        <v>607522.13083025045</v>
      </c>
      <c r="Q20" s="3" t="s">
        <v>0</v>
      </c>
      <c r="R20" s="3">
        <v>-3.71354722107007E-3</v>
      </c>
      <c r="S20" s="3">
        <v>1.1006235323083322E-2</v>
      </c>
      <c r="T20" s="3">
        <v>-0.33740394531467688</v>
      </c>
      <c r="U20" s="3">
        <v>0.73688312713420578</v>
      </c>
      <c r="V20" s="3">
        <v>-2.5688205053754333E-2</v>
      </c>
      <c r="W20" s="3">
        <v>1.8261110611614194E-2</v>
      </c>
      <c r="X20" s="3">
        <v>-2.5688205053754333E-2</v>
      </c>
      <c r="Y20" s="3">
        <v>1.8261110611614194E-2</v>
      </c>
    </row>
    <row r="21" spans="1:25" x14ac:dyDescent="0.35">
      <c r="A21">
        <v>1969</v>
      </c>
      <c r="B21">
        <v>614753.3125</v>
      </c>
      <c r="C21">
        <v>19.849372863769531</v>
      </c>
      <c r="D21">
        <v>2.0484042167663574</v>
      </c>
      <c r="E21">
        <v>2630342</v>
      </c>
      <c r="F21">
        <f t="shared" si="2"/>
        <v>2.884661665557601</v>
      </c>
      <c r="G21">
        <f t="shared" si="0"/>
        <v>0.99679385410000765</v>
      </c>
      <c r="H21">
        <f t="shared" si="0"/>
        <v>1.1421154119306616</v>
      </c>
      <c r="I21">
        <f t="shared" si="0"/>
        <v>2.6929266246032642</v>
      </c>
      <c r="J21">
        <f t="shared" si="3"/>
        <v>1.0594076194460922</v>
      </c>
      <c r="K21">
        <f t="shared" si="3"/>
        <v>-3.2112965979643085E-3</v>
      </c>
      <c r="L21">
        <f>LN(I21)</f>
        <v>0.99062856674577338</v>
      </c>
      <c r="M21">
        <v>1969</v>
      </c>
      <c r="N21">
        <f t="shared" si="4"/>
        <v>645048.40066705272</v>
      </c>
      <c r="Q21" s="2" t="s">
        <v>37</v>
      </c>
      <c r="R21">
        <f>EXP(R17)</f>
        <v>1681.1148854347912</v>
      </c>
    </row>
    <row r="22" spans="1:25" x14ac:dyDescent="0.35">
      <c r="A22">
        <v>1970</v>
      </c>
      <c r="B22">
        <v>697684.375</v>
      </c>
      <c r="C22">
        <v>19.941598892211914</v>
      </c>
      <c r="D22">
        <v>2.0640957355499268</v>
      </c>
      <c r="E22">
        <v>2865404</v>
      </c>
      <c r="F22">
        <f t="shared" si="2"/>
        <v>3.2738064688687851</v>
      </c>
      <c r="G22">
        <f t="shared" si="0"/>
        <v>1.0014252517250286</v>
      </c>
      <c r="H22">
        <f t="shared" si="0"/>
        <v>1.1508644299675437</v>
      </c>
      <c r="I22">
        <f t="shared" si="0"/>
        <v>2.9335815349656778</v>
      </c>
      <c r="J22">
        <f t="shared" si="3"/>
        <v>1.1859533656772876</v>
      </c>
      <c r="K22">
        <f t="shared" si="3"/>
        <v>1.4242370178164717E-3</v>
      </c>
      <c r="L22">
        <f>LN(I22)</f>
        <v>1.0762240434293169</v>
      </c>
      <c r="M22">
        <v>1970</v>
      </c>
      <c r="N22">
        <f t="shared" si="4"/>
        <v>696779.9639473214</v>
      </c>
    </row>
    <row r="23" spans="1:25" x14ac:dyDescent="0.35">
      <c r="A23">
        <v>1971</v>
      </c>
      <c r="B23">
        <v>715245.25</v>
      </c>
      <c r="C23">
        <v>19.957685470581055</v>
      </c>
      <c r="D23">
        <v>2.0857734680175781</v>
      </c>
      <c r="E23">
        <v>3043862.5</v>
      </c>
      <c r="F23">
        <f t="shared" si="2"/>
        <v>3.3562089250997937</v>
      </c>
      <c r="G23">
        <f t="shared" si="0"/>
        <v>1.0022330859353037</v>
      </c>
      <c r="H23">
        <f t="shared" si="0"/>
        <v>1.1629511422210941</v>
      </c>
      <c r="I23">
        <f t="shared" si="0"/>
        <v>3.1162861589411008</v>
      </c>
      <c r="J23">
        <f t="shared" si="3"/>
        <v>1.2108120408686163</v>
      </c>
      <c r="K23">
        <f t="shared" si="3"/>
        <v>2.2305963045904519E-3</v>
      </c>
      <c r="L23">
        <f>LN(I23)</f>
        <v>1.1366419591388459</v>
      </c>
      <c r="M23">
        <v>1971</v>
      </c>
      <c r="N23">
        <f t="shared" si="4"/>
        <v>736772.34576592699</v>
      </c>
    </row>
    <row r="24" spans="1:25" x14ac:dyDescent="0.35">
      <c r="A24">
        <v>1972</v>
      </c>
      <c r="B24">
        <v>751208.875</v>
      </c>
      <c r="C24">
        <v>19.910015106201172</v>
      </c>
      <c r="D24">
        <v>2.1076788902282715</v>
      </c>
      <c r="E24">
        <v>3173252.5</v>
      </c>
      <c r="F24">
        <f t="shared" si="2"/>
        <v>3.5249642425296432</v>
      </c>
      <c r="G24">
        <f t="shared" si="0"/>
        <v>0.99983918026570406</v>
      </c>
      <c r="H24">
        <f t="shared" si="0"/>
        <v>1.1751648059632902</v>
      </c>
      <c r="I24">
        <f t="shared" si="0"/>
        <v>3.2487547793552585</v>
      </c>
      <c r="J24">
        <f t="shared" si="3"/>
        <v>1.2598702922495599</v>
      </c>
      <c r="K24">
        <f t="shared" si="3"/>
        <v>-1.6083266717599909E-4</v>
      </c>
      <c r="L24">
        <f>LN(I24)</f>
        <v>1.1782717781091514</v>
      </c>
      <c r="M24">
        <v>1972</v>
      </c>
      <c r="N24">
        <f t="shared" si="4"/>
        <v>767014.40624273743</v>
      </c>
    </row>
    <row r="25" spans="1:25" x14ac:dyDescent="0.35">
      <c r="A25">
        <v>1973</v>
      </c>
      <c r="B25">
        <v>816292.8125</v>
      </c>
      <c r="C25">
        <v>20.166131973266602</v>
      </c>
      <c r="D25">
        <v>2.1298143863677979</v>
      </c>
      <c r="E25">
        <v>3305078.5</v>
      </c>
      <c r="F25">
        <f t="shared" si="2"/>
        <v>3.8303633932658938</v>
      </c>
      <c r="G25">
        <f t="shared" si="0"/>
        <v>1.0127008319044897</v>
      </c>
      <c r="H25">
        <f t="shared" si="0"/>
        <v>1.1875067505290919</v>
      </c>
      <c r="I25">
        <f t="shared" si="0"/>
        <v>3.3837173603485096</v>
      </c>
      <c r="J25">
        <f t="shared" si="3"/>
        <v>1.3429596794399363</v>
      </c>
      <c r="K25">
        <f t="shared" si="3"/>
        <v>1.2620852827562697E-2</v>
      </c>
      <c r="L25">
        <f>LN(I25)</f>
        <v>1.2189749159001493</v>
      </c>
      <c r="M25">
        <v>1973</v>
      </c>
      <c r="N25">
        <f t="shared" si="4"/>
        <v>785826.85715655831</v>
      </c>
    </row>
    <row r="26" spans="1:25" x14ac:dyDescent="0.35">
      <c r="A26">
        <v>1974</v>
      </c>
      <c r="B26">
        <v>873768.875</v>
      </c>
      <c r="C26">
        <v>20.446121215820313</v>
      </c>
      <c r="D26">
        <v>2.1521823406219482</v>
      </c>
      <c r="E26">
        <v>3458042.75</v>
      </c>
      <c r="F26">
        <f t="shared" si="2"/>
        <v>4.100063435233448</v>
      </c>
      <c r="G26">
        <f t="shared" si="0"/>
        <v>1.026761304147473</v>
      </c>
      <c r="H26">
        <f t="shared" si="0"/>
        <v>1.1999783052534587</v>
      </c>
      <c r="I26">
        <f t="shared" si="0"/>
        <v>3.5403211409357751</v>
      </c>
      <c r="J26">
        <f t="shared" si="3"/>
        <v>1.4110024455987298</v>
      </c>
      <c r="K26">
        <f t="shared" si="3"/>
        <v>2.6409483433538633E-2</v>
      </c>
      <c r="L26">
        <f>LN(I26)</f>
        <v>1.2642174408095419</v>
      </c>
      <c r="M26">
        <v>1974</v>
      </c>
      <c r="N26">
        <f t="shared" si="4"/>
        <v>807949.50401832082</v>
      </c>
    </row>
    <row r="27" spans="1:25" x14ac:dyDescent="0.35">
      <c r="A27">
        <v>1975</v>
      </c>
      <c r="B27">
        <v>863432.625</v>
      </c>
      <c r="C27">
        <v>20.448301315307617</v>
      </c>
      <c r="D27">
        <v>2.1747851371765137</v>
      </c>
      <c r="E27">
        <v>3611263.25</v>
      </c>
      <c r="F27">
        <f t="shared" si="2"/>
        <v>4.0515617296966928</v>
      </c>
      <c r="G27">
        <f t="shared" si="0"/>
        <v>1.0268707841690932</v>
      </c>
      <c r="H27">
        <f t="shared" si="0"/>
        <v>1.21258079947135</v>
      </c>
      <c r="I27">
        <f t="shared" si="0"/>
        <v>3.697187268566716</v>
      </c>
      <c r="J27">
        <f t="shared" si="3"/>
        <v>1.3991024190599319</v>
      </c>
      <c r="K27">
        <f t="shared" si="3"/>
        <v>2.6516104305258265E-2</v>
      </c>
      <c r="L27">
        <f>LN(I27)</f>
        <v>1.3075723328687243</v>
      </c>
      <c r="M27">
        <v>1975</v>
      </c>
      <c r="N27">
        <f t="shared" si="4"/>
        <v>840475.18054922728</v>
      </c>
    </row>
    <row r="28" spans="1:25" x14ac:dyDescent="0.35">
      <c r="A28">
        <v>1976</v>
      </c>
      <c r="B28">
        <v>950277.0625</v>
      </c>
      <c r="C28">
        <v>20.658002853393555</v>
      </c>
      <c r="D28">
        <v>2.1976256370544434</v>
      </c>
      <c r="E28">
        <v>3810655</v>
      </c>
      <c r="F28">
        <f t="shared" si="2"/>
        <v>4.4590696107106123</v>
      </c>
      <c r="G28">
        <f t="shared" si="0"/>
        <v>1.0374015553825713</v>
      </c>
      <c r="H28">
        <f t="shared" si="0"/>
        <v>1.2253158283847179</v>
      </c>
      <c r="I28">
        <f t="shared" si="0"/>
        <v>3.9013232145012138</v>
      </c>
      <c r="J28">
        <f t="shared" si="3"/>
        <v>1.494940136806421</v>
      </c>
      <c r="K28">
        <f t="shared" si="3"/>
        <v>3.6719082242474589E-2</v>
      </c>
      <c r="L28">
        <f>LN(I28)</f>
        <v>1.3613157813607417</v>
      </c>
      <c r="M28">
        <v>1976</v>
      </c>
      <c r="N28">
        <f t="shared" si="4"/>
        <v>874611.31294119381</v>
      </c>
    </row>
    <row r="29" spans="1:25" x14ac:dyDescent="0.35">
      <c r="A29">
        <v>1977</v>
      </c>
      <c r="B29">
        <v>999901.8125</v>
      </c>
      <c r="C29">
        <v>20.729042053222656</v>
      </c>
      <c r="D29">
        <v>2.2207057476043701</v>
      </c>
      <c r="E29">
        <v>4068325.75</v>
      </c>
      <c r="F29">
        <f t="shared" si="2"/>
        <v>4.6919282404685116</v>
      </c>
      <c r="G29">
        <f t="shared" si="0"/>
        <v>1.0409689949322147</v>
      </c>
      <c r="H29">
        <f t="shared" si="0"/>
        <v>1.2381844554615296</v>
      </c>
      <c r="I29">
        <f t="shared" si="0"/>
        <v>4.1651248125658347</v>
      </c>
      <c r="J29">
        <f t="shared" si="3"/>
        <v>1.5458436366564805</v>
      </c>
      <c r="K29">
        <f t="shared" si="3"/>
        <v>4.0152005262494878E-2</v>
      </c>
      <c r="L29">
        <f>LN(I29)</f>
        <v>1.4267462421724058</v>
      </c>
      <c r="M29">
        <v>1977</v>
      </c>
      <c r="N29">
        <f t="shared" si="4"/>
        <v>927028.94195364136</v>
      </c>
    </row>
    <row r="30" spans="1:25" x14ac:dyDescent="0.35">
      <c r="A30">
        <v>1978</v>
      </c>
      <c r="B30">
        <v>1059180</v>
      </c>
      <c r="C30">
        <v>20.809375762939453</v>
      </c>
      <c r="D30">
        <v>2.2440280914306641</v>
      </c>
      <c r="E30">
        <v>4339257.5</v>
      </c>
      <c r="F30">
        <f t="shared" si="2"/>
        <v>4.9700845539165757</v>
      </c>
      <c r="G30">
        <f t="shared" si="0"/>
        <v>1.045003185265196</v>
      </c>
      <c r="H30">
        <f t="shared" si="0"/>
        <v>1.2511881429702407</v>
      </c>
      <c r="I30">
        <f t="shared" si="0"/>
        <v>4.4425029341277291</v>
      </c>
      <c r="J30">
        <f t="shared" si="3"/>
        <v>1.6034368528242984</v>
      </c>
      <c r="K30">
        <f t="shared" si="3"/>
        <v>4.4019933512794887E-2</v>
      </c>
      <c r="L30">
        <f>LN(I30)</f>
        <v>1.4912179415141449</v>
      </c>
      <c r="M30">
        <v>1978</v>
      </c>
      <c r="N30">
        <f t="shared" si="4"/>
        <v>981223.89838331437</v>
      </c>
    </row>
    <row r="31" spans="1:25" x14ac:dyDescent="0.35">
      <c r="A31">
        <v>1979</v>
      </c>
      <c r="B31">
        <v>1156425.375</v>
      </c>
      <c r="C31">
        <v>21.063972473144531</v>
      </c>
      <c r="D31">
        <v>2.2675955295562744</v>
      </c>
      <c r="E31">
        <v>4629148.5</v>
      </c>
      <c r="F31">
        <f t="shared" si="2"/>
        <v>5.4263976793790327</v>
      </c>
      <c r="G31">
        <f t="shared" si="0"/>
        <v>1.0577884978162901</v>
      </c>
      <c r="H31">
        <f t="shared" si="0"/>
        <v>1.2643284861128032</v>
      </c>
      <c r="I31">
        <f t="shared" si="0"/>
        <v>4.7392914095932248</v>
      </c>
      <c r="J31">
        <f t="shared" si="3"/>
        <v>1.69127550299577</v>
      </c>
      <c r="K31">
        <f t="shared" si="3"/>
        <v>5.6180405905891226E-2</v>
      </c>
      <c r="L31">
        <f>LN(I31)</f>
        <v>1.5558876328849962</v>
      </c>
      <c r="M31">
        <v>1979</v>
      </c>
      <c r="N31">
        <f t="shared" si="4"/>
        <v>1030271.6397282946</v>
      </c>
    </row>
    <row r="32" spans="1:25" x14ac:dyDescent="0.35">
      <c r="A32">
        <v>1980</v>
      </c>
      <c r="B32">
        <v>1236363.75</v>
      </c>
      <c r="C32">
        <v>21.402023315429688</v>
      </c>
      <c r="D32">
        <v>2.2914106845855713</v>
      </c>
      <c r="E32">
        <v>4853549.5</v>
      </c>
      <c r="F32">
        <f t="shared" si="2"/>
        <v>5.8014996288613592</v>
      </c>
      <c r="G32">
        <f t="shared" si="0"/>
        <v>1.0747647017636819</v>
      </c>
      <c r="H32">
        <f t="shared" si="0"/>
        <v>1.2776069471576725</v>
      </c>
      <c r="I32">
        <f t="shared" si="0"/>
        <v>4.9690316591454113</v>
      </c>
      <c r="J32">
        <f t="shared" si="3"/>
        <v>1.7581164408325849</v>
      </c>
      <c r="K32">
        <f t="shared" si="3"/>
        <v>7.2101755541151585E-2</v>
      </c>
      <c r="L32">
        <f>LN(I32)</f>
        <v>1.6032249839312231</v>
      </c>
      <c r="M32">
        <v>1980</v>
      </c>
      <c r="N32">
        <f t="shared" si="4"/>
        <v>1059247.592790097</v>
      </c>
    </row>
    <row r="33" spans="1:14" x14ac:dyDescent="0.35">
      <c r="A33">
        <v>1981</v>
      </c>
      <c r="B33">
        <v>1216659</v>
      </c>
      <c r="C33">
        <v>21.424503326416016</v>
      </c>
      <c r="D33">
        <v>2.316392183303833</v>
      </c>
      <c r="E33">
        <v>4967053</v>
      </c>
      <c r="F33">
        <f t="shared" si="2"/>
        <v>5.7090372772178357</v>
      </c>
      <c r="G33">
        <f t="shared" si="0"/>
        <v>1.0758936007442725</v>
      </c>
      <c r="H33">
        <f t="shared" si="0"/>
        <v>1.2915357188647985</v>
      </c>
      <c r="I33">
        <f t="shared" si="0"/>
        <v>5.0852357866450513</v>
      </c>
      <c r="J33">
        <f t="shared" si="3"/>
        <v>1.7420504065137625</v>
      </c>
      <c r="K33">
        <f t="shared" si="3"/>
        <v>7.3151572783579824E-2</v>
      </c>
      <c r="L33">
        <f>LN(I33)</f>
        <v>1.6263413974805858</v>
      </c>
      <c r="M33">
        <v>1981</v>
      </c>
      <c r="N33">
        <f t="shared" si="4"/>
        <v>1078836.2914599774</v>
      </c>
    </row>
    <row r="34" spans="1:14" x14ac:dyDescent="0.35">
      <c r="A34">
        <v>1982</v>
      </c>
      <c r="B34">
        <v>1197943.625</v>
      </c>
      <c r="C34">
        <v>21.508684158325195</v>
      </c>
      <c r="D34">
        <v>2.3416461944580078</v>
      </c>
      <c r="E34">
        <v>4974315</v>
      </c>
      <c r="F34">
        <f t="shared" si="2"/>
        <v>5.6212174579158694</v>
      </c>
      <c r="G34">
        <f t="shared" si="0"/>
        <v>1.08012098548111</v>
      </c>
      <c r="H34">
        <f t="shared" si="0"/>
        <v>1.3056164335578115</v>
      </c>
      <c r="I34">
        <f t="shared" si="0"/>
        <v>5.0926705738886371</v>
      </c>
      <c r="J34">
        <f t="shared" si="3"/>
        <v>1.7265482699672094</v>
      </c>
      <c r="K34">
        <f t="shared" si="3"/>
        <v>7.7073058455574509E-2</v>
      </c>
      <c r="L34">
        <f>LN(I34)</f>
        <v>1.6278023636759185</v>
      </c>
      <c r="M34">
        <v>1982</v>
      </c>
      <c r="N34">
        <f t="shared" si="4"/>
        <v>1072221.9993566526</v>
      </c>
    </row>
    <row r="35" spans="1:14" x14ac:dyDescent="0.35">
      <c r="A35">
        <v>1983</v>
      </c>
      <c r="B35">
        <v>1184148.375</v>
      </c>
      <c r="C35">
        <v>21.587814331054688</v>
      </c>
      <c r="D35">
        <v>2.3671753406524658</v>
      </c>
      <c r="E35">
        <v>4919659.5</v>
      </c>
      <c r="F35">
        <f t="shared" si="2"/>
        <v>5.5564847789166274</v>
      </c>
      <c r="G35">
        <f t="shared" si="0"/>
        <v>1.0840947367120419</v>
      </c>
      <c r="H35">
        <f t="shared" si="0"/>
        <v>1.3198505535051672</v>
      </c>
      <c r="I35">
        <f t="shared" si="0"/>
        <v>5.036714636930248</v>
      </c>
      <c r="J35">
        <f t="shared" si="3"/>
        <v>1.7149656743104911</v>
      </c>
      <c r="K35">
        <f t="shared" si="3"/>
        <v>8.0745294689504643E-2</v>
      </c>
      <c r="L35">
        <f>LN(I35)</f>
        <v>1.6167540117797039</v>
      </c>
      <c r="M35">
        <v>1983</v>
      </c>
      <c r="N35">
        <f t="shared" si="4"/>
        <v>1052681.8531390838</v>
      </c>
    </row>
    <row r="36" spans="1:14" x14ac:dyDescent="0.35">
      <c r="A36">
        <v>1984</v>
      </c>
      <c r="B36">
        <v>1199590.5</v>
      </c>
      <c r="C36">
        <v>21.598342895507813</v>
      </c>
      <c r="D36">
        <v>2.3929829597473145</v>
      </c>
      <c r="E36">
        <v>4915891</v>
      </c>
      <c r="F36">
        <f t="shared" si="2"/>
        <v>5.6289452360081027</v>
      </c>
      <c r="G36">
        <f t="shared" si="0"/>
        <v>1.0846234591261654</v>
      </c>
      <c r="H36">
        <f t="shared" si="0"/>
        <v>1.3342399397758089</v>
      </c>
      <c r="I36">
        <f t="shared" si="0"/>
        <v>5.0328564717240436</v>
      </c>
      <c r="J36">
        <f t="shared" si="3"/>
        <v>1.7279220775321122</v>
      </c>
      <c r="K36">
        <f t="shared" si="3"/>
        <v>8.123288447928291E-2</v>
      </c>
      <c r="L36">
        <f>LN(I36)</f>
        <v>1.6159877099475064</v>
      </c>
      <c r="M36">
        <v>1984</v>
      </c>
      <c r="N36">
        <f t="shared" si="4"/>
        <v>1047470.3921070201</v>
      </c>
    </row>
    <row r="37" spans="1:14" x14ac:dyDescent="0.35">
      <c r="A37">
        <v>1985</v>
      </c>
      <c r="B37">
        <v>1210967.25</v>
      </c>
      <c r="C37">
        <v>21.817836761474609</v>
      </c>
      <c r="D37">
        <v>2.4190719127655029</v>
      </c>
      <c r="E37">
        <v>4993636</v>
      </c>
      <c r="F37">
        <f t="shared" si="2"/>
        <v>5.6823293722727319</v>
      </c>
      <c r="G37">
        <f t="shared" si="0"/>
        <v>1.0956459804979972</v>
      </c>
      <c r="H37">
        <f t="shared" si="0"/>
        <v>1.3487861875716884</v>
      </c>
      <c r="I37">
        <f t="shared" si="0"/>
        <v>5.1124512850334085</v>
      </c>
      <c r="J37">
        <f t="shared" si="3"/>
        <v>1.7373612494169715</v>
      </c>
      <c r="K37">
        <f t="shared" si="3"/>
        <v>9.1344125852169347E-2</v>
      </c>
      <c r="L37">
        <f>LN(I37)</f>
        <v>1.6316789927237005</v>
      </c>
      <c r="M37">
        <v>1985</v>
      </c>
      <c r="N37">
        <f t="shared" si="4"/>
        <v>1049473.4118524261</v>
      </c>
    </row>
    <row r="38" spans="1:14" x14ac:dyDescent="0.35">
      <c r="A38">
        <v>1986</v>
      </c>
      <c r="B38">
        <v>1292944.25</v>
      </c>
      <c r="C38">
        <v>21.985132217407227</v>
      </c>
      <c r="D38">
        <v>2.4454452991485596</v>
      </c>
      <c r="E38">
        <v>5173658</v>
      </c>
      <c r="F38">
        <f t="shared" si="2"/>
        <v>6.0669973432280173</v>
      </c>
      <c r="G38">
        <f t="shared" si="0"/>
        <v>1.1040472072489376</v>
      </c>
      <c r="H38">
        <f t="shared" si="0"/>
        <v>1.3634910250282533</v>
      </c>
      <c r="I38">
        <f t="shared" si="0"/>
        <v>5.2967566098977521</v>
      </c>
      <c r="J38">
        <f t="shared" si="3"/>
        <v>1.802863811054678</v>
      </c>
      <c r="K38">
        <f t="shared" si="3"/>
        <v>9.8982707129967776E-2</v>
      </c>
      <c r="L38">
        <f>LN(I38)</f>
        <v>1.6670946728372349</v>
      </c>
      <c r="M38">
        <v>1986</v>
      </c>
      <c r="N38">
        <f t="shared" si="4"/>
        <v>1075029.9605833837</v>
      </c>
    </row>
    <row r="39" spans="1:14" x14ac:dyDescent="0.35">
      <c r="A39">
        <v>1987</v>
      </c>
      <c r="B39">
        <v>1358465.125</v>
      </c>
      <c r="C39">
        <v>22.046121597290039</v>
      </c>
      <c r="D39">
        <v>2.4721059799194336</v>
      </c>
      <c r="E39">
        <v>5454008.5</v>
      </c>
      <c r="F39">
        <f t="shared" si="2"/>
        <v>6.3744467746717746</v>
      </c>
      <c r="G39">
        <f t="shared" si="0"/>
        <v>1.1071099659290127</v>
      </c>
      <c r="H39">
        <f t="shared" si="0"/>
        <v>1.378356047347455</v>
      </c>
      <c r="I39">
        <f t="shared" si="0"/>
        <v>5.5837775849918039</v>
      </c>
      <c r="J39">
        <f t="shared" si="3"/>
        <v>1.852297306835206</v>
      </c>
      <c r="K39">
        <f t="shared" si="3"/>
        <v>0.10175298567549537</v>
      </c>
      <c r="L39">
        <f>LN(I39)</f>
        <v>1.7198655338988618</v>
      </c>
      <c r="M39">
        <v>1987</v>
      </c>
      <c r="N39">
        <f t="shared" si="4"/>
        <v>1125887.9815551687</v>
      </c>
    </row>
    <row r="40" spans="1:14" x14ac:dyDescent="0.35">
      <c r="A40">
        <v>1988</v>
      </c>
      <c r="B40">
        <v>1418727</v>
      </c>
      <c r="C40">
        <v>22.285102844238281</v>
      </c>
      <c r="D40">
        <v>2.4990577697753906</v>
      </c>
      <c r="E40">
        <v>5851561.5</v>
      </c>
      <c r="F40">
        <f t="shared" si="2"/>
        <v>6.6572189324991049</v>
      </c>
      <c r="G40">
        <f t="shared" si="0"/>
        <v>1.1191111026822032</v>
      </c>
      <c r="H40">
        <f t="shared" si="0"/>
        <v>1.3933833814652288</v>
      </c>
      <c r="I40">
        <f t="shared" si="0"/>
        <v>5.9907896991544876</v>
      </c>
      <c r="J40">
        <f t="shared" si="3"/>
        <v>1.8957018196396129</v>
      </c>
      <c r="K40">
        <f t="shared" si="3"/>
        <v>0.11253471187403834</v>
      </c>
      <c r="L40">
        <f>LN(I40)</f>
        <v>1.7902232396905589</v>
      </c>
      <c r="M40">
        <v>1988</v>
      </c>
      <c r="N40">
        <f t="shared" si="4"/>
        <v>1190528.964449605</v>
      </c>
    </row>
    <row r="41" spans="1:14" x14ac:dyDescent="0.35">
      <c r="A41">
        <v>1989</v>
      </c>
      <c r="B41">
        <v>1477758.625</v>
      </c>
      <c r="C41">
        <v>22.439992904663086</v>
      </c>
      <c r="D41">
        <v>2.5263030529022217</v>
      </c>
      <c r="E41">
        <v>6351730</v>
      </c>
      <c r="F41">
        <f t="shared" si="2"/>
        <v>6.9342182787906657</v>
      </c>
      <c r="G41">
        <f t="shared" si="0"/>
        <v>1.1268893565017197</v>
      </c>
      <c r="H41">
        <f t="shared" si="0"/>
        <v>1.4085743567165347</v>
      </c>
      <c r="I41">
        <f t="shared" si="0"/>
        <v>6.5028588789181372</v>
      </c>
      <c r="J41">
        <f t="shared" si="3"/>
        <v>1.9364683262583733</v>
      </c>
      <c r="K41">
        <f t="shared" si="3"/>
        <v>0.11946105499564998</v>
      </c>
      <c r="L41">
        <f>LN(I41)</f>
        <v>1.8722419077316843</v>
      </c>
      <c r="M41">
        <v>1989</v>
      </c>
      <c r="N41">
        <f t="shared" si="4"/>
        <v>1278510.18761106</v>
      </c>
    </row>
    <row r="42" spans="1:14" x14ac:dyDescent="0.35">
      <c r="A42">
        <v>1990</v>
      </c>
      <c r="B42">
        <v>1541241.875</v>
      </c>
      <c r="C42">
        <v>22.803197860717773</v>
      </c>
      <c r="D42">
        <v>2.5538454055786133</v>
      </c>
      <c r="E42">
        <v>6936038</v>
      </c>
      <c r="F42">
        <f t="shared" si="2"/>
        <v>7.2321063811504391</v>
      </c>
      <c r="G42">
        <f t="shared" si="0"/>
        <v>1.1451287472602456</v>
      </c>
      <c r="H42">
        <f t="shared" si="0"/>
        <v>1.4239309671038118</v>
      </c>
      <c r="I42">
        <f t="shared" si="0"/>
        <v>7.1010695185112711</v>
      </c>
      <c r="J42">
        <f t="shared" si="3"/>
        <v>1.9785303327646575</v>
      </c>
      <c r="K42">
        <f t="shared" si="3"/>
        <v>0.13551707370700877</v>
      </c>
      <c r="L42">
        <f>LN(I42)</f>
        <v>1.9602454091127832</v>
      </c>
      <c r="M42">
        <v>1990</v>
      </c>
      <c r="N42">
        <f t="shared" si="4"/>
        <v>1368753.9857345824</v>
      </c>
    </row>
    <row r="43" spans="1:14" x14ac:dyDescent="0.35">
      <c r="A43">
        <v>1991</v>
      </c>
      <c r="B43">
        <v>1588199.5</v>
      </c>
      <c r="C43">
        <v>23.230072021484375</v>
      </c>
      <c r="D43">
        <v>2.5766487121582031</v>
      </c>
      <c r="E43">
        <v>7589872.5</v>
      </c>
      <c r="F43">
        <f t="shared" si="2"/>
        <v>7.4524498229649625</v>
      </c>
      <c r="G43">
        <f t="shared" si="0"/>
        <v>1.1665654718785288</v>
      </c>
      <c r="H43">
        <f t="shared" si="0"/>
        <v>1.436645258391809</v>
      </c>
      <c r="I43">
        <f t="shared" si="0"/>
        <v>7.7704609258393535</v>
      </c>
      <c r="J43">
        <f t="shared" si="3"/>
        <v>2.008542813634302</v>
      </c>
      <c r="K43">
        <f t="shared" si="3"/>
        <v>0.15406393767543414</v>
      </c>
      <c r="L43">
        <f>LN(I43)</f>
        <v>2.0503294838349686</v>
      </c>
      <c r="M43">
        <v>1991</v>
      </c>
      <c r="N43">
        <f t="shared" si="4"/>
        <v>1464786.5027384032</v>
      </c>
    </row>
    <row r="44" spans="1:14" x14ac:dyDescent="0.35">
      <c r="A44">
        <v>1992</v>
      </c>
      <c r="B44">
        <v>1617795.25</v>
      </c>
      <c r="C44">
        <v>23.068967819213867</v>
      </c>
      <c r="D44">
        <v>2.5976178646087646</v>
      </c>
      <c r="E44">
        <v>8269117.5</v>
      </c>
      <c r="F44">
        <f t="shared" si="2"/>
        <v>7.5913245939543845</v>
      </c>
      <c r="G44">
        <f t="shared" si="0"/>
        <v>1.158475156895024</v>
      </c>
      <c r="H44">
        <f t="shared" si="0"/>
        <v>1.4483368922953541</v>
      </c>
      <c r="I44">
        <f t="shared" si="0"/>
        <v>8.46586743386327</v>
      </c>
      <c r="J44">
        <f t="shared" si="3"/>
        <v>2.0270060944885508</v>
      </c>
      <c r="K44">
        <f t="shared" si="3"/>
        <v>0.14710462046098866</v>
      </c>
      <c r="L44">
        <f>LN(I44)</f>
        <v>2.1360424833254452</v>
      </c>
      <c r="M44">
        <v>1992</v>
      </c>
      <c r="N44">
        <f t="shared" si="4"/>
        <v>1600774.522188718</v>
      </c>
    </row>
    <row r="45" spans="1:14" x14ac:dyDescent="0.35">
      <c r="A45">
        <v>1993</v>
      </c>
      <c r="B45">
        <v>1614803.25</v>
      </c>
      <c r="C45">
        <v>22.456113815307617</v>
      </c>
      <c r="D45">
        <v>2.618757963180542</v>
      </c>
      <c r="E45">
        <v>8864809</v>
      </c>
      <c r="F45">
        <f t="shared" si="2"/>
        <v>7.5772849661429476</v>
      </c>
      <c r="G45">
        <f t="shared" si="0"/>
        <v>1.1276989148068233</v>
      </c>
      <c r="H45">
        <f t="shared" si="0"/>
        <v>1.4601238395155052</v>
      </c>
      <c r="I45">
        <f t="shared" si="0"/>
        <v>9.0757324249556284</v>
      </c>
      <c r="J45">
        <f t="shared" si="3"/>
        <v>2.0251549516049554</v>
      </c>
      <c r="K45">
        <f t="shared" si="3"/>
        <v>0.12017919794902072</v>
      </c>
      <c r="L45">
        <f>LN(I45)</f>
        <v>2.2056040848782916</v>
      </c>
      <c r="M45">
        <v>1993</v>
      </c>
      <c r="N45">
        <f t="shared" si="4"/>
        <v>1755880.6505060552</v>
      </c>
    </row>
    <row r="46" spans="1:14" x14ac:dyDescent="0.35">
      <c r="A46">
        <v>1994</v>
      </c>
      <c r="B46">
        <v>1667777</v>
      </c>
      <c r="C46">
        <v>22.088289260864258</v>
      </c>
      <c r="D46">
        <v>2.6400697231292725</v>
      </c>
      <c r="E46">
        <v>9363661</v>
      </c>
      <c r="F46">
        <f t="shared" si="2"/>
        <v>7.825858406576149</v>
      </c>
      <c r="G46">
        <f t="shared" si="0"/>
        <v>1.1092275375107958</v>
      </c>
      <c r="H46">
        <f t="shared" si="0"/>
        <v>1.4720064988527506</v>
      </c>
      <c r="I46">
        <f t="shared" si="0"/>
        <v>9.5864537807856252</v>
      </c>
      <c r="J46">
        <f t="shared" si="3"/>
        <v>2.0574334309304683</v>
      </c>
      <c r="K46">
        <f t="shared" si="3"/>
        <v>0.103663860912544</v>
      </c>
      <c r="L46">
        <f>LN(I46)</f>
        <v>2.2603510374832623</v>
      </c>
      <c r="M46">
        <v>1994</v>
      </c>
      <c r="N46">
        <f t="shared" si="4"/>
        <v>1878215.697842649</v>
      </c>
    </row>
    <row r="47" spans="1:14" x14ac:dyDescent="0.35">
      <c r="A47">
        <v>1995</v>
      </c>
      <c r="B47">
        <v>1748618.125</v>
      </c>
      <c r="C47">
        <v>22.028453826904297</v>
      </c>
      <c r="D47">
        <v>2.661555290222168</v>
      </c>
      <c r="E47">
        <v>9702192</v>
      </c>
      <c r="F47">
        <f t="shared" si="2"/>
        <v>8.205196410205124</v>
      </c>
      <c r="G47">
        <f t="shared" si="0"/>
        <v>1.1062227275735732</v>
      </c>
      <c r="H47">
        <f t="shared" si="0"/>
        <v>1.483986066708554</v>
      </c>
      <c r="I47">
        <f t="shared" si="0"/>
        <v>9.9330395643656946</v>
      </c>
      <c r="J47">
        <f t="shared" si="3"/>
        <v>2.1047676621233267</v>
      </c>
      <c r="K47">
        <f t="shared" si="3"/>
        <v>0.10095126399527324</v>
      </c>
      <c r="L47">
        <f>LN(I47)</f>
        <v>2.2958665303487833</v>
      </c>
      <c r="M47">
        <v>1995</v>
      </c>
      <c r="N47">
        <f t="shared" si="4"/>
        <v>1944029.8535707102</v>
      </c>
    </row>
    <row r="48" spans="1:14" x14ac:dyDescent="0.35">
      <c r="A48">
        <v>1996</v>
      </c>
      <c r="B48">
        <v>1782923.125</v>
      </c>
      <c r="C48">
        <v>22.114835739135742</v>
      </c>
      <c r="D48">
        <v>2.6832153797149658</v>
      </c>
      <c r="E48">
        <v>9797411</v>
      </c>
      <c r="F48">
        <f t="shared" si="2"/>
        <v>8.3661688139722923</v>
      </c>
      <c r="G48">
        <f t="shared" si="0"/>
        <v>1.1105606459455373</v>
      </c>
      <c r="H48">
        <f t="shared" si="0"/>
        <v>1.4960629418834031</v>
      </c>
      <c r="I48">
        <f t="shared" si="0"/>
        <v>10.030524142518688</v>
      </c>
      <c r="J48">
        <f t="shared" si="3"/>
        <v>2.1241960513930764</v>
      </c>
      <c r="K48">
        <f t="shared" si="3"/>
        <v>0.1048649742484441</v>
      </c>
      <c r="L48">
        <f>LN(I48)</f>
        <v>2.3056328580879</v>
      </c>
      <c r="M48">
        <v>1996</v>
      </c>
      <c r="N48">
        <f t="shared" si="4"/>
        <v>1948214.6286994375</v>
      </c>
    </row>
    <row r="49" spans="1:14" x14ac:dyDescent="0.35">
      <c r="A49">
        <v>1997</v>
      </c>
      <c r="B49">
        <v>1856405.25</v>
      </c>
      <c r="C49">
        <v>22.111740112304688</v>
      </c>
      <c r="D49">
        <v>2.7050521373748779</v>
      </c>
      <c r="E49">
        <v>9676317</v>
      </c>
      <c r="F49">
        <f t="shared" si="2"/>
        <v>8.7109755271385776</v>
      </c>
      <c r="G49">
        <f t="shared" si="0"/>
        <v>1.1104051900618193</v>
      </c>
      <c r="H49">
        <f t="shared" si="0"/>
        <v>1.5082383207787617</v>
      </c>
      <c r="I49">
        <f t="shared" si="0"/>
        <v>9.9065489116628882</v>
      </c>
      <c r="J49">
        <f t="shared" si="3"/>
        <v>2.164583785412372</v>
      </c>
      <c r="K49">
        <f t="shared" si="3"/>
        <v>0.1047249848065071</v>
      </c>
      <c r="L49">
        <f>LN(I49)</f>
        <v>2.2931960446703155</v>
      </c>
      <c r="M49">
        <v>1997</v>
      </c>
      <c r="N49">
        <f t="shared" si="4"/>
        <v>1917306.7122982161</v>
      </c>
    </row>
    <row r="50" spans="1:14" x14ac:dyDescent="0.35">
      <c r="A50">
        <v>1998</v>
      </c>
      <c r="B50">
        <v>1942746.25</v>
      </c>
      <c r="C50">
        <v>22.267738342285156</v>
      </c>
      <c r="D50">
        <v>2.7270662784576416</v>
      </c>
      <c r="E50">
        <v>9597037</v>
      </c>
      <c r="F50">
        <f t="shared" si="2"/>
        <v>9.116121083578193</v>
      </c>
      <c r="G50">
        <f t="shared" si="0"/>
        <v>1.1182390938310833</v>
      </c>
      <c r="H50">
        <f t="shared" si="0"/>
        <v>1.5205126021951176</v>
      </c>
      <c r="I50">
        <f t="shared" si="0"/>
        <v>9.8253825755748245</v>
      </c>
      <c r="J50">
        <f t="shared" si="3"/>
        <v>2.2100443938290337</v>
      </c>
      <c r="K50">
        <f t="shared" si="3"/>
        <v>0.11175521039355207</v>
      </c>
      <c r="L50">
        <f>LN(I50)</f>
        <v>2.2849690959870261</v>
      </c>
      <c r="M50">
        <v>1998</v>
      </c>
      <c r="N50">
        <f t="shared" si="4"/>
        <v>1881390.4366847237</v>
      </c>
    </row>
    <row r="51" spans="1:14" x14ac:dyDescent="0.35">
      <c r="A51">
        <v>1999</v>
      </c>
      <c r="B51">
        <v>1997615</v>
      </c>
      <c r="C51">
        <v>22.472488403320313</v>
      </c>
      <c r="D51">
        <v>2.7492597103118896</v>
      </c>
      <c r="E51">
        <v>9412865</v>
      </c>
      <c r="F51">
        <f t="shared" si="2"/>
        <v>9.3735866011179034</v>
      </c>
      <c r="G51">
        <f t="shared" si="0"/>
        <v>1.1285212122570498</v>
      </c>
      <c r="H51">
        <f t="shared" si="0"/>
        <v>1.5328868496004384</v>
      </c>
      <c r="I51">
        <f t="shared" si="0"/>
        <v>9.6368285083446192</v>
      </c>
      <c r="J51">
        <f t="shared" si="3"/>
        <v>2.2378957979432355</v>
      </c>
      <c r="K51">
        <f t="shared" si="3"/>
        <v>0.12090811395927292</v>
      </c>
      <c r="L51">
        <f>LN(I51)</f>
        <v>2.265592061582105</v>
      </c>
      <c r="M51">
        <v>1999</v>
      </c>
      <c r="N51">
        <f t="shared" si="4"/>
        <v>1821863.214095494</v>
      </c>
    </row>
    <row r="52" spans="1:14" x14ac:dyDescent="0.35">
      <c r="A52">
        <v>2000</v>
      </c>
      <c r="B52">
        <v>2046561.75</v>
      </c>
      <c r="C52">
        <v>22.91796875</v>
      </c>
      <c r="D52">
        <v>2.7716336250305176</v>
      </c>
      <c r="E52">
        <v>9280035</v>
      </c>
      <c r="F52">
        <f t="shared" si="2"/>
        <v>9.6032637911511518</v>
      </c>
      <c r="G52">
        <f t="shared" si="0"/>
        <v>1.1508923004894227</v>
      </c>
      <c r="H52">
        <f t="shared" si="0"/>
        <v>1.5453617276622043</v>
      </c>
      <c r="I52">
        <f t="shared" si="0"/>
        <v>9.5008380388368323</v>
      </c>
      <c r="J52">
        <f t="shared" si="3"/>
        <v>2.262103018939194</v>
      </c>
      <c r="K52">
        <f t="shared" si="3"/>
        <v>0.14053755497898637</v>
      </c>
      <c r="L52">
        <f>LN(I52)</f>
        <v>2.2513800093302181</v>
      </c>
      <c r="M52">
        <v>2000</v>
      </c>
      <c r="N52">
        <f t="shared" si="4"/>
        <v>1754983.7438434504</v>
      </c>
    </row>
    <row r="53" spans="1:14" x14ac:dyDescent="0.35">
      <c r="A53">
        <v>2001</v>
      </c>
      <c r="B53">
        <v>2047270.5</v>
      </c>
      <c r="C53">
        <v>23.430450439453125</v>
      </c>
      <c r="D53">
        <v>2.7933568954467773</v>
      </c>
      <c r="E53">
        <v>9098001</v>
      </c>
      <c r="F53">
        <f t="shared" si="2"/>
        <v>9.6065895218367654</v>
      </c>
      <c r="G53">
        <f t="shared" si="0"/>
        <v>1.1766280555629787</v>
      </c>
      <c r="H53">
        <f t="shared" si="0"/>
        <v>1.5574738302134838</v>
      </c>
      <c r="I53">
        <f t="shared" si="0"/>
        <v>9.3144728417700513</v>
      </c>
      <c r="J53">
        <f t="shared" si="3"/>
        <v>2.2624492715278688</v>
      </c>
      <c r="K53">
        <f t="shared" si="3"/>
        <v>0.16265276776956569</v>
      </c>
      <c r="L53">
        <f>LN(I53)</f>
        <v>2.2315694100495702</v>
      </c>
      <c r="M53">
        <v>2001</v>
      </c>
      <c r="N53">
        <f t="shared" si="4"/>
        <v>1676990.2806518313</v>
      </c>
    </row>
    <row r="54" spans="1:14" x14ac:dyDescent="0.35">
      <c r="A54">
        <v>2002</v>
      </c>
      <c r="B54">
        <v>2019462.75</v>
      </c>
      <c r="C54">
        <v>23.917112350463867</v>
      </c>
      <c r="D54">
        <v>2.8152503967285156</v>
      </c>
      <c r="E54">
        <v>8919269</v>
      </c>
      <c r="F54">
        <f t="shared" si="2"/>
        <v>9.4761047423335896</v>
      </c>
      <c r="G54">
        <f t="shared" si="0"/>
        <v>1.2010671955423338</v>
      </c>
      <c r="H54">
        <f t="shared" si="0"/>
        <v>1.5696808472808819</v>
      </c>
      <c r="I54">
        <f t="shared" si="0"/>
        <v>9.131488210315819</v>
      </c>
      <c r="J54">
        <f t="shared" si="3"/>
        <v>2.2487733396687122</v>
      </c>
      <c r="K54">
        <f t="shared" si="3"/>
        <v>0.18321049119328361</v>
      </c>
      <c r="L54">
        <f>LN(I54)</f>
        <v>2.2117286835486296</v>
      </c>
      <c r="M54">
        <v>2002</v>
      </c>
      <c r="N54">
        <f t="shared" si="4"/>
        <v>1604895.5163459375</v>
      </c>
    </row>
    <row r="55" spans="1:14" x14ac:dyDescent="0.35">
      <c r="A55">
        <v>2003</v>
      </c>
      <c r="B55">
        <v>2028394.5</v>
      </c>
      <c r="C55">
        <v>24.322320938110352</v>
      </c>
      <c r="D55">
        <v>2.837315559387207</v>
      </c>
      <c r="E55">
        <v>9023564</v>
      </c>
      <c r="F55">
        <f t="shared" si="2"/>
        <v>9.5180159875557848</v>
      </c>
      <c r="G55">
        <f t="shared" si="0"/>
        <v>1.2214159205406838</v>
      </c>
      <c r="H55">
        <f t="shared" si="0"/>
        <v>1.581983576465374</v>
      </c>
      <c r="I55">
        <f t="shared" si="0"/>
        <v>9.2382647368332815</v>
      </c>
      <c r="J55">
        <f t="shared" si="3"/>
        <v>2.2531864224154932</v>
      </c>
      <c r="K55">
        <f t="shared" si="3"/>
        <v>0.20001077638764503</v>
      </c>
      <c r="L55">
        <f>LN(I55)</f>
        <v>2.2233540689731273</v>
      </c>
      <c r="M55">
        <v>2003</v>
      </c>
      <c r="N55">
        <f t="shared" si="4"/>
        <v>1590845.6193605554</v>
      </c>
    </row>
    <row r="56" spans="1:14" x14ac:dyDescent="0.35">
      <c r="A56">
        <v>2004</v>
      </c>
      <c r="B56">
        <v>2040372.75</v>
      </c>
      <c r="C56">
        <v>24.474260330200195</v>
      </c>
      <c r="D56">
        <v>2.8595535755157471</v>
      </c>
      <c r="E56">
        <v>9408274</v>
      </c>
      <c r="F56">
        <f t="shared" si="2"/>
        <v>9.5742225957885214</v>
      </c>
      <c r="G56">
        <f t="shared" si="0"/>
        <v>1.2290459979879813</v>
      </c>
      <c r="H56">
        <f t="shared" si="0"/>
        <v>1.5943826824344403</v>
      </c>
      <c r="I56">
        <f t="shared" si="0"/>
        <v>9.6321282731153026</v>
      </c>
      <c r="J56">
        <f t="shared" si="3"/>
        <v>2.2590743407301757</v>
      </c>
      <c r="K56">
        <f t="shared" si="3"/>
        <v>0.20623825705030591</v>
      </c>
      <c r="L56">
        <f>LN(I56)</f>
        <v>2.2651042058693283</v>
      </c>
      <c r="M56">
        <v>2004</v>
      </c>
      <c r="N56">
        <f t="shared" si="4"/>
        <v>1642224.7146843381</v>
      </c>
    </row>
    <row r="57" spans="1:14" x14ac:dyDescent="0.35">
      <c r="A57">
        <v>2005</v>
      </c>
      <c r="B57">
        <v>2123677.25</v>
      </c>
      <c r="C57">
        <v>24.632335662841797</v>
      </c>
      <c r="D57">
        <v>2.8819658756256104</v>
      </c>
      <c r="E57">
        <v>9811736</v>
      </c>
      <c r="F57">
        <f t="shared" si="2"/>
        <v>9.9651197131073381</v>
      </c>
      <c r="G57">
        <f t="shared" si="0"/>
        <v>1.2369842094943795</v>
      </c>
      <c r="H57">
        <f t="shared" si="0"/>
        <v>1.6068789627890565</v>
      </c>
      <c r="I57">
        <f t="shared" si="0"/>
        <v>10.045189982130967</v>
      </c>
      <c r="J57">
        <f t="shared" si="3"/>
        <v>2.2990909669500832</v>
      </c>
      <c r="K57">
        <f t="shared" si="3"/>
        <v>0.21267632816669235</v>
      </c>
      <c r="L57">
        <f>LN(I57)</f>
        <v>2.3070939111921756</v>
      </c>
      <c r="M57">
        <v>2005</v>
      </c>
      <c r="N57">
        <f t="shared" si="4"/>
        <v>1695314.0937373019</v>
      </c>
    </row>
    <row r="58" spans="1:14" x14ac:dyDescent="0.35">
      <c r="A58">
        <v>2006</v>
      </c>
      <c r="B58">
        <v>2202942.75</v>
      </c>
      <c r="C58">
        <v>25.155275344848633</v>
      </c>
      <c r="D58">
        <v>2.9045538902282715</v>
      </c>
      <c r="E58">
        <v>10982278</v>
      </c>
      <c r="F58">
        <f t="shared" si="2"/>
        <v>10.337064271358509</v>
      </c>
      <c r="G58">
        <f t="shared" si="0"/>
        <v>1.2632451430093559</v>
      </c>
      <c r="H58">
        <f t="shared" si="0"/>
        <v>1.619473215130198</v>
      </c>
      <c r="I58">
        <f t="shared" si="0"/>
        <v>11.243583087292331</v>
      </c>
      <c r="J58">
        <f t="shared" si="3"/>
        <v>2.3357359091696606</v>
      </c>
      <c r="K58">
        <f t="shared" si="3"/>
        <v>0.23368392034524896</v>
      </c>
      <c r="L58">
        <f>LN(I58)</f>
        <v>2.4197975736742081</v>
      </c>
      <c r="M58">
        <v>2006</v>
      </c>
      <c r="N58">
        <f t="shared" si="4"/>
        <v>1851168.2841521504</v>
      </c>
    </row>
    <row r="59" spans="1:14" x14ac:dyDescent="0.35">
      <c r="A59">
        <v>2007</v>
      </c>
      <c r="B59">
        <v>2307500.75</v>
      </c>
      <c r="C59">
        <v>25.427034378051758</v>
      </c>
      <c r="D59">
        <v>2.9273190498352051</v>
      </c>
      <c r="E59">
        <v>11957171</v>
      </c>
      <c r="F59">
        <f t="shared" si="2"/>
        <v>10.827691077744968</v>
      </c>
      <c r="G59">
        <f t="shared" si="0"/>
        <v>1.2768923114086899</v>
      </c>
      <c r="H59">
        <f t="shared" si="0"/>
        <v>1.632166237058841</v>
      </c>
      <c r="I59">
        <f t="shared" si="0"/>
        <v>12.241672049046867</v>
      </c>
      <c r="J59">
        <f t="shared" si="3"/>
        <v>2.3821068413990916</v>
      </c>
      <c r="K59">
        <f t="shared" si="3"/>
        <v>0.24442924413558598</v>
      </c>
      <c r="L59">
        <f>LN(I59)</f>
        <v>2.5048458730688101</v>
      </c>
      <c r="M59">
        <v>2007</v>
      </c>
      <c r="N59">
        <f t="shared" si="4"/>
        <v>1986444.7223261893</v>
      </c>
    </row>
    <row r="60" spans="1:14" x14ac:dyDescent="0.35">
      <c r="A60">
        <v>2008</v>
      </c>
      <c r="B60">
        <v>2359304.75</v>
      </c>
      <c r="C60">
        <v>25.390230178833008</v>
      </c>
      <c r="D60">
        <v>2.9502625465393066</v>
      </c>
      <c r="E60">
        <v>13138231</v>
      </c>
      <c r="F60">
        <f t="shared" si="2"/>
        <v>11.07077559617535</v>
      </c>
      <c r="G60">
        <f t="shared" si="0"/>
        <v>1.2750440817523623</v>
      </c>
      <c r="H60">
        <f t="shared" si="0"/>
        <v>1.6449586932424654</v>
      </c>
      <c r="I60">
        <f t="shared" si="0"/>
        <v>13.450833412570672</v>
      </c>
      <c r="J60">
        <f t="shared" si="3"/>
        <v>2.4043088071547247</v>
      </c>
      <c r="K60">
        <f t="shared" si="3"/>
        <v>0.24298075193614654</v>
      </c>
      <c r="L60">
        <f>LN(I60)</f>
        <v>2.5990410678880749</v>
      </c>
      <c r="M60">
        <v>2008</v>
      </c>
      <c r="N60">
        <f t="shared" si="4"/>
        <v>2177374.8996562236</v>
      </c>
    </row>
    <row r="61" spans="1:14" x14ac:dyDescent="0.35">
      <c r="A61">
        <v>2009</v>
      </c>
      <c r="B61">
        <v>2266004</v>
      </c>
      <c r="C61">
        <v>24.935735702514648</v>
      </c>
      <c r="D61">
        <v>2.9733858108520508</v>
      </c>
      <c r="E61">
        <v>14589400</v>
      </c>
      <c r="F61">
        <f t="shared" si="2"/>
        <v>10.632972185571079</v>
      </c>
      <c r="G61">
        <f t="shared" si="0"/>
        <v>1.2522203228444193</v>
      </c>
      <c r="H61">
        <f t="shared" si="0"/>
        <v>1.6578513812820466</v>
      </c>
      <c r="I61">
        <f t="shared" si="0"/>
        <v>14.936530571684923</v>
      </c>
      <c r="J61">
        <f t="shared" si="3"/>
        <v>2.3639597568065116</v>
      </c>
      <c r="K61">
        <f t="shared" si="3"/>
        <v>0.22491823390861634</v>
      </c>
      <c r="L61">
        <f>LN(I61)</f>
        <v>2.7038099286190005</v>
      </c>
      <c r="M61">
        <v>2009</v>
      </c>
      <c r="N61">
        <f t="shared" si="4"/>
        <v>2452118.4600123069</v>
      </c>
    </row>
    <row r="62" spans="1:14" x14ac:dyDescent="0.35">
      <c r="A62">
        <v>2010</v>
      </c>
      <c r="B62">
        <v>2293011</v>
      </c>
      <c r="C62">
        <v>24.792453765869141</v>
      </c>
      <c r="D62">
        <v>2.9966902732849121</v>
      </c>
      <c r="E62">
        <v>13689293</v>
      </c>
      <c r="F62">
        <f t="shared" si="2"/>
        <v>10.759699534602996</v>
      </c>
      <c r="G62">
        <f t="shared" si="0"/>
        <v>1.2450250046430831</v>
      </c>
      <c r="H62">
        <f t="shared" si="0"/>
        <v>1.6708450987785606</v>
      </c>
      <c r="I62">
        <f t="shared" si="0"/>
        <v>14.015007018743225</v>
      </c>
      <c r="J62">
        <f t="shared" si="3"/>
        <v>2.3758076300503461</v>
      </c>
      <c r="K62">
        <f t="shared" si="3"/>
        <v>0.21915561376565823</v>
      </c>
      <c r="L62">
        <f>LN(I62)</f>
        <v>2.6401286854188539</v>
      </c>
      <c r="M62">
        <v>2010</v>
      </c>
      <c r="N62">
        <f t="shared" si="4"/>
        <v>2305691.0894985404</v>
      </c>
    </row>
    <row r="63" spans="1:14" x14ac:dyDescent="0.35">
      <c r="A63">
        <v>2011</v>
      </c>
      <c r="B63">
        <v>2351126.5</v>
      </c>
      <c r="C63">
        <v>24.927034378051758</v>
      </c>
      <c r="D63">
        <v>3.0142395496368408</v>
      </c>
      <c r="E63">
        <v>15249784</v>
      </c>
      <c r="F63">
        <f t="shared" si="2"/>
        <v>11.032400066045374</v>
      </c>
      <c r="G63">
        <f t="shared" si="0"/>
        <v>1.251783360588399</v>
      </c>
      <c r="H63">
        <f t="shared" si="0"/>
        <v>1.6806299346159954</v>
      </c>
      <c r="I63">
        <f t="shared" si="0"/>
        <v>15.612627313501006</v>
      </c>
      <c r="J63">
        <f t="shared" si="3"/>
        <v>2.4008364039782673</v>
      </c>
      <c r="K63">
        <f t="shared" si="3"/>
        <v>0.22456922303187773</v>
      </c>
      <c r="L63">
        <f>LN(I63)</f>
        <v>2.7480800300061823</v>
      </c>
      <c r="M63">
        <v>2011</v>
      </c>
      <c r="N63">
        <f t="shared" si="4"/>
        <v>2544853.2229097234</v>
      </c>
    </row>
    <row r="64" spans="1:14" x14ac:dyDescent="0.35">
      <c r="A64">
        <v>2012</v>
      </c>
      <c r="B64">
        <v>2301511</v>
      </c>
      <c r="C64">
        <v>24.913631439208984</v>
      </c>
      <c r="D64">
        <v>3.0318915843963623</v>
      </c>
      <c r="E64">
        <v>17351088</v>
      </c>
      <c r="F64">
        <f t="shared" si="2"/>
        <v>10.799584840885489</v>
      </c>
      <c r="G64">
        <f t="shared" si="0"/>
        <v>1.251110293123898</v>
      </c>
      <c r="H64">
        <f t="shared" si="0"/>
        <v>1.6904720647901907</v>
      </c>
      <c r="I64">
        <f t="shared" si="0"/>
        <v>17.763928356477674</v>
      </c>
      <c r="J64">
        <f t="shared" si="3"/>
        <v>2.3795076927325618</v>
      </c>
      <c r="K64">
        <f t="shared" si="3"/>
        <v>0.22403139156650392</v>
      </c>
      <c r="L64">
        <f>LN(I64)</f>
        <v>2.8771699043479599</v>
      </c>
      <c r="M64">
        <v>2012</v>
      </c>
      <c r="N64">
        <f t="shared" si="4"/>
        <v>2885742.5951855429</v>
      </c>
    </row>
    <row r="65" spans="1:14" x14ac:dyDescent="0.35">
      <c r="A65">
        <v>2013</v>
      </c>
      <c r="B65">
        <v>2246689.25</v>
      </c>
      <c r="C65">
        <v>24.301548004150391</v>
      </c>
      <c r="D65">
        <v>3.049647331237793</v>
      </c>
      <c r="E65">
        <v>17177916</v>
      </c>
      <c r="F65">
        <f t="shared" si="2"/>
        <v>10.542339865627577</v>
      </c>
      <c r="G65">
        <f t="shared" si="0"/>
        <v>1.2203727473862962</v>
      </c>
      <c r="H65">
        <f t="shared" si="0"/>
        <v>1.7003720210351305</v>
      </c>
      <c r="I65">
        <f t="shared" si="0"/>
        <v>17.586636016000355</v>
      </c>
      <c r="J65">
        <f t="shared" si="3"/>
        <v>2.3553995171115578</v>
      </c>
      <c r="K65">
        <f t="shared" si="3"/>
        <v>0.19915634272468771</v>
      </c>
      <c r="L65">
        <f>LN(I65)</f>
        <v>2.8671392963440243</v>
      </c>
      <c r="M65">
        <v>2013</v>
      </c>
      <c r="N65">
        <f t="shared" si="4"/>
        <v>2917597.662040235</v>
      </c>
    </row>
    <row r="66" spans="1:14" x14ac:dyDescent="0.35">
      <c r="A66">
        <v>2014</v>
      </c>
      <c r="B66">
        <v>2232717.75</v>
      </c>
      <c r="C66">
        <v>24.195146560668945</v>
      </c>
      <c r="D66">
        <v>3.0675067901611328</v>
      </c>
      <c r="E66">
        <v>17346424</v>
      </c>
      <c r="F66">
        <f t="shared" si="2"/>
        <v>10.476780153071594</v>
      </c>
      <c r="G66">
        <f t="shared" si="0"/>
        <v>1.2150294901631291</v>
      </c>
      <c r="H66">
        <f t="shared" si="0"/>
        <v>1.7103298033508147</v>
      </c>
      <c r="I66">
        <f t="shared" si="0"/>
        <v>17.75915338433445</v>
      </c>
      <c r="J66">
        <f t="shared" si="3"/>
        <v>2.3491613943835179</v>
      </c>
      <c r="K66">
        <f t="shared" si="3"/>
        <v>0.1947683482371588</v>
      </c>
      <c r="L66">
        <f>LN(I66)</f>
        <v>2.8769010666267949</v>
      </c>
      <c r="M66">
        <v>2014</v>
      </c>
      <c r="N66">
        <f t="shared" si="4"/>
        <v>2948073.4303365843</v>
      </c>
    </row>
    <row r="67" spans="1:14" x14ac:dyDescent="0.35">
      <c r="A67">
        <v>2015</v>
      </c>
      <c r="B67">
        <v>2241117</v>
      </c>
      <c r="C67">
        <v>24.444614410400391</v>
      </c>
      <c r="D67">
        <v>3.0854706764221191</v>
      </c>
      <c r="E67">
        <v>17921584</v>
      </c>
      <c r="F67">
        <f t="shared" ref="F67:I71" si="5">B67/B$2</f>
        <v>10.516192701164915</v>
      </c>
      <c r="G67">
        <f t="shared" si="5"/>
        <v>1.2275572421034302</v>
      </c>
      <c r="H67">
        <f t="shared" si="5"/>
        <v>1.7203458105377312</v>
      </c>
      <c r="I67">
        <f t="shared" si="5"/>
        <v>18.347998362442549</v>
      </c>
      <c r="J67">
        <f t="shared" ref="J67:K71" si="6">LN(F67)</f>
        <v>2.3529162312684861</v>
      </c>
      <c r="K67">
        <f t="shared" si="6"/>
        <v>0.20502621267740129</v>
      </c>
      <c r="L67">
        <f>LN(I67)</f>
        <v>2.9095204874850058</v>
      </c>
      <c r="M67">
        <v>2015</v>
      </c>
      <c r="N67">
        <f t="shared" ref="N67:N71" si="7">R$21*G67^R$18*I67^R$19*EXP(M67*R$20)*B$2</f>
        <v>3003620.5757308495</v>
      </c>
    </row>
    <row r="68" spans="1:14" x14ac:dyDescent="0.35">
      <c r="A68">
        <v>2016</v>
      </c>
      <c r="B68">
        <v>2351041.25</v>
      </c>
      <c r="C68">
        <v>24.852914810180664</v>
      </c>
      <c r="D68">
        <v>3.1035399436950684</v>
      </c>
      <c r="E68">
        <v>19327484</v>
      </c>
      <c r="F68">
        <f t="shared" si="5"/>
        <v>11.032000039885306</v>
      </c>
      <c r="G68">
        <f t="shared" si="5"/>
        <v>1.2480612314194062</v>
      </c>
      <c r="H68">
        <f t="shared" si="5"/>
        <v>1.730420574329864</v>
      </c>
      <c r="I68">
        <f t="shared" si="5"/>
        <v>19.787349420795316</v>
      </c>
      <c r="J68">
        <f t="shared" si="6"/>
        <v>2.40080014410642</v>
      </c>
      <c r="K68">
        <f t="shared" si="6"/>
        <v>0.22159133238099973</v>
      </c>
      <c r="L68">
        <f>LN(I68)</f>
        <v>2.9850428153636623</v>
      </c>
      <c r="M68">
        <v>2016</v>
      </c>
      <c r="N68">
        <f t="shared" si="7"/>
        <v>3174202.3958697491</v>
      </c>
    </row>
    <row r="69" spans="1:14" x14ac:dyDescent="0.35">
      <c r="A69">
        <v>2017</v>
      </c>
      <c r="B69">
        <v>2436383.25</v>
      </c>
      <c r="C69">
        <v>25.184688568115234</v>
      </c>
      <c r="D69">
        <v>3.1217148303985596</v>
      </c>
      <c r="E69">
        <v>18760782</v>
      </c>
      <c r="F69">
        <f t="shared" si="5"/>
        <v>11.432457899739484</v>
      </c>
      <c r="G69">
        <f t="shared" si="5"/>
        <v>1.2647222133622904</v>
      </c>
      <c r="H69">
        <f t="shared" si="5"/>
        <v>1.7405542276607089</v>
      </c>
      <c r="I69">
        <f t="shared" si="5"/>
        <v>19.207163686766844</v>
      </c>
      <c r="J69">
        <f t="shared" si="6"/>
        <v>2.4364564940363596</v>
      </c>
      <c r="K69">
        <f t="shared" si="6"/>
        <v>0.23485250388514373</v>
      </c>
      <c r="L69">
        <f>LN(I69)</f>
        <v>2.9552833181317721</v>
      </c>
      <c r="M69">
        <v>2017</v>
      </c>
      <c r="N69">
        <f t="shared" si="7"/>
        <v>3029683.7768006092</v>
      </c>
    </row>
    <row r="70" spans="1:14" x14ac:dyDescent="0.35">
      <c r="A70">
        <v>2018</v>
      </c>
      <c r="B70">
        <v>2458235.75</v>
      </c>
      <c r="C70">
        <v>25.41790771484375</v>
      </c>
      <c r="D70">
        <v>3.1399965286254883</v>
      </c>
      <c r="E70">
        <v>18794638</v>
      </c>
      <c r="F70">
        <f t="shared" si="5"/>
        <v>11.5349983298028</v>
      </c>
      <c r="G70">
        <f t="shared" si="5"/>
        <v>1.2764339895334034</v>
      </c>
      <c r="H70">
        <f t="shared" si="5"/>
        <v>1.7507474351977454</v>
      </c>
      <c r="I70">
        <f t="shared" si="5"/>
        <v>19.241825234125539</v>
      </c>
      <c r="J70">
        <f t="shared" si="6"/>
        <v>2.4453857468318443</v>
      </c>
      <c r="K70">
        <f t="shared" si="6"/>
        <v>0.24407024428504609</v>
      </c>
      <c r="L70">
        <f>LN(I70)</f>
        <v>2.9570863073765468</v>
      </c>
      <c r="M70">
        <v>2018</v>
      </c>
      <c r="N70">
        <f t="shared" si="7"/>
        <v>2996333.8246258218</v>
      </c>
    </row>
    <row r="71" spans="1:14" x14ac:dyDescent="0.35">
      <c r="A71">
        <v>2019</v>
      </c>
      <c r="B71">
        <v>2466327.5</v>
      </c>
      <c r="C71">
        <v>25.596328735351563</v>
      </c>
      <c r="D71">
        <v>3.1583850383758545</v>
      </c>
      <c r="E71">
        <v>18855818</v>
      </c>
      <c r="F71">
        <f t="shared" si="5"/>
        <v>11.572967968286489</v>
      </c>
      <c r="G71">
        <f t="shared" si="5"/>
        <v>1.285393918791877</v>
      </c>
      <c r="H71">
        <f t="shared" si="5"/>
        <v>1.7610001969409743</v>
      </c>
      <c r="I71">
        <f t="shared" si="5"/>
        <v>19.304460910738403</v>
      </c>
      <c r="J71">
        <f t="shared" si="6"/>
        <v>2.4486720310652115</v>
      </c>
      <c r="K71">
        <f t="shared" si="6"/>
        <v>0.25106522295885453</v>
      </c>
      <c r="L71">
        <f>LN(I71)</f>
        <v>2.960336204474618</v>
      </c>
      <c r="M71">
        <v>2019</v>
      </c>
      <c r="N71">
        <f t="shared" si="7"/>
        <v>2974194.0560821192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1B938-EB6E-41FC-8F18-91D9B4C6FA64}">
  <dimension ref="A1:Q116"/>
  <sheetViews>
    <sheetView topLeftCell="A40" workbookViewId="0">
      <selection activeCell="N51" sqref="N51"/>
    </sheetView>
  </sheetViews>
  <sheetFormatPr defaultRowHeight="14.5" x14ac:dyDescent="0.35"/>
  <cols>
    <col min="12" max="12" width="17.81640625" customWidth="1"/>
  </cols>
  <sheetData>
    <row r="1" spans="1:12" x14ac:dyDescent="0.35">
      <c r="A1" s="1" t="s">
        <v>9</v>
      </c>
      <c r="B1" s="1" t="s">
        <v>12</v>
      </c>
      <c r="D1" t="s">
        <v>13</v>
      </c>
    </row>
    <row r="2" spans="1:12" ht="15" thickBot="1" x14ac:dyDescent="0.4">
      <c r="A2">
        <v>0</v>
      </c>
      <c r="B2">
        <v>0</v>
      </c>
    </row>
    <row r="3" spans="1:12" x14ac:dyDescent="0.35">
      <c r="A3">
        <v>8.5881639088929124E-2</v>
      </c>
      <c r="B3">
        <v>3.5820599248898397E-2</v>
      </c>
      <c r="D3" s="5" t="s">
        <v>14</v>
      </c>
      <c r="E3" s="5"/>
    </row>
    <row r="4" spans="1:12" x14ac:dyDescent="0.35">
      <c r="A4">
        <v>0.11733510547789291</v>
      </c>
      <c r="B4">
        <v>7.2487576557595315E-2</v>
      </c>
      <c r="D4" s="2" t="s">
        <v>15</v>
      </c>
      <c r="E4" s="2">
        <v>0.98137574314297771</v>
      </c>
    </row>
    <row r="5" spans="1:12" x14ac:dyDescent="0.35">
      <c r="A5">
        <v>0.18662028368526884</v>
      </c>
      <c r="B5">
        <v>0.11395930309167521</v>
      </c>
      <c r="D5" s="2" t="s">
        <v>16</v>
      </c>
      <c r="E5" s="2">
        <v>0.96309834922943172</v>
      </c>
    </row>
    <row r="6" spans="1:12" x14ac:dyDescent="0.35">
      <c r="A6">
        <v>0.22903347872150301</v>
      </c>
      <c r="B6">
        <v>0.15931182737495328</v>
      </c>
      <c r="D6" s="2" t="s">
        <v>17</v>
      </c>
      <c r="E6" s="2">
        <v>0.96255567789457031</v>
      </c>
    </row>
    <row r="7" spans="1:12" x14ac:dyDescent="0.35">
      <c r="A7">
        <v>0.29485088374652746</v>
      </c>
      <c r="B7">
        <v>0.21426727325930403</v>
      </c>
      <c r="D7" s="2" t="s">
        <v>18</v>
      </c>
      <c r="E7" s="2">
        <v>0.14656480222437063</v>
      </c>
    </row>
    <row r="8" spans="1:12" ht="15" thickBot="1" x14ac:dyDescent="0.4">
      <c r="A8">
        <v>0.33230708137705567</v>
      </c>
      <c r="B8">
        <v>0.26880048350676572</v>
      </c>
      <c r="D8" s="3" t="s">
        <v>19</v>
      </c>
      <c r="E8" s="3">
        <v>70</v>
      </c>
    </row>
    <row r="9" spans="1:12" x14ac:dyDescent="0.35">
      <c r="A9">
        <v>0.3736600585428555</v>
      </c>
      <c r="B9">
        <v>0.32159074586453212</v>
      </c>
    </row>
    <row r="10" spans="1:12" ht="15" thickBot="1" x14ac:dyDescent="0.4">
      <c r="A10">
        <v>0.41700006023414843</v>
      </c>
      <c r="B10">
        <v>0.37389493983707528</v>
      </c>
      <c r="D10" t="s">
        <v>20</v>
      </c>
    </row>
    <row r="11" spans="1:12" x14ac:dyDescent="0.35">
      <c r="A11">
        <v>0.48651966405220143</v>
      </c>
      <c r="B11">
        <v>0.43074324331352953</v>
      </c>
      <c r="D11" s="4"/>
      <c r="E11" s="4" t="s">
        <v>25</v>
      </c>
      <c r="F11" s="4" t="s">
        <v>26</v>
      </c>
      <c r="G11" s="4" t="s">
        <v>27</v>
      </c>
      <c r="H11" s="4" t="s">
        <v>28</v>
      </c>
      <c r="I11" s="4" t="s">
        <v>29</v>
      </c>
    </row>
    <row r="12" spans="1:12" x14ac:dyDescent="0.35">
      <c r="A12">
        <v>0.57739171119931876</v>
      </c>
      <c r="B12">
        <v>0.49415272832885465</v>
      </c>
      <c r="D12" s="2" t="s">
        <v>21</v>
      </c>
      <c r="E12" s="2">
        <v>1</v>
      </c>
      <c r="F12" s="2">
        <v>38.123531978322376</v>
      </c>
      <c r="G12" s="2">
        <v>38.123531978322376</v>
      </c>
      <c r="H12" s="2">
        <v>1774.7359909393226</v>
      </c>
      <c r="I12" s="2">
        <v>1.868844988931024E-50</v>
      </c>
    </row>
    <row r="13" spans="1:12" x14ac:dyDescent="0.35">
      <c r="A13">
        <v>0.65775275509429088</v>
      </c>
      <c r="B13">
        <v>0.56185970871787705</v>
      </c>
      <c r="D13" s="2" t="s">
        <v>22</v>
      </c>
      <c r="E13" s="2">
        <v>68</v>
      </c>
      <c r="F13" s="2">
        <v>1.4607244050726835</v>
      </c>
      <c r="G13" s="2">
        <v>2.1481241251068876E-2</v>
      </c>
      <c r="H13" s="2"/>
      <c r="I13" s="2"/>
    </row>
    <row r="14" spans="1:12" ht="15" thickBot="1" x14ac:dyDescent="0.4">
      <c r="A14">
        <v>0.7124655608706616</v>
      </c>
      <c r="B14">
        <v>0.63149340898371298</v>
      </c>
      <c r="D14" s="3" t="s">
        <v>23</v>
      </c>
      <c r="E14" s="3">
        <v>69</v>
      </c>
      <c r="F14" s="3">
        <v>39.584256383395058</v>
      </c>
      <c r="G14" s="3"/>
      <c r="H14" s="3"/>
      <c r="I14" s="3"/>
    </row>
    <row r="15" spans="1:12" ht="15" thickBot="1" x14ac:dyDescent="0.4">
      <c r="A15">
        <v>0.7574216603905235</v>
      </c>
      <c r="B15">
        <v>0.6989377863352203</v>
      </c>
    </row>
    <row r="16" spans="1:12" x14ac:dyDescent="0.35">
      <c r="A16">
        <v>0.78516207897836765</v>
      </c>
      <c r="B16">
        <v>0.7521409782286298</v>
      </c>
      <c r="D16" s="4"/>
      <c r="E16" s="4" t="s">
        <v>30</v>
      </c>
      <c r="F16" s="4" t="s">
        <v>18</v>
      </c>
      <c r="G16" s="4" t="s">
        <v>31</v>
      </c>
      <c r="H16" s="4" t="s">
        <v>32</v>
      </c>
      <c r="I16" s="4" t="s">
        <v>33</v>
      </c>
      <c r="J16" s="4" t="s">
        <v>34</v>
      </c>
      <c r="K16" s="4" t="s">
        <v>35</v>
      </c>
      <c r="L16" s="4" t="s">
        <v>36</v>
      </c>
    </row>
    <row r="17" spans="1:12" x14ac:dyDescent="0.35">
      <c r="A17">
        <v>0.8129599267993397</v>
      </c>
      <c r="B17">
        <v>0.79282815250090344</v>
      </c>
      <c r="D17" s="2" t="s">
        <v>24</v>
      </c>
      <c r="E17" s="2">
        <v>0.22405876431453553</v>
      </c>
      <c r="F17" s="2">
        <v>3.6669949143175382E-2</v>
      </c>
      <c r="G17" s="2">
        <v>6.1101465791434002</v>
      </c>
      <c r="H17" s="2">
        <v>5.4531152785312048E-8</v>
      </c>
      <c r="I17" s="2">
        <v>0.15088502008221669</v>
      </c>
      <c r="J17" s="2">
        <v>0.29723250854685435</v>
      </c>
      <c r="K17" s="2">
        <v>0.15088502008221669</v>
      </c>
      <c r="L17" s="2">
        <v>0.29723250854685435</v>
      </c>
    </row>
    <row r="18" spans="1:12" ht="15" thickBot="1" x14ac:dyDescent="0.4">
      <c r="A18">
        <v>0.86757093933222573</v>
      </c>
      <c r="B18">
        <v>0.83510102524463437</v>
      </c>
      <c r="D18" s="3" t="s">
        <v>12</v>
      </c>
      <c r="E18" s="3">
        <v>0.83401545104750585</v>
      </c>
      <c r="F18" s="3">
        <v>1.9797357158514883E-2</v>
      </c>
      <c r="G18" s="3">
        <v>42.127615538258553</v>
      </c>
      <c r="H18" s="3">
        <v>1.8688449889309974E-50</v>
      </c>
      <c r="I18" s="3">
        <v>0.7945104399132692</v>
      </c>
      <c r="J18" s="3">
        <v>0.87352046218174251</v>
      </c>
      <c r="K18" s="3">
        <v>0.7945104399132692</v>
      </c>
      <c r="L18" s="3">
        <v>0.87352046218174251</v>
      </c>
    </row>
    <row r="19" spans="1:12" x14ac:dyDescent="0.35">
      <c r="A19">
        <v>0.9372704385216919</v>
      </c>
      <c r="B19">
        <v>0.88425328297856753</v>
      </c>
    </row>
    <row r="20" spans="1:12" x14ac:dyDescent="0.35">
      <c r="A20">
        <v>1.0001892357329578</v>
      </c>
      <c r="B20">
        <v>0.93404295167015305</v>
      </c>
    </row>
    <row r="21" spans="1:12" x14ac:dyDescent="0.35">
      <c r="A21">
        <v>1.0594076194460922</v>
      </c>
      <c r="B21">
        <v>0.99062856674577338</v>
      </c>
    </row>
    <row r="22" spans="1:12" x14ac:dyDescent="0.35">
      <c r="A22">
        <v>1.1859533656772876</v>
      </c>
      <c r="B22">
        <v>1.0762240434293169</v>
      </c>
      <c r="D22" t="s">
        <v>39</v>
      </c>
    </row>
    <row r="23" spans="1:12" ht="15" thickBot="1" x14ac:dyDescent="0.4">
      <c r="A23">
        <v>1.2108120408686163</v>
      </c>
      <c r="B23">
        <v>1.1366419591388459</v>
      </c>
    </row>
    <row r="24" spans="1:12" x14ac:dyDescent="0.35">
      <c r="A24">
        <v>1.2598702922495599</v>
      </c>
      <c r="B24">
        <v>1.1782717781091514</v>
      </c>
      <c r="D24" s="4" t="s">
        <v>40</v>
      </c>
      <c r="E24" s="4" t="s">
        <v>41</v>
      </c>
      <c r="F24" s="4" t="s">
        <v>42</v>
      </c>
    </row>
    <row r="25" spans="1:12" x14ac:dyDescent="0.35">
      <c r="A25">
        <v>1.3429596794399363</v>
      </c>
      <c r="B25">
        <v>1.2189749159001493</v>
      </c>
      <c r="D25" s="2">
        <v>1</v>
      </c>
      <c r="E25" s="2">
        <v>0.22405876431453553</v>
      </c>
      <c r="F25" s="2">
        <v>-0.22405876431453553</v>
      </c>
      <c r="I25" t="s">
        <v>13</v>
      </c>
    </row>
    <row r="26" spans="1:12" ht="15" thickBot="1" x14ac:dyDescent="0.4">
      <c r="A26">
        <v>1.4110024455987298</v>
      </c>
      <c r="B26">
        <v>1.2642174408095419</v>
      </c>
      <c r="D26" s="2">
        <v>2</v>
      </c>
      <c r="E26" s="2">
        <v>0.2539336975538975</v>
      </c>
      <c r="F26" s="2">
        <v>-0.16805205846496837</v>
      </c>
      <c r="G26">
        <f>F26-F25</f>
        <v>5.6006705849567157E-2</v>
      </c>
    </row>
    <row r="27" spans="1:12" x14ac:dyDescent="0.35">
      <c r="A27">
        <v>1.3991024190599319</v>
      </c>
      <c r="B27">
        <v>1.3075723328687243</v>
      </c>
      <c r="D27" s="2">
        <v>3</v>
      </c>
      <c r="E27" s="2">
        <v>0.28451452317255899</v>
      </c>
      <c r="F27" s="2">
        <v>-0.16717941769466607</v>
      </c>
      <c r="G27">
        <f t="shared" ref="G27:G90" si="0">F27-F26</f>
        <v>8.7264077030230203E-4</v>
      </c>
      <c r="I27" s="5" t="s">
        <v>14</v>
      </c>
      <c r="J27" s="5"/>
    </row>
    <row r="28" spans="1:12" x14ac:dyDescent="0.35">
      <c r="A28">
        <v>1.494940136806421</v>
      </c>
      <c r="B28">
        <v>1.3613157813607417</v>
      </c>
      <c r="D28" s="2">
        <v>4</v>
      </c>
      <c r="E28" s="2">
        <v>0.31910258388359847</v>
      </c>
      <c r="F28" s="2">
        <v>-0.13248230019832963</v>
      </c>
      <c r="G28">
        <f t="shared" si="0"/>
        <v>3.4697117496336444E-2</v>
      </c>
      <c r="I28" s="2" t="s">
        <v>15</v>
      </c>
      <c r="J28" s="2">
        <v>8.9912311316818858E-2</v>
      </c>
    </row>
    <row r="29" spans="1:12" x14ac:dyDescent="0.35">
      <c r="A29">
        <v>1.5458436366564805</v>
      </c>
      <c r="B29">
        <v>1.4267462421724058</v>
      </c>
      <c r="D29" s="2">
        <v>5</v>
      </c>
      <c r="E29" s="2">
        <v>0.35692728987985956</v>
      </c>
      <c r="F29" s="2">
        <v>-0.12789381115835655</v>
      </c>
      <c r="G29">
        <f t="shared" si="0"/>
        <v>4.5884890399730816E-3</v>
      </c>
      <c r="I29" s="2" t="s">
        <v>16</v>
      </c>
      <c r="J29" s="2">
        <v>8.0842237263325529E-3</v>
      </c>
    </row>
    <row r="30" spans="1:12" x14ac:dyDescent="0.35">
      <c r="A30">
        <v>1.6034368528242984</v>
      </c>
      <c r="B30">
        <v>1.4912179415141449</v>
      </c>
      <c r="D30" s="2">
        <v>6</v>
      </c>
      <c r="E30" s="2">
        <v>0.40276098086661316</v>
      </c>
      <c r="F30" s="2">
        <v>-0.1079100971200857</v>
      </c>
      <c r="G30">
        <f t="shared" si="0"/>
        <v>1.9983714038270844E-2</v>
      </c>
      <c r="I30" s="2" t="s">
        <v>17</v>
      </c>
      <c r="J30" s="2">
        <v>-6.944803186904833E-3</v>
      </c>
    </row>
    <row r="31" spans="1:12" x14ac:dyDescent="0.35">
      <c r="A31">
        <v>1.69127550299577</v>
      </c>
      <c r="B31">
        <v>1.5558876328849962</v>
      </c>
      <c r="D31" s="2">
        <v>7</v>
      </c>
      <c r="E31" s="2">
        <v>0.44824252080821836</v>
      </c>
      <c r="F31" s="2">
        <v>-0.11593543943116269</v>
      </c>
      <c r="G31">
        <f t="shared" si="0"/>
        <v>-8.0253423110769884E-3</v>
      </c>
      <c r="I31" s="2" t="s">
        <v>18</v>
      </c>
      <c r="J31" s="2">
        <v>3.8313438624298105E-2</v>
      </c>
    </row>
    <row r="32" spans="1:12" ht="15" thickBot="1" x14ac:dyDescent="0.4">
      <c r="A32">
        <v>1.7581164408325849</v>
      </c>
      <c r="B32">
        <v>1.6032249839312231</v>
      </c>
      <c r="D32" s="2">
        <v>8</v>
      </c>
      <c r="E32" s="2">
        <v>0.49227041527944709</v>
      </c>
      <c r="F32" s="2">
        <v>-0.11861035673659159</v>
      </c>
      <c r="G32">
        <f t="shared" si="0"/>
        <v>-2.6749173054289033E-3</v>
      </c>
      <c r="I32" s="3" t="s">
        <v>19</v>
      </c>
      <c r="J32" s="3">
        <v>68</v>
      </c>
    </row>
    <row r="33" spans="1:17" x14ac:dyDescent="0.35">
      <c r="A33">
        <v>1.7420504065137625</v>
      </c>
      <c r="B33">
        <v>1.6263413974805858</v>
      </c>
      <c r="D33" s="2">
        <v>9</v>
      </c>
      <c r="E33" s="2">
        <v>0.53589292120713394</v>
      </c>
      <c r="F33" s="2">
        <v>-0.11889286097298551</v>
      </c>
      <c r="G33">
        <f t="shared" si="0"/>
        <v>-2.8250423639392119E-4</v>
      </c>
    </row>
    <row r="34" spans="1:17" ht="15" thickBot="1" x14ac:dyDescent="0.4">
      <c r="A34">
        <v>1.7265482699672094</v>
      </c>
      <c r="B34">
        <v>1.6278023636759185</v>
      </c>
      <c r="D34" s="2">
        <v>10</v>
      </c>
      <c r="E34" s="2">
        <v>0.58330528467233445</v>
      </c>
      <c r="F34" s="2">
        <v>-9.6785620620133017E-2</v>
      </c>
      <c r="G34">
        <f t="shared" si="0"/>
        <v>2.2107240352852497E-2</v>
      </c>
      <c r="I34" t="s">
        <v>20</v>
      </c>
    </row>
    <row r="35" spans="1:17" x14ac:dyDescent="0.35">
      <c r="A35">
        <v>1.7149656743104911</v>
      </c>
      <c r="B35">
        <v>1.6167540117797039</v>
      </c>
      <c r="D35" s="2">
        <v>11</v>
      </c>
      <c r="E35" s="2">
        <v>0.63618977491808093</v>
      </c>
      <c r="F35" s="2">
        <v>-5.8798063718762172E-2</v>
      </c>
      <c r="G35">
        <f t="shared" si="0"/>
        <v>3.7987556901370845E-2</v>
      </c>
      <c r="I35" s="4"/>
      <c r="J35" s="4" t="s">
        <v>25</v>
      </c>
      <c r="K35" s="4" t="s">
        <v>26</v>
      </c>
      <c r="L35" s="4" t="s">
        <v>27</v>
      </c>
      <c r="M35" s="4" t="s">
        <v>28</v>
      </c>
      <c r="N35" s="4" t="s">
        <v>29</v>
      </c>
    </row>
    <row r="36" spans="1:17" x14ac:dyDescent="0.35">
      <c r="A36">
        <v>1.7279220775321122</v>
      </c>
      <c r="B36">
        <v>1.6159877099475064</v>
      </c>
      <c r="D36" s="2">
        <v>12</v>
      </c>
      <c r="E36" s="2">
        <v>0.69265844270629606</v>
      </c>
      <c r="F36" s="2">
        <v>-3.4905687612005187E-2</v>
      </c>
      <c r="G36">
        <f t="shared" si="0"/>
        <v>2.3892376106756985E-2</v>
      </c>
      <c r="I36" s="2" t="s">
        <v>21</v>
      </c>
      <c r="J36" s="2">
        <v>1</v>
      </c>
      <c r="K36" s="2">
        <v>7.8960470023570206E-4</v>
      </c>
      <c r="L36" s="2">
        <v>7.8960470023570206E-4</v>
      </c>
      <c r="M36" s="2">
        <v>0.53790732913067485</v>
      </c>
      <c r="N36" s="2">
        <v>0.46589853109102264</v>
      </c>
    </row>
    <row r="37" spans="1:17" x14ac:dyDescent="0.35">
      <c r="A37">
        <v>1.7373612494169715</v>
      </c>
      <c r="B37">
        <v>1.6316789927237005</v>
      </c>
      <c r="D37" s="2">
        <v>13</v>
      </c>
      <c r="E37" s="2">
        <v>0.75073402464161398</v>
      </c>
      <c r="F37" s="2">
        <v>-3.8268463770952388E-2</v>
      </c>
      <c r="G37">
        <f t="shared" si="0"/>
        <v>-3.3627761589472005E-3</v>
      </c>
      <c r="I37" s="2" t="s">
        <v>22</v>
      </c>
      <c r="J37" s="2">
        <v>66</v>
      </c>
      <c r="K37" s="2">
        <v>9.6882692228378628E-2</v>
      </c>
      <c r="L37" s="2">
        <v>1.467919579217858E-3</v>
      </c>
      <c r="M37" s="2"/>
      <c r="N37" s="2"/>
    </row>
    <row r="38" spans="1:17" ht="15" thickBot="1" x14ac:dyDescent="0.4">
      <c r="A38">
        <v>1.802863811054678</v>
      </c>
      <c r="B38">
        <v>1.6670946728372349</v>
      </c>
      <c r="D38" s="2">
        <v>14</v>
      </c>
      <c r="E38" s="2">
        <v>0.80698367743904953</v>
      </c>
      <c r="F38" s="2">
        <v>-4.956201704852603E-2</v>
      </c>
      <c r="G38">
        <f t="shared" si="0"/>
        <v>-1.1293553277573642E-2</v>
      </c>
      <c r="I38" s="3" t="s">
        <v>23</v>
      </c>
      <c r="J38" s="3">
        <v>67</v>
      </c>
      <c r="K38" s="3">
        <v>9.767229692861433E-2</v>
      </c>
      <c r="L38" s="3"/>
      <c r="M38" s="3"/>
      <c r="N38" s="3"/>
    </row>
    <row r="39" spans="1:17" ht="15" thickBot="1" x14ac:dyDescent="0.4">
      <c r="A39">
        <v>1.852297306835206</v>
      </c>
      <c r="B39">
        <v>1.7198655338988618</v>
      </c>
      <c r="D39" s="2">
        <v>15</v>
      </c>
      <c r="E39" s="2">
        <v>0.85135596152319848</v>
      </c>
      <c r="F39" s="2">
        <v>-6.6193882544830829E-2</v>
      </c>
      <c r="G39">
        <f t="shared" si="0"/>
        <v>-1.6631865496304798E-2</v>
      </c>
    </row>
    <row r="40" spans="1:17" x14ac:dyDescent="0.35">
      <c r="A40">
        <v>1.8957018196396129</v>
      </c>
      <c r="B40">
        <v>1.7902232396905589</v>
      </c>
      <c r="D40" s="2">
        <v>16</v>
      </c>
      <c r="E40" s="2">
        <v>0.88528969352573728</v>
      </c>
      <c r="F40" s="2">
        <v>-7.2329766726397571E-2</v>
      </c>
      <c r="G40">
        <f t="shared" si="0"/>
        <v>-6.135884181566742E-3</v>
      </c>
      <c r="I40" s="4"/>
      <c r="J40" s="4" t="s">
        <v>30</v>
      </c>
      <c r="K40" s="4" t="s">
        <v>18</v>
      </c>
      <c r="L40" s="4" t="s">
        <v>31</v>
      </c>
      <c r="M40" s="4" t="s">
        <v>32</v>
      </c>
      <c r="N40" s="4" t="s">
        <v>33</v>
      </c>
      <c r="O40" s="4" t="s">
        <v>34</v>
      </c>
      <c r="P40" s="4" t="s">
        <v>35</v>
      </c>
      <c r="Q40" s="4" t="s">
        <v>36</v>
      </c>
    </row>
    <row r="41" spans="1:17" x14ac:dyDescent="0.35">
      <c r="A41">
        <v>1.9364683262583733</v>
      </c>
      <c r="B41">
        <v>1.8722419077316843</v>
      </c>
      <c r="D41" s="2">
        <v>17</v>
      </c>
      <c r="E41" s="2">
        <v>0.92054592255417378</v>
      </c>
      <c r="F41" s="2">
        <v>-5.2974983221948047E-2</v>
      </c>
      <c r="G41">
        <f t="shared" si="0"/>
        <v>1.9354783504449524E-2</v>
      </c>
      <c r="I41" s="2" t="s">
        <v>24</v>
      </c>
      <c r="J41" s="2">
        <v>-9.5532865821885808E-4</v>
      </c>
      <c r="K41" s="2">
        <v>4.6517458900534594E-3</v>
      </c>
      <c r="L41" s="6">
        <v>-0.20536991503804589</v>
      </c>
      <c r="M41" s="2">
        <v>0.83791523264535039</v>
      </c>
      <c r="N41" s="2">
        <v>-1.0242838988307249E-2</v>
      </c>
      <c r="O41" s="2">
        <v>8.3321816718695332E-3</v>
      </c>
      <c r="P41" s="2">
        <v>-1.0242838988307249E-2</v>
      </c>
      <c r="Q41" s="2">
        <v>8.3321816718695332E-3</v>
      </c>
    </row>
    <row r="42" spans="1:17" ht="15" thickBot="1" x14ac:dyDescent="0.4">
      <c r="A42">
        <v>1.9785303327646575</v>
      </c>
      <c r="B42">
        <v>1.9602454091127832</v>
      </c>
      <c r="D42" s="2">
        <v>18</v>
      </c>
      <c r="E42" s="2">
        <v>0.96153966495814336</v>
      </c>
      <c r="F42" s="2">
        <v>-2.4269226436451463E-2</v>
      </c>
      <c r="G42">
        <f t="shared" si="0"/>
        <v>2.8705756785496583E-2</v>
      </c>
      <c r="I42" s="3">
        <v>-0.22405876431453553</v>
      </c>
      <c r="J42" s="3">
        <v>-2.4206189745452071E-2</v>
      </c>
      <c r="K42" s="3">
        <v>3.3004465392458528E-2</v>
      </c>
      <c r="L42" s="3">
        <v>-0.73342165848210195</v>
      </c>
      <c r="M42" s="3">
        <v>0.4658985310910384</v>
      </c>
      <c r="N42" s="3">
        <v>-9.0101731014577718E-2</v>
      </c>
      <c r="O42" s="3">
        <v>4.1689351523673583E-2</v>
      </c>
      <c r="P42" s="3">
        <v>-9.0101731014577718E-2</v>
      </c>
      <c r="Q42" s="3">
        <v>4.1689351523673583E-2</v>
      </c>
    </row>
    <row r="43" spans="1:17" x14ac:dyDescent="0.35">
      <c r="A43">
        <v>2.008542813634302</v>
      </c>
      <c r="B43">
        <v>2.0503294838349686</v>
      </c>
      <c r="D43" s="2">
        <v>19</v>
      </c>
      <c r="E43" s="2">
        <v>1.0030650179494618</v>
      </c>
      <c r="F43" s="2">
        <v>-2.8757822165039748E-3</v>
      </c>
      <c r="G43">
        <f t="shared" si="0"/>
        <v>2.1393444219947488E-2</v>
      </c>
    </row>
    <row r="44" spans="1:17" x14ac:dyDescent="0.35">
      <c r="A44">
        <v>2.0270060944885508</v>
      </c>
      <c r="B44">
        <v>2.1360424833254452</v>
      </c>
      <c r="D44" s="2">
        <v>20</v>
      </c>
      <c r="E44" s="2">
        <v>1.0502582952295558</v>
      </c>
      <c r="F44" s="2">
        <v>9.1493242165363586E-3</v>
      </c>
      <c r="G44">
        <f t="shared" si="0"/>
        <v>1.2025106433040333E-2</v>
      </c>
    </row>
    <row r="45" spans="1:17" x14ac:dyDescent="0.35">
      <c r="A45">
        <v>2.0251549516049554</v>
      </c>
      <c r="B45">
        <v>2.2056040848782916</v>
      </c>
      <c r="D45" s="2">
        <v>21</v>
      </c>
      <c r="E45" s="2">
        <v>1.1216462453234077</v>
      </c>
      <c r="F45" s="2">
        <v>6.4307120353879865E-2</v>
      </c>
      <c r="G45">
        <f t="shared" si="0"/>
        <v>5.5157796137343507E-2</v>
      </c>
    </row>
    <row r="46" spans="1:17" x14ac:dyDescent="0.35">
      <c r="A46">
        <v>2.0574334309304683</v>
      </c>
      <c r="B46">
        <v>2.2603510374832623</v>
      </c>
      <c r="D46" s="2">
        <v>22</v>
      </c>
      <c r="E46" s="2">
        <v>1.172035720545241</v>
      </c>
      <c r="F46" s="2">
        <v>3.8776320323375302E-2</v>
      </c>
      <c r="G46">
        <f t="shared" si="0"/>
        <v>-2.5530800030504563E-2</v>
      </c>
      <c r="I46" t="s">
        <v>39</v>
      </c>
    </row>
    <row r="47" spans="1:17" ht="15" thickBot="1" x14ac:dyDescent="0.4">
      <c r="A47">
        <v>2.1047676621233267</v>
      </c>
      <c r="B47">
        <v>2.2958665303487833</v>
      </c>
      <c r="D47" s="2">
        <v>23</v>
      </c>
      <c r="E47" s="2">
        <v>1.2067556327907862</v>
      </c>
      <c r="F47" s="2">
        <v>5.3114659458773694E-2</v>
      </c>
      <c r="G47">
        <f t="shared" si="0"/>
        <v>1.4338339135398392E-2</v>
      </c>
    </row>
    <row r="48" spans="1:17" x14ac:dyDescent="0.35">
      <c r="A48">
        <v>2.1241960513930764</v>
      </c>
      <c r="B48">
        <v>2.3056328580879</v>
      </c>
      <c r="D48" s="2">
        <v>24</v>
      </c>
      <c r="E48" s="2">
        <v>1.240702678614594</v>
      </c>
      <c r="F48" s="2">
        <v>0.10225700082534228</v>
      </c>
      <c r="G48">
        <f t="shared" si="0"/>
        <v>4.9142341366568587E-2</v>
      </c>
      <c r="I48" s="4" t="s">
        <v>40</v>
      </c>
      <c r="J48" s="4" t="s">
        <v>43</v>
      </c>
      <c r="K48" s="4" t="s">
        <v>42</v>
      </c>
    </row>
    <row r="49" spans="1:11" x14ac:dyDescent="0.35">
      <c r="A49">
        <v>2.164583785412372</v>
      </c>
      <c r="B49">
        <v>2.2931960446703155</v>
      </c>
      <c r="D49" s="2">
        <v>25</v>
      </c>
      <c r="E49" s="2">
        <v>1.2784356434334292</v>
      </c>
      <c r="F49" s="2">
        <v>0.13256680216530059</v>
      </c>
      <c r="G49">
        <f t="shared" si="0"/>
        <v>3.0309801339958309E-2</v>
      </c>
      <c r="I49" s="2">
        <v>1</v>
      </c>
      <c r="J49" s="2">
        <v>3.1125713560979712E-3</v>
      </c>
      <c r="K49" s="2">
        <v>-2.2399305857956691E-3</v>
      </c>
    </row>
    <row r="50" spans="1:11" x14ac:dyDescent="0.35">
      <c r="A50">
        <v>2.2100443938290337</v>
      </c>
      <c r="B50">
        <v>2.2849690959870261</v>
      </c>
      <c r="D50" s="2">
        <v>26</v>
      </c>
      <c r="E50" s="2">
        <v>1.314594293289284</v>
      </c>
      <c r="F50" s="2">
        <v>8.4508125770647924E-2</v>
      </c>
      <c r="G50">
        <f t="shared" si="0"/>
        <v>-4.8058676394652666E-2</v>
      </c>
      <c r="I50" s="2">
        <v>2</v>
      </c>
      <c r="J50" s="2">
        <v>3.0914480480324167E-3</v>
      </c>
      <c r="K50" s="2">
        <v>3.1605669448304029E-2</v>
      </c>
    </row>
    <row r="51" spans="1:11" x14ac:dyDescent="0.35">
      <c r="A51">
        <v>2.2378957979432355</v>
      </c>
      <c r="B51">
        <v>2.265592061582105</v>
      </c>
      <c r="D51" s="2">
        <v>27</v>
      </c>
      <c r="E51" s="2">
        <v>1.3594171597242024</v>
      </c>
      <c r="F51" s="2">
        <v>0.13552297708221861</v>
      </c>
      <c r="G51">
        <f t="shared" si="0"/>
        <v>5.1014851311570686E-2</v>
      </c>
      <c r="I51" s="2">
        <v>3</v>
      </c>
      <c r="J51" s="2">
        <v>2.2515630382958516E-3</v>
      </c>
      <c r="K51" s="2">
        <v>2.33692600167723E-3</v>
      </c>
    </row>
    <row r="52" spans="1:11" x14ac:dyDescent="0.35">
      <c r="A52">
        <v>2.262103018939194</v>
      </c>
      <c r="B52">
        <v>2.2513800093302181</v>
      </c>
      <c r="D52" s="2">
        <v>28</v>
      </c>
      <c r="E52" s="2">
        <v>1.4139871750102886</v>
      </c>
      <c r="F52" s="2">
        <v>0.13185646164619191</v>
      </c>
      <c r="G52">
        <f t="shared" si="0"/>
        <v>-3.6665154360266961E-3</v>
      </c>
      <c r="I52" s="2">
        <v>4</v>
      </c>
      <c r="J52" s="2">
        <v>2.140493201949336E-3</v>
      </c>
      <c r="K52" s="2">
        <v>1.7843220836321508E-2</v>
      </c>
    </row>
    <row r="53" spans="1:11" x14ac:dyDescent="0.35">
      <c r="A53">
        <v>2.2624492715278688</v>
      </c>
      <c r="B53">
        <v>2.2315694100495702</v>
      </c>
      <c r="D53" s="2">
        <v>29</v>
      </c>
      <c r="E53" s="2">
        <v>1.4677575684165882</v>
      </c>
      <c r="F53" s="2">
        <v>0.13567928440771015</v>
      </c>
      <c r="G53">
        <f t="shared" si="0"/>
        <v>3.8228227615182409E-3</v>
      </c>
      <c r="I53" s="2">
        <v>5</v>
      </c>
      <c r="J53" s="2">
        <v>1.6567636281200975E-3</v>
      </c>
      <c r="K53" s="2">
        <v>-9.6821059391970863E-3</v>
      </c>
    </row>
    <row r="54" spans="1:11" x14ac:dyDescent="0.35">
      <c r="A54">
        <v>2.2487733396687122</v>
      </c>
      <c r="B54">
        <v>2.2117286835486296</v>
      </c>
      <c r="D54" s="2">
        <v>30</v>
      </c>
      <c r="E54" s="2">
        <v>1.5216930902343517</v>
      </c>
      <c r="F54" s="2">
        <v>0.16958241276141828</v>
      </c>
      <c r="G54">
        <f t="shared" si="0"/>
        <v>3.3903128353708123E-2</v>
      </c>
      <c r="I54" s="2">
        <v>6</v>
      </c>
      <c r="J54" s="2">
        <v>1.8510265868742319E-3</v>
      </c>
      <c r="K54" s="2">
        <v>-4.5259438923031352E-3</v>
      </c>
    </row>
    <row r="55" spans="1:11" x14ac:dyDescent="0.35">
      <c r="A55">
        <v>2.2531864224154932</v>
      </c>
      <c r="B55">
        <v>2.2233540689731273</v>
      </c>
      <c r="D55" s="2">
        <v>31</v>
      </c>
      <c r="E55" s="2">
        <v>1.5611731724185649</v>
      </c>
      <c r="F55" s="2">
        <v>0.19694326841401999</v>
      </c>
      <c r="G55">
        <f t="shared" si="0"/>
        <v>2.7360855652601712E-2</v>
      </c>
      <c r="I55" s="2">
        <v>7</v>
      </c>
      <c r="J55" s="2">
        <v>1.9157761427228376E-3</v>
      </c>
      <c r="K55" s="2">
        <v>-2.1982803791167588E-3</v>
      </c>
    </row>
    <row r="56" spans="1:11" x14ac:dyDescent="0.35">
      <c r="A56">
        <v>2.2590743407301757</v>
      </c>
      <c r="B56">
        <v>2.2651042058693283</v>
      </c>
      <c r="D56" s="2">
        <v>32</v>
      </c>
      <c r="E56" s="2">
        <v>1.5804526184915373</v>
      </c>
      <c r="F56" s="2">
        <v>0.16159778802222524</v>
      </c>
      <c r="G56">
        <f t="shared" si="0"/>
        <v>-3.5345480391794748E-2</v>
      </c>
      <c r="I56" s="2">
        <v>8</v>
      </c>
      <c r="J56" s="2">
        <v>1.9226144938728827E-3</v>
      </c>
      <c r="K56" s="2">
        <v>2.0184625858979614E-2</v>
      </c>
    </row>
    <row r="57" spans="1:11" x14ac:dyDescent="0.35">
      <c r="A57">
        <v>2.2990909669500832</v>
      </c>
      <c r="B57">
        <v>2.3070939111921756</v>
      </c>
      <c r="D57" s="2">
        <v>33</v>
      </c>
      <c r="E57" s="2">
        <v>1.5816710868719028</v>
      </c>
      <c r="F57" s="2">
        <v>0.14487718309530662</v>
      </c>
      <c r="G57">
        <f t="shared" si="0"/>
        <v>-1.6720604926918625E-2</v>
      </c>
      <c r="I57" s="2">
        <v>9</v>
      </c>
      <c r="J57" s="2">
        <v>1.3874824391434202E-3</v>
      </c>
      <c r="K57" s="2">
        <v>3.6600074462227426E-2</v>
      </c>
    </row>
    <row r="58" spans="1:11" x14ac:dyDescent="0.35">
      <c r="A58">
        <v>2.3357359091696606</v>
      </c>
      <c r="B58">
        <v>2.4197975736742081</v>
      </c>
      <c r="D58" s="2">
        <v>34</v>
      </c>
      <c r="E58" s="2">
        <v>1.57245659068185</v>
      </c>
      <c r="F58" s="2">
        <v>0.14250908362864112</v>
      </c>
      <c r="G58">
        <f t="shared" si="0"/>
        <v>-2.3680994666654964E-3</v>
      </c>
      <c r="I58" s="2">
        <v>10</v>
      </c>
      <c r="J58" s="2">
        <v>4.6794842882268031E-4</v>
      </c>
      <c r="K58" s="2">
        <v>2.3424427677934304E-2</v>
      </c>
    </row>
    <row r="59" spans="1:11" x14ac:dyDescent="0.35">
      <c r="A59">
        <v>2.3821068413990916</v>
      </c>
      <c r="B59">
        <v>2.5048458730688101</v>
      </c>
      <c r="D59" s="2">
        <v>35</v>
      </c>
      <c r="E59" s="2">
        <v>1.5718174831136311</v>
      </c>
      <c r="F59" s="2">
        <v>0.15610459441848112</v>
      </c>
      <c r="G59">
        <f t="shared" si="0"/>
        <v>1.3595510789840004E-2</v>
      </c>
      <c r="I59" s="2">
        <v>11</v>
      </c>
      <c r="J59" s="2">
        <v>-1.1039496068718474E-4</v>
      </c>
      <c r="K59" s="2">
        <v>-3.2523811982600155E-3</v>
      </c>
    </row>
    <row r="60" spans="1:11" x14ac:dyDescent="0.35">
      <c r="A60">
        <v>2.4043088071547247</v>
      </c>
      <c r="B60">
        <v>2.5990410678880749</v>
      </c>
      <c r="D60" s="2">
        <v>36</v>
      </c>
      <c r="E60" s="2">
        <v>1.5849042553957327</v>
      </c>
      <c r="F60" s="2">
        <v>0.1524569940212388</v>
      </c>
      <c r="G60">
        <f t="shared" si="0"/>
        <v>-3.6476003972423232E-3</v>
      </c>
      <c r="I60" s="2">
        <v>12</v>
      </c>
      <c r="J60" s="2">
        <v>-2.899496291222626E-5</v>
      </c>
      <c r="K60" s="2">
        <v>-1.1264558314661416E-2</v>
      </c>
    </row>
    <row r="61" spans="1:11" x14ac:dyDescent="0.35">
      <c r="A61">
        <v>2.3639597568065116</v>
      </c>
      <c r="B61">
        <v>2.7038099286190005</v>
      </c>
      <c r="D61" s="2">
        <v>37</v>
      </c>
      <c r="E61" s="2">
        <v>1.6144414798197761</v>
      </c>
      <c r="F61" s="2">
        <v>0.18842233123490182</v>
      </c>
      <c r="G61">
        <f t="shared" si="0"/>
        <v>3.5965337213663018E-2</v>
      </c>
      <c r="I61" s="2">
        <v>13</v>
      </c>
      <c r="J61" s="2">
        <v>2.4437893062509354E-4</v>
      </c>
      <c r="K61" s="2">
        <v>-1.6876244426929893E-2</v>
      </c>
    </row>
    <row r="62" spans="1:11" x14ac:dyDescent="0.35">
      <c r="A62">
        <v>2.3758076300503461</v>
      </c>
      <c r="B62">
        <v>2.6401286854188539</v>
      </c>
      <c r="D62" s="2">
        <v>38</v>
      </c>
      <c r="E62" s="2">
        <v>1.6584531933102542</v>
      </c>
      <c r="F62" s="2">
        <v>0.19384411352495179</v>
      </c>
      <c r="G62">
        <f t="shared" si="0"/>
        <v>5.4217822900499701E-3</v>
      </c>
      <c r="I62" s="2">
        <v>14</v>
      </c>
      <c r="J62" s="2">
        <v>6.4697302264948473E-4</v>
      </c>
      <c r="K62" s="2">
        <v>-6.782857204216227E-3</v>
      </c>
    </row>
    <row r="63" spans="1:11" x14ac:dyDescent="0.35">
      <c r="A63">
        <v>2.4008364039782673</v>
      </c>
      <c r="B63">
        <v>2.7480800300061823</v>
      </c>
      <c r="D63" s="2">
        <v>39</v>
      </c>
      <c r="E63" s="2">
        <v>1.7171326070407842</v>
      </c>
      <c r="F63" s="2">
        <v>0.17856921259882874</v>
      </c>
      <c r="G63">
        <f t="shared" si="0"/>
        <v>-1.5274900926123047E-2</v>
      </c>
      <c r="I63" s="2">
        <v>15</v>
      </c>
      <c r="J63" s="2">
        <v>7.9549939940460723E-4</v>
      </c>
      <c r="K63" s="2">
        <v>1.8559284105044916E-2</v>
      </c>
    </row>
    <row r="64" spans="1:11" x14ac:dyDescent="0.35">
      <c r="A64">
        <v>2.3795076927325618</v>
      </c>
      <c r="B64">
        <v>2.8771699043479599</v>
      </c>
      <c r="D64" s="2">
        <v>40</v>
      </c>
      <c r="E64" s="2">
        <v>1.7855374434614191</v>
      </c>
      <c r="F64" s="2">
        <v>0.15093088279695421</v>
      </c>
      <c r="G64">
        <f t="shared" si="0"/>
        <v>-2.7638329801874528E-2</v>
      </c>
      <c r="I64" s="2">
        <v>16</v>
      </c>
      <c r="J64" s="2">
        <v>3.2699383741375632E-4</v>
      </c>
      <c r="K64" s="2">
        <v>2.8378762948082826E-2</v>
      </c>
    </row>
    <row r="65" spans="1:11" x14ac:dyDescent="0.35">
      <c r="A65">
        <v>2.3553995171115578</v>
      </c>
      <c r="B65">
        <v>2.8671392963440243</v>
      </c>
      <c r="D65" s="2">
        <v>41</v>
      </c>
      <c r="E65" s="2">
        <v>1.858933723359536</v>
      </c>
      <c r="F65" s="2">
        <v>0.11959660940512151</v>
      </c>
      <c r="G65">
        <f t="shared" si="0"/>
        <v>-3.1334273391832701E-2</v>
      </c>
      <c r="I65" s="2">
        <v>17</v>
      </c>
      <c r="J65" s="2">
        <v>-3.6786315812277232E-4</v>
      </c>
      <c r="K65" s="2">
        <v>2.176130737807026E-2</v>
      </c>
    </row>
    <row r="66" spans="1:11" x14ac:dyDescent="0.35">
      <c r="A66">
        <v>2.3491613943835179</v>
      </c>
      <c r="B66">
        <v>2.8769010666267949</v>
      </c>
      <c r="D66" s="2">
        <v>42</v>
      </c>
      <c r="E66" s="2">
        <v>1.9340652335711568</v>
      </c>
      <c r="F66" s="2">
        <v>7.4477580063145199E-2</v>
      </c>
      <c r="G66">
        <f t="shared" si="0"/>
        <v>-4.5119029341976313E-2</v>
      </c>
      <c r="I66" s="2">
        <v>18</v>
      </c>
      <c r="J66" s="2">
        <v>-8.8571692821956614E-4</v>
      </c>
      <c r="K66" s="2">
        <v>1.2910823361259899E-2</v>
      </c>
    </row>
    <row r="67" spans="1:11" x14ac:dyDescent="0.35">
      <c r="A67">
        <v>2.3529162312684861</v>
      </c>
      <c r="B67">
        <v>2.9095204874850058</v>
      </c>
      <c r="D67" s="2">
        <v>43</v>
      </c>
      <c r="E67" s="2">
        <v>2.0055511995018414</v>
      </c>
      <c r="F67" s="2">
        <v>2.1454894986709494E-2</v>
      </c>
      <c r="G67">
        <f t="shared" si="0"/>
        <v>-5.3022685076435705E-2</v>
      </c>
      <c r="I67" s="2">
        <v>19</v>
      </c>
      <c r="J67" s="2">
        <v>-1.1767989362469968E-3</v>
      </c>
      <c r="K67" s="2">
        <v>5.6334595073590503E-2</v>
      </c>
    </row>
    <row r="68" spans="1:11" x14ac:dyDescent="0.35">
      <c r="A68">
        <v>2.40080014410642</v>
      </c>
      <c r="B68">
        <v>2.9850428153636623</v>
      </c>
      <c r="D68" s="2">
        <v>44</v>
      </c>
      <c r="E68" s="2">
        <v>2.0635666499965253</v>
      </c>
      <c r="F68" s="2">
        <v>-3.8411698391569882E-2</v>
      </c>
      <c r="G68">
        <f t="shared" si="0"/>
        <v>-5.9866593378279376E-2</v>
      </c>
      <c r="I68" s="2">
        <v>20</v>
      </c>
      <c r="J68" s="2">
        <v>-2.511959015488497E-3</v>
      </c>
      <c r="K68" s="2">
        <v>-2.3018841015016066E-2</v>
      </c>
    </row>
    <row r="69" spans="1:11" x14ac:dyDescent="0.35">
      <c r="A69">
        <v>2.4364564940363596</v>
      </c>
      <c r="B69">
        <v>2.9552833181317721</v>
      </c>
      <c r="D69" s="2">
        <v>45</v>
      </c>
      <c r="E69" s="2">
        <v>2.1092264543668362</v>
      </c>
      <c r="F69" s="2">
        <v>-5.1793023436367935E-2</v>
      </c>
      <c r="G69">
        <f t="shared" si="0"/>
        <v>-1.3381325044798054E-2</v>
      </c>
      <c r="I69" s="2">
        <v>21</v>
      </c>
      <c r="J69" s="2">
        <v>-1.8939556255969099E-3</v>
      </c>
      <c r="K69" s="2">
        <v>1.6232294760995303E-2</v>
      </c>
    </row>
    <row r="70" spans="1:11" x14ac:dyDescent="0.35">
      <c r="A70">
        <v>2.4453857468318443</v>
      </c>
      <c r="B70">
        <v>2.9570863073765468</v>
      </c>
      <c r="D70" s="2">
        <v>46</v>
      </c>
      <c r="E70" s="2">
        <v>2.1388469241682486</v>
      </c>
      <c r="F70" s="2">
        <v>-3.4079262044921954E-2</v>
      </c>
      <c r="G70">
        <f t="shared" si="0"/>
        <v>1.7713761391445981E-2</v>
      </c>
      <c r="I70" s="2">
        <v>22</v>
      </c>
      <c r="J70" s="2">
        <v>-2.2410321833430048E-3</v>
      </c>
      <c r="K70" s="2">
        <v>5.1383373549911592E-2</v>
      </c>
    </row>
    <row r="71" spans="1:11" x14ac:dyDescent="0.35">
      <c r="A71">
        <v>2.4486720310652115</v>
      </c>
      <c r="B71">
        <v>2.960336204474618</v>
      </c>
      <c r="D71" s="2">
        <v>47</v>
      </c>
      <c r="E71" s="2">
        <v>2.1469921924026654</v>
      </c>
      <c r="F71" s="2">
        <v>-2.2796141009588933E-2</v>
      </c>
      <c r="G71">
        <f t="shared" si="0"/>
        <v>1.1283121035333021E-2</v>
      </c>
      <c r="I71" s="2">
        <v>23</v>
      </c>
      <c r="J71" s="2">
        <v>-3.4305810229979423E-3</v>
      </c>
      <c r="K71" s="2">
        <v>3.3740382362956248E-2</v>
      </c>
    </row>
    <row r="72" spans="1:11" x14ac:dyDescent="0.35">
      <c r="D72" s="2">
        <v>48</v>
      </c>
      <c r="E72" s="2">
        <v>2.1366196978506053</v>
      </c>
      <c r="F72" s="2">
        <v>2.7964087561766604E-2</v>
      </c>
      <c r="G72">
        <f t="shared" si="0"/>
        <v>5.0760228571355537E-2</v>
      </c>
      <c r="I72" s="2">
        <v>24</v>
      </c>
      <c r="J72" s="2">
        <v>-4.1642658253799305E-3</v>
      </c>
      <c r="K72" s="2">
        <v>-4.3894410569272735E-2</v>
      </c>
    </row>
    <row r="73" spans="1:11" x14ac:dyDescent="0.35">
      <c r="D73" s="2">
        <v>49</v>
      </c>
      <c r="E73" s="2">
        <v>2.1297582955337671</v>
      </c>
      <c r="F73" s="2">
        <v>8.0286098295266672E-2</v>
      </c>
      <c r="G73">
        <f t="shared" si="0"/>
        <v>5.2322010733500068E-2</v>
      </c>
      <c r="I73" s="2">
        <v>25</v>
      </c>
      <c r="J73" s="2">
        <v>-3.0009483856556895E-3</v>
      </c>
      <c r="K73" s="2">
        <v>5.4015799697226377E-2</v>
      </c>
    </row>
    <row r="74" spans="1:11" x14ac:dyDescent="0.35">
      <c r="D74" s="2">
        <v>50</v>
      </c>
      <c r="E74" s="2">
        <v>2.1135975494445836</v>
      </c>
      <c r="F74" s="2">
        <v>0.1242982484986519</v>
      </c>
      <c r="G74">
        <f t="shared" si="0"/>
        <v>4.4012150203385225E-2</v>
      </c>
      <c r="I74" s="2">
        <v>26</v>
      </c>
      <c r="J74" s="2">
        <v>-4.2358235563395947E-3</v>
      </c>
      <c r="K74" s="2">
        <v>5.6930812031289867E-4</v>
      </c>
    </row>
    <row r="75" spans="1:11" x14ac:dyDescent="0.35">
      <c r="D75" s="2">
        <v>51</v>
      </c>
      <c r="E75" s="2">
        <v>2.1017444782754153</v>
      </c>
      <c r="F75" s="2">
        <v>0.16035854066377864</v>
      </c>
      <c r="G75">
        <f t="shared" si="0"/>
        <v>3.6060292165126739E-2</v>
      </c>
      <c r="I75" s="2">
        <v>27</v>
      </c>
      <c r="J75" s="2">
        <v>-4.1470711879905029E-3</v>
      </c>
      <c r="K75" s="2">
        <v>7.9698939495087447E-3</v>
      </c>
    </row>
    <row r="76" spans="1:11" x14ac:dyDescent="0.35">
      <c r="D76" s="2">
        <v>52</v>
      </c>
      <c r="E76" s="2">
        <v>2.0852221323808444</v>
      </c>
      <c r="F76" s="2">
        <v>0.17722713914702437</v>
      </c>
      <c r="G76">
        <f t="shared" si="0"/>
        <v>1.6868598483245734E-2</v>
      </c>
      <c r="I76" s="2">
        <v>28</v>
      </c>
      <c r="J76" s="2">
        <v>-4.2396071611190472E-3</v>
      </c>
      <c r="K76" s="2">
        <v>3.8142735514827171E-2</v>
      </c>
    </row>
    <row r="77" spans="1:11" x14ac:dyDescent="0.35">
      <c r="D77" s="2">
        <v>53</v>
      </c>
      <c r="E77" s="2">
        <v>2.0686746599190524</v>
      </c>
      <c r="F77" s="2">
        <v>0.18009867974965976</v>
      </c>
      <c r="G77">
        <f t="shared" si="0"/>
        <v>2.8715406026353918E-3</v>
      </c>
      <c r="I77" s="2">
        <v>29</v>
      </c>
      <c r="J77" s="2">
        <v>-5.0602727190133213E-3</v>
      </c>
      <c r="K77" s="2">
        <v>3.2421128371615031E-2</v>
      </c>
    </row>
    <row r="78" spans="1:11" x14ac:dyDescent="0.35">
      <c r="D78" s="2">
        <v>54</v>
      </c>
      <c r="E78" s="2">
        <v>2.0783704109874659</v>
      </c>
      <c r="F78" s="2">
        <v>0.17481601142802727</v>
      </c>
      <c r="G78">
        <f t="shared" si="0"/>
        <v>-5.2826683216324888E-3</v>
      </c>
      <c r="I78" s="2">
        <v>30</v>
      </c>
      <c r="J78" s="2">
        <v>-5.7225747825381231E-3</v>
      </c>
      <c r="K78" s="2">
        <v>-2.9622905609256626E-2</v>
      </c>
    </row>
    <row r="79" spans="1:11" x14ac:dyDescent="0.35">
      <c r="D79" s="2">
        <v>55</v>
      </c>
      <c r="E79" s="2">
        <v>2.113190670242246</v>
      </c>
      <c r="F79" s="2">
        <v>0.14588367048792961</v>
      </c>
      <c r="G79">
        <f t="shared" si="0"/>
        <v>-2.8932340940097667E-2</v>
      </c>
      <c r="I79" s="2">
        <v>31</v>
      </c>
      <c r="J79" s="2">
        <v>-4.866995377530184E-3</v>
      </c>
      <c r="K79" s="2">
        <v>-1.1853609549388442E-2</v>
      </c>
    </row>
    <row r="80" spans="1:11" x14ac:dyDescent="0.35">
      <c r="D80" s="2">
        <v>56</v>
      </c>
      <c r="E80" s="2">
        <v>2.1482107332664322</v>
      </c>
      <c r="F80" s="2">
        <v>0.150880233683651</v>
      </c>
      <c r="G80">
        <f t="shared" si="0"/>
        <v>4.996563195721393E-3</v>
      </c>
      <c r="I80" s="2">
        <v>32</v>
      </c>
      <c r="J80" s="2">
        <v>-4.462253242010451E-3</v>
      </c>
      <c r="K80" s="2">
        <v>2.0941537753449545E-3</v>
      </c>
    </row>
    <row r="81" spans="4:11" x14ac:dyDescent="0.35">
      <c r="D81" s="2">
        <v>57</v>
      </c>
      <c r="E81" s="2">
        <v>2.2422073291660904</v>
      </c>
      <c r="F81" s="2">
        <v>9.3528580003570116E-2</v>
      </c>
      <c r="G81">
        <f t="shared" si="0"/>
        <v>-5.7351653680080883E-2</v>
      </c>
      <c r="I81" s="2">
        <v>33</v>
      </c>
      <c r="J81" s="2">
        <v>-4.4049305769842421E-3</v>
      </c>
      <c r="K81" s="2">
        <v>1.8000441366824247E-2</v>
      </c>
    </row>
    <row r="82" spans="4:11" x14ac:dyDescent="0.35">
      <c r="D82" s="2">
        <v>58</v>
      </c>
      <c r="E82" s="2">
        <v>2.3131389249465029</v>
      </c>
      <c r="F82" s="2">
        <v>6.8967916452588707E-2</v>
      </c>
      <c r="G82">
        <f t="shared" si="0"/>
        <v>-2.456066355098141E-2</v>
      </c>
      <c r="I82" s="2">
        <v>34</v>
      </c>
      <c r="J82" s="2">
        <v>-4.7340260908494509E-3</v>
      </c>
      <c r="K82" s="2">
        <v>1.0864256936071277E-3</v>
      </c>
    </row>
    <row r="83" spans="4:11" x14ac:dyDescent="0.35">
      <c r="D83" s="2">
        <v>59</v>
      </c>
      <c r="E83" s="2">
        <v>2.3916991728401995</v>
      </c>
      <c r="F83" s="2">
        <v>1.260963431452522E-2</v>
      </c>
      <c r="G83">
        <f t="shared" si="0"/>
        <v>-5.6358282138063487E-2</v>
      </c>
      <c r="I83" s="2">
        <v>35</v>
      </c>
      <c r="J83" s="2">
        <v>-4.6457315835182166E-3</v>
      </c>
      <c r="K83" s="2">
        <v>4.0611068797181238E-2</v>
      </c>
    </row>
    <row r="84" spans="4:11" x14ac:dyDescent="0.35">
      <c r="D84" s="2">
        <v>60</v>
      </c>
      <c r="E84" s="2">
        <v>2.4790780214784358</v>
      </c>
      <c r="F84" s="2">
        <v>-0.11511826467192421</v>
      </c>
      <c r="G84">
        <f t="shared" si="0"/>
        <v>-0.12772789898644943</v>
      </c>
      <c r="I84" s="2">
        <v>36</v>
      </c>
      <c r="J84" s="2">
        <v>-5.5163153603713117E-3</v>
      </c>
      <c r="K84" s="2">
        <v>1.0938097650421282E-2</v>
      </c>
    </row>
    <row r="85" spans="4:11" x14ac:dyDescent="0.35">
      <c r="D85" s="2">
        <v>61</v>
      </c>
      <c r="E85" s="2">
        <v>2.4259668807075996</v>
      </c>
      <c r="F85" s="2">
        <v>-5.0159250657253462E-2</v>
      </c>
      <c r="G85">
        <f t="shared" si="0"/>
        <v>6.4959014014670746E-2</v>
      </c>
      <c r="I85" s="2">
        <v>37</v>
      </c>
      <c r="J85" s="2">
        <v>-5.6475560512427928E-3</v>
      </c>
      <c r="K85" s="2">
        <v>-9.6273448748802545E-3</v>
      </c>
    </row>
    <row r="86" spans="4:11" x14ac:dyDescent="0.35">
      <c r="D86" s="2">
        <v>62</v>
      </c>
      <c r="E86" s="2">
        <v>2.5159999700547853</v>
      </c>
      <c r="F86" s="2">
        <v>-0.11516356607651801</v>
      </c>
      <c r="G86">
        <f t="shared" si="0"/>
        <v>-6.5004315419264547E-2</v>
      </c>
      <c r="I86" s="2">
        <v>38</v>
      </c>
      <c r="J86" s="2">
        <v>-5.2778089010820772E-3</v>
      </c>
      <c r="K86" s="2">
        <v>-2.2360520900792449E-2</v>
      </c>
    </row>
    <row r="87" spans="4:11" x14ac:dyDescent="0.35">
      <c r="D87" s="2">
        <v>63</v>
      </c>
      <c r="E87" s="2">
        <v>2.6236629198296084</v>
      </c>
      <c r="F87" s="2">
        <v>-0.24415522709704662</v>
      </c>
      <c r="G87">
        <f t="shared" si="0"/>
        <v>-0.12899166102052861</v>
      </c>
      <c r="I87" s="2">
        <v>39</v>
      </c>
      <c r="J87" s="2">
        <v>-4.6087902456505197E-3</v>
      </c>
      <c r="K87" s="2">
        <v>-2.6725483146182182E-2</v>
      </c>
    </row>
    <row r="88" spans="4:11" x14ac:dyDescent="0.35">
      <c r="D88" s="2">
        <v>64</v>
      </c>
      <c r="E88" s="2">
        <v>2.6152972377709256</v>
      </c>
      <c r="F88" s="2">
        <v>-0.25989772065936778</v>
      </c>
      <c r="G88">
        <f t="shared" si="0"/>
        <v>-1.5742493562321158E-2</v>
      </c>
      <c r="I88" s="2">
        <v>40</v>
      </c>
      <c r="J88" s="2">
        <v>-3.8503068783919472E-3</v>
      </c>
      <c r="K88" s="2">
        <v>-4.1268722463584366E-2</v>
      </c>
    </row>
    <row r="89" spans="4:11" x14ac:dyDescent="0.35">
      <c r="D89" s="2">
        <v>65</v>
      </c>
      <c r="E89" s="2">
        <v>2.6234387050163326</v>
      </c>
      <c r="F89" s="2">
        <v>-0.27427731063281469</v>
      </c>
      <c r="G89">
        <f t="shared" si="0"/>
        <v>-1.4379589973446905E-2</v>
      </c>
      <c r="I89" s="2">
        <v>41</v>
      </c>
      <c r="J89" s="2">
        <v>-2.758147093009449E-3</v>
      </c>
      <c r="K89" s="2">
        <v>-5.0264537983426255E-2</v>
      </c>
    </row>
    <row r="90" spans="4:11" x14ac:dyDescent="0.35">
      <c r="D90" s="2">
        <v>66</v>
      </c>
      <c r="E90" s="2">
        <v>2.6506438060163018</v>
      </c>
      <c r="F90" s="2">
        <v>-0.29772757474781564</v>
      </c>
      <c r="G90">
        <f t="shared" si="0"/>
        <v>-2.3450264115000952E-2</v>
      </c>
      <c r="I90" s="2">
        <v>42</v>
      </c>
      <c r="J90" s="2">
        <v>-1.4746699172358965E-3</v>
      </c>
      <c r="K90" s="2">
        <v>-5.839192346104348E-2</v>
      </c>
    </row>
    <row r="91" spans="4:11" x14ac:dyDescent="0.35">
      <c r="D91" s="2">
        <v>67</v>
      </c>
      <c r="E91" s="2">
        <v>2.7136305943661769</v>
      </c>
      <c r="F91" s="2">
        <v>-0.31283045025975698</v>
      </c>
      <c r="G91">
        <f t="shared" ref="G91:G94" si="1">F91-F90</f>
        <v>-1.5102875511941338E-2</v>
      </c>
      <c r="I91" s="2">
        <v>43</v>
      </c>
      <c r="J91" s="2">
        <v>-2.552779850744139E-5</v>
      </c>
      <c r="K91" s="2">
        <v>-1.3355797246290612E-2</v>
      </c>
    </row>
    <row r="92" spans="4:11" x14ac:dyDescent="0.35">
      <c r="D92" s="2">
        <v>68</v>
      </c>
      <c r="E92" s="2">
        <v>2.6888107138593753</v>
      </c>
      <c r="F92" s="2">
        <v>-0.25235421982301576</v>
      </c>
      <c r="G92">
        <f t="shared" si="1"/>
        <v>6.0476230436741218E-2</v>
      </c>
      <c r="I92" s="2">
        <v>44</v>
      </c>
      <c r="J92" s="2">
        <v>2.9838309457251024E-4</v>
      </c>
      <c r="K92" s="2">
        <v>1.7415378296873472E-2</v>
      </c>
    </row>
    <row r="93" spans="4:11" x14ac:dyDescent="0.35">
      <c r="D93" s="2">
        <v>69</v>
      </c>
      <c r="E93" s="2">
        <v>2.6903144347475898</v>
      </c>
      <c r="F93" s="2">
        <v>-0.24492868791574551</v>
      </c>
      <c r="G93">
        <f t="shared" si="1"/>
        <v>7.4255319072702441E-3</v>
      </c>
      <c r="I93" s="2">
        <v>45</v>
      </c>
      <c r="J93" s="2">
        <v>-1.3039957477449429E-4</v>
      </c>
      <c r="K93" s="2">
        <v>1.1413520610107517E-2</v>
      </c>
    </row>
    <row r="94" spans="4:11" ht="15" thickBot="1" x14ac:dyDescent="0.4">
      <c r="D94" s="3">
        <v>70</v>
      </c>
      <c r="E94" s="3">
        <v>2.6930248991416956</v>
      </c>
      <c r="F94" s="3">
        <v>-0.24435286807648415</v>
      </c>
      <c r="G94">
        <f t="shared" si="1"/>
        <v>5.7581983926136004E-4</v>
      </c>
      <c r="I94" s="2">
        <v>46</v>
      </c>
      <c r="J94" s="2">
        <v>-4.03520943476667E-4</v>
      </c>
      <c r="K94" s="2">
        <v>5.1163749514832206E-2</v>
      </c>
    </row>
    <row r="95" spans="4:11" x14ac:dyDescent="0.35">
      <c r="I95" s="2">
        <v>47</v>
      </c>
      <c r="J95" s="2">
        <v>-1.6322326677974167E-3</v>
      </c>
      <c r="K95" s="2">
        <v>5.3954243401297487E-2</v>
      </c>
    </row>
    <row r="96" spans="4:11" x14ac:dyDescent="0.35">
      <c r="I96" s="2">
        <v>48</v>
      </c>
      <c r="J96" s="2">
        <v>-2.8987491874760993E-3</v>
      </c>
      <c r="K96" s="2">
        <v>4.6910899390861321E-2</v>
      </c>
    </row>
    <row r="97" spans="9:11" x14ac:dyDescent="0.35">
      <c r="I97" s="2">
        <v>49</v>
      </c>
      <c r="J97" s="2">
        <v>-3.964115646404579E-3</v>
      </c>
      <c r="K97" s="2">
        <v>4.0024407811531319E-2</v>
      </c>
    </row>
    <row r="98" spans="9:11" x14ac:dyDescent="0.35">
      <c r="I98" s="2">
        <v>50</v>
      </c>
      <c r="J98" s="2">
        <v>-4.8369979208300754E-3</v>
      </c>
      <c r="K98" s="2">
        <v>2.1705596404075808E-2</v>
      </c>
    </row>
    <row r="99" spans="9:11" x14ac:dyDescent="0.35">
      <c r="I99" s="2">
        <v>51</v>
      </c>
      <c r="J99" s="2">
        <v>-5.2453224164553669E-3</v>
      </c>
      <c r="K99" s="2">
        <v>8.1168630190907587E-3</v>
      </c>
    </row>
    <row r="100" spans="9:11" x14ac:dyDescent="0.35">
      <c r="I100" s="2">
        <v>52</v>
      </c>
      <c r="J100" s="2">
        <v>-5.3148314731445287E-3</v>
      </c>
      <c r="K100" s="2">
        <v>3.2163151512039877E-5</v>
      </c>
    </row>
    <row r="101" spans="9:11" x14ac:dyDescent="0.35">
      <c r="I101" s="2">
        <v>53</v>
      </c>
      <c r="J101" s="2">
        <v>-5.1869582013888043E-3</v>
      </c>
      <c r="K101" s="2">
        <v>-2.3745382738708864E-2</v>
      </c>
    </row>
    <row r="102" spans="9:11" x14ac:dyDescent="0.35">
      <c r="I102" s="2">
        <v>54</v>
      </c>
      <c r="J102" s="2">
        <v>-4.4866164668126889E-3</v>
      </c>
      <c r="K102" s="2">
        <v>9.483179662534081E-3</v>
      </c>
    </row>
    <row r="103" spans="9:11" x14ac:dyDescent="0.35">
      <c r="I103" s="2">
        <v>55</v>
      </c>
      <c r="J103" s="2">
        <v>-4.6075642236034628E-3</v>
      </c>
      <c r="K103" s="2">
        <v>-5.2744089456477419E-2</v>
      </c>
    </row>
    <row r="104" spans="9:11" x14ac:dyDescent="0.35">
      <c r="I104" s="2">
        <v>56</v>
      </c>
      <c r="J104" s="2">
        <v>-3.2192992124079707E-3</v>
      </c>
      <c r="K104" s="2">
        <v>-2.1341364338573438E-2</v>
      </c>
    </row>
    <row r="105" spans="9:11" x14ac:dyDescent="0.35">
      <c r="I105" s="2">
        <v>57</v>
      </c>
      <c r="J105" s="2">
        <v>-2.6247791302187059E-3</v>
      </c>
      <c r="K105" s="2">
        <v>-5.3733503007844782E-2</v>
      </c>
    </row>
    <row r="106" spans="9:11" x14ac:dyDescent="0.35">
      <c r="I106" s="2">
        <v>58</v>
      </c>
      <c r="J106" s="2">
        <v>-1.260559859057019E-3</v>
      </c>
      <c r="K106" s="2">
        <v>-0.12646733912739241</v>
      </c>
    </row>
    <row r="107" spans="9:11" x14ac:dyDescent="0.35">
      <c r="I107" s="2">
        <v>59</v>
      </c>
      <c r="J107" s="2">
        <v>1.8312458995969113E-3</v>
      </c>
      <c r="K107" s="2">
        <v>6.312776811507384E-2</v>
      </c>
    </row>
    <row r="108" spans="9:11" x14ac:dyDescent="0.35">
      <c r="I108" s="2">
        <v>60</v>
      </c>
      <c r="J108" s="2">
        <v>2.5883568068031085E-4</v>
      </c>
      <c r="K108" s="2">
        <v>-6.5263151099944863E-2</v>
      </c>
    </row>
    <row r="109" spans="9:11" x14ac:dyDescent="0.35">
      <c r="I109" s="2">
        <v>61</v>
      </c>
      <c r="J109" s="2">
        <v>1.8323424739922442E-3</v>
      </c>
      <c r="K109" s="2">
        <v>-0.13082400349452086</v>
      </c>
    </row>
    <row r="110" spans="9:11" x14ac:dyDescent="0.35">
      <c r="I110" s="2">
        <v>62</v>
      </c>
      <c r="J110" s="2">
        <v>4.954739096236194E-3</v>
      </c>
      <c r="K110" s="2">
        <v>-2.069723265855735E-2</v>
      </c>
    </row>
    <row r="111" spans="9:11" x14ac:dyDescent="0.35">
      <c r="I111" s="2">
        <v>63</v>
      </c>
      <c r="J111" s="2">
        <v>5.335804882472297E-3</v>
      </c>
      <c r="K111" s="2">
        <v>-1.9715394855919201E-2</v>
      </c>
    </row>
    <row r="112" spans="9:11" x14ac:dyDescent="0.35">
      <c r="I112" s="2">
        <v>64</v>
      </c>
      <c r="J112" s="2">
        <v>5.6838799658313535E-3</v>
      </c>
      <c r="K112" s="2">
        <v>-2.9134144080832307E-2</v>
      </c>
    </row>
    <row r="113" spans="9:11" x14ac:dyDescent="0.35">
      <c r="I113" s="2">
        <v>65</v>
      </c>
      <c r="J113" s="2">
        <v>6.2515215085800317E-3</v>
      </c>
      <c r="K113" s="2">
        <v>-2.135439702052137E-2</v>
      </c>
    </row>
    <row r="114" spans="9:11" x14ac:dyDescent="0.35">
      <c r="I114" s="2">
        <v>66</v>
      </c>
      <c r="J114" s="2">
        <v>6.6171045789240254E-3</v>
      </c>
      <c r="K114" s="2">
        <v>5.3859125857817193E-2</v>
      </c>
    </row>
    <row r="115" spans="9:11" x14ac:dyDescent="0.35">
      <c r="I115" s="2">
        <v>67</v>
      </c>
      <c r="J115" s="2">
        <v>5.1532054698825835E-3</v>
      </c>
      <c r="K115" s="2">
        <v>2.2723264373876607E-3</v>
      </c>
    </row>
    <row r="116" spans="9:11" ht="15" thickBot="1" x14ac:dyDescent="0.4">
      <c r="I116" s="3">
        <v>68</v>
      </c>
      <c r="J116" s="3">
        <v>4.9734616355742913E-3</v>
      </c>
      <c r="K116" s="3">
        <v>-4.3976417963129313E-3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04CE-40E8-426A-89A0-68AA3FB7E975}">
  <dimension ref="A1:Q95"/>
  <sheetViews>
    <sheetView topLeftCell="A20" workbookViewId="0">
      <selection activeCell="L41" sqref="L41"/>
    </sheetView>
  </sheetViews>
  <sheetFormatPr defaultRowHeight="14.5" x14ac:dyDescent="0.35"/>
  <cols>
    <col min="12" max="12" width="14.453125" customWidth="1"/>
  </cols>
  <sheetData>
    <row r="1" spans="1:9" x14ac:dyDescent="0.35">
      <c r="A1" s="1" t="s">
        <v>9</v>
      </c>
      <c r="B1" s="1" t="s">
        <v>10</v>
      </c>
    </row>
    <row r="2" spans="1:9" x14ac:dyDescent="0.35">
      <c r="A2">
        <v>0</v>
      </c>
      <c r="B2">
        <v>0</v>
      </c>
      <c r="D2" t="s">
        <v>13</v>
      </c>
    </row>
    <row r="3" spans="1:9" ht="15" thickBot="1" x14ac:dyDescent="0.4">
      <c r="A3">
        <v>8.5881639088929124E-2</v>
      </c>
      <c r="B3">
        <v>1.3637864602803916E-3</v>
      </c>
    </row>
    <row r="4" spans="1:9" x14ac:dyDescent="0.35">
      <c r="A4">
        <v>0.11733510547789291</v>
      </c>
      <c r="B4">
        <v>9.6593726577955414E-3</v>
      </c>
      <c r="D4" s="5" t="s">
        <v>14</v>
      </c>
      <c r="E4" s="5"/>
    </row>
    <row r="5" spans="1:9" x14ac:dyDescent="0.35">
      <c r="A5">
        <v>0.18662028368526884</v>
      </c>
      <c r="B5">
        <v>2.0243768666326739E-2</v>
      </c>
      <c r="D5" s="2" t="s">
        <v>15</v>
      </c>
      <c r="E5" s="2">
        <v>0.83294043209500324</v>
      </c>
    </row>
    <row r="6" spans="1:9" x14ac:dyDescent="0.35">
      <c r="A6">
        <v>0.22903347872150301</v>
      </c>
      <c r="B6">
        <v>3.3770435246882891E-2</v>
      </c>
      <c r="D6" s="2" t="s">
        <v>16</v>
      </c>
      <c r="E6" s="2">
        <v>0.69378976341861076</v>
      </c>
    </row>
    <row r="7" spans="1:9" x14ac:dyDescent="0.35">
      <c r="A7">
        <v>0.29485088374652746</v>
      </c>
      <c r="B7">
        <v>3.3361419330128234E-2</v>
      </c>
      <c r="D7" s="2" t="s">
        <v>17</v>
      </c>
      <c r="E7" s="2">
        <v>0.68928667170417857</v>
      </c>
    </row>
    <row r="8" spans="1:9" x14ac:dyDescent="0.35">
      <c r="A8">
        <v>0.33230708137705567</v>
      </c>
      <c r="B8">
        <v>3.6741518124671281E-2</v>
      </c>
      <c r="D8" s="2" t="s">
        <v>18</v>
      </c>
      <c r="E8" s="2">
        <v>0.42219845682099078</v>
      </c>
    </row>
    <row r="9" spans="1:9" ht="15" thickBot="1" x14ac:dyDescent="0.4">
      <c r="A9">
        <v>0.3736600585428555</v>
      </c>
      <c r="B9">
        <v>4.1125952214589888E-2</v>
      </c>
      <c r="D9" s="3" t="s">
        <v>19</v>
      </c>
      <c r="E9" s="3">
        <v>70</v>
      </c>
    </row>
    <row r="10" spans="1:9" x14ac:dyDescent="0.35">
      <c r="A10">
        <v>0.41700006023414843</v>
      </c>
      <c r="B10">
        <v>4.4610220983064379E-2</v>
      </c>
    </row>
    <row r="11" spans="1:9" ht="15" thickBot="1" x14ac:dyDescent="0.4">
      <c r="A11">
        <v>0.48651966405220143</v>
      </c>
      <c r="B11">
        <v>4.6039779113982465E-2</v>
      </c>
      <c r="D11" t="s">
        <v>20</v>
      </c>
    </row>
    <row r="12" spans="1:9" x14ac:dyDescent="0.35">
      <c r="A12">
        <v>0.57739171119931876</v>
      </c>
      <c r="B12">
        <v>5.0067545353369693E-2</v>
      </c>
      <c r="D12" s="4"/>
      <c r="E12" s="4" t="s">
        <v>25</v>
      </c>
      <c r="F12" s="4" t="s">
        <v>26</v>
      </c>
      <c r="G12" s="4" t="s">
        <v>27</v>
      </c>
      <c r="H12" s="4" t="s">
        <v>28</v>
      </c>
      <c r="I12" s="4" t="s">
        <v>29</v>
      </c>
    </row>
    <row r="13" spans="1:9" x14ac:dyDescent="0.35">
      <c r="A13">
        <v>0.65775275509429088</v>
      </c>
      <c r="B13">
        <v>5.6410648763325133E-2</v>
      </c>
      <c r="D13" s="2" t="s">
        <v>21</v>
      </c>
      <c r="E13" s="2">
        <v>1</v>
      </c>
      <c r="F13" s="2">
        <v>27.463151871337288</v>
      </c>
      <c r="G13" s="2">
        <v>27.463151871337288</v>
      </c>
      <c r="H13" s="2">
        <v>154.06964979084205</v>
      </c>
      <c r="I13" s="2">
        <v>3.8498808548203062E-19</v>
      </c>
    </row>
    <row r="14" spans="1:9" x14ac:dyDescent="0.35">
      <c r="A14">
        <v>0.7124655608706616</v>
      </c>
      <c r="B14">
        <v>5.3487984537216662E-2</v>
      </c>
      <c r="D14" s="2" t="s">
        <v>22</v>
      </c>
      <c r="E14" s="2">
        <v>68</v>
      </c>
      <c r="F14" s="2">
        <v>12.121104512057768</v>
      </c>
      <c r="G14" s="2">
        <v>0.178251536942026</v>
      </c>
      <c r="H14" s="2"/>
      <c r="I14" s="2"/>
    </row>
    <row r="15" spans="1:9" ht="15" thickBot="1" x14ac:dyDescent="0.4">
      <c r="A15">
        <v>0.7574216603905235</v>
      </c>
      <c r="B15">
        <v>3.6763584200937602E-2</v>
      </c>
      <c r="D15" s="3" t="s">
        <v>23</v>
      </c>
      <c r="E15" s="3">
        <v>69</v>
      </c>
      <c r="F15" s="3">
        <v>39.584256383395058</v>
      </c>
      <c r="G15" s="3"/>
      <c r="H15" s="3"/>
      <c r="I15" s="3"/>
    </row>
    <row r="16" spans="1:9" ht="15" thickBot="1" x14ac:dyDescent="0.4">
      <c r="A16">
        <v>0.78516207897836765</v>
      </c>
      <c r="B16">
        <v>3.3285358749367708E-2</v>
      </c>
    </row>
    <row r="17" spans="1:12" x14ac:dyDescent="0.35">
      <c r="A17">
        <v>0.8129599267993397</v>
      </c>
      <c r="B17">
        <v>8.5927415266286254E-3</v>
      </c>
      <c r="D17" s="4"/>
      <c r="E17" s="4" t="s">
        <v>30</v>
      </c>
      <c r="F17" s="4" t="s">
        <v>18</v>
      </c>
      <c r="G17" s="4" t="s">
        <v>31</v>
      </c>
      <c r="H17" s="4" t="s">
        <v>32</v>
      </c>
      <c r="I17" s="4" t="s">
        <v>33</v>
      </c>
      <c r="J17" s="4" t="s">
        <v>34</v>
      </c>
      <c r="K17" s="4" t="s">
        <v>35</v>
      </c>
      <c r="L17" s="4" t="s">
        <v>36</v>
      </c>
    </row>
    <row r="18" spans="1:12" x14ac:dyDescent="0.35">
      <c r="A18">
        <v>0.86757093933222573</v>
      </c>
      <c r="B18">
        <v>-7.8685150373865986E-3</v>
      </c>
      <c r="D18" s="2" t="s">
        <v>24</v>
      </c>
      <c r="E18" s="2">
        <v>0.79768030264231282</v>
      </c>
      <c r="F18" s="2">
        <v>8.0814963501999709E-2</v>
      </c>
      <c r="G18" s="2">
        <v>9.8704530457725781</v>
      </c>
      <c r="H18" s="2">
        <v>9.2813670328049647E-15</v>
      </c>
      <c r="I18" s="2">
        <v>0.63641655377943573</v>
      </c>
      <c r="J18" s="2">
        <v>0.95894405150518991</v>
      </c>
      <c r="K18" s="2">
        <v>0.63641655377943573</v>
      </c>
      <c r="L18" s="2">
        <v>0.95894405150518991</v>
      </c>
    </row>
    <row r="19" spans="1:12" ht="15" thickBot="1" x14ac:dyDescent="0.4">
      <c r="A19">
        <v>0.9372704385216919</v>
      </c>
      <c r="B19">
        <v>4.5026659819042336E-3</v>
      </c>
      <c r="D19" s="3" t="s">
        <v>10</v>
      </c>
      <c r="E19" s="3">
        <v>7.6915150881193028</v>
      </c>
      <c r="F19" s="3">
        <v>0.61965983725423468</v>
      </c>
      <c r="G19" s="3">
        <v>12.412479598808693</v>
      </c>
      <c r="H19" s="3">
        <v>3.8498808548203346E-19</v>
      </c>
      <c r="I19" s="3">
        <v>6.4550031348236052</v>
      </c>
      <c r="J19" s="3">
        <v>8.9280270414149996</v>
      </c>
      <c r="K19" s="3">
        <v>6.4550031348236052</v>
      </c>
      <c r="L19" s="3">
        <v>8.9280270414149996</v>
      </c>
    </row>
    <row r="20" spans="1:12" x14ac:dyDescent="0.35">
      <c r="A20">
        <v>1.0001892357329578</v>
      </c>
      <c r="B20">
        <v>3.990299844467359E-3</v>
      </c>
    </row>
    <row r="21" spans="1:12" x14ac:dyDescent="0.35">
      <c r="A21">
        <v>1.0594076194460922</v>
      </c>
      <c r="B21">
        <v>-3.2112965979643085E-3</v>
      </c>
    </row>
    <row r="22" spans="1:12" x14ac:dyDescent="0.35">
      <c r="A22">
        <v>1.1859533656772876</v>
      </c>
      <c r="B22">
        <v>1.4242370178164717E-3</v>
      </c>
    </row>
    <row r="23" spans="1:12" x14ac:dyDescent="0.35">
      <c r="A23">
        <v>1.2108120408686163</v>
      </c>
      <c r="B23">
        <v>2.2305963045904519E-3</v>
      </c>
      <c r="D23" t="s">
        <v>39</v>
      </c>
    </row>
    <row r="24" spans="1:12" ht="15" thickBot="1" x14ac:dyDescent="0.4">
      <c r="A24">
        <v>1.2598702922495599</v>
      </c>
      <c r="B24">
        <v>-1.6083266717599909E-4</v>
      </c>
    </row>
    <row r="25" spans="1:12" x14ac:dyDescent="0.35">
      <c r="A25">
        <v>1.3429596794399363</v>
      </c>
      <c r="B25">
        <v>1.2620852827562697E-2</v>
      </c>
      <c r="D25" s="4" t="s">
        <v>40</v>
      </c>
      <c r="E25" s="4" t="s">
        <v>41</v>
      </c>
      <c r="F25" s="4" t="s">
        <v>42</v>
      </c>
      <c r="I25" t="s">
        <v>13</v>
      </c>
    </row>
    <row r="26" spans="1:12" ht="15" thickBot="1" x14ac:dyDescent="0.4">
      <c r="A26">
        <v>1.4110024455987298</v>
      </c>
      <c r="B26">
        <v>2.6409483433538633E-2</v>
      </c>
      <c r="D26" s="2">
        <v>1</v>
      </c>
      <c r="E26" s="2">
        <v>0.79768030264231282</v>
      </c>
      <c r="F26" s="2">
        <v>-0.79768030264231282</v>
      </c>
    </row>
    <row r="27" spans="1:12" x14ac:dyDescent="0.35">
      <c r="A27">
        <v>1.3991024190599319</v>
      </c>
      <c r="B27">
        <v>2.6516104305258265E-2</v>
      </c>
      <c r="D27" s="2">
        <v>2</v>
      </c>
      <c r="E27" s="2">
        <v>0.8081698867785323</v>
      </c>
      <c r="F27" s="2">
        <v>-0.7222882476896032</v>
      </c>
      <c r="G27">
        <f>F27-F26</f>
        <v>7.539205495270962E-2</v>
      </c>
      <c r="I27" s="5" t="s">
        <v>14</v>
      </c>
      <c r="J27" s="5"/>
    </row>
    <row r="28" spans="1:12" x14ac:dyDescent="0.35">
      <c r="A28">
        <v>1.494940136806421</v>
      </c>
      <c r="B28">
        <v>3.6719082242474589E-2</v>
      </c>
      <c r="D28" s="2">
        <v>3</v>
      </c>
      <c r="E28" s="2">
        <v>0.87197551318151434</v>
      </c>
      <c r="F28" s="2">
        <v>-0.7546404077036214</v>
      </c>
      <c r="G28">
        <f t="shared" ref="G28:G91" si="0">F28-F27</f>
        <v>-3.2352160014018194E-2</v>
      </c>
      <c r="I28" s="2" t="s">
        <v>15</v>
      </c>
      <c r="J28" s="2">
        <v>0.20100226800015877</v>
      </c>
    </row>
    <row r="29" spans="1:12" x14ac:dyDescent="0.35">
      <c r="A29">
        <v>1.5458436366564805</v>
      </c>
      <c r="B29">
        <v>4.0152005262494878E-2</v>
      </c>
      <c r="D29" s="2">
        <v>4</v>
      </c>
      <c r="E29" s="2">
        <v>0.95338555477976172</v>
      </c>
      <c r="F29" s="2">
        <v>-0.76676527109449288</v>
      </c>
      <c r="G29">
        <f t="shared" si="0"/>
        <v>-1.2124863390871488E-2</v>
      </c>
      <c r="I29" s="2" t="s">
        <v>16</v>
      </c>
      <c r="J29" s="2">
        <v>4.0401911741207649E-2</v>
      </c>
    </row>
    <row r="30" spans="1:12" x14ac:dyDescent="0.35">
      <c r="A30">
        <v>1.6034368528242984</v>
      </c>
      <c r="B30">
        <v>4.4019933512794887E-2</v>
      </c>
      <c r="D30" s="2">
        <v>5</v>
      </c>
      <c r="E30" s="2">
        <v>1.0574261148760684</v>
      </c>
      <c r="F30" s="2">
        <v>-0.82839263615456538</v>
      </c>
      <c r="G30">
        <f t="shared" si="0"/>
        <v>-6.1627365060072492E-2</v>
      </c>
      <c r="I30" s="2" t="s">
        <v>17</v>
      </c>
      <c r="J30" s="2">
        <v>2.5862546767589586E-2</v>
      </c>
    </row>
    <row r="31" spans="1:12" x14ac:dyDescent="0.35">
      <c r="A31">
        <v>1.69127550299577</v>
      </c>
      <c r="B31">
        <v>5.6180405905891226E-2</v>
      </c>
      <c r="D31" s="2">
        <v>6</v>
      </c>
      <c r="E31" s="2">
        <v>1.0542801627810692</v>
      </c>
      <c r="F31" s="2">
        <v>-0.75942927903454172</v>
      </c>
      <c r="G31">
        <f t="shared" si="0"/>
        <v>6.8963357120023661E-2</v>
      </c>
      <c r="I31" s="2" t="s">
        <v>18</v>
      </c>
      <c r="J31" s="2">
        <v>8.1731141171823049E-2</v>
      </c>
    </row>
    <row r="32" spans="1:12" ht="15" thickBot="1" x14ac:dyDescent="0.4">
      <c r="A32">
        <v>1.7581164408325849</v>
      </c>
      <c r="B32">
        <v>7.2101755541151585E-2</v>
      </c>
      <c r="D32" s="2">
        <v>7</v>
      </c>
      <c r="E32" s="2">
        <v>1.0802782436586309</v>
      </c>
      <c r="F32" s="2">
        <v>-0.74797116228157523</v>
      </c>
      <c r="G32">
        <f t="shared" si="0"/>
        <v>1.1458116752966485E-2</v>
      </c>
      <c r="I32" s="3" t="s">
        <v>19</v>
      </c>
      <c r="J32" s="3">
        <v>68</v>
      </c>
    </row>
    <row r="33" spans="1:17" x14ac:dyDescent="0.35">
      <c r="A33">
        <v>1.7420504065137625</v>
      </c>
      <c r="B33">
        <v>7.3151572783579824E-2</v>
      </c>
      <c r="D33" s="2">
        <v>8</v>
      </c>
      <c r="E33" s="2">
        <v>1.1140011846141045</v>
      </c>
      <c r="F33" s="2">
        <v>-0.74034112607124891</v>
      </c>
      <c r="G33">
        <f t="shared" si="0"/>
        <v>7.6300362103263186E-3</v>
      </c>
    </row>
    <row r="34" spans="1:17" ht="15" thickBot="1" x14ac:dyDescent="0.4">
      <c r="A34">
        <v>1.7265482699672094</v>
      </c>
      <c r="B34">
        <v>7.7073058455574509E-2</v>
      </c>
      <c r="D34" s="2">
        <v>9</v>
      </c>
      <c r="E34" s="2">
        <v>1.1408004904178888</v>
      </c>
      <c r="F34" s="2">
        <v>-0.72380043018374041</v>
      </c>
      <c r="G34">
        <f t="shared" si="0"/>
        <v>1.6540695887508505E-2</v>
      </c>
      <c r="I34" t="s">
        <v>20</v>
      </c>
    </row>
    <row r="35" spans="1:17" x14ac:dyDescent="0.35">
      <c r="A35">
        <v>1.7149656743104911</v>
      </c>
      <c r="B35">
        <v>8.0745294689504643E-2</v>
      </c>
      <c r="D35" s="2">
        <v>10</v>
      </c>
      <c r="E35" s="2">
        <v>1.151795958351189</v>
      </c>
      <c r="F35" s="2">
        <v>-0.6652762942989876</v>
      </c>
      <c r="G35">
        <f t="shared" si="0"/>
        <v>5.8524135884752804E-2</v>
      </c>
      <c r="I35" s="4"/>
      <c r="J35" s="4" t="s">
        <v>25</v>
      </c>
      <c r="K35" s="4" t="s">
        <v>26</v>
      </c>
      <c r="L35" s="4" t="s">
        <v>27</v>
      </c>
      <c r="M35" s="4" t="s">
        <v>28</v>
      </c>
      <c r="N35" s="4" t="s">
        <v>29</v>
      </c>
    </row>
    <row r="36" spans="1:17" x14ac:dyDescent="0.35">
      <c r="A36">
        <v>1.7279220775321122</v>
      </c>
      <c r="B36">
        <v>8.123288447928291E-2</v>
      </c>
      <c r="D36" s="2">
        <v>11</v>
      </c>
      <c r="E36" s="2">
        <v>1.1827755831528532</v>
      </c>
      <c r="F36" s="2">
        <v>-0.60538387195353449</v>
      </c>
      <c r="G36">
        <f t="shared" si="0"/>
        <v>5.9892422345453111E-2</v>
      </c>
      <c r="I36" s="2" t="s">
        <v>21</v>
      </c>
      <c r="J36" s="2">
        <v>1</v>
      </c>
      <c r="K36" s="2">
        <v>1.8562292104676081E-2</v>
      </c>
      <c r="L36" s="2">
        <v>1.8562292104676081E-2</v>
      </c>
      <c r="M36" s="2">
        <v>2.7787947970573428</v>
      </c>
      <c r="N36" s="2">
        <v>0.10025903786527342</v>
      </c>
    </row>
    <row r="37" spans="1:17" x14ac:dyDescent="0.35">
      <c r="A37">
        <v>1.7373612494169715</v>
      </c>
      <c r="B37">
        <v>9.1344125852169347E-2</v>
      </c>
      <c r="D37" s="2">
        <v>12</v>
      </c>
      <c r="E37" s="2">
        <v>1.2315636587360266</v>
      </c>
      <c r="F37" s="2">
        <v>-0.5738109036417357</v>
      </c>
      <c r="G37">
        <f t="shared" si="0"/>
        <v>3.1572968311798788E-2</v>
      </c>
      <c r="I37" s="2" t="s">
        <v>22</v>
      </c>
      <c r="J37" s="2">
        <v>66</v>
      </c>
      <c r="K37" s="2">
        <v>0.44087864285839895</v>
      </c>
      <c r="L37" s="2">
        <v>6.6799794372484692E-3</v>
      </c>
      <c r="M37" s="2"/>
      <c r="N37" s="2"/>
    </row>
    <row r="38" spans="1:17" ht="15" thickBot="1" x14ac:dyDescent="0.4">
      <c r="A38">
        <v>1.802863811054678</v>
      </c>
      <c r="B38">
        <v>9.8982707129967776E-2</v>
      </c>
      <c r="D38" s="2">
        <v>13</v>
      </c>
      <c r="E38" s="2">
        <v>1.2090839427434068</v>
      </c>
      <c r="F38" s="2">
        <v>-0.49661838187274521</v>
      </c>
      <c r="G38">
        <f t="shared" si="0"/>
        <v>7.7192521768990496E-2</v>
      </c>
      <c r="I38" s="3" t="s">
        <v>23</v>
      </c>
      <c r="J38" s="3">
        <v>67</v>
      </c>
      <c r="K38" s="3">
        <v>0.45944093496307503</v>
      </c>
      <c r="L38" s="3"/>
      <c r="M38" s="3"/>
      <c r="N38" s="3"/>
    </row>
    <row r="39" spans="1:17" ht="15" thickBot="1" x14ac:dyDescent="0.4">
      <c r="A39">
        <v>1.852297306835206</v>
      </c>
      <c r="B39">
        <v>0.10175298567549537</v>
      </c>
      <c r="D39" s="2">
        <v>14</v>
      </c>
      <c r="E39" s="2">
        <v>1.0804479652171688</v>
      </c>
      <c r="F39" s="2">
        <v>-0.32302630482664529</v>
      </c>
      <c r="G39">
        <f t="shared" si="0"/>
        <v>0.17359207704609991</v>
      </c>
    </row>
    <row r="40" spans="1:17" x14ac:dyDescent="0.35">
      <c r="A40">
        <v>1.8957018196396129</v>
      </c>
      <c r="B40">
        <v>0.11253471187403834</v>
      </c>
      <c r="D40" s="2">
        <v>15</v>
      </c>
      <c r="E40" s="2">
        <v>1.0536951416765383</v>
      </c>
      <c r="F40" s="2">
        <v>-0.26853306269817068</v>
      </c>
      <c r="G40">
        <f t="shared" si="0"/>
        <v>5.4493242128474617E-2</v>
      </c>
      <c r="I40" s="4"/>
      <c r="J40" s="4" t="s">
        <v>30</v>
      </c>
      <c r="K40" s="4" t="s">
        <v>18</v>
      </c>
      <c r="L40" s="4" t="s">
        <v>31</v>
      </c>
      <c r="M40" s="4" t="s">
        <v>32</v>
      </c>
      <c r="N40" s="4" t="s">
        <v>33</v>
      </c>
      <c r="O40" s="4" t="s">
        <v>34</v>
      </c>
      <c r="P40" s="4" t="s">
        <v>35</v>
      </c>
      <c r="Q40" s="4" t="s">
        <v>36</v>
      </c>
    </row>
    <row r="41" spans="1:17" x14ac:dyDescent="0.35">
      <c r="A41">
        <v>1.9364683262583733</v>
      </c>
      <c r="B41">
        <v>0.11946105499564998</v>
      </c>
      <c r="D41" s="2">
        <v>16</v>
      </c>
      <c r="E41" s="2">
        <v>0.86377150374268619</v>
      </c>
      <c r="F41" s="2">
        <v>-5.0811576943346481E-2</v>
      </c>
      <c r="G41">
        <f t="shared" si="0"/>
        <v>0.2177214857548242</v>
      </c>
      <c r="I41" s="2" t="s">
        <v>24</v>
      </c>
      <c r="J41" s="2">
        <v>7.142913294301864E-3</v>
      </c>
      <c r="K41" s="2">
        <v>9.9187865465064553E-3</v>
      </c>
      <c r="L41" s="6">
        <v>0.7201398337196504</v>
      </c>
      <c r="M41" s="2">
        <v>0.47398162373594088</v>
      </c>
      <c r="N41" s="2">
        <v>-1.2660583003635806E-2</v>
      </c>
      <c r="O41" s="2">
        <v>2.6946409592239536E-2</v>
      </c>
      <c r="P41" s="2">
        <v>-1.2660583003635806E-2</v>
      </c>
      <c r="Q41" s="2">
        <v>2.6946409592239536E-2</v>
      </c>
    </row>
    <row r="42" spans="1:17" ht="15" thickBot="1" x14ac:dyDescent="0.4">
      <c r="A42">
        <v>1.9785303327646575</v>
      </c>
      <c r="B42">
        <v>0.13551707370700877</v>
      </c>
      <c r="D42" s="2">
        <v>17</v>
      </c>
      <c r="E42" s="2">
        <v>0.73715950051116019</v>
      </c>
      <c r="F42" s="2">
        <v>0.13041143882106554</v>
      </c>
      <c r="G42">
        <f t="shared" si="0"/>
        <v>0.18122301576441202</v>
      </c>
      <c r="I42" s="3">
        <v>-0.79768030264231282</v>
      </c>
      <c r="J42" s="3">
        <v>-4.0370822082039015E-2</v>
      </c>
      <c r="K42" s="3">
        <v>2.4218060212802733E-2</v>
      </c>
      <c r="L42" s="3">
        <v>-1.6669717445287886</v>
      </c>
      <c r="M42" s="3">
        <v>0.10025903786527246</v>
      </c>
      <c r="N42" s="3">
        <v>-8.8723739398965606E-2</v>
      </c>
      <c r="O42" s="3">
        <v>7.9820952348875762E-3</v>
      </c>
      <c r="P42" s="3">
        <v>-8.8723739398965606E-2</v>
      </c>
      <c r="Q42" s="3">
        <v>7.9820952348875762E-3</v>
      </c>
    </row>
    <row r="43" spans="1:17" x14ac:dyDescent="0.35">
      <c r="A43">
        <v>2.008542813634302</v>
      </c>
      <c r="B43">
        <v>0.15406393767543414</v>
      </c>
      <c r="D43" s="2">
        <v>18</v>
      </c>
      <c r="E43" s="2">
        <v>0.83231262597889077</v>
      </c>
      <c r="F43" s="2">
        <v>0.10495781254280112</v>
      </c>
      <c r="G43">
        <f t="shared" si="0"/>
        <v>-2.5453626278264418E-2</v>
      </c>
    </row>
    <row r="44" spans="1:17" x14ac:dyDescent="0.35">
      <c r="A44">
        <v>2.0270060944885508</v>
      </c>
      <c r="B44">
        <v>0.14710462046098866</v>
      </c>
      <c r="D44" s="2">
        <v>19</v>
      </c>
      <c r="E44" s="2">
        <v>0.82837175410215358</v>
      </c>
      <c r="F44" s="2">
        <v>0.17181748163080424</v>
      </c>
      <c r="G44">
        <f t="shared" si="0"/>
        <v>6.6859669088003115E-2</v>
      </c>
    </row>
    <row r="45" spans="1:17" x14ac:dyDescent="0.35">
      <c r="A45">
        <v>2.0251549516049554</v>
      </c>
      <c r="B45">
        <v>0.12017919794902072</v>
      </c>
      <c r="D45" s="2">
        <v>20</v>
      </c>
      <c r="E45" s="2">
        <v>0.77298056640664414</v>
      </c>
      <c r="F45" s="2">
        <v>0.28642705303944804</v>
      </c>
      <c r="G45">
        <f t="shared" si="0"/>
        <v>0.11460957140864381</v>
      </c>
    </row>
    <row r="46" spans="1:17" x14ac:dyDescent="0.35">
      <c r="A46">
        <v>2.0574334309304683</v>
      </c>
      <c r="B46">
        <v>0.103663860912544</v>
      </c>
      <c r="D46" s="2">
        <v>21</v>
      </c>
      <c r="E46" s="2">
        <v>0.80863484315390621</v>
      </c>
      <c r="F46" s="2">
        <v>0.37731852252338138</v>
      </c>
      <c r="G46">
        <f t="shared" si="0"/>
        <v>9.089146948393334E-2</v>
      </c>
    </row>
    <row r="47" spans="1:17" x14ac:dyDescent="0.35">
      <c r="A47">
        <v>2.1047676621233267</v>
      </c>
      <c r="B47">
        <v>0.10095126399527324</v>
      </c>
      <c r="D47" s="2">
        <v>22</v>
      </c>
      <c r="E47" s="2">
        <v>0.81483696777457348</v>
      </c>
      <c r="F47" s="2">
        <v>0.39597507309404278</v>
      </c>
      <c r="G47">
        <f t="shared" si="0"/>
        <v>1.8656550570661401E-2</v>
      </c>
    </row>
    <row r="48" spans="1:17" x14ac:dyDescent="0.35">
      <c r="A48">
        <v>2.1241960513930764</v>
      </c>
      <c r="B48">
        <v>0.1048649742484441</v>
      </c>
      <c r="D48" s="2">
        <v>23</v>
      </c>
      <c r="E48" s="2">
        <v>0.79644325575606612</v>
      </c>
      <c r="F48" s="2">
        <v>0.46342703649349382</v>
      </c>
      <c r="G48">
        <f t="shared" si="0"/>
        <v>6.7451963399451031E-2</v>
      </c>
    </row>
    <row r="49" spans="1:7" x14ac:dyDescent="0.35">
      <c r="A49">
        <v>2.164583785412372</v>
      </c>
      <c r="B49">
        <v>0.1047249848065071</v>
      </c>
      <c r="D49" s="2">
        <v>24</v>
      </c>
      <c r="E49" s="2">
        <v>0.89475378259044447</v>
      </c>
      <c r="F49" s="2">
        <v>0.44820589684949186</v>
      </c>
      <c r="G49">
        <f t="shared" si="0"/>
        <v>-1.5221139644001958E-2</v>
      </c>
    </row>
    <row r="50" spans="1:7" x14ac:dyDescent="0.35">
      <c r="A50">
        <v>2.2100443938290337</v>
      </c>
      <c r="B50">
        <v>0.11175521039355207</v>
      </c>
      <c r="D50" s="2">
        <v>25</v>
      </c>
      <c r="E50" s="2">
        <v>1.000809242940812</v>
      </c>
      <c r="F50" s="2">
        <v>0.41019320265791781</v>
      </c>
      <c r="G50">
        <f t="shared" si="0"/>
        <v>-3.8012694191574048E-2</v>
      </c>
    </row>
    <row r="51" spans="1:7" x14ac:dyDescent="0.35">
      <c r="A51">
        <v>2.2378957979432355</v>
      </c>
      <c r="B51">
        <v>0.12090811395927292</v>
      </c>
      <c r="D51" s="2">
        <v>26</v>
      </c>
      <c r="E51" s="2">
        <v>1.0016293189843519</v>
      </c>
      <c r="F51" s="2">
        <v>0.39747310007558001</v>
      </c>
      <c r="G51">
        <f t="shared" si="0"/>
        <v>-1.27201025823378E-2</v>
      </c>
    </row>
    <row r="52" spans="1:7" x14ac:dyDescent="0.35">
      <c r="A52">
        <v>2.262103018939194</v>
      </c>
      <c r="B52">
        <v>0.14053755497898637</v>
      </c>
      <c r="D52" s="2">
        <v>27</v>
      </c>
      <c r="E52" s="2">
        <v>1.0801056777321998</v>
      </c>
      <c r="F52" s="2">
        <v>0.41483445907422123</v>
      </c>
      <c r="G52">
        <f t="shared" si="0"/>
        <v>1.7361358998641219E-2</v>
      </c>
    </row>
    <row r="53" spans="1:7" x14ac:dyDescent="0.35">
      <c r="A53">
        <v>2.2624492715278688</v>
      </c>
      <c r="B53">
        <v>0.16265276776956569</v>
      </c>
      <c r="D53" s="2">
        <v>28</v>
      </c>
      <c r="E53" s="2">
        <v>1.1065100569370379</v>
      </c>
      <c r="F53" s="2">
        <v>0.43933357971944265</v>
      </c>
      <c r="G53">
        <f t="shared" si="0"/>
        <v>2.4499120645221417E-2</v>
      </c>
    </row>
    <row r="54" spans="1:7" x14ac:dyDescent="0.35">
      <c r="A54">
        <v>2.2487733396687122</v>
      </c>
      <c r="B54">
        <v>0.18321049119328361</v>
      </c>
      <c r="D54" s="2">
        <v>29</v>
      </c>
      <c r="E54" s="2">
        <v>1.1362602854339832</v>
      </c>
      <c r="F54" s="2">
        <v>0.46717656739031521</v>
      </c>
      <c r="G54">
        <f t="shared" si="0"/>
        <v>2.7842987670872565E-2</v>
      </c>
    </row>
    <row r="55" spans="1:7" x14ac:dyDescent="0.35">
      <c r="A55">
        <v>2.2531864224154932</v>
      </c>
      <c r="B55">
        <v>0.20001077638764503</v>
      </c>
      <c r="D55" s="2">
        <v>30</v>
      </c>
      <c r="E55" s="2">
        <v>1.2297927423241419</v>
      </c>
      <c r="F55" s="2">
        <v>0.46148276067162808</v>
      </c>
      <c r="G55">
        <f t="shared" si="0"/>
        <v>-5.6938067186871333E-3</v>
      </c>
    </row>
    <row r="56" spans="1:7" x14ac:dyDescent="0.35">
      <c r="A56">
        <v>2.2590743407301757</v>
      </c>
      <c r="B56">
        <v>0.20623825705030591</v>
      </c>
      <c r="D56" s="2">
        <v>31</v>
      </c>
      <c r="E56" s="2">
        <v>1.3522520432669698</v>
      </c>
      <c r="F56" s="2">
        <v>0.4058643975656151</v>
      </c>
      <c r="G56">
        <f t="shared" si="0"/>
        <v>-5.561836310601298E-2</v>
      </c>
    </row>
    <row r="57" spans="1:7" x14ac:dyDescent="0.35">
      <c r="A57">
        <v>2.2990909669500832</v>
      </c>
      <c r="B57">
        <v>0.21267632816669235</v>
      </c>
      <c r="D57" s="2">
        <v>32</v>
      </c>
      <c r="E57" s="2">
        <v>1.3603267284268745</v>
      </c>
      <c r="F57" s="2">
        <v>0.38172367808688801</v>
      </c>
      <c r="G57">
        <f t="shared" si="0"/>
        <v>-2.4140719478727091E-2</v>
      </c>
    </row>
    <row r="58" spans="1:7" x14ac:dyDescent="0.35">
      <c r="A58">
        <v>2.3357359091696606</v>
      </c>
      <c r="B58">
        <v>0.23368392034524896</v>
      </c>
      <c r="D58" s="2">
        <v>33</v>
      </c>
      <c r="E58" s="2">
        <v>1.3904888946408651</v>
      </c>
      <c r="F58" s="2">
        <v>0.33605937532634433</v>
      </c>
      <c r="G58">
        <f t="shared" si="0"/>
        <v>-4.5664302760543674E-2</v>
      </c>
    </row>
    <row r="59" spans="1:7" x14ac:dyDescent="0.35">
      <c r="A59">
        <v>2.3821068413990916</v>
      </c>
      <c r="B59">
        <v>0.24442924413558598</v>
      </c>
      <c r="D59" s="2">
        <v>34</v>
      </c>
      <c r="E59" s="2">
        <v>1.4187339550412772</v>
      </c>
      <c r="F59" s="2">
        <v>0.29623171926921388</v>
      </c>
      <c r="G59">
        <f t="shared" si="0"/>
        <v>-3.9827656057130456E-2</v>
      </c>
    </row>
    <row r="60" spans="1:7" x14ac:dyDescent="0.35">
      <c r="A60">
        <v>2.4043088071547247</v>
      </c>
      <c r="B60">
        <v>0.24298075193614654</v>
      </c>
      <c r="D60" s="2">
        <v>35</v>
      </c>
      <c r="E60" s="2">
        <v>1.4224842592661697</v>
      </c>
      <c r="F60" s="2">
        <v>0.30543781826594252</v>
      </c>
      <c r="G60">
        <f t="shared" si="0"/>
        <v>9.20609899672864E-3</v>
      </c>
    </row>
    <row r="61" spans="1:7" x14ac:dyDescent="0.35">
      <c r="A61">
        <v>2.3639597568065116</v>
      </c>
      <c r="B61">
        <v>0.22491823390861634</v>
      </c>
      <c r="D61" s="2">
        <v>36</v>
      </c>
      <c r="E61" s="2">
        <v>1.5002550248453419</v>
      </c>
      <c r="F61" s="2">
        <v>0.23710622457162955</v>
      </c>
      <c r="G61">
        <f t="shared" si="0"/>
        <v>-6.8331593694312964E-2</v>
      </c>
    </row>
    <row r="62" spans="1:7" x14ac:dyDescent="0.35">
      <c r="A62">
        <v>2.3758076300503461</v>
      </c>
      <c r="B62">
        <v>0.21915561376565823</v>
      </c>
      <c r="D62" s="2">
        <v>37</v>
      </c>
      <c r="E62" s="2">
        <v>1.559007287995354</v>
      </c>
      <c r="F62" s="2">
        <v>0.24385652305932393</v>
      </c>
      <c r="G62">
        <f t="shared" si="0"/>
        <v>6.7502984876943728E-3</v>
      </c>
    </row>
    <row r="63" spans="1:7" x14ac:dyDescent="0.35">
      <c r="A63">
        <v>2.4008364039782673</v>
      </c>
      <c r="B63">
        <v>0.22456922303187773</v>
      </c>
      <c r="D63" s="2">
        <v>38</v>
      </c>
      <c r="E63" s="2">
        <v>1.5803149272265729</v>
      </c>
      <c r="F63" s="2">
        <v>0.27198237960863314</v>
      </c>
      <c r="G63">
        <f t="shared" si="0"/>
        <v>2.8125856549309214E-2</v>
      </c>
    </row>
    <row r="64" spans="1:7" x14ac:dyDescent="0.35">
      <c r="A64">
        <v>2.3795076927325618</v>
      </c>
      <c r="B64">
        <v>0.22403139156650392</v>
      </c>
      <c r="D64" s="2">
        <v>39</v>
      </c>
      <c r="E64" s="2">
        <v>1.6632427369586371</v>
      </c>
      <c r="F64" s="2">
        <v>0.23245908268097581</v>
      </c>
      <c r="G64">
        <f t="shared" si="0"/>
        <v>-3.9523296927657325E-2</v>
      </c>
    </row>
    <row r="65" spans="1:7" x14ac:dyDescent="0.35">
      <c r="A65">
        <v>2.3553995171115578</v>
      </c>
      <c r="B65">
        <v>0.19915634272468771</v>
      </c>
      <c r="D65" s="2">
        <v>40</v>
      </c>
      <c r="E65" s="2">
        <v>1.7165168095840044</v>
      </c>
      <c r="F65" s="2">
        <v>0.21995151667436885</v>
      </c>
      <c r="G65">
        <f t="shared" si="0"/>
        <v>-1.2507566006606963E-2</v>
      </c>
    </row>
    <row r="66" spans="1:7" x14ac:dyDescent="0.35">
      <c r="A66">
        <v>2.3491613943835179</v>
      </c>
      <c r="B66">
        <v>0.1947683482371588</v>
      </c>
      <c r="D66" s="2">
        <v>41</v>
      </c>
      <c r="E66" s="2">
        <v>1.8400119197575466</v>
      </c>
      <c r="F66" s="2">
        <v>0.13851841300711087</v>
      </c>
      <c r="G66">
        <f t="shared" si="0"/>
        <v>-8.1433103667257978E-2</v>
      </c>
    </row>
    <row r="67" spans="1:7" x14ac:dyDescent="0.35">
      <c r="A67">
        <v>2.3529162312684861</v>
      </c>
      <c r="B67">
        <v>0.20502621267740129</v>
      </c>
      <c r="D67" s="2">
        <v>42</v>
      </c>
      <c r="E67" s="2">
        <v>1.9826654038079865</v>
      </c>
      <c r="F67" s="2">
        <v>2.5877409826315478E-2</v>
      </c>
      <c r="G67">
        <f t="shared" si="0"/>
        <v>-0.1126410031807954</v>
      </c>
    </row>
    <row r="68" spans="1:7" x14ac:dyDescent="0.35">
      <c r="A68">
        <v>2.40080014410642</v>
      </c>
      <c r="B68">
        <v>0.22159133238099973</v>
      </c>
      <c r="D68" s="2">
        <v>43</v>
      </c>
      <c r="E68" s="2">
        <v>1.9291377104500707</v>
      </c>
      <c r="F68" s="2">
        <v>9.7868384038480194E-2</v>
      </c>
      <c r="G68">
        <f t="shared" si="0"/>
        <v>7.1990974212164716E-2</v>
      </c>
    </row>
    <row r="69" spans="1:7" x14ac:dyDescent="0.35">
      <c r="A69">
        <v>2.4364564940363596</v>
      </c>
      <c r="B69">
        <v>0.23485250388514373</v>
      </c>
      <c r="D69" s="2">
        <v>44</v>
      </c>
      <c r="E69" s="2">
        <v>1.7220404169452821</v>
      </c>
      <c r="F69" s="2">
        <v>0.30311453465967331</v>
      </c>
      <c r="G69">
        <f t="shared" si="0"/>
        <v>0.20524615062119311</v>
      </c>
    </row>
    <row r="70" spans="1:7" x14ac:dyDescent="0.35">
      <c r="A70">
        <v>2.4453857468318443</v>
      </c>
      <c r="B70">
        <v>0.24407024428504609</v>
      </c>
      <c r="D70" s="2">
        <v>45</v>
      </c>
      <c r="E70" s="2">
        <v>1.5950124529438456</v>
      </c>
      <c r="F70" s="2">
        <v>0.46242097798662263</v>
      </c>
      <c r="G70">
        <f t="shared" si="0"/>
        <v>0.15930644332694932</v>
      </c>
    </row>
    <row r="71" spans="1:7" x14ac:dyDescent="0.35">
      <c r="A71">
        <v>2.4486720310652115</v>
      </c>
      <c r="B71">
        <v>0.25106522295885453</v>
      </c>
      <c r="D71" s="2">
        <v>46</v>
      </c>
      <c r="E71" s="2">
        <v>1.5741484728266719</v>
      </c>
      <c r="F71" s="2">
        <v>0.53061918929665475</v>
      </c>
      <c r="G71">
        <f t="shared" si="0"/>
        <v>6.819821131003212E-2</v>
      </c>
    </row>
    <row r="72" spans="1:7" x14ac:dyDescent="0.35">
      <c r="D72" s="2">
        <v>47</v>
      </c>
      <c r="E72" s="2">
        <v>1.6042508342894628</v>
      </c>
      <c r="F72" s="2">
        <v>0.51994521710361363</v>
      </c>
      <c r="G72">
        <f t="shared" si="0"/>
        <v>-1.0673972193041115E-2</v>
      </c>
    </row>
    <row r="73" spans="1:7" x14ac:dyDescent="0.35">
      <c r="D73" s="2">
        <v>48</v>
      </c>
      <c r="E73" s="2">
        <v>1.603174103384627</v>
      </c>
      <c r="F73" s="2">
        <v>0.56140968202774499</v>
      </c>
      <c r="G73">
        <f t="shared" si="0"/>
        <v>4.1464464924131361E-2</v>
      </c>
    </row>
    <row r="74" spans="1:7" x14ac:dyDescent="0.35">
      <c r="D74" s="2">
        <v>49</v>
      </c>
      <c r="E74" s="2">
        <v>1.6572471895602656</v>
      </c>
      <c r="F74" s="2">
        <v>0.55279720426876811</v>
      </c>
      <c r="G74">
        <f t="shared" si="0"/>
        <v>-8.6124777589768886E-3</v>
      </c>
    </row>
    <row r="75" spans="1:7" x14ac:dyDescent="0.35">
      <c r="D75" s="2">
        <v>50</v>
      </c>
      <c r="E75" s="2">
        <v>1.7276468854361084</v>
      </c>
      <c r="F75" s="2">
        <v>0.51024891250712701</v>
      </c>
      <c r="G75">
        <f t="shared" si="0"/>
        <v>-4.2548291761641099E-2</v>
      </c>
    </row>
    <row r="76" spans="1:7" x14ac:dyDescent="0.35">
      <c r="D76" s="2">
        <v>51</v>
      </c>
      <c r="E76" s="2">
        <v>1.8786270272105825</v>
      </c>
      <c r="F76" s="2">
        <v>0.38347599172861146</v>
      </c>
      <c r="G76">
        <f t="shared" si="0"/>
        <v>-0.12677292077851554</v>
      </c>
    </row>
    <row r="77" spans="1:7" x14ac:dyDescent="0.35">
      <c r="D77" s="2">
        <v>52</v>
      </c>
      <c r="E77" s="2">
        <v>2.0487265200662925</v>
      </c>
      <c r="F77" s="2">
        <v>0.21372275146157627</v>
      </c>
      <c r="G77">
        <f t="shared" si="0"/>
        <v>-0.1697532402670352</v>
      </c>
    </row>
    <row r="78" spans="1:7" x14ac:dyDescent="0.35">
      <c r="D78" s="2">
        <v>53</v>
      </c>
      <c r="E78" s="2">
        <v>2.2068465599572025</v>
      </c>
      <c r="F78" s="2">
        <v>4.192677971150971E-2</v>
      </c>
      <c r="G78">
        <f t="shared" si="0"/>
        <v>-0.17179597175006656</v>
      </c>
    </row>
    <row r="79" spans="1:7" x14ac:dyDescent="0.35">
      <c r="D79" s="2">
        <v>54</v>
      </c>
      <c r="E79" s="2">
        <v>2.3360662070143405</v>
      </c>
      <c r="F79" s="2">
        <v>-8.2879784598847372E-2</v>
      </c>
      <c r="G79">
        <f t="shared" si="0"/>
        <v>-0.12480656431035708</v>
      </c>
    </row>
    <row r="80" spans="1:7" x14ac:dyDescent="0.35">
      <c r="D80" s="2">
        <v>55</v>
      </c>
      <c r="E80" s="2">
        <v>2.383964968492168</v>
      </c>
      <c r="F80" s="2">
        <v>-0.12489062776199233</v>
      </c>
      <c r="G80">
        <f t="shared" si="0"/>
        <v>-4.2010843163144962E-2</v>
      </c>
    </row>
    <row r="81" spans="4:7" x14ac:dyDescent="0.35">
      <c r="D81" s="2">
        <v>56</v>
      </c>
      <c r="E81" s="2">
        <v>2.4334834896222395</v>
      </c>
      <c r="F81" s="2">
        <v>-0.13439252267215629</v>
      </c>
      <c r="G81">
        <f t="shared" si="0"/>
        <v>-9.5018949101639549E-3</v>
      </c>
    </row>
    <row r="82" spans="4:7" x14ac:dyDescent="0.35">
      <c r="D82" s="2">
        <v>57</v>
      </c>
      <c r="E82" s="2">
        <v>2.5950637018286646</v>
      </c>
      <c r="F82" s="2">
        <v>-0.25932779265900407</v>
      </c>
      <c r="G82">
        <f t="shared" si="0"/>
        <v>-0.12493526998684779</v>
      </c>
    </row>
    <row r="83" spans="4:7" x14ac:dyDescent="0.35">
      <c r="D83" s="2">
        <v>58</v>
      </c>
      <c r="E83" s="2">
        <v>2.677711521888769</v>
      </c>
      <c r="F83" s="2">
        <v>-0.29560468048967747</v>
      </c>
      <c r="G83">
        <f t="shared" si="0"/>
        <v>-3.6276887830673399E-2</v>
      </c>
    </row>
    <row r="84" spans="4:7" x14ac:dyDescent="0.35">
      <c r="D84" s="2">
        <v>59</v>
      </c>
      <c r="E84" s="2">
        <v>2.6665704222817577</v>
      </c>
      <c r="F84" s="2">
        <v>-0.26226161512703294</v>
      </c>
      <c r="G84">
        <f t="shared" si="0"/>
        <v>3.3343065362644531E-2</v>
      </c>
    </row>
    <row r="85" spans="4:7" x14ac:dyDescent="0.35">
      <c r="D85" s="2">
        <v>60</v>
      </c>
      <c r="E85" s="2">
        <v>2.527642292343582</v>
      </c>
      <c r="F85" s="2">
        <v>-0.16368253553707035</v>
      </c>
      <c r="G85">
        <f t="shared" si="0"/>
        <v>9.8579079589962593E-2</v>
      </c>
    </row>
    <row r="86" spans="4:7" x14ac:dyDescent="0.35">
      <c r="D86" s="2">
        <v>61</v>
      </c>
      <c r="E86" s="2">
        <v>2.4833190125669193</v>
      </c>
      <c r="F86" s="2">
        <v>-0.10751138251657322</v>
      </c>
      <c r="G86">
        <f t="shared" si="0"/>
        <v>5.6171153020497133E-2</v>
      </c>
    </row>
    <row r="87" spans="4:7" x14ac:dyDescent="0.35">
      <c r="D87" s="2">
        <v>62</v>
      </c>
      <c r="E87" s="2">
        <v>2.5249578699192292</v>
      </c>
      <c r="F87" s="2">
        <v>-0.12412146594096196</v>
      </c>
      <c r="G87">
        <f t="shared" si="0"/>
        <v>-1.6610083424388744E-2</v>
      </c>
    </row>
    <row r="88" spans="4:7" x14ac:dyDescent="0.35">
      <c r="D88" s="2">
        <v>63</v>
      </c>
      <c r="E88" s="2">
        <v>2.5208211310884412</v>
      </c>
      <c r="F88" s="2">
        <v>-0.14131343835587939</v>
      </c>
      <c r="G88">
        <f t="shared" si="0"/>
        <v>-1.7191972414917434E-2</v>
      </c>
    </row>
    <row r="89" spans="4:7" x14ac:dyDescent="0.35">
      <c r="D89" s="2">
        <v>64</v>
      </c>
      <c r="E89" s="2">
        <v>2.3294943176039071</v>
      </c>
      <c r="F89" s="2">
        <v>2.5905199507650689E-2</v>
      </c>
      <c r="G89">
        <f t="shared" si="0"/>
        <v>0.16721863786353008</v>
      </c>
    </row>
    <row r="90" spans="4:7" x14ac:dyDescent="0.35">
      <c r="D90" s="2">
        <v>65</v>
      </c>
      <c r="E90" s="2">
        <v>2.2957439917964946</v>
      </c>
      <c r="F90" s="2">
        <v>5.3417402587023322E-2</v>
      </c>
      <c r="G90">
        <f t="shared" si="0"/>
        <v>2.7512203079372632E-2</v>
      </c>
    </row>
    <row r="91" spans="4:7" x14ac:dyDescent="0.35">
      <c r="D91" s="2">
        <v>66</v>
      </c>
      <c r="E91" s="2">
        <v>2.374642510910502</v>
      </c>
      <c r="F91" s="2">
        <v>-2.17262796420159E-2</v>
      </c>
      <c r="G91">
        <f t="shared" si="0"/>
        <v>-7.5143682229039221E-2</v>
      </c>
    </row>
    <row r="92" spans="4:7" x14ac:dyDescent="0.35">
      <c r="D92" s="2">
        <v>67</v>
      </c>
      <c r="E92" s="2">
        <v>2.5020533790472319</v>
      </c>
      <c r="F92" s="2">
        <v>-0.10125323494081195</v>
      </c>
      <c r="G92">
        <f t="shared" ref="G92:G95" si="1">F92-F91</f>
        <v>-7.9526955298796054E-2</v>
      </c>
    </row>
    <row r="93" spans="4:7" x14ac:dyDescent="0.35">
      <c r="D93" s="2">
        <v>68</v>
      </c>
      <c r="E93" s="2">
        <v>2.6040518797574932</v>
      </c>
      <c r="F93" s="2">
        <v>-0.16759538572113364</v>
      </c>
      <c r="G93">
        <f t="shared" si="1"/>
        <v>-6.6342150780321685E-2</v>
      </c>
    </row>
    <row r="94" spans="4:7" x14ac:dyDescent="0.35">
      <c r="D94" s="2">
        <v>69</v>
      </c>
      <c r="E94" s="2">
        <v>2.6749502691217089</v>
      </c>
      <c r="F94" s="2">
        <v>-0.22956452228986457</v>
      </c>
      <c r="G94">
        <f t="shared" si="1"/>
        <v>-6.1969136568730931E-2</v>
      </c>
    </row>
    <row r="95" spans="4:7" ht="15" thickBot="1" x14ac:dyDescent="0.4">
      <c r="D95" s="3">
        <v>70</v>
      </c>
      <c r="E95" s="3">
        <v>2.7287522531323791</v>
      </c>
      <c r="F95" s="3">
        <v>-0.28008022206716765</v>
      </c>
      <c r="G95">
        <f t="shared" si="1"/>
        <v>-5.051569977730308E-2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007B-27AF-41DD-900F-8BD9A61F74CC}">
  <dimension ref="A1:F71"/>
  <sheetViews>
    <sheetView tabSelected="1" zoomScale="84" zoomScaleNormal="84" workbookViewId="0">
      <selection sqref="A1:F71"/>
    </sheetView>
  </sheetViews>
  <sheetFormatPr defaultRowHeight="14.5" x14ac:dyDescent="0.35"/>
  <cols>
    <col min="4" max="4" width="12" customWidth="1"/>
    <col min="5" max="5" width="14.36328125" customWidth="1"/>
    <col min="6" max="6" width="15.26953125" customWidth="1"/>
  </cols>
  <sheetData>
    <row r="1" spans="1:6" x14ac:dyDescent="0.35">
      <c r="A1" s="1" t="s">
        <v>0</v>
      </c>
      <c r="B1" s="1" t="s">
        <v>1</v>
      </c>
      <c r="C1" t="s">
        <v>47</v>
      </c>
      <c r="D1" t="s">
        <v>44</v>
      </c>
      <c r="E1" t="s">
        <v>45</v>
      </c>
      <c r="F1" t="s">
        <v>46</v>
      </c>
    </row>
    <row r="2" spans="1:6" x14ac:dyDescent="0.35">
      <c r="A2">
        <v>1950</v>
      </c>
      <c r="B2">
        <v>213111.0625</v>
      </c>
      <c r="C2">
        <v>281479.99744599586</v>
      </c>
      <c r="D2">
        <v>257352.01220132172</v>
      </c>
      <c r="E2">
        <v>273153.38165238797</v>
      </c>
      <c r="F2">
        <v>256623.19546020855</v>
      </c>
    </row>
    <row r="3" spans="1:6" x14ac:dyDescent="0.35">
      <c r="A3">
        <v>1951</v>
      </c>
      <c r="B3">
        <v>232222.296875</v>
      </c>
      <c r="C3">
        <v>287857.35730673879</v>
      </c>
      <c r="D3">
        <v>265641.27037155937</v>
      </c>
      <c r="E3">
        <v>282102.83261757408</v>
      </c>
      <c r="F3">
        <v>264622.82067654066</v>
      </c>
    </row>
    <row r="4" spans="1:6" x14ac:dyDescent="0.35">
      <c r="A4">
        <v>1952</v>
      </c>
      <c r="B4">
        <v>239642.578125</v>
      </c>
      <c r="C4">
        <v>290715.41862632654</v>
      </c>
      <c r="D4">
        <v>272155.91648839228</v>
      </c>
      <c r="E4">
        <v>286314.73112556123</v>
      </c>
      <c r="F4">
        <v>271228.67513251939</v>
      </c>
    </row>
    <row r="5" spans="1:6" x14ac:dyDescent="0.35">
      <c r="A5">
        <v>1953</v>
      </c>
      <c r="B5">
        <v>256834.96875</v>
      </c>
      <c r="C5">
        <v>293467.56991033407</v>
      </c>
      <c r="D5">
        <v>279316.63827077288</v>
      </c>
      <c r="E5">
        <v>289603.17488030298</v>
      </c>
      <c r="F5">
        <v>278701.970535637</v>
      </c>
    </row>
    <row r="6" spans="1:6" x14ac:dyDescent="0.35">
      <c r="A6">
        <v>1954</v>
      </c>
      <c r="B6">
        <v>267962.46875</v>
      </c>
      <c r="C6">
        <v>295519.71749373933</v>
      </c>
      <c r="D6">
        <v>286695.63125822751</v>
      </c>
      <c r="E6">
        <v>291304.17558618647</v>
      </c>
      <c r="F6">
        <v>286654.05402114935</v>
      </c>
    </row>
    <row r="7" spans="1:6" x14ac:dyDescent="0.35">
      <c r="A7">
        <v>1955</v>
      </c>
      <c r="B7">
        <v>286192.40625</v>
      </c>
      <c r="C7">
        <v>307990.15134890925</v>
      </c>
      <c r="D7">
        <v>301882.77662585233</v>
      </c>
      <c r="E7">
        <v>305244.9830426012</v>
      </c>
      <c r="F7">
        <v>301822.34516997007</v>
      </c>
    </row>
    <row r="8" spans="1:6" x14ac:dyDescent="0.35">
      <c r="A8">
        <v>1956</v>
      </c>
      <c r="B8">
        <v>297115.375</v>
      </c>
      <c r="C8">
        <v>318098.2972166324</v>
      </c>
      <c r="D8">
        <v>316317.94264477887</v>
      </c>
      <c r="E8">
        <v>316442.36487903859</v>
      </c>
      <c r="F8">
        <v>316466.05956512672</v>
      </c>
    </row>
    <row r="9" spans="1:6" x14ac:dyDescent="0.35">
      <c r="A9">
        <v>1957</v>
      </c>
      <c r="B9">
        <v>309659.5625</v>
      </c>
      <c r="C9">
        <v>327445.8205235874</v>
      </c>
      <c r="D9">
        <v>330510.479263435</v>
      </c>
      <c r="E9">
        <v>326906.66439396294</v>
      </c>
      <c r="F9">
        <v>330913.04643099068</v>
      </c>
    </row>
    <row r="10" spans="1:6" x14ac:dyDescent="0.35">
      <c r="A10">
        <v>1958</v>
      </c>
      <c r="B10">
        <v>323375.28125</v>
      </c>
      <c r="C10">
        <v>337513.50345139386</v>
      </c>
      <c r="D10">
        <v>345554.1732230467</v>
      </c>
      <c r="E10">
        <v>338415.62925333052</v>
      </c>
      <c r="F10">
        <v>346161.02260437614</v>
      </c>
    </row>
    <row r="11" spans="1:6" x14ac:dyDescent="0.35">
      <c r="A11">
        <v>1959</v>
      </c>
      <c r="B11">
        <v>346656.0625</v>
      </c>
      <c r="C11">
        <v>350547.79897147883</v>
      </c>
      <c r="D11">
        <v>363702.79330164538</v>
      </c>
      <c r="E11">
        <v>353021.53297845821</v>
      </c>
      <c r="F11">
        <v>364501.36594772019</v>
      </c>
    </row>
    <row r="12" spans="1:6" x14ac:dyDescent="0.35">
      <c r="A12">
        <v>1960</v>
      </c>
      <c r="B12">
        <v>379633.0625</v>
      </c>
      <c r="C12">
        <v>364223.88521130005</v>
      </c>
      <c r="D12">
        <v>383957.80543525389</v>
      </c>
      <c r="E12">
        <v>367050.2257004921</v>
      </c>
      <c r="F12">
        <v>385340.30988243851</v>
      </c>
    </row>
    <row r="13" spans="1:6" x14ac:dyDescent="0.35">
      <c r="A13">
        <v>1961</v>
      </c>
      <c r="B13">
        <v>411400.09375</v>
      </c>
      <c r="C13">
        <v>380759.21831114689</v>
      </c>
      <c r="D13">
        <v>405843.38013012998</v>
      </c>
      <c r="E13">
        <v>381560.4055746423</v>
      </c>
      <c r="F13">
        <v>408182.57033818844</v>
      </c>
    </row>
    <row r="14" spans="1:6" x14ac:dyDescent="0.35">
      <c r="A14">
        <v>1962</v>
      </c>
      <c r="B14">
        <v>434536.09375</v>
      </c>
      <c r="C14">
        <v>405772.06236568489</v>
      </c>
      <c r="D14">
        <v>434517.92835215398</v>
      </c>
      <c r="E14">
        <v>406633.15507056692</v>
      </c>
      <c r="F14">
        <v>437216.74364128662</v>
      </c>
    </row>
    <row r="15" spans="1:6" x14ac:dyDescent="0.35">
      <c r="A15">
        <v>1963</v>
      </c>
      <c r="B15">
        <v>454516.90625</v>
      </c>
      <c r="C15">
        <v>443164.53041852458</v>
      </c>
      <c r="D15">
        <v>471971.49205886089</v>
      </c>
      <c r="E15">
        <v>448528.43729384226</v>
      </c>
      <c r="F15">
        <v>473743.50040223298</v>
      </c>
    </row>
    <row r="16" spans="1:6" x14ac:dyDescent="0.35">
      <c r="A16">
        <v>1964</v>
      </c>
      <c r="B16">
        <v>467301.90625</v>
      </c>
      <c r="C16">
        <v>466506.68753242027</v>
      </c>
      <c r="D16">
        <v>497981.89795679774</v>
      </c>
      <c r="E16">
        <v>474617.53450812603</v>
      </c>
      <c r="F16">
        <v>499459.96628125152</v>
      </c>
    </row>
    <row r="17" spans="1:6" x14ac:dyDescent="0.35">
      <c r="A17">
        <v>1965</v>
      </c>
      <c r="B17">
        <v>480474.125</v>
      </c>
      <c r="C17">
        <v>506165.90220636985</v>
      </c>
      <c r="D17">
        <v>532640.4491431046</v>
      </c>
      <c r="E17">
        <v>526997.66698359838</v>
      </c>
      <c r="F17">
        <v>531106.87078950135</v>
      </c>
    </row>
    <row r="18" spans="1:6" x14ac:dyDescent="0.35">
      <c r="A18">
        <v>1966</v>
      </c>
      <c r="B18">
        <v>507443</v>
      </c>
      <c r="C18">
        <v>541345.20593824435</v>
      </c>
      <c r="D18">
        <v>564982.62722646852</v>
      </c>
      <c r="E18">
        <v>573352.77883723215</v>
      </c>
      <c r="F18">
        <v>561048.08669938962</v>
      </c>
    </row>
    <row r="19" spans="1:6" x14ac:dyDescent="0.35">
      <c r="A19">
        <v>1967</v>
      </c>
      <c r="B19">
        <v>544073.25</v>
      </c>
      <c r="C19">
        <v>551084.99208723009</v>
      </c>
      <c r="D19">
        <v>582764.0515134423</v>
      </c>
      <c r="E19">
        <v>581204.38859872858</v>
      </c>
      <c r="F19">
        <v>579914.79986355745</v>
      </c>
    </row>
    <row r="20" spans="1:6" x14ac:dyDescent="0.35">
      <c r="A20">
        <v>1968</v>
      </c>
      <c r="B20">
        <v>579405.5625</v>
      </c>
      <c r="C20">
        <v>575243.40722132847</v>
      </c>
      <c r="D20">
        <v>610767.89099599281</v>
      </c>
      <c r="E20">
        <v>609247.95966710034</v>
      </c>
      <c r="F20">
        <v>607522.13083025045</v>
      </c>
    </row>
    <row r="21" spans="1:6" x14ac:dyDescent="0.35">
      <c r="A21">
        <v>1969</v>
      </c>
      <c r="B21">
        <v>614753.3125</v>
      </c>
      <c r="C21">
        <v>611532.97519189527</v>
      </c>
      <c r="D21">
        <v>649333.53972823708</v>
      </c>
      <c r="E21">
        <v>652043.75064057449</v>
      </c>
      <c r="F21">
        <v>645048.40066705272</v>
      </c>
    </row>
    <row r="22" spans="1:6" x14ac:dyDescent="0.35">
      <c r="A22">
        <v>1970</v>
      </c>
      <c r="B22">
        <v>697684.375</v>
      </c>
      <c r="C22">
        <v>650771.8310794885</v>
      </c>
      <c r="D22">
        <v>699285.80561197118</v>
      </c>
      <c r="E22">
        <v>687165.5451190077</v>
      </c>
      <c r="F22">
        <v>696779.9639473214</v>
      </c>
    </row>
    <row r="23" spans="1:6" x14ac:dyDescent="0.35">
      <c r="A23">
        <v>1971</v>
      </c>
      <c r="B23">
        <v>715245.25</v>
      </c>
      <c r="C23">
        <v>693577.40428364999</v>
      </c>
      <c r="D23">
        <v>739009.65995062678</v>
      </c>
      <c r="E23">
        <v>727184.24039133324</v>
      </c>
      <c r="F23">
        <v>736772.34576592699</v>
      </c>
    </row>
    <row r="24" spans="1:6" x14ac:dyDescent="0.35">
      <c r="A24">
        <v>1972</v>
      </c>
      <c r="B24">
        <v>751208.875</v>
      </c>
      <c r="C24">
        <v>732448.72777431086</v>
      </c>
      <c r="D24">
        <v>770387.1145163452</v>
      </c>
      <c r="E24">
        <v>768362.36080844724</v>
      </c>
      <c r="F24">
        <v>767014.40624273743</v>
      </c>
    </row>
    <row r="25" spans="1:6" x14ac:dyDescent="0.35">
      <c r="A25">
        <v>1973</v>
      </c>
      <c r="B25">
        <v>816292.8125</v>
      </c>
      <c r="C25">
        <v>750884.84353687521</v>
      </c>
      <c r="D25">
        <v>788025.38954097347</v>
      </c>
      <c r="E25">
        <v>780373.42076721054</v>
      </c>
      <c r="F25">
        <v>785826.85715655831</v>
      </c>
    </row>
    <row r="26" spans="1:6" x14ac:dyDescent="0.35">
      <c r="A26">
        <v>1974</v>
      </c>
      <c r="B26">
        <v>873768.875</v>
      </c>
      <c r="C26">
        <v>771148.51452907093</v>
      </c>
      <c r="D26">
        <v>808508.23096258601</v>
      </c>
      <c r="E26">
        <v>792385.44889105286</v>
      </c>
      <c r="F26">
        <v>807949.50401832082</v>
      </c>
    </row>
    <row r="27" spans="1:6" x14ac:dyDescent="0.35">
      <c r="A27">
        <v>1975</v>
      </c>
      <c r="B27">
        <v>863432.625</v>
      </c>
      <c r="C27">
        <v>811636.13124561578</v>
      </c>
      <c r="D27">
        <v>841680.85472798301</v>
      </c>
      <c r="E27">
        <v>832630.69944712671</v>
      </c>
      <c r="F27">
        <v>840475.18054922728</v>
      </c>
    </row>
    <row r="28" spans="1:6" x14ac:dyDescent="0.35">
      <c r="A28">
        <v>1976</v>
      </c>
      <c r="B28">
        <v>950277.0625</v>
      </c>
      <c r="C28">
        <v>845073.42575609614</v>
      </c>
      <c r="D28">
        <v>874142.95063231105</v>
      </c>
      <c r="E28">
        <v>857070.24688577128</v>
      </c>
      <c r="F28">
        <v>874611.31294119381</v>
      </c>
    </row>
    <row r="29" spans="1:6" x14ac:dyDescent="0.35">
      <c r="A29">
        <v>1977</v>
      </c>
      <c r="B29">
        <v>999901.8125</v>
      </c>
      <c r="C29">
        <v>899819.97824672027</v>
      </c>
      <c r="D29">
        <v>925217.43110940326</v>
      </c>
      <c r="E29">
        <v>903216.43432290468</v>
      </c>
      <c r="F29">
        <v>927028.94195364136</v>
      </c>
    </row>
    <row r="30" spans="1:6" x14ac:dyDescent="0.35">
      <c r="A30">
        <v>1978</v>
      </c>
      <c r="B30">
        <v>1059180</v>
      </c>
      <c r="C30">
        <v>956573.22214408079</v>
      </c>
      <c r="D30">
        <v>977895.84857070795</v>
      </c>
      <c r="E30">
        <v>950307.45063479454</v>
      </c>
      <c r="F30">
        <v>981223.89838331437</v>
      </c>
    </row>
    <row r="31" spans="1:6" x14ac:dyDescent="0.35">
      <c r="A31">
        <v>1979</v>
      </c>
      <c r="B31">
        <v>1156425.375</v>
      </c>
      <c r="C31">
        <v>1001121.7649593313</v>
      </c>
      <c r="D31">
        <v>1023597.8614859255</v>
      </c>
      <c r="E31">
        <v>978820.89814726636</v>
      </c>
      <c r="F31">
        <v>1030271.6397282946</v>
      </c>
    </row>
    <row r="32" spans="1:6" x14ac:dyDescent="0.35">
      <c r="A32">
        <v>1980</v>
      </c>
      <c r="B32">
        <v>1236363.75</v>
      </c>
      <c r="C32">
        <v>1025712.8270842095</v>
      </c>
      <c r="D32">
        <v>1049581.5897806182</v>
      </c>
      <c r="E32">
        <v>989518.36662003805</v>
      </c>
      <c r="F32">
        <v>1059247.592790097</v>
      </c>
    </row>
    <row r="33" spans="1:6" x14ac:dyDescent="0.35">
      <c r="A33">
        <v>1981</v>
      </c>
      <c r="B33">
        <v>1216659</v>
      </c>
      <c r="C33">
        <v>1062236.7283403641</v>
      </c>
      <c r="D33">
        <v>1071058.9460630673</v>
      </c>
      <c r="E33">
        <v>1027464.815057846</v>
      </c>
      <c r="F33">
        <v>1078836.2914599774</v>
      </c>
    </row>
    <row r="34" spans="1:6" x14ac:dyDescent="0.35">
      <c r="A34">
        <v>1982</v>
      </c>
      <c r="B34">
        <v>1197943.625</v>
      </c>
      <c r="C34">
        <v>1074972.2992813718</v>
      </c>
      <c r="D34">
        <v>1067515.1009249012</v>
      </c>
      <c r="E34">
        <v>1047155.0460308501</v>
      </c>
      <c r="F34">
        <v>1072221.9993566526</v>
      </c>
    </row>
    <row r="35" spans="1:6" x14ac:dyDescent="0.35">
      <c r="A35">
        <v>1983</v>
      </c>
      <c r="B35">
        <v>1184148.375</v>
      </c>
      <c r="C35">
        <v>1077369.0486044541</v>
      </c>
      <c r="D35">
        <v>1051983.9443628944</v>
      </c>
      <c r="E35">
        <v>1060989.910730202</v>
      </c>
      <c r="F35">
        <v>1052681.8531390838</v>
      </c>
    </row>
    <row r="36" spans="1:6" x14ac:dyDescent="0.35">
      <c r="A36">
        <v>1984</v>
      </c>
      <c r="B36">
        <v>1199590.5</v>
      </c>
      <c r="C36">
        <v>1095460.3635896686</v>
      </c>
      <c r="D36">
        <v>1050623.4998249745</v>
      </c>
      <c r="E36">
        <v>1089669.1697200357</v>
      </c>
      <c r="F36">
        <v>1047470.3921070201</v>
      </c>
    </row>
    <row r="37" spans="1:6" x14ac:dyDescent="0.35">
      <c r="A37">
        <v>1985</v>
      </c>
      <c r="B37">
        <v>1210967.25</v>
      </c>
      <c r="C37">
        <v>1108335.894595399</v>
      </c>
      <c r="D37">
        <v>1053304.7922724253</v>
      </c>
      <c r="E37">
        <v>1101093.5764099245</v>
      </c>
      <c r="F37">
        <v>1049473.4118524261</v>
      </c>
    </row>
    <row r="38" spans="1:6" x14ac:dyDescent="0.35">
      <c r="A38">
        <v>1986</v>
      </c>
      <c r="B38">
        <v>1292944.25</v>
      </c>
      <c r="C38">
        <v>1144864.4414512205</v>
      </c>
      <c r="D38">
        <v>1078724.9832653904</v>
      </c>
      <c r="E38">
        <v>1131281.8129542845</v>
      </c>
      <c r="F38">
        <v>1075029.9605833837</v>
      </c>
    </row>
    <row r="39" spans="1:6" x14ac:dyDescent="0.35">
      <c r="A39">
        <v>1987</v>
      </c>
      <c r="B39">
        <v>1358465.125</v>
      </c>
      <c r="C39">
        <v>1210573.6762932909</v>
      </c>
      <c r="D39">
        <v>1129275.1049704016</v>
      </c>
      <c r="E39">
        <v>1187626.8919516583</v>
      </c>
      <c r="F39">
        <v>1125887.9815551687</v>
      </c>
    </row>
    <row r="40" spans="1:6" x14ac:dyDescent="0.35">
      <c r="A40">
        <v>1988</v>
      </c>
      <c r="B40">
        <v>1418727</v>
      </c>
      <c r="C40">
        <v>1278805.1613766493</v>
      </c>
      <c r="D40">
        <v>1190278.1343757461</v>
      </c>
      <c r="E40">
        <v>1232520.6352106645</v>
      </c>
      <c r="F40">
        <v>1190528.964449605</v>
      </c>
    </row>
    <row r="41" spans="1:6" x14ac:dyDescent="0.35">
      <c r="A41">
        <v>1989</v>
      </c>
      <c r="B41">
        <v>1477758.625</v>
      </c>
      <c r="C41">
        <v>1373801.1530760557</v>
      </c>
      <c r="D41">
        <v>1274102.5930873607</v>
      </c>
      <c r="E41">
        <v>1299729.1742081437</v>
      </c>
      <c r="F41">
        <v>1278510.18761106</v>
      </c>
    </row>
    <row r="42" spans="1:6" x14ac:dyDescent="0.35">
      <c r="A42">
        <v>1990</v>
      </c>
      <c r="B42">
        <v>1541241.875</v>
      </c>
      <c r="C42">
        <v>1457467.0859262142</v>
      </c>
      <c r="D42">
        <v>1356604.6270510931</v>
      </c>
      <c r="E42">
        <v>1342911.4437428624</v>
      </c>
      <c r="F42">
        <v>1368753.9857345824</v>
      </c>
    </row>
    <row r="43" spans="1:6" x14ac:dyDescent="0.35">
      <c r="A43">
        <v>1991</v>
      </c>
      <c r="B43">
        <v>1588199.5</v>
      </c>
      <c r="C43">
        <v>1525894.3155362143</v>
      </c>
      <c r="D43">
        <v>1442957.9347150447</v>
      </c>
      <c r="E43">
        <v>1373117.8840264797</v>
      </c>
      <c r="F43">
        <v>1464786.5027384032</v>
      </c>
    </row>
    <row r="44" spans="1:6" x14ac:dyDescent="0.35">
      <c r="A44">
        <v>1992</v>
      </c>
      <c r="B44">
        <v>1617795.25</v>
      </c>
      <c r="C44">
        <v>1664351.0410851748</v>
      </c>
      <c r="D44">
        <v>1575757.0645726151</v>
      </c>
      <c r="E44">
        <v>1492895.7028044907</v>
      </c>
      <c r="F44">
        <v>1600774.522188718</v>
      </c>
    </row>
    <row r="45" spans="1:6" x14ac:dyDescent="0.35">
      <c r="A45">
        <v>1993</v>
      </c>
      <c r="B45">
        <v>1614803.25</v>
      </c>
      <c r="C45">
        <v>1861194.843276439</v>
      </c>
      <c r="D45">
        <v>1735931.7258521353</v>
      </c>
      <c r="E45">
        <v>1694515.7808928592</v>
      </c>
      <c r="F45">
        <v>1755880.6505060552</v>
      </c>
    </row>
    <row r="46" spans="1:6" x14ac:dyDescent="0.35">
      <c r="A46">
        <v>1994</v>
      </c>
      <c r="B46">
        <v>1667777</v>
      </c>
      <c r="C46">
        <v>2016012.7201978324</v>
      </c>
      <c r="D46">
        <v>1862953.0847274475</v>
      </c>
      <c r="E46">
        <v>1858111.4849362192</v>
      </c>
      <c r="F46">
        <v>1878215.697842649</v>
      </c>
    </row>
    <row r="47" spans="1:6" x14ac:dyDescent="0.35">
      <c r="A47">
        <v>1995</v>
      </c>
      <c r="B47">
        <v>1748618.125</v>
      </c>
      <c r="C47">
        <v>2094029.8435174534</v>
      </c>
      <c r="D47">
        <v>1931774.6287085905</v>
      </c>
      <c r="E47">
        <v>1946775.3721432865</v>
      </c>
      <c r="F47">
        <v>1944029.8535707102</v>
      </c>
    </row>
    <row r="48" spans="1:6" x14ac:dyDescent="0.35">
      <c r="A48">
        <v>1996</v>
      </c>
      <c r="B48">
        <v>1782923.125</v>
      </c>
      <c r="C48">
        <v>2103293.5023999568</v>
      </c>
      <c r="D48">
        <v>1940336.4450666332</v>
      </c>
      <c r="E48">
        <v>1978500.3898447552</v>
      </c>
      <c r="F48">
        <v>1948214.6286994375</v>
      </c>
    </row>
    <row r="49" spans="1:6" x14ac:dyDescent="0.35">
      <c r="A49">
        <v>1997</v>
      </c>
      <c r="B49">
        <v>1856405.25</v>
      </c>
      <c r="C49">
        <v>2090915.5962237427</v>
      </c>
      <c r="D49">
        <v>1918333.9697738234</v>
      </c>
      <c r="E49">
        <v>2008547.9182787798</v>
      </c>
      <c r="F49">
        <v>1917306.7122982161</v>
      </c>
    </row>
    <row r="50" spans="1:6" x14ac:dyDescent="0.35">
      <c r="A50">
        <v>1998</v>
      </c>
      <c r="B50">
        <v>1942746.25</v>
      </c>
      <c r="C50">
        <v>2057423.3366649966</v>
      </c>
      <c r="D50">
        <v>1887823.1757765929</v>
      </c>
      <c r="E50">
        <v>2006114.6543374478</v>
      </c>
      <c r="F50">
        <v>1881390.4366847237</v>
      </c>
    </row>
    <row r="51" spans="1:6" x14ac:dyDescent="0.35">
      <c r="A51">
        <v>1999</v>
      </c>
      <c r="B51">
        <v>1997615</v>
      </c>
      <c r="C51">
        <v>1998107.2054296748</v>
      </c>
      <c r="D51">
        <v>1833979.185821075</v>
      </c>
      <c r="E51">
        <v>1981246.8497742899</v>
      </c>
      <c r="F51">
        <v>1821863.214095494</v>
      </c>
    </row>
    <row r="52" spans="1:6" x14ac:dyDescent="0.35">
      <c r="A52">
        <v>2000</v>
      </c>
      <c r="B52">
        <v>2046561.75</v>
      </c>
      <c r="C52">
        <v>1910139.0254688824</v>
      </c>
      <c r="D52">
        <v>1768039.9102013716</v>
      </c>
      <c r="E52">
        <v>1909700.6616784793</v>
      </c>
      <c r="F52">
        <v>1754983.7438434504</v>
      </c>
    </row>
    <row r="53" spans="1:6" x14ac:dyDescent="0.35">
      <c r="A53">
        <v>2001</v>
      </c>
      <c r="B53">
        <v>2047270.5</v>
      </c>
      <c r="C53">
        <v>1806355.4622604989</v>
      </c>
      <c r="D53">
        <v>1690600.416016605</v>
      </c>
      <c r="E53">
        <v>1822256.3010737917</v>
      </c>
      <c r="F53">
        <v>1676990.2806518313</v>
      </c>
    </row>
    <row r="54" spans="1:6" x14ac:dyDescent="0.35">
      <c r="A54">
        <v>2002</v>
      </c>
      <c r="B54">
        <v>2019462.75</v>
      </c>
      <c r="C54">
        <v>1713246.9621309934</v>
      </c>
      <c r="D54">
        <v>1619510.7167564358</v>
      </c>
      <c r="E54">
        <v>1745779.4644049727</v>
      </c>
      <c r="F54">
        <v>1604895.5163459375</v>
      </c>
    </row>
    <row r="55" spans="1:6" x14ac:dyDescent="0.35">
      <c r="A55">
        <v>2003</v>
      </c>
      <c r="B55">
        <v>2028394.5</v>
      </c>
      <c r="C55">
        <v>1679005.4656192691</v>
      </c>
      <c r="D55">
        <v>1604670.2244184467</v>
      </c>
      <c r="E55">
        <v>1716615.8978178473</v>
      </c>
      <c r="F55">
        <v>1590845.6193605554</v>
      </c>
    </row>
    <row r="56" spans="1:6" x14ac:dyDescent="0.35">
      <c r="A56">
        <v>2004</v>
      </c>
      <c r="B56">
        <v>2040372.75</v>
      </c>
      <c r="C56">
        <v>1720550.2232623326</v>
      </c>
      <c r="D56">
        <v>1655893.3255266352</v>
      </c>
      <c r="E56">
        <v>1761908.0296179287</v>
      </c>
      <c r="F56">
        <v>1642224.7146843381</v>
      </c>
    </row>
    <row r="57" spans="1:6" x14ac:dyDescent="0.35">
      <c r="A57">
        <v>2005</v>
      </c>
      <c r="B57">
        <v>2123677.25</v>
      </c>
      <c r="C57">
        <v>1762758.5481269455</v>
      </c>
      <c r="D57">
        <v>1708703.5492626245</v>
      </c>
      <c r="E57">
        <v>1807639.3007658694</v>
      </c>
      <c r="F57">
        <v>1695314.0937373019</v>
      </c>
    </row>
    <row r="58" spans="1:6" x14ac:dyDescent="0.35">
      <c r="A58">
        <v>2006</v>
      </c>
      <c r="B58">
        <v>2202942.75</v>
      </c>
      <c r="C58">
        <v>1860439.7139426689</v>
      </c>
      <c r="D58">
        <v>1850688.2257396965</v>
      </c>
      <c r="E58">
        <v>1853083.8125588084</v>
      </c>
      <c r="F58">
        <v>1851168.2841521504</v>
      </c>
    </row>
    <row r="59" spans="1:6" x14ac:dyDescent="0.35">
      <c r="A59">
        <v>2007</v>
      </c>
      <c r="B59">
        <v>2307500.75</v>
      </c>
      <c r="C59">
        <v>1957818.7537869883</v>
      </c>
      <c r="D59">
        <v>1977592.2743783696</v>
      </c>
      <c r="E59">
        <v>1922738.0134381494</v>
      </c>
      <c r="F59">
        <v>1986444.7223261893</v>
      </c>
    </row>
    <row r="60" spans="1:6" x14ac:dyDescent="0.35">
      <c r="A60">
        <v>2008</v>
      </c>
      <c r="B60">
        <v>2359304.75</v>
      </c>
      <c r="C60">
        <v>2124469.936087809</v>
      </c>
      <c r="D60">
        <v>2162456.7467045425</v>
      </c>
      <c r="E60">
        <v>2068482.314448274</v>
      </c>
      <c r="F60">
        <v>2177374.8996562236</v>
      </c>
    </row>
    <row r="61" spans="1:6" x14ac:dyDescent="0.35">
      <c r="A61">
        <v>2009</v>
      </c>
      <c r="B61">
        <v>2266004</v>
      </c>
      <c r="C61">
        <v>2400005.3076688503</v>
      </c>
      <c r="D61">
        <v>2435732.4770599869</v>
      </c>
      <c r="E61">
        <v>2335380.0832629111</v>
      </c>
      <c r="F61">
        <v>2452118.4600123069</v>
      </c>
    </row>
    <row r="62" spans="1:6" x14ac:dyDescent="0.35">
      <c r="A62">
        <v>2010</v>
      </c>
      <c r="B62">
        <v>2293011</v>
      </c>
      <c r="C62">
        <v>2309630.1316525745</v>
      </c>
      <c r="D62">
        <v>2311430.4767258582</v>
      </c>
      <c r="E62">
        <v>2340418.533477528</v>
      </c>
      <c r="F62">
        <v>2305691.0894985404</v>
      </c>
    </row>
    <row r="63" spans="1:6" x14ac:dyDescent="0.35">
      <c r="A63">
        <v>2011</v>
      </c>
      <c r="B63">
        <v>2351126.5</v>
      </c>
      <c r="C63">
        <v>2475949.1506269076</v>
      </c>
      <c r="D63">
        <v>2539207.6530430415</v>
      </c>
      <c r="E63">
        <v>2478670.6251962325</v>
      </c>
      <c r="F63">
        <v>2544853.2229097234</v>
      </c>
    </row>
    <row r="64" spans="1:6" x14ac:dyDescent="0.35">
      <c r="A64">
        <v>2012</v>
      </c>
      <c r="B64">
        <v>2301511</v>
      </c>
      <c r="C64">
        <v>2731036.3683492462</v>
      </c>
      <c r="D64">
        <v>2865083.3913949435</v>
      </c>
      <c r="E64">
        <v>2695084.3436633535</v>
      </c>
      <c r="F64">
        <v>2885742.5951855429</v>
      </c>
    </row>
    <row r="65" spans="1:6" x14ac:dyDescent="0.35">
      <c r="A65">
        <v>2013</v>
      </c>
      <c r="B65">
        <v>2246689.25</v>
      </c>
      <c r="C65">
        <v>2818115.2709088614</v>
      </c>
      <c r="D65">
        <v>2923876.3658673563</v>
      </c>
      <c r="E65">
        <v>2902450.2358523705</v>
      </c>
      <c r="F65">
        <v>2917597.662040235</v>
      </c>
    </row>
    <row r="66" spans="1:6" x14ac:dyDescent="0.35">
      <c r="A66">
        <v>2014</v>
      </c>
      <c r="B66">
        <v>2232717.75</v>
      </c>
      <c r="C66">
        <v>2841956.6021784893</v>
      </c>
      <c r="D66">
        <v>2966023.0250768969</v>
      </c>
      <c r="E66">
        <v>2995721.2855446646</v>
      </c>
      <c r="F66">
        <v>2948073.4303365843</v>
      </c>
    </row>
    <row r="67" spans="1:6" x14ac:dyDescent="0.35">
      <c r="A67">
        <v>2015</v>
      </c>
      <c r="B67">
        <v>2241117</v>
      </c>
      <c r="C67">
        <v>2839359.2338211234</v>
      </c>
      <c r="D67">
        <v>3020269.1333940416</v>
      </c>
      <c r="E67">
        <v>3013069.9638241231</v>
      </c>
      <c r="F67">
        <v>3003620.5757308495</v>
      </c>
    </row>
    <row r="68" spans="1:6" x14ac:dyDescent="0.35">
      <c r="A68">
        <v>2016</v>
      </c>
      <c r="B68">
        <v>2351041.25</v>
      </c>
      <c r="C68">
        <v>2902313.1033759806</v>
      </c>
      <c r="D68">
        <v>3176785.0941951899</v>
      </c>
      <c r="E68">
        <v>3048882.9190819957</v>
      </c>
      <c r="F68">
        <v>3174202.3958697491</v>
      </c>
    </row>
    <row r="69" spans="1:6" x14ac:dyDescent="0.35">
      <c r="A69">
        <v>2017</v>
      </c>
      <c r="B69">
        <v>2436383.25</v>
      </c>
      <c r="C69">
        <v>2740602.7978765527</v>
      </c>
      <c r="D69">
        <v>3041581.038590265</v>
      </c>
      <c r="E69">
        <v>2945869.3100861888</v>
      </c>
      <c r="F69">
        <v>3029683.7768006092</v>
      </c>
    </row>
    <row r="70" spans="1:6" x14ac:dyDescent="0.35">
      <c r="A70">
        <v>2018</v>
      </c>
      <c r="B70">
        <v>2458235.75</v>
      </c>
      <c r="C70">
        <v>2675680.6066717287</v>
      </c>
      <c r="D70">
        <v>3013401.6798041593</v>
      </c>
      <c r="E70">
        <v>2923693.6667189137</v>
      </c>
      <c r="F70">
        <v>2996333.8246258218</v>
      </c>
    </row>
    <row r="71" spans="1:6" x14ac:dyDescent="0.35">
      <c r="A71">
        <v>2019</v>
      </c>
      <c r="B71">
        <v>2466327.5</v>
      </c>
      <c r="C71">
        <v>2626471.8441238343</v>
      </c>
      <c r="D71">
        <v>2997434.8677073135</v>
      </c>
      <c r="E71">
        <v>2920542.538310199</v>
      </c>
      <c r="F71">
        <v>2974194.0560821192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3 фактора с прогрессом</vt:lpstr>
      <vt:lpstr>2 фактора</vt:lpstr>
      <vt:lpstr>3 фактора</vt:lpstr>
      <vt:lpstr>2 фактора с прогрессом</vt:lpstr>
      <vt:lpstr>Y2 и K2</vt:lpstr>
      <vt:lpstr>Y2 и L2</vt:lpstr>
      <vt:lpstr>сравнение моделей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2015-06-05T18:19:34Z</dcterms:created>
  <dcterms:modified xsi:type="dcterms:W3CDTF">2022-05-03T17:21:32Z</dcterms:modified>
</cp:coreProperties>
</file>