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se Salariale" sheetId="1" r:id="rId4"/>
    <sheet state="visible" name="Coûts développements" sheetId="2" r:id="rId5"/>
    <sheet state="visible" name="Coûts_dexploitation" sheetId="3" r:id="rId6"/>
  </sheets>
  <definedNames/>
  <calcPr/>
</workbook>
</file>

<file path=xl/sharedStrings.xml><?xml version="1.0" encoding="utf-8"?>
<sst xmlns="http://schemas.openxmlformats.org/spreadsheetml/2006/main" count="75" uniqueCount="64">
  <si>
    <t>1 ETP = 1050h sur 7 mois</t>
  </si>
  <si>
    <r>
      <rPr/>
      <t xml:space="preserve">source :  </t>
    </r>
    <r>
      <rPr>
        <color rgb="FF1155CC"/>
        <u/>
      </rPr>
      <t>https://fr.talent.com/</t>
    </r>
  </si>
  <si>
    <t>Ressources techniques</t>
  </si>
  <si>
    <t>Salaire annuel minimum</t>
  </si>
  <si>
    <t>Salaire annuel maximum</t>
  </si>
  <si>
    <t>Taux horaire median</t>
  </si>
  <si>
    <t>Volumne horaire (%)</t>
  </si>
  <si>
    <t>Coût estimé</t>
  </si>
  <si>
    <t>Développeur backend</t>
  </si>
  <si>
    <t>Développeur Application Mobile</t>
  </si>
  <si>
    <t>UX/UI Designer</t>
  </si>
  <si>
    <t>Data Scientist</t>
  </si>
  <si>
    <t>Product Owner</t>
  </si>
  <si>
    <t>Scrum master</t>
  </si>
  <si>
    <t>QA analyst</t>
  </si>
  <si>
    <t>Services</t>
  </si>
  <si>
    <t>Unité de mesure</t>
  </si>
  <si>
    <t>Coût mensuel</t>
  </si>
  <si>
    <t>Coûts estimés</t>
  </si>
  <si>
    <t>Azure machine Learning</t>
  </si>
  <si>
    <t>Calcul haute performance</t>
  </si>
  <si>
    <t>Azure App service</t>
  </si>
  <si>
    <t>Formule Premium</t>
  </si>
  <si>
    <t>Azure Databricks</t>
  </si>
  <si>
    <t>Prix forfaitaire + Unité Databricks</t>
  </si>
  <si>
    <t>Base de données Azure Pour MySQL</t>
  </si>
  <si>
    <t>Prix forfaitaire - Autoscaling</t>
  </si>
  <si>
    <t>Azure Cosmos DB</t>
  </si>
  <si>
    <t>Azure Kubernetes</t>
  </si>
  <si>
    <t>Cluster haute performance</t>
  </si>
  <si>
    <t>Total</t>
  </si>
  <si>
    <t>Microsoft Azure Estimate</t>
  </si>
  <si>
    <t>Votre estimation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</si>
  <si>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</si>
  <si>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</si>
  <si>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</si>
  <si>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</si>
  <si>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</si>
  <si>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</si>
  <si>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</si>
  <si>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Analyse</t>
  </si>
  <si>
    <t>France Central</t>
  </si>
  <si>
    <t>Charge de travail Calcul à usage général, Niveau Premium, 1 D3V2 (4 vCPU(s), 14 GO DE RAM), Réservation pendant 1 an, 0.75 DBU x 730 Heures</t>
  </si>
  <si>
    <t>Azure Machine Learning</t>
  </si>
  <si>
    <t>East US 2</t>
  </si>
  <si>
    <t>1 NC12s v3 (12 coeur(s), 224 Go de RAM), Réservation pendant 1 an</t>
  </si>
  <si>
    <t>Calcul</t>
  </si>
  <si>
    <t>App Service</t>
  </si>
  <si>
    <t>Niveau Premium V3 ; 1 P1V3 (2 Cœur(s), 8 Go de RAM, 250 Go de stockage) ; Plan d’économies d’un an ; Système d’exploitation Windows ; 0 SNI/SSL Connexions ; 0 SSL IP Connexions</t>
  </si>
  <si>
    <t>Bases de données</t>
  </si>
  <si>
    <t>Azure Database for MySQL</t>
  </si>
  <si>
    <t>Déploiement de Serveur flexible, Niveau Critique pour l’entreprise, 1 E8DS (8 vCores), 1 année réservée, 100 Go de stockage, 100 Go de stockage de sauvegarde supplémentaire, 7 IOPS supplémentaires, sans Haute disponibilité</t>
  </si>
  <si>
    <t>East US</t>
  </si>
  <si>
    <t>Débit provisionné avec mise à l’échelle automatique, Quantité toujours libre activée, Écriture dans plusieurs régions (multimaître) - France Centre (Région d’écriture principale) ; 1 000 RU/s x 730 Heures x 100 % d’utilisation moyenne ; 500 Go de stockage transactionnel, stockage analytique activé ; Passerelle dédiée activée, 2 nœuds D16s x 730 Heures</t>
  </si>
  <si>
    <t>Azure Kubernetes Service (AKS)</t>
  </si>
  <si>
    <t>8 A2 v2 (2 processeurs virtuels, 4 Go de RAM) x 730 Heures (À l'utilisation), Linux ; 0 disques du système d’exploitation managés – S4, 0 clusters</t>
  </si>
  <si>
    <t>Support</t>
  </si>
  <si>
    <t>Licensing Program</t>
  </si>
  <si>
    <t>Microsoft Customer Agreement (MCA)</t>
  </si>
  <si>
    <t>Billing Account</t>
  </si>
  <si>
    <t>Billing Profile</t>
  </si>
  <si>
    <t>Disclaimer</t>
  </si>
  <si>
    <t>All prices shown are in Euro Zone – Euro (€) EUR. This is a summary estimate, not a quote. For up to date pricing information please visit https://azure.microsoft.com/pricing/calculator/</t>
  </si>
  <si>
    <t>This estimate was created at 11/18/2022 10:42:56 PM UTC.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</si>
</sst>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&quot;€&quot;"/>
    <numFmt numFmtId="165" formatCode="#,##0.00&quot;€&quot;"/>
    <numFmt numFmtId="166" formatCode="#,##0.00\ [$€-1]"/>
    <numFmt numFmtId="167" formatCode="&quot;€&quot;#,##0.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rgb="FFFFFFFF"/>
      <name val="Arial"/>
      <scheme val="minor"/>
    </font>
    <font>
      <b/>
      <sz val="14.0"/>
      <color theme="1"/>
      <name val="Segoe UI Light"/>
    </font>
    <font>
      <sz val="8.0"/>
      <color theme="1"/>
      <name val="Arial"/>
    </font>
    <font>
      <b/>
      <sz val="12.0"/>
      <color theme="1"/>
      <name val="Segoe UI Light"/>
    </font>
    <font>
      <b/>
      <sz val="8.0"/>
      <color theme="1"/>
      <name val="Segoe UI Light"/>
    </font>
    <font>
      <sz val="8.0"/>
      <color theme="1"/>
      <name val="Segoe UI Light"/>
    </font>
    <font>
      <i/>
      <sz val="8.0"/>
      <color theme="1"/>
      <name val="Segoe UI Light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DEBF7"/>
        <bgColor rgb="FFDDEBF7"/>
      </patternFill>
    </fill>
    <fill>
      <patternFill patternType="solid">
        <fgColor rgb="FFD3D3D3"/>
        <bgColor rgb="FFD3D3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1" fillId="0" fontId="1" numFmtId="9" xfId="0" applyAlignment="1" applyBorder="1" applyFont="1" applyNumberForma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shrinkToFit="0" vertical="center" wrapText="1"/>
    </xf>
    <xf borderId="1" fillId="3" fontId="3" numFmtId="165" xfId="0" applyAlignment="1" applyBorder="1" applyFill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165" xfId="0" applyBorder="1" applyFont="1" applyNumberFormat="1"/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0" fillId="0" fontId="3" numFmtId="0" xfId="0" applyAlignment="1" applyFont="1">
      <alignment horizontal="right" readingOrder="0"/>
    </xf>
    <xf borderId="1" fillId="4" fontId="3" numFmtId="165" xfId="0" applyBorder="1" applyFill="1" applyFont="1" applyNumberFormat="1"/>
    <xf borderId="0" fillId="0" fontId="5" numFmtId="0" xfId="0" applyAlignment="1" applyFont="1">
      <alignment horizontal="left" readingOrder="0" vertical="top"/>
    </xf>
    <xf borderId="0" fillId="0" fontId="6" numFmtId="0" xfId="0" applyAlignment="1" applyFont="1">
      <alignment horizontal="left" vertical="top"/>
    </xf>
    <xf borderId="0" fillId="0" fontId="7" numFmtId="0" xfId="0" applyAlignment="1" applyFont="1">
      <alignment horizontal="left" readingOrder="0" vertical="top"/>
    </xf>
    <xf borderId="1" fillId="5" fontId="8" numFmtId="0" xfId="0" applyAlignment="1" applyBorder="1" applyFill="1" applyFont="1">
      <alignment horizontal="left" readingOrder="0" vertical="top"/>
    </xf>
    <xf borderId="1" fillId="0" fontId="9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horizontal="left" vertical="top"/>
    </xf>
    <xf borderId="1" fillId="0" fontId="9" numFmtId="0" xfId="0" applyAlignment="1" applyBorder="1" applyFont="1">
      <alignment horizontal="left" readingOrder="0" shrinkToFit="0" vertical="top" wrapText="1"/>
    </xf>
    <xf borderId="1" fillId="0" fontId="9" numFmtId="166" xfId="0" applyAlignment="1" applyBorder="1" applyFont="1" applyNumberFormat="1">
      <alignment horizontal="left" readingOrder="0" vertical="top"/>
    </xf>
    <xf borderId="1" fillId="0" fontId="6" numFmtId="166" xfId="0" applyAlignment="1" applyBorder="1" applyFont="1" applyNumberFormat="1">
      <alignment horizontal="left" readingOrder="0" vertical="top"/>
    </xf>
    <xf borderId="1" fillId="0" fontId="8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right" readingOrder="0" shrinkToFit="0" vertical="top" wrapText="1"/>
    </xf>
    <xf borderId="1" fillId="0" fontId="6" numFmtId="166" xfId="0" applyAlignment="1" applyBorder="1" applyFont="1" applyNumberFormat="1">
      <alignment horizontal="left" vertical="top"/>
    </xf>
    <xf borderId="0" fillId="0" fontId="8" numFmtId="0" xfId="0" applyAlignment="1" applyFont="1">
      <alignment horizontal="left" readingOrder="0" vertical="top"/>
    </xf>
    <xf borderId="2" fillId="0" fontId="8" numFmtId="0" xfId="0" applyAlignment="1" applyBorder="1" applyFont="1">
      <alignment horizontal="left" readingOrder="0" vertical="top"/>
    </xf>
    <xf borderId="2" fillId="0" fontId="8" numFmtId="0" xfId="0" applyAlignment="1" applyBorder="1" applyFont="1">
      <alignment horizontal="right" readingOrder="0" vertical="top"/>
    </xf>
    <xf borderId="2" fillId="0" fontId="8" numFmtId="167" xfId="0" applyAlignment="1" applyBorder="1" applyFont="1" applyNumberFormat="1">
      <alignment horizontal="left" readingOrder="0" vertical="top"/>
    </xf>
    <xf borderId="0" fillId="6" fontId="10" numFmtId="0" xfId="0" applyAlignment="1" applyFill="1" applyFont="1">
      <alignment horizontal="left" readingOrder="0" vertical="top"/>
    </xf>
    <xf borderId="0" fillId="6" fontId="6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r.talent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7.75"/>
    <col customWidth="1" min="3" max="3" width="22.63"/>
    <col customWidth="1" min="4" max="4" width="21.13"/>
    <col customWidth="1" min="5" max="6" width="13.75"/>
  </cols>
  <sheetData>
    <row r="3">
      <c r="B3" s="1" t="s">
        <v>0</v>
      </c>
      <c r="C3" s="2" t="s">
        <v>1</v>
      </c>
    </row>
    <row r="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>
      <c r="B6" s="4" t="s">
        <v>8</v>
      </c>
      <c r="C6" s="5">
        <v>45000.0</v>
      </c>
      <c r="D6" s="6">
        <v>74250.0</v>
      </c>
      <c r="E6" s="6">
        <v>28.71</v>
      </c>
      <c r="F6" s="7">
        <v>1.0</v>
      </c>
      <c r="G6" s="8">
        <f t="shared" ref="G6:G12" si="1">$E6*$F6*1050</f>
        <v>30145.5</v>
      </c>
    </row>
    <row r="7">
      <c r="B7" s="4" t="s">
        <v>9</v>
      </c>
      <c r="C7" s="5">
        <v>34000.0</v>
      </c>
      <c r="D7" s="5">
        <v>55000.0</v>
      </c>
      <c r="E7" s="6">
        <v>21.43</v>
      </c>
      <c r="F7" s="7">
        <v>1.0</v>
      </c>
      <c r="G7" s="8">
        <f t="shared" si="1"/>
        <v>22501.5</v>
      </c>
    </row>
    <row r="8">
      <c r="B8" s="4" t="s">
        <v>10</v>
      </c>
      <c r="C8" s="5">
        <v>35625.0</v>
      </c>
      <c r="D8" s="5">
        <v>57883.0</v>
      </c>
      <c r="E8" s="6">
        <v>22.86</v>
      </c>
      <c r="F8" s="7">
        <v>0.5</v>
      </c>
      <c r="G8" s="8">
        <f t="shared" si="1"/>
        <v>12001.5</v>
      </c>
    </row>
    <row r="9">
      <c r="B9" s="4" t="s">
        <v>11</v>
      </c>
      <c r="C9" s="5">
        <v>39572.0</v>
      </c>
      <c r="D9" s="5">
        <v>71128.0</v>
      </c>
      <c r="E9" s="6">
        <v>25.92</v>
      </c>
      <c r="F9" s="7">
        <v>1.0</v>
      </c>
      <c r="G9" s="8">
        <f t="shared" si="1"/>
        <v>27216</v>
      </c>
    </row>
    <row r="10">
      <c r="B10" s="4" t="s">
        <v>12</v>
      </c>
      <c r="C10" s="5">
        <v>40000.0</v>
      </c>
      <c r="D10" s="5">
        <v>62500.0</v>
      </c>
      <c r="E10" s="6">
        <v>25.91</v>
      </c>
      <c r="F10" s="7">
        <v>1.0</v>
      </c>
      <c r="G10" s="8">
        <f t="shared" si="1"/>
        <v>27205.5</v>
      </c>
    </row>
    <row r="11">
      <c r="B11" s="4" t="s">
        <v>13</v>
      </c>
      <c r="C11" s="5">
        <v>40000.0</v>
      </c>
      <c r="D11" s="5">
        <v>62500.0</v>
      </c>
      <c r="E11" s="6">
        <v>25.64</v>
      </c>
      <c r="F11" s="7">
        <v>0.5</v>
      </c>
      <c r="G11" s="8">
        <f t="shared" si="1"/>
        <v>13461</v>
      </c>
    </row>
    <row r="12">
      <c r="A12" s="9"/>
      <c r="B12" s="4" t="s">
        <v>14</v>
      </c>
      <c r="C12" s="5">
        <v>39000.0</v>
      </c>
      <c r="D12" s="5">
        <v>74100.0</v>
      </c>
      <c r="E12" s="6">
        <v>25.55</v>
      </c>
      <c r="F12" s="7">
        <v>1.0</v>
      </c>
      <c r="G12" s="8">
        <f t="shared" si="1"/>
        <v>26827.5</v>
      </c>
    </row>
    <row r="13">
      <c r="B13" s="10"/>
      <c r="C13" s="10"/>
      <c r="D13" s="10"/>
      <c r="E13" s="10"/>
      <c r="F13" s="10"/>
      <c r="G13" s="11">
        <f>SUM(G6:G12)</f>
        <v>159358.5</v>
      </c>
    </row>
    <row r="14">
      <c r="B14" s="10"/>
      <c r="C14" s="10"/>
      <c r="D14" s="10"/>
      <c r="E14" s="10"/>
      <c r="F14" s="10"/>
      <c r="G14" s="10"/>
    </row>
    <row r="15">
      <c r="B15" s="10"/>
      <c r="C15" s="10"/>
      <c r="D15" s="10"/>
      <c r="E15" s="10"/>
      <c r="F15" s="10"/>
      <c r="G15" s="10"/>
    </row>
    <row r="16">
      <c r="B16" s="12"/>
      <c r="C16" s="10"/>
      <c r="D16" s="10"/>
      <c r="E16" s="10"/>
      <c r="F16" s="10"/>
      <c r="G16" s="10"/>
    </row>
    <row r="17">
      <c r="B17" s="12"/>
      <c r="C17" s="10"/>
      <c r="D17" s="10"/>
      <c r="E17" s="10"/>
      <c r="F17" s="10"/>
      <c r="G17" s="10"/>
    </row>
  </sheetData>
  <hyperlinks>
    <hyperlink r:id="rId1" ref="C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88"/>
    <col customWidth="1" min="3" max="3" width="27.0"/>
    <col customWidth="1" min="4" max="4" width="21.88"/>
    <col customWidth="1" min="5" max="5" width="23.88"/>
    <col customWidth="1" min="7" max="7" width="16.25"/>
    <col customWidth="1" min="8" max="8" width="5.88"/>
    <col customWidth="1" min="9" max="9" width="6.0"/>
    <col customWidth="1" min="10" max="10" width="6.13"/>
    <col customWidth="1" min="11" max="11" width="6.0"/>
    <col customWidth="1" min="12" max="12" width="5.63"/>
    <col customWidth="1" min="13" max="13" width="6.0"/>
    <col customWidth="1" min="14" max="14" width="5.63"/>
  </cols>
  <sheetData>
    <row r="4">
      <c r="B4" s="13" t="s">
        <v>15</v>
      </c>
      <c r="C4" s="13" t="s">
        <v>16</v>
      </c>
      <c r="D4" s="13" t="s">
        <v>17</v>
      </c>
      <c r="E4" s="13" t="s">
        <v>18</v>
      </c>
    </row>
    <row r="5">
      <c r="B5" s="14" t="s">
        <v>19</v>
      </c>
      <c r="C5" s="14" t="s">
        <v>20</v>
      </c>
      <c r="D5" s="15">
        <v>2846.54</v>
      </c>
      <c r="E5" s="16">
        <f t="shared" ref="E5:E10" si="1">$D5*7</f>
        <v>19925.78</v>
      </c>
    </row>
    <row r="6">
      <c r="B6" s="14" t="s">
        <v>21</v>
      </c>
      <c r="C6" s="14" t="s">
        <v>22</v>
      </c>
      <c r="D6" s="17">
        <v>183.46</v>
      </c>
      <c r="E6" s="18">
        <f t="shared" si="1"/>
        <v>1284.22</v>
      </c>
    </row>
    <row r="7">
      <c r="B7" s="14" t="s">
        <v>23</v>
      </c>
      <c r="C7" s="14" t="s">
        <v>24</v>
      </c>
      <c r="D7" s="17">
        <v>416.81</v>
      </c>
      <c r="E7" s="18">
        <f t="shared" si="1"/>
        <v>2917.67</v>
      </c>
    </row>
    <row r="8">
      <c r="B8" s="14" t="s">
        <v>25</v>
      </c>
      <c r="C8" s="14" t="s">
        <v>26</v>
      </c>
      <c r="D8" s="15">
        <v>532.5</v>
      </c>
      <c r="E8" s="16">
        <f t="shared" si="1"/>
        <v>3727.5</v>
      </c>
    </row>
    <row r="9">
      <c r="B9" s="14" t="s">
        <v>27</v>
      </c>
      <c r="C9" s="14" t="s">
        <v>26</v>
      </c>
      <c r="D9" s="17">
        <v>2730.62</v>
      </c>
      <c r="E9" s="18">
        <f t="shared" si="1"/>
        <v>19114.34</v>
      </c>
    </row>
    <row r="10">
      <c r="B10" s="14" t="s">
        <v>28</v>
      </c>
      <c r="C10" s="14" t="s">
        <v>29</v>
      </c>
      <c r="D10" s="17">
        <v>624.5</v>
      </c>
      <c r="E10" s="18">
        <f t="shared" si="1"/>
        <v>4371.5</v>
      </c>
    </row>
    <row r="11">
      <c r="C11" s="19" t="s">
        <v>30</v>
      </c>
      <c r="D11" s="20">
        <f t="shared" ref="D11:E11" si="2">SUM(D5:D10)</f>
        <v>7334.43</v>
      </c>
      <c r="E11" s="20">
        <f t="shared" si="2"/>
        <v>51341.01</v>
      </c>
    </row>
    <row r="15">
      <c r="A15" s="21" t="s">
        <v>31</v>
      </c>
      <c r="D15" s="22"/>
      <c r="E15" s="22"/>
      <c r="F15" s="22"/>
      <c r="G15" s="22"/>
    </row>
    <row r="16">
      <c r="A16" s="23" t="s">
        <v>32</v>
      </c>
      <c r="D16" s="22"/>
      <c r="E16" s="22"/>
      <c r="F16" s="22"/>
      <c r="G16" s="22"/>
    </row>
    <row r="17">
      <c r="A17" s="24" t="s">
        <v>33</v>
      </c>
      <c r="B17" s="24" t="s">
        <v>34</v>
      </c>
      <c r="C17" s="24" t="s">
        <v>35</v>
      </c>
      <c r="D17" s="24" t="s">
        <v>36</v>
      </c>
      <c r="E17" s="24" t="s">
        <v>37</v>
      </c>
      <c r="F17" s="24" t="s">
        <v>38</v>
      </c>
      <c r="G17" s="24" t="s">
        <v>39</v>
      </c>
    </row>
    <row r="18">
      <c r="A18" s="25" t="s">
        <v>40</v>
      </c>
      <c r="B18" s="25" t="s">
        <v>23</v>
      </c>
      <c r="C18" s="26"/>
      <c r="D18" s="25" t="s">
        <v>41</v>
      </c>
      <c r="E18" s="27" t="s">
        <v>42</v>
      </c>
      <c r="F18" s="28">
        <v>416.81</v>
      </c>
      <c r="G18" s="28">
        <v>0.0</v>
      </c>
    </row>
    <row r="19">
      <c r="A19" s="25" t="s">
        <v>40</v>
      </c>
      <c r="B19" s="25" t="s">
        <v>43</v>
      </c>
      <c r="C19" s="26"/>
      <c r="D19" s="25" t="s">
        <v>44</v>
      </c>
      <c r="E19" s="27" t="s">
        <v>45</v>
      </c>
      <c r="F19" s="29">
        <v>2846.54</v>
      </c>
      <c r="G19" s="28">
        <v>0.0</v>
      </c>
    </row>
    <row r="20">
      <c r="A20" s="25" t="s">
        <v>46</v>
      </c>
      <c r="B20" s="25" t="s">
        <v>47</v>
      </c>
      <c r="C20" s="26"/>
      <c r="D20" s="25" t="s">
        <v>41</v>
      </c>
      <c r="E20" s="27" t="s">
        <v>48</v>
      </c>
      <c r="F20" s="28">
        <v>182.91</v>
      </c>
      <c r="G20" s="28">
        <v>0.0</v>
      </c>
    </row>
    <row r="21">
      <c r="A21" s="25" t="s">
        <v>49</v>
      </c>
      <c r="B21" s="25" t="s">
        <v>50</v>
      </c>
      <c r="C21" s="26"/>
      <c r="D21" s="25" t="s">
        <v>41</v>
      </c>
      <c r="E21" s="27" t="s">
        <v>51</v>
      </c>
      <c r="F21" s="28">
        <v>532.5</v>
      </c>
      <c r="G21" s="28">
        <v>0.0</v>
      </c>
    </row>
    <row r="22">
      <c r="A22" s="25" t="s">
        <v>49</v>
      </c>
      <c r="B22" s="25" t="s">
        <v>27</v>
      </c>
      <c r="C22" s="26"/>
      <c r="D22" s="25" t="s">
        <v>52</v>
      </c>
      <c r="E22" s="27" t="s">
        <v>53</v>
      </c>
      <c r="F22" s="29">
        <v>2730.62</v>
      </c>
      <c r="G22" s="28">
        <v>0.0</v>
      </c>
    </row>
    <row r="23">
      <c r="A23" s="25" t="s">
        <v>46</v>
      </c>
      <c r="B23" s="25" t="s">
        <v>54</v>
      </c>
      <c r="C23" s="26"/>
      <c r="D23" s="25" t="s">
        <v>41</v>
      </c>
      <c r="E23" s="27" t="s">
        <v>55</v>
      </c>
      <c r="F23" s="28">
        <v>624.5</v>
      </c>
      <c r="G23" s="28">
        <v>0.0</v>
      </c>
    </row>
    <row r="24">
      <c r="A24" s="25" t="s">
        <v>56</v>
      </c>
      <c r="B24" s="26"/>
      <c r="C24" s="26"/>
      <c r="D24" s="30" t="s">
        <v>56</v>
      </c>
      <c r="E24" s="31">
        <v>29.007251813</v>
      </c>
      <c r="F24" s="28">
        <v>0.0</v>
      </c>
      <c r="G24" s="32"/>
    </row>
    <row r="25">
      <c r="A25" s="22"/>
      <c r="B25" s="22"/>
      <c r="C25" s="22"/>
      <c r="D25" s="33" t="s">
        <v>57</v>
      </c>
      <c r="E25" s="33" t="s">
        <v>58</v>
      </c>
      <c r="F25" s="22"/>
      <c r="G25" s="22"/>
    </row>
    <row r="26">
      <c r="A26" s="22"/>
      <c r="B26" s="22"/>
      <c r="C26" s="22"/>
      <c r="D26" s="33" t="s">
        <v>59</v>
      </c>
      <c r="E26" s="22"/>
      <c r="F26" s="22"/>
      <c r="G26" s="22"/>
    </row>
    <row r="27">
      <c r="A27" s="22"/>
      <c r="B27" s="22"/>
      <c r="C27" s="22"/>
      <c r="D27" s="33" t="s">
        <v>60</v>
      </c>
      <c r="E27" s="22"/>
      <c r="F27" s="22"/>
      <c r="G27" s="22"/>
    </row>
    <row r="28">
      <c r="A28" s="22"/>
      <c r="B28" s="22"/>
      <c r="C28" s="22"/>
      <c r="D28" s="34" t="s">
        <v>30</v>
      </c>
      <c r="E28" s="35">
        <v>7362.8897224306</v>
      </c>
      <c r="F28" s="36">
        <v>0.0</v>
      </c>
      <c r="G28" s="22"/>
    </row>
    <row r="29">
      <c r="A29" s="22"/>
      <c r="B29" s="22"/>
      <c r="C29" s="22"/>
      <c r="D29" s="22"/>
      <c r="E29" s="22"/>
      <c r="F29" s="22"/>
      <c r="G29" s="22"/>
    </row>
    <row r="30">
      <c r="A30" s="33" t="s">
        <v>61</v>
      </c>
      <c r="B30" s="22"/>
      <c r="C30" s="22"/>
      <c r="D30" s="22"/>
      <c r="E30" s="22"/>
      <c r="F30" s="22"/>
      <c r="G30" s="22"/>
    </row>
    <row r="31">
      <c r="A31" s="37" t="s">
        <v>62</v>
      </c>
    </row>
    <row r="32">
      <c r="A32" s="37" t="s">
        <v>63</v>
      </c>
    </row>
    <row r="33">
      <c r="A33" s="38"/>
      <c r="B33" s="38"/>
      <c r="C33" s="38"/>
      <c r="D33" s="38"/>
      <c r="E33" s="38"/>
      <c r="F33" s="38"/>
      <c r="G33" s="38"/>
    </row>
  </sheetData>
  <mergeCells count="4">
    <mergeCell ref="A15:C15"/>
    <mergeCell ref="A16:C16"/>
    <mergeCell ref="A31:G31"/>
    <mergeCell ref="A32:G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