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KM + Piecewise\TA_347_PFS_D\"/>
    </mc:Choice>
  </mc:AlternateContent>
  <xr:revisionPtr revIDLastSave="0" documentId="13_ncr:1_{A05628A4-FAA7-4D5F-A0EA-03E569429506}" xr6:coauthVersionLast="47" xr6:coauthVersionMax="47" xr10:uidLastSave="{00000000-0000-0000-0000-000000000000}"/>
  <bookViews>
    <workbookView xWindow="3510" yWindow="3510" windowWidth="21600" windowHeight="11295" activeTab="2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" l="1"/>
  <c r="I18" i="2"/>
  <c r="H19" i="2" s="1"/>
  <c r="J18" i="2"/>
  <c r="G19" i="2"/>
  <c r="I19" i="2"/>
  <c r="H20" i="2" s="1"/>
  <c r="J19" i="2"/>
  <c r="G20" i="2"/>
  <c r="I20" i="2"/>
  <c r="H21" i="2" s="1"/>
  <c r="J20" i="2"/>
  <c r="G21" i="2"/>
  <c r="I21" i="2"/>
  <c r="J21" i="2"/>
  <c r="G11" i="2"/>
  <c r="I11" i="2"/>
  <c r="H12" i="2" s="1"/>
  <c r="J11" i="2"/>
  <c r="G12" i="2"/>
  <c r="I12" i="2"/>
  <c r="H13" i="2" s="1"/>
  <c r="J12" i="2"/>
  <c r="G13" i="2"/>
  <c r="I13" i="2"/>
  <c r="H14" i="2" s="1"/>
  <c r="J13" i="2"/>
  <c r="G14" i="2"/>
  <c r="I14" i="2"/>
  <c r="H15" i="2" s="1"/>
  <c r="J14" i="2"/>
  <c r="G15" i="2"/>
  <c r="I15" i="2"/>
  <c r="H16" i="2" s="1"/>
  <c r="J15" i="2"/>
  <c r="G16" i="2"/>
  <c r="I16" i="2"/>
  <c r="H17" i="2" s="1"/>
  <c r="J16" i="2"/>
  <c r="G17" i="2"/>
  <c r="I17" i="2"/>
  <c r="H18" i="2" s="1"/>
  <c r="J17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B53" i="1"/>
  <c r="B49" i="1"/>
  <c r="A4" i="2"/>
  <c r="A3" i="2"/>
  <c r="A1" i="2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J6" i="2"/>
  <c r="J7" i="2"/>
  <c r="J8" i="2"/>
  <c r="J9" i="2"/>
  <c r="J10" i="2"/>
  <c r="D2" i="1"/>
  <c r="C2" i="1"/>
  <c r="G6" i="2"/>
  <c r="G7" i="2"/>
  <c r="G8" i="2"/>
  <c r="G9" i="2"/>
  <c r="G10" i="2"/>
  <c r="F1" i="2"/>
  <c r="J5" i="2"/>
  <c r="G5" i="2"/>
  <c r="J4" i="2"/>
  <c r="G4" i="2"/>
  <c r="I8" i="2" l="1"/>
  <c r="H9" i="2" s="1"/>
  <c r="I7" i="2"/>
  <c r="H8" i="2" s="1"/>
  <c r="I10" i="2"/>
  <c r="H11" i="2" s="1"/>
  <c r="I6" i="2"/>
  <c r="H7" i="2" s="1"/>
  <c r="I9" i="2"/>
  <c r="H10" i="2" s="1"/>
  <c r="I4" i="2"/>
  <c r="H5" i="2" s="1"/>
  <c r="I5" i="2"/>
  <c r="H6" i="2" s="1"/>
</calcChain>
</file>

<file path=xl/sharedStrings.xml><?xml version="1.0" encoding="utf-8"?>
<sst xmlns="http://schemas.openxmlformats.org/spreadsheetml/2006/main" count="16" uniqueCount="10">
  <si>
    <t>time</t>
  </si>
  <si>
    <t>survival</t>
  </si>
  <si>
    <t>Treatment Experienced</t>
  </si>
  <si>
    <t>Time</t>
  </si>
  <si>
    <t>Nrisk</t>
  </si>
  <si>
    <t>interval</t>
  </si>
  <si>
    <t>lower</t>
  </si>
  <si>
    <t>upper</t>
  </si>
  <si>
    <t>nrisk</t>
  </si>
  <si>
    <t>We take PFS curves for ERG report but assume same number at risk from the RECK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</si>
</sst>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survival!$B$1</c:f>
              <c:strCache>
                <c:ptCount val="1"/>
                <c:pt idx="0">
                  <c:v>survival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survival!$A$2:$A$59</c:f>
              <c:numCache>
                <c:formatCode>General</c:formatCode>
                <c:ptCount val="58"/>
                <c:pt idx="0">
                  <c:v>3.1216653761367503</c:v>
                </c:pt>
                <c:pt idx="1">
                  <c:v>11.1166939012624</c:v>
                </c:pt>
                <c:pt idx="2">
                  <c:v>18.779314682646</c:v>
                </c:pt>
                <c:pt idx="3">
                  <c:v>25.694822879939</c:v>
                </c:pt>
                <c:pt idx="4">
                  <c:v>36.574900415654398</c:v>
                </c:pt>
                <c:pt idx="5">
                  <c:v>39.082867905524303</c:v>
                </c:pt>
                <c:pt idx="6">
                  <c:v>42.578346428170505</c:v>
                </c:pt>
                <c:pt idx="7">
                  <c:v>42.725788108655102</c:v>
                </c:pt>
                <c:pt idx="8">
                  <c:v>44.064309883968598</c:v>
                </c:pt>
                <c:pt idx="9">
                  <c:v>44.796178467506905</c:v>
                </c:pt>
                <c:pt idx="10">
                  <c:v>50.059161647074397</c:v>
                </c:pt>
                <c:pt idx="11">
                  <c:v>55.695174370911502</c:v>
                </c:pt>
                <c:pt idx="12">
                  <c:v>66.527158186683209</c:v>
                </c:pt>
                <c:pt idx="13">
                  <c:v>78.256575801061203</c:v>
                </c:pt>
                <c:pt idx="14">
                  <c:v>81.576205622680206</c:v>
                </c:pt>
                <c:pt idx="15">
                  <c:v>84.546526296032397</c:v>
                </c:pt>
                <c:pt idx="16">
                  <c:v>84.9538786383971</c:v>
                </c:pt>
                <c:pt idx="17">
                  <c:v>88.443901014797902</c:v>
                </c:pt>
                <c:pt idx="18">
                  <c:v>97.339215592602216</c:v>
                </c:pt>
                <c:pt idx="19">
                  <c:v>106.779250365029</c:v>
                </c:pt>
                <c:pt idx="20">
                  <c:v>118.63800171383801</c:v>
                </c:pt>
                <c:pt idx="21">
                  <c:v>125.231951704761</c:v>
                </c:pt>
                <c:pt idx="22">
                  <c:v>126.900576655489</c:v>
                </c:pt>
                <c:pt idx="23">
                  <c:v>128.98632210989899</c:v>
                </c:pt>
                <c:pt idx="24">
                  <c:v>131.385314295027</c:v>
                </c:pt>
                <c:pt idx="25">
                  <c:v>136.37950728733801</c:v>
                </c:pt>
                <c:pt idx="26">
                  <c:v>145.46400657694599</c:v>
                </c:pt>
                <c:pt idx="27">
                  <c:v>156.525755923905</c:v>
                </c:pt>
                <c:pt idx="28">
                  <c:v>167.35159849293598</c:v>
                </c:pt>
                <c:pt idx="29">
                  <c:v>167.723927180077</c:v>
                </c:pt>
                <c:pt idx="30">
                  <c:v>171.16931508315801</c:v>
                </c:pt>
                <c:pt idx="31">
                  <c:v>175.38149784238399</c:v>
                </c:pt>
                <c:pt idx="32">
                  <c:v>184.66715276541098</c:v>
                </c:pt>
                <c:pt idx="33">
                  <c:v>193.889666230302</c:v>
                </c:pt>
                <c:pt idx="34">
                  <c:v>206.13303562973701</c:v>
                </c:pt>
                <c:pt idx="35">
                  <c:v>214.77695290760298</c:v>
                </c:pt>
                <c:pt idx="36">
                  <c:v>225.03153636058698</c:v>
                </c:pt>
                <c:pt idx="37">
                  <c:v>236.393727104888</c:v>
                </c:pt>
                <c:pt idx="38">
                  <c:v>248.413007065556</c:v>
                </c:pt>
                <c:pt idx="39">
                  <c:v>258.745434307491</c:v>
                </c:pt>
                <c:pt idx="40">
                  <c:v>264.832661228978</c:v>
                </c:pt>
                <c:pt idx="41">
                  <c:v>286.69904660741099</c:v>
                </c:pt>
                <c:pt idx="42">
                  <c:v>296.77690714858903</c:v>
                </c:pt>
                <c:pt idx="43">
                  <c:v>301.74302669066401</c:v>
                </c:pt>
                <c:pt idx="44">
                  <c:v>313.78406635278401</c:v>
                </c:pt>
                <c:pt idx="45">
                  <c:v>323.41718638758101</c:v>
                </c:pt>
                <c:pt idx="46">
                  <c:v>341.998499679823</c:v>
                </c:pt>
                <c:pt idx="47">
                  <c:v>352.07583278223501</c:v>
                </c:pt>
                <c:pt idx="48">
                  <c:v>357.18619939210794</c:v>
                </c:pt>
                <c:pt idx="49">
                  <c:v>372.96884930622605</c:v>
                </c:pt>
                <c:pt idx="50">
                  <c:v>385.00565549023298</c:v>
                </c:pt>
                <c:pt idx="51">
                  <c:v>394.88303236195696</c:v>
                </c:pt>
                <c:pt idx="52">
                  <c:v>407.65396566542199</c:v>
                </c:pt>
                <c:pt idx="53">
                  <c:v>417.34733714042102</c:v>
                </c:pt>
                <c:pt idx="54">
                  <c:v>427.37993697633499</c:v>
                </c:pt>
                <c:pt idx="55">
                  <c:v>504.54731526619003</c:v>
                </c:pt>
                <c:pt idx="56">
                  <c:v>516.11554707446794</c:v>
                </c:pt>
                <c:pt idx="57">
                  <c:v>539.17843182120703</c:v>
                </c:pt>
              </c:numCache>
            </c:numRef>
          </c:xVal>
          <c:yVal>
            <c:numRef>
              <c:f>survival!$B$2:$B$59</c:f>
              <c:numCache>
                <c:formatCode>General</c:formatCode>
                <c:ptCount val="58"/>
                <c:pt idx="0">
                  <c:v>0.99183257636558098</c:v>
                </c:pt>
                <c:pt idx="1">
                  <c:v>0.99006058022034105</c:v>
                </c:pt>
                <c:pt idx="2">
                  <c:v>0.98523483939816103</c:v>
                </c:pt>
                <c:pt idx="3">
                  <c:v>0.96529348460528197</c:v>
                </c:pt>
                <c:pt idx="4">
                  <c:v>0.94618655139184404</c:v>
                </c:pt>
                <c:pt idx="5">
                  <c:v>0.92304499398073803</c:v>
                </c:pt>
                <c:pt idx="6">
                  <c:v>0.85212506318921799</c:v>
                </c:pt>
                <c:pt idx="7">
                  <c:v>0.80694897224838402</c:v>
                </c:pt>
                <c:pt idx="8">
                  <c:v>0.73737760834670896</c:v>
                </c:pt>
                <c:pt idx="9">
                  <c:v>0.70166761993356996</c:v>
                </c:pt>
                <c:pt idx="10">
                  <c:v>0.68643197626343599</c:v>
                </c:pt>
                <c:pt idx="11">
                  <c:v>0.67259553804497596</c:v>
                </c:pt>
                <c:pt idx="12">
                  <c:v>0.65999983089826797</c:v>
                </c:pt>
                <c:pt idx="13">
                  <c:v>0.64879206263072098</c:v>
                </c:pt>
                <c:pt idx="14">
                  <c:v>0.62674882232352402</c:v>
                </c:pt>
                <c:pt idx="15">
                  <c:v>0.59776111228258</c:v>
                </c:pt>
                <c:pt idx="16">
                  <c:v>0.56937204366842797</c:v>
                </c:pt>
                <c:pt idx="17">
                  <c:v>0.54296194482827398</c:v>
                </c:pt>
                <c:pt idx="18">
                  <c:v>0.52441988605963297</c:v>
                </c:pt>
                <c:pt idx="19">
                  <c:v>0.51541908855813301</c:v>
                </c:pt>
                <c:pt idx="20">
                  <c:v>0.50434965844526403</c:v>
                </c:pt>
                <c:pt idx="21">
                  <c:v>0.48453966111470098</c:v>
                </c:pt>
                <c:pt idx="22">
                  <c:v>0.45313349851559598</c:v>
                </c:pt>
                <c:pt idx="23">
                  <c:v>0.430942526184801</c:v>
                </c:pt>
                <c:pt idx="24">
                  <c:v>0.40736097304302998</c:v>
                </c:pt>
                <c:pt idx="25">
                  <c:v>0.38541072873573201</c:v>
                </c:pt>
                <c:pt idx="26">
                  <c:v>0.37169758950799098</c:v>
                </c:pt>
                <c:pt idx="27">
                  <c:v>0.361271349704335</c:v>
                </c:pt>
                <c:pt idx="28">
                  <c:v>0.35014416696198303</c:v>
                </c:pt>
                <c:pt idx="29">
                  <c:v>0.325845025510203</c:v>
                </c:pt>
                <c:pt idx="30">
                  <c:v>0.30320848537437001</c:v>
                </c:pt>
                <c:pt idx="31">
                  <c:v>0.28258563767692901</c:v>
                </c:pt>
                <c:pt idx="32">
                  <c:v>0.26737286589814602</c:v>
                </c:pt>
                <c:pt idx="33">
                  <c:v>0.25037996046222299</c:v>
                </c:pt>
                <c:pt idx="34">
                  <c:v>0.238555466236545</c:v>
                </c:pt>
                <c:pt idx="35">
                  <c:v>0.219174852350487</c:v>
                </c:pt>
                <c:pt idx="36">
                  <c:v>0.20505491219087199</c:v>
                </c:pt>
                <c:pt idx="37">
                  <c:v>0.19555303269162599</c:v>
                </c:pt>
                <c:pt idx="38">
                  <c:v>0.187823176118847</c:v>
                </c:pt>
                <c:pt idx="39">
                  <c:v>0.176408655671386</c:v>
                </c:pt>
                <c:pt idx="40">
                  <c:v>0.163004406307977</c:v>
                </c:pt>
                <c:pt idx="41">
                  <c:v>0.15381345576407199</c:v>
                </c:pt>
                <c:pt idx="42">
                  <c:v>0.13291385970458999</c:v>
                </c:pt>
                <c:pt idx="43">
                  <c:v>0.117544205211102</c:v>
                </c:pt>
                <c:pt idx="44">
                  <c:v>0.112522161826936</c:v>
                </c:pt>
                <c:pt idx="45">
                  <c:v>0.10867624884478801</c:v>
                </c:pt>
                <c:pt idx="46">
                  <c:v>0.10313727067110599</c:v>
                </c:pt>
                <c:pt idx="47">
                  <c:v>0.10313727067110599</c:v>
                </c:pt>
                <c:pt idx="48">
                  <c:v>9.7545261720622695E-2</c:v>
                </c:pt>
                <c:pt idx="49">
                  <c:v>9.4795587122396205E-2</c:v>
                </c:pt>
                <c:pt idx="50">
                  <c:v>8.7251978336448197E-2</c:v>
                </c:pt>
                <c:pt idx="51">
                  <c:v>8.7251978336448197E-2</c:v>
                </c:pt>
                <c:pt idx="52">
                  <c:v>8.4455097220195396E-2</c:v>
                </c:pt>
                <c:pt idx="53">
                  <c:v>7.5485212353189904E-2</c:v>
                </c:pt>
                <c:pt idx="54">
                  <c:v>6.72403343592054E-2</c:v>
                </c:pt>
                <c:pt idx="55">
                  <c:v>5.58909389166211E-2</c:v>
                </c:pt>
                <c:pt idx="56">
                  <c:v>5.3176658814700198E-2</c:v>
                </c:pt>
                <c:pt idx="57">
                  <c:v>5.1243341147397502E-2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E-4768-BB1E-EA4A7B0E8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761903"/>
        <c:axId val="1084763151"/>
      </c:scatterChart>
      <c:valAx>
        <c:axId val="108476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63151"/>
        <c:crosses val="autoZero"/>
        <c:crossBetween val="midCat"/>
      </c:valAx>
      <c:valAx>
        <c:axId val="10847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6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30</xdr:row>
      <xdr:rowOff>0</xdr:rowOff>
    </xdr:from>
    <xdr:to>
      <xdr:col>11</xdr:col>
      <xdr:colOff>457200</xdr:colOff>
      <xdr:row>46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65F0C-3059-4AB0-9E2F-E2C7AB4D0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workbookViewId="0">
      <selection activeCell="G56" sqref="G56"/>
    </sheetView>
  </sheetViews>
  <sheetFormatPr defaultRowHeight="12.75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3.1216653761367503</v>
      </c>
      <c r="B2">
        <v>0.99183257636558098</v>
      </c>
      <c r="C2" t="b">
        <f>A2&lt;=A3</f>
        <v>1</v>
      </c>
      <c r="D2" t="b">
        <f>B2&gt;=B3</f>
        <v>1</v>
      </c>
    </row>
    <row r="3" spans="1:4" x14ac:dyDescent="0.2">
      <c r="A3">
        <v>11.1166939012624</v>
      </c>
      <c r="B3">
        <v>0.99006058022034105</v>
      </c>
      <c r="C3" t="b">
        <f t="shared" ref="C3:C58" si="0">A3&lt;=A4</f>
        <v>1</v>
      </c>
      <c r="D3" t="b">
        <f t="shared" ref="D3:D58" si="1">B3&gt;=B4</f>
        <v>1</v>
      </c>
    </row>
    <row r="4" spans="1:4" x14ac:dyDescent="0.2">
      <c r="A4">
        <v>18.779314682646</v>
      </c>
      <c r="B4">
        <v>0.98523483939816103</v>
      </c>
      <c r="C4" t="b">
        <f t="shared" si="0"/>
        <v>1</v>
      </c>
      <c r="D4" t="b">
        <f t="shared" si="1"/>
        <v>1</v>
      </c>
    </row>
    <row r="5" spans="1:4" x14ac:dyDescent="0.2">
      <c r="A5">
        <v>25.694822879939</v>
      </c>
      <c r="B5">
        <v>0.96529348460528197</v>
      </c>
      <c r="C5" t="b">
        <f t="shared" si="0"/>
        <v>1</v>
      </c>
      <c r="D5" t="b">
        <f t="shared" si="1"/>
        <v>1</v>
      </c>
    </row>
    <row r="6" spans="1:4" x14ac:dyDescent="0.2">
      <c r="A6">
        <v>36.574900415654398</v>
      </c>
      <c r="B6">
        <v>0.94618655139184404</v>
      </c>
      <c r="C6" t="b">
        <f t="shared" si="0"/>
        <v>1</v>
      </c>
      <c r="D6" t="b">
        <f t="shared" si="1"/>
        <v>1</v>
      </c>
    </row>
    <row r="7" spans="1:4" x14ac:dyDescent="0.2">
      <c r="A7">
        <v>39.082867905524303</v>
      </c>
      <c r="B7">
        <v>0.92304499398073803</v>
      </c>
      <c r="C7" t="b">
        <f t="shared" si="0"/>
        <v>1</v>
      </c>
      <c r="D7" t="b">
        <f t="shared" si="1"/>
        <v>1</v>
      </c>
    </row>
    <row r="8" spans="1:4" x14ac:dyDescent="0.2">
      <c r="A8">
        <v>42.578346428170505</v>
      </c>
      <c r="B8">
        <v>0.85212506318921799</v>
      </c>
      <c r="C8" t="b">
        <f t="shared" si="0"/>
        <v>1</v>
      </c>
      <c r="D8" t="b">
        <f t="shared" si="1"/>
        <v>1</v>
      </c>
    </row>
    <row r="9" spans="1:4" x14ac:dyDescent="0.2">
      <c r="A9">
        <v>42.725788108655102</v>
      </c>
      <c r="B9">
        <v>0.80694897224838402</v>
      </c>
      <c r="C9" t="b">
        <f t="shared" si="0"/>
        <v>1</v>
      </c>
      <c r="D9" t="b">
        <f t="shared" si="1"/>
        <v>1</v>
      </c>
    </row>
    <row r="10" spans="1:4" x14ac:dyDescent="0.2">
      <c r="A10">
        <v>44.064309883968598</v>
      </c>
      <c r="B10">
        <v>0.73737760834670896</v>
      </c>
      <c r="C10" t="b">
        <f t="shared" si="0"/>
        <v>1</v>
      </c>
      <c r="D10" t="b">
        <f t="shared" si="1"/>
        <v>1</v>
      </c>
    </row>
    <row r="11" spans="1:4" x14ac:dyDescent="0.2">
      <c r="A11">
        <v>44.796178467506905</v>
      </c>
      <c r="B11">
        <v>0.70166761993356996</v>
      </c>
      <c r="C11" t="b">
        <f t="shared" si="0"/>
        <v>1</v>
      </c>
      <c r="D11" t="b">
        <f t="shared" si="1"/>
        <v>1</v>
      </c>
    </row>
    <row r="12" spans="1:4" x14ac:dyDescent="0.2">
      <c r="A12">
        <v>50.059161647074397</v>
      </c>
      <c r="B12">
        <v>0.68643197626343599</v>
      </c>
      <c r="C12" t="b">
        <f t="shared" si="0"/>
        <v>1</v>
      </c>
      <c r="D12" t="b">
        <f t="shared" si="1"/>
        <v>1</v>
      </c>
    </row>
    <row r="13" spans="1:4" x14ac:dyDescent="0.2">
      <c r="A13">
        <v>55.695174370911502</v>
      </c>
      <c r="B13">
        <v>0.67259553804497596</v>
      </c>
      <c r="C13" t="b">
        <f t="shared" si="0"/>
        <v>1</v>
      </c>
      <c r="D13" t="b">
        <f t="shared" si="1"/>
        <v>1</v>
      </c>
    </row>
    <row r="14" spans="1:4" x14ac:dyDescent="0.2">
      <c r="A14">
        <v>66.527158186683209</v>
      </c>
      <c r="B14">
        <v>0.65999983089826797</v>
      </c>
      <c r="C14" t="b">
        <f t="shared" si="0"/>
        <v>1</v>
      </c>
      <c r="D14" t="b">
        <f t="shared" si="1"/>
        <v>1</v>
      </c>
    </row>
    <row r="15" spans="1:4" x14ac:dyDescent="0.2">
      <c r="A15">
        <v>78.256575801061203</v>
      </c>
      <c r="B15">
        <v>0.64879206263072098</v>
      </c>
      <c r="C15" t="b">
        <f t="shared" si="0"/>
        <v>1</v>
      </c>
      <c r="D15" t="b">
        <f t="shared" si="1"/>
        <v>1</v>
      </c>
    </row>
    <row r="16" spans="1:4" x14ac:dyDescent="0.2">
      <c r="A16">
        <v>81.576205622680206</v>
      </c>
      <c r="B16">
        <v>0.62674882232352402</v>
      </c>
      <c r="C16" t="b">
        <f t="shared" si="0"/>
        <v>1</v>
      </c>
      <c r="D16" t="b">
        <f t="shared" si="1"/>
        <v>1</v>
      </c>
    </row>
    <row r="17" spans="1:4" x14ac:dyDescent="0.2">
      <c r="A17">
        <v>84.546526296032397</v>
      </c>
      <c r="B17">
        <v>0.59776111228258</v>
      </c>
      <c r="C17" t="b">
        <f t="shared" si="0"/>
        <v>1</v>
      </c>
      <c r="D17" t="b">
        <f t="shared" si="1"/>
        <v>1</v>
      </c>
    </row>
    <row r="18" spans="1:4" x14ac:dyDescent="0.2">
      <c r="A18">
        <v>84.9538786383971</v>
      </c>
      <c r="B18">
        <v>0.56937204366842797</v>
      </c>
      <c r="C18" t="b">
        <f t="shared" si="0"/>
        <v>1</v>
      </c>
      <c r="D18" t="b">
        <f t="shared" si="1"/>
        <v>1</v>
      </c>
    </row>
    <row r="19" spans="1:4" x14ac:dyDescent="0.2">
      <c r="A19">
        <v>88.443901014797902</v>
      </c>
      <c r="B19">
        <v>0.54296194482827398</v>
      </c>
      <c r="C19" t="b">
        <f t="shared" si="0"/>
        <v>1</v>
      </c>
      <c r="D19" t="b">
        <f t="shared" si="1"/>
        <v>1</v>
      </c>
    </row>
    <row r="20" spans="1:4" x14ac:dyDescent="0.2">
      <c r="A20">
        <v>97.339215592602216</v>
      </c>
      <c r="B20">
        <v>0.52441988605963297</v>
      </c>
      <c r="C20" t="b">
        <f t="shared" si="0"/>
        <v>1</v>
      </c>
      <c r="D20" t="b">
        <f t="shared" si="1"/>
        <v>1</v>
      </c>
    </row>
    <row r="21" spans="1:4" x14ac:dyDescent="0.2">
      <c r="A21">
        <v>106.779250365029</v>
      </c>
      <c r="B21">
        <v>0.51541908855813301</v>
      </c>
      <c r="C21" t="b">
        <f t="shared" si="0"/>
        <v>1</v>
      </c>
      <c r="D21" t="b">
        <f t="shared" si="1"/>
        <v>1</v>
      </c>
    </row>
    <row r="22" spans="1:4" x14ac:dyDescent="0.2">
      <c r="A22">
        <v>118.63800171383801</v>
      </c>
      <c r="B22">
        <v>0.50434965844526403</v>
      </c>
      <c r="C22" t="b">
        <f t="shared" si="0"/>
        <v>1</v>
      </c>
      <c r="D22" t="b">
        <f t="shared" si="1"/>
        <v>1</v>
      </c>
    </row>
    <row r="23" spans="1:4" x14ac:dyDescent="0.2">
      <c r="A23">
        <v>125.231951704761</v>
      </c>
      <c r="B23">
        <v>0.48453966111470098</v>
      </c>
      <c r="C23" t="b">
        <f t="shared" si="0"/>
        <v>1</v>
      </c>
      <c r="D23" t="b">
        <f t="shared" si="1"/>
        <v>1</v>
      </c>
    </row>
    <row r="24" spans="1:4" x14ac:dyDescent="0.2">
      <c r="A24">
        <v>126.900576655489</v>
      </c>
      <c r="B24">
        <v>0.45313349851559598</v>
      </c>
      <c r="C24" t="b">
        <f t="shared" si="0"/>
        <v>1</v>
      </c>
      <c r="D24" t="b">
        <f t="shared" si="1"/>
        <v>1</v>
      </c>
    </row>
    <row r="25" spans="1:4" x14ac:dyDescent="0.2">
      <c r="A25">
        <v>128.98632210989899</v>
      </c>
      <c r="B25">
        <v>0.430942526184801</v>
      </c>
      <c r="C25" t="b">
        <f t="shared" si="0"/>
        <v>1</v>
      </c>
      <c r="D25" t="b">
        <f t="shared" si="1"/>
        <v>1</v>
      </c>
    </row>
    <row r="26" spans="1:4" x14ac:dyDescent="0.2">
      <c r="A26">
        <v>131.385314295027</v>
      </c>
      <c r="B26">
        <v>0.40736097304302998</v>
      </c>
      <c r="C26" t="b">
        <f t="shared" si="0"/>
        <v>1</v>
      </c>
      <c r="D26" t="b">
        <f t="shared" si="1"/>
        <v>1</v>
      </c>
    </row>
    <row r="27" spans="1:4" x14ac:dyDescent="0.2">
      <c r="A27">
        <v>136.37950728733801</v>
      </c>
      <c r="B27">
        <v>0.38541072873573201</v>
      </c>
      <c r="C27" t="b">
        <f t="shared" si="0"/>
        <v>1</v>
      </c>
      <c r="D27" t="b">
        <f t="shared" si="1"/>
        <v>1</v>
      </c>
    </row>
    <row r="28" spans="1:4" x14ac:dyDescent="0.2">
      <c r="A28">
        <v>145.46400657694599</v>
      </c>
      <c r="B28">
        <v>0.37169758950799098</v>
      </c>
      <c r="C28" t="b">
        <f t="shared" si="0"/>
        <v>1</v>
      </c>
      <c r="D28" t="b">
        <f t="shared" si="1"/>
        <v>1</v>
      </c>
    </row>
    <row r="29" spans="1:4" x14ac:dyDescent="0.2">
      <c r="A29">
        <v>156.525755923905</v>
      </c>
      <c r="B29">
        <v>0.361271349704335</v>
      </c>
      <c r="C29" t="b">
        <f t="shared" si="0"/>
        <v>1</v>
      </c>
      <c r="D29" t="b">
        <f t="shared" si="1"/>
        <v>1</v>
      </c>
    </row>
    <row r="30" spans="1:4" x14ac:dyDescent="0.2">
      <c r="A30">
        <v>167.35159849293598</v>
      </c>
      <c r="B30">
        <v>0.35014416696198303</v>
      </c>
      <c r="C30" t="b">
        <f t="shared" si="0"/>
        <v>1</v>
      </c>
      <c r="D30" t="b">
        <f t="shared" si="1"/>
        <v>1</v>
      </c>
    </row>
    <row r="31" spans="1:4" x14ac:dyDescent="0.2">
      <c r="A31">
        <v>167.723927180077</v>
      </c>
      <c r="B31">
        <v>0.325845025510203</v>
      </c>
      <c r="C31" t="b">
        <f t="shared" si="0"/>
        <v>1</v>
      </c>
      <c r="D31" t="b">
        <f t="shared" si="1"/>
        <v>1</v>
      </c>
    </row>
    <row r="32" spans="1:4" x14ac:dyDescent="0.2">
      <c r="A32">
        <v>171.16931508315801</v>
      </c>
      <c r="B32">
        <v>0.30320848537437001</v>
      </c>
      <c r="C32" t="b">
        <f t="shared" si="0"/>
        <v>1</v>
      </c>
      <c r="D32" t="b">
        <f t="shared" si="1"/>
        <v>1</v>
      </c>
    </row>
    <row r="33" spans="1:4" x14ac:dyDescent="0.2">
      <c r="A33">
        <v>175.38149784238399</v>
      </c>
      <c r="B33">
        <v>0.28258563767692901</v>
      </c>
      <c r="C33" t="b">
        <f t="shared" si="0"/>
        <v>1</v>
      </c>
      <c r="D33" t="b">
        <f t="shared" si="1"/>
        <v>1</v>
      </c>
    </row>
    <row r="34" spans="1:4" x14ac:dyDescent="0.2">
      <c r="A34">
        <v>184.66715276541098</v>
      </c>
      <c r="B34">
        <v>0.26737286589814602</v>
      </c>
      <c r="C34" t="b">
        <f t="shared" si="0"/>
        <v>1</v>
      </c>
      <c r="D34" t="b">
        <f t="shared" si="1"/>
        <v>1</v>
      </c>
    </row>
    <row r="35" spans="1:4" x14ac:dyDescent="0.2">
      <c r="A35">
        <v>193.889666230302</v>
      </c>
      <c r="B35">
        <v>0.25037996046222299</v>
      </c>
      <c r="C35" t="b">
        <f t="shared" si="0"/>
        <v>1</v>
      </c>
      <c r="D35" t="b">
        <f t="shared" si="1"/>
        <v>1</v>
      </c>
    </row>
    <row r="36" spans="1:4" x14ac:dyDescent="0.2">
      <c r="A36">
        <v>206.13303562973701</v>
      </c>
      <c r="B36">
        <v>0.238555466236545</v>
      </c>
      <c r="C36" t="b">
        <f t="shared" si="0"/>
        <v>1</v>
      </c>
      <c r="D36" t="b">
        <f t="shared" si="1"/>
        <v>1</v>
      </c>
    </row>
    <row r="37" spans="1:4" x14ac:dyDescent="0.2">
      <c r="A37">
        <v>214.77695290760298</v>
      </c>
      <c r="B37">
        <v>0.219174852350487</v>
      </c>
      <c r="C37" t="b">
        <f t="shared" si="0"/>
        <v>1</v>
      </c>
      <c r="D37" t="b">
        <f t="shared" si="1"/>
        <v>1</v>
      </c>
    </row>
    <row r="38" spans="1:4" x14ac:dyDescent="0.2">
      <c r="A38">
        <v>225.03153636058698</v>
      </c>
      <c r="B38">
        <v>0.20505491219087199</v>
      </c>
      <c r="C38" t="b">
        <f t="shared" si="0"/>
        <v>1</v>
      </c>
      <c r="D38" t="b">
        <f t="shared" si="1"/>
        <v>1</v>
      </c>
    </row>
    <row r="39" spans="1:4" x14ac:dyDescent="0.2">
      <c r="A39">
        <v>236.393727104888</v>
      </c>
      <c r="B39">
        <v>0.19555303269162599</v>
      </c>
      <c r="C39" t="b">
        <f t="shared" si="0"/>
        <v>1</v>
      </c>
      <c r="D39" t="b">
        <f t="shared" si="1"/>
        <v>1</v>
      </c>
    </row>
    <row r="40" spans="1:4" x14ac:dyDescent="0.2">
      <c r="A40">
        <v>248.413007065556</v>
      </c>
      <c r="B40">
        <v>0.187823176118847</v>
      </c>
      <c r="C40" t="b">
        <f t="shared" si="0"/>
        <v>1</v>
      </c>
      <c r="D40" t="b">
        <f t="shared" si="1"/>
        <v>1</v>
      </c>
    </row>
    <row r="41" spans="1:4" x14ac:dyDescent="0.2">
      <c r="A41">
        <v>258.745434307491</v>
      </c>
      <c r="B41">
        <v>0.176408655671386</v>
      </c>
      <c r="C41" t="b">
        <f t="shared" si="0"/>
        <v>1</v>
      </c>
      <c r="D41" t="b">
        <f t="shared" si="1"/>
        <v>1</v>
      </c>
    </row>
    <row r="42" spans="1:4" x14ac:dyDescent="0.2">
      <c r="A42">
        <v>264.832661228978</v>
      </c>
      <c r="B42">
        <v>0.163004406307977</v>
      </c>
      <c r="C42" t="b">
        <f t="shared" si="0"/>
        <v>1</v>
      </c>
      <c r="D42" t="b">
        <f t="shared" si="1"/>
        <v>1</v>
      </c>
    </row>
    <row r="43" spans="1:4" x14ac:dyDescent="0.2">
      <c r="A43">
        <v>286.69904660741099</v>
      </c>
      <c r="B43">
        <v>0.15381345576407199</v>
      </c>
      <c r="C43" t="b">
        <f t="shared" si="0"/>
        <v>1</v>
      </c>
      <c r="D43" t="b">
        <f t="shared" si="1"/>
        <v>1</v>
      </c>
    </row>
    <row r="44" spans="1:4" x14ac:dyDescent="0.2">
      <c r="A44">
        <v>296.77690714858903</v>
      </c>
      <c r="B44">
        <v>0.13291385970458999</v>
      </c>
      <c r="C44" t="b">
        <f t="shared" si="0"/>
        <v>1</v>
      </c>
      <c r="D44" t="b">
        <f t="shared" si="1"/>
        <v>1</v>
      </c>
    </row>
    <row r="45" spans="1:4" x14ac:dyDescent="0.2">
      <c r="A45">
        <v>301.74302669066401</v>
      </c>
      <c r="B45">
        <v>0.117544205211102</v>
      </c>
      <c r="C45" t="b">
        <f t="shared" si="0"/>
        <v>1</v>
      </c>
      <c r="D45" t="b">
        <f t="shared" si="1"/>
        <v>1</v>
      </c>
    </row>
    <row r="46" spans="1:4" x14ac:dyDescent="0.2">
      <c r="A46">
        <v>313.78406635278401</v>
      </c>
      <c r="B46">
        <v>0.112522161826936</v>
      </c>
      <c r="C46" t="b">
        <f t="shared" si="0"/>
        <v>1</v>
      </c>
      <c r="D46" t="b">
        <f t="shared" si="1"/>
        <v>1</v>
      </c>
    </row>
    <row r="47" spans="1:4" x14ac:dyDescent="0.2">
      <c r="A47">
        <v>323.41718638758101</v>
      </c>
      <c r="B47">
        <v>0.10867624884478801</v>
      </c>
      <c r="C47" t="b">
        <f t="shared" si="0"/>
        <v>1</v>
      </c>
      <c r="D47" t="b">
        <f t="shared" si="1"/>
        <v>1</v>
      </c>
    </row>
    <row r="48" spans="1:4" x14ac:dyDescent="0.2">
      <c r="A48">
        <v>341.998499679823</v>
      </c>
      <c r="B48">
        <v>0.10313727067110599</v>
      </c>
      <c r="C48" t="b">
        <f t="shared" si="0"/>
        <v>1</v>
      </c>
      <c r="D48" t="b">
        <f t="shared" si="1"/>
        <v>1</v>
      </c>
    </row>
    <row r="49" spans="1:4" x14ac:dyDescent="0.2">
      <c r="A49">
        <v>352.07583278223501</v>
      </c>
      <c r="B49">
        <f>B48</f>
        <v>0.10313727067110599</v>
      </c>
      <c r="C49" t="b">
        <f t="shared" si="0"/>
        <v>1</v>
      </c>
      <c r="D49" t="b">
        <f t="shared" si="1"/>
        <v>1</v>
      </c>
    </row>
    <row r="50" spans="1:4" x14ac:dyDescent="0.2">
      <c r="A50">
        <v>357.18619939210794</v>
      </c>
      <c r="B50">
        <v>9.7545261720622695E-2</v>
      </c>
      <c r="C50" t="b">
        <f t="shared" si="0"/>
        <v>1</v>
      </c>
      <c r="D50" t="b">
        <f t="shared" si="1"/>
        <v>1</v>
      </c>
    </row>
    <row r="51" spans="1:4" x14ac:dyDescent="0.2">
      <c r="A51">
        <v>372.96884930622605</v>
      </c>
      <c r="B51">
        <v>9.4795587122396205E-2</v>
      </c>
      <c r="C51" t="b">
        <f t="shared" si="0"/>
        <v>1</v>
      </c>
      <c r="D51" t="b">
        <f t="shared" si="1"/>
        <v>1</v>
      </c>
    </row>
    <row r="52" spans="1:4" x14ac:dyDescent="0.2">
      <c r="A52">
        <v>385.00565549023298</v>
      </c>
      <c r="B52">
        <v>8.7251978336448197E-2</v>
      </c>
      <c r="C52" t="b">
        <f t="shared" si="0"/>
        <v>1</v>
      </c>
      <c r="D52" t="b">
        <f t="shared" si="1"/>
        <v>1</v>
      </c>
    </row>
    <row r="53" spans="1:4" x14ac:dyDescent="0.2">
      <c r="A53">
        <v>394.88303236195696</v>
      </c>
      <c r="B53">
        <f>B52</f>
        <v>8.7251978336448197E-2</v>
      </c>
      <c r="C53" t="b">
        <f t="shared" si="0"/>
        <v>1</v>
      </c>
      <c r="D53" t="b">
        <f t="shared" si="1"/>
        <v>1</v>
      </c>
    </row>
    <row r="54" spans="1:4" x14ac:dyDescent="0.2">
      <c r="A54">
        <v>407.65396566542199</v>
      </c>
      <c r="B54">
        <v>8.4455097220195396E-2</v>
      </c>
      <c r="C54" t="b">
        <f t="shared" si="0"/>
        <v>1</v>
      </c>
      <c r="D54" t="b">
        <f t="shared" si="1"/>
        <v>1</v>
      </c>
    </row>
    <row r="55" spans="1:4" x14ac:dyDescent="0.2">
      <c r="A55">
        <v>417.34733714042102</v>
      </c>
      <c r="B55">
        <v>7.5485212353189904E-2</v>
      </c>
      <c r="C55" t="b">
        <f t="shared" si="0"/>
        <v>1</v>
      </c>
      <c r="D55" t="b">
        <f t="shared" si="1"/>
        <v>1</v>
      </c>
    </row>
    <row r="56" spans="1:4" x14ac:dyDescent="0.2">
      <c r="A56">
        <v>427.37993697633499</v>
      </c>
      <c r="B56">
        <v>6.72403343592054E-2</v>
      </c>
      <c r="C56" t="b">
        <f t="shared" si="0"/>
        <v>1</v>
      </c>
      <c r="D56" t="b">
        <f t="shared" si="1"/>
        <v>1</v>
      </c>
    </row>
    <row r="57" spans="1:4" x14ac:dyDescent="0.2">
      <c r="A57">
        <v>504.54731526619003</v>
      </c>
      <c r="B57">
        <v>5.58909389166211E-2</v>
      </c>
      <c r="C57" t="b">
        <f t="shared" si="0"/>
        <v>1</v>
      </c>
      <c r="D57" t="b">
        <f t="shared" si="1"/>
        <v>1</v>
      </c>
    </row>
    <row r="58" spans="1:4" x14ac:dyDescent="0.2">
      <c r="A58">
        <v>516.11554707446794</v>
      </c>
      <c r="B58">
        <v>5.3176658814700198E-2</v>
      </c>
      <c r="C58" t="b">
        <f t="shared" si="0"/>
        <v>1</v>
      </c>
      <c r="D58" t="b">
        <f t="shared" si="1"/>
        <v>1</v>
      </c>
    </row>
    <row r="59" spans="1:4" x14ac:dyDescent="0.2">
      <c r="A59">
        <v>539.17843182120703</v>
      </c>
      <c r="B59">
        <v>5.1243341147397502E-2</v>
      </c>
      <c r="C59" t="e">
        <f>A59&lt;=#REF!</f>
        <v>#REF!</v>
      </c>
      <c r="D59" t="e">
        <f>B59&gt;=#REF!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F3" sqref="F3:J21"/>
    </sheetView>
  </sheetViews>
  <sheetFormatPr defaultRowHeight="12.75" x14ac:dyDescent="0.2"/>
  <sheetData>
    <row r="1" spans="1:12" x14ac:dyDescent="0.2">
      <c r="A1">
        <f>365.25/12</f>
        <v>30.4375</v>
      </c>
      <c r="C1" t="s">
        <v>2</v>
      </c>
      <c r="F1">
        <f>COUNT(survival!A:A)</f>
        <v>58</v>
      </c>
    </row>
    <row r="2" spans="1:12" x14ac:dyDescent="0.2">
      <c r="C2" t="s">
        <v>3</v>
      </c>
      <c r="D2" t="s">
        <v>4</v>
      </c>
    </row>
    <row r="3" spans="1:12" x14ac:dyDescent="0.2">
      <c r="A3">
        <f>$A$1*B3</f>
        <v>0</v>
      </c>
      <c r="B3">
        <v>0</v>
      </c>
      <c r="C3">
        <v>0</v>
      </c>
      <c r="D3">
        <v>336</v>
      </c>
      <c r="F3" t="s">
        <v>5</v>
      </c>
      <c r="G3" t="s">
        <v>0</v>
      </c>
      <c r="H3" t="s">
        <v>6</v>
      </c>
      <c r="I3" t="s">
        <v>7</v>
      </c>
      <c r="J3" t="s">
        <v>8</v>
      </c>
      <c r="L3" t="s">
        <v>9</v>
      </c>
    </row>
    <row r="4" spans="1:12" x14ac:dyDescent="0.2">
      <c r="A4">
        <f t="shared" ref="A4:A21" si="0">$A$1*B4</f>
        <v>30.4375</v>
      </c>
      <c r="B4">
        <v>1</v>
      </c>
      <c r="C4">
        <v>30.4375</v>
      </c>
      <c r="D4">
        <v>301</v>
      </c>
      <c r="F4">
        <v>1</v>
      </c>
      <c r="G4">
        <f>C3</f>
        <v>0</v>
      </c>
      <c r="H4">
        <v>1</v>
      </c>
      <c r="I4">
        <f ca="1">COUNTIF(OFFSET(survival!$A$2,0,0,num_times,1),"&lt;"&amp;C4)</f>
        <v>4</v>
      </c>
      <c r="J4">
        <f>D3</f>
        <v>336</v>
      </c>
    </row>
    <row r="5" spans="1:12" x14ac:dyDescent="0.2">
      <c r="A5">
        <f t="shared" si="0"/>
        <v>60.875</v>
      </c>
      <c r="B5">
        <v>2</v>
      </c>
      <c r="C5">
        <v>60.875</v>
      </c>
      <c r="D5">
        <v>176</v>
      </c>
      <c r="F5">
        <v>2</v>
      </c>
      <c r="G5">
        <f>C5</f>
        <v>60.875</v>
      </c>
      <c r="H5">
        <f ca="1">I4+1</f>
        <v>5</v>
      </c>
      <c r="I5">
        <f ca="1">COUNTIF(OFFSET(survival!$A$2,0,0,num_times,1),"&lt;"&amp;C5)</f>
        <v>12</v>
      </c>
      <c r="J5">
        <f t="shared" ref="J5" si="1">D4</f>
        <v>301</v>
      </c>
    </row>
    <row r="6" spans="1:12" x14ac:dyDescent="0.2">
      <c r="A6">
        <f t="shared" si="0"/>
        <v>91.3125</v>
      </c>
      <c r="B6">
        <v>3</v>
      </c>
      <c r="C6">
        <v>91.3125</v>
      </c>
      <c r="D6">
        <v>128</v>
      </c>
      <c r="F6">
        <v>3</v>
      </c>
      <c r="G6">
        <f t="shared" ref="G6:G10" si="2">C6</f>
        <v>91.3125</v>
      </c>
      <c r="H6">
        <f t="shared" ref="H6:H10" ca="1" si="3">I5+1</f>
        <v>13</v>
      </c>
      <c r="I6">
        <f ca="1">COUNTIF(OFFSET(survival!$A$2,0,0,num_times,1),"&lt;"&amp;C6)</f>
        <v>18</v>
      </c>
      <c r="J6">
        <f t="shared" ref="J6:J10" si="4">D5</f>
        <v>176</v>
      </c>
    </row>
    <row r="7" spans="1:12" x14ac:dyDescent="0.2">
      <c r="A7">
        <f t="shared" si="0"/>
        <v>121.75</v>
      </c>
      <c r="B7">
        <v>4</v>
      </c>
      <c r="C7">
        <v>121.75</v>
      </c>
      <c r="D7">
        <v>111</v>
      </c>
      <c r="F7">
        <v>4</v>
      </c>
      <c r="G7">
        <f t="shared" si="2"/>
        <v>121.75</v>
      </c>
      <c r="H7">
        <f t="shared" ca="1" si="3"/>
        <v>19</v>
      </c>
      <c r="I7">
        <f ca="1">COUNTIF(OFFSET(survival!$A$2,0,0,num_times,1),"&lt;"&amp;C7)</f>
        <v>21</v>
      </c>
      <c r="J7">
        <f t="shared" si="4"/>
        <v>128</v>
      </c>
    </row>
    <row r="8" spans="1:12" x14ac:dyDescent="0.2">
      <c r="A8">
        <f t="shared" si="0"/>
        <v>152.1875</v>
      </c>
      <c r="B8">
        <v>5</v>
      </c>
      <c r="C8">
        <v>152.1875</v>
      </c>
      <c r="D8">
        <v>83</v>
      </c>
      <c r="F8">
        <v>5</v>
      </c>
      <c r="G8">
        <f t="shared" si="2"/>
        <v>152.1875</v>
      </c>
      <c r="H8">
        <f t="shared" ca="1" si="3"/>
        <v>22</v>
      </c>
      <c r="I8">
        <f ca="1">COUNTIF(OFFSET(survival!$A$2,0,0,num_times,1),"&lt;"&amp;C8)</f>
        <v>27</v>
      </c>
      <c r="J8">
        <f t="shared" si="4"/>
        <v>111</v>
      </c>
    </row>
    <row r="9" spans="1:12" x14ac:dyDescent="0.2">
      <c r="A9">
        <f t="shared" si="0"/>
        <v>182.625</v>
      </c>
      <c r="B9">
        <v>6</v>
      </c>
      <c r="C9">
        <v>182.625</v>
      </c>
      <c r="D9">
        <v>60</v>
      </c>
      <c r="F9">
        <v>6</v>
      </c>
      <c r="G9">
        <f t="shared" si="2"/>
        <v>182.625</v>
      </c>
      <c r="H9">
        <f t="shared" ca="1" si="3"/>
        <v>28</v>
      </c>
      <c r="I9">
        <f ca="1">COUNTIF(OFFSET(survival!$A$2,0,0,num_times,1),"&lt;"&amp;C9)</f>
        <v>32</v>
      </c>
      <c r="J9">
        <f t="shared" si="4"/>
        <v>83</v>
      </c>
    </row>
    <row r="10" spans="1:12" x14ac:dyDescent="0.2">
      <c r="A10">
        <f t="shared" si="0"/>
        <v>213.0625</v>
      </c>
      <c r="B10">
        <v>7</v>
      </c>
      <c r="C10">
        <v>213.0625</v>
      </c>
      <c r="D10">
        <v>46</v>
      </c>
      <c r="F10">
        <v>7</v>
      </c>
      <c r="G10">
        <f t="shared" si="2"/>
        <v>213.0625</v>
      </c>
      <c r="H10">
        <f t="shared" ca="1" si="3"/>
        <v>33</v>
      </c>
      <c r="I10">
        <f ca="1">COUNTIF(OFFSET(survival!$A$2,0,0,num_times,1),"&lt;"&amp;C10)</f>
        <v>35</v>
      </c>
      <c r="J10">
        <f t="shared" si="4"/>
        <v>60</v>
      </c>
    </row>
    <row r="11" spans="1:12" x14ac:dyDescent="0.2">
      <c r="A11">
        <f t="shared" si="0"/>
        <v>243.5</v>
      </c>
      <c r="B11">
        <v>8</v>
      </c>
      <c r="C11">
        <v>243.5</v>
      </c>
      <c r="D11">
        <v>34</v>
      </c>
      <c r="F11">
        <v>8</v>
      </c>
      <c r="G11">
        <f t="shared" ref="G11:G18" si="5">C11</f>
        <v>243.5</v>
      </c>
      <c r="H11">
        <f t="shared" ref="H11:H18" ca="1" si="6">I10+1</f>
        <v>36</v>
      </c>
      <c r="I11">
        <f ca="1">COUNTIF(OFFSET(survival!$A$2,0,0,num_times,1),"&lt;"&amp;C11)</f>
        <v>38</v>
      </c>
      <c r="J11">
        <f t="shared" ref="J11:J18" si="7">D10</f>
        <v>46</v>
      </c>
    </row>
    <row r="12" spans="1:12" x14ac:dyDescent="0.2">
      <c r="A12">
        <f t="shared" si="0"/>
        <v>273.9375</v>
      </c>
      <c r="B12">
        <v>9</v>
      </c>
      <c r="C12">
        <v>273.9375</v>
      </c>
      <c r="D12">
        <v>27</v>
      </c>
      <c r="F12">
        <v>9</v>
      </c>
      <c r="G12">
        <f t="shared" si="5"/>
        <v>273.9375</v>
      </c>
      <c r="H12">
        <f t="shared" ca="1" si="6"/>
        <v>39</v>
      </c>
      <c r="I12">
        <f ca="1">COUNTIF(OFFSET(survival!$A$2,0,0,num_times,1),"&lt;"&amp;C12)</f>
        <v>41</v>
      </c>
      <c r="J12">
        <f t="shared" si="7"/>
        <v>34</v>
      </c>
    </row>
    <row r="13" spans="1:12" x14ac:dyDescent="0.2">
      <c r="A13">
        <f t="shared" si="0"/>
        <v>304.375</v>
      </c>
      <c r="B13">
        <v>10</v>
      </c>
      <c r="C13">
        <v>304.375</v>
      </c>
      <c r="D13">
        <v>18</v>
      </c>
      <c r="F13">
        <v>10</v>
      </c>
      <c r="G13">
        <f t="shared" si="5"/>
        <v>304.375</v>
      </c>
      <c r="H13">
        <f t="shared" ca="1" si="6"/>
        <v>42</v>
      </c>
      <c r="I13">
        <f ca="1">COUNTIF(OFFSET(survival!$A$2,0,0,num_times,1),"&lt;"&amp;C13)</f>
        <v>44</v>
      </c>
      <c r="J13">
        <f t="shared" si="7"/>
        <v>27</v>
      </c>
    </row>
    <row r="14" spans="1:12" x14ac:dyDescent="0.2">
      <c r="A14">
        <f t="shared" si="0"/>
        <v>334.8125</v>
      </c>
      <c r="B14">
        <v>11</v>
      </c>
      <c r="C14">
        <v>334.8125</v>
      </c>
      <c r="D14">
        <v>17</v>
      </c>
      <c r="F14">
        <v>11</v>
      </c>
      <c r="G14">
        <f t="shared" si="5"/>
        <v>334.8125</v>
      </c>
      <c r="H14">
        <f t="shared" ca="1" si="6"/>
        <v>45</v>
      </c>
      <c r="I14">
        <f ca="1">COUNTIF(OFFSET(survival!$A$2,0,0,num_times,1),"&lt;"&amp;C14)</f>
        <v>46</v>
      </c>
      <c r="J14">
        <f t="shared" si="7"/>
        <v>18</v>
      </c>
    </row>
    <row r="15" spans="1:12" x14ac:dyDescent="0.2">
      <c r="A15">
        <f t="shared" si="0"/>
        <v>365.25</v>
      </c>
      <c r="B15">
        <v>12</v>
      </c>
      <c r="C15">
        <v>365.25</v>
      </c>
      <c r="D15">
        <v>14</v>
      </c>
      <c r="F15">
        <v>12</v>
      </c>
      <c r="G15">
        <f t="shared" si="5"/>
        <v>365.25</v>
      </c>
      <c r="H15">
        <f t="shared" ca="1" si="6"/>
        <v>47</v>
      </c>
      <c r="I15">
        <f ca="1">COUNTIF(OFFSET(survival!$A$2,0,0,num_times,1),"&lt;"&amp;C15)</f>
        <v>49</v>
      </c>
      <c r="J15">
        <f t="shared" si="7"/>
        <v>17</v>
      </c>
    </row>
    <row r="16" spans="1:12" x14ac:dyDescent="0.2">
      <c r="A16">
        <f t="shared" si="0"/>
        <v>395.6875</v>
      </c>
      <c r="B16">
        <v>13</v>
      </c>
      <c r="C16">
        <v>395.6875</v>
      </c>
      <c r="D16">
        <v>10</v>
      </c>
      <c r="F16">
        <v>13</v>
      </c>
      <c r="G16">
        <f t="shared" si="5"/>
        <v>395.6875</v>
      </c>
      <c r="H16">
        <f t="shared" ca="1" si="6"/>
        <v>50</v>
      </c>
      <c r="I16">
        <f ca="1">COUNTIF(OFFSET(survival!$A$2,0,0,num_times,1),"&lt;"&amp;C16)</f>
        <v>52</v>
      </c>
      <c r="J16">
        <f t="shared" si="7"/>
        <v>14</v>
      </c>
    </row>
    <row r="17" spans="1:10" x14ac:dyDescent="0.2">
      <c r="A17">
        <f t="shared" si="0"/>
        <v>426.125</v>
      </c>
      <c r="B17">
        <v>14</v>
      </c>
      <c r="C17">
        <v>426.125</v>
      </c>
      <c r="D17">
        <v>8</v>
      </c>
      <c r="F17">
        <v>14</v>
      </c>
      <c r="G17">
        <f t="shared" si="5"/>
        <v>426.125</v>
      </c>
      <c r="H17">
        <f t="shared" ca="1" si="6"/>
        <v>53</v>
      </c>
      <c r="I17">
        <f ca="1">COUNTIF(OFFSET(survival!$A$2,0,0,num_times,1),"&lt;"&amp;C17)</f>
        <v>54</v>
      </c>
      <c r="J17">
        <f t="shared" si="7"/>
        <v>10</v>
      </c>
    </row>
    <row r="18" spans="1:10" x14ac:dyDescent="0.2">
      <c r="A18">
        <f t="shared" si="0"/>
        <v>456.5625</v>
      </c>
      <c r="B18">
        <v>15</v>
      </c>
      <c r="C18">
        <v>456.5625</v>
      </c>
      <c r="D18">
        <v>5</v>
      </c>
      <c r="F18">
        <v>15</v>
      </c>
      <c r="G18">
        <f t="shared" si="5"/>
        <v>456.5625</v>
      </c>
      <c r="H18">
        <f t="shared" ca="1" si="6"/>
        <v>55</v>
      </c>
      <c r="I18">
        <f ca="1">COUNTIF(OFFSET(survival!$A$2,0,0,num_times,1),"&lt;"&amp;C18)</f>
        <v>55</v>
      </c>
      <c r="J18">
        <f t="shared" si="7"/>
        <v>8</v>
      </c>
    </row>
    <row r="19" spans="1:10" x14ac:dyDescent="0.2">
      <c r="A19">
        <f t="shared" si="0"/>
        <v>487</v>
      </c>
      <c r="B19">
        <v>16</v>
      </c>
      <c r="C19">
        <v>487</v>
      </c>
      <c r="D19">
        <v>5</v>
      </c>
      <c r="F19">
        <v>16</v>
      </c>
      <c r="G19">
        <f t="shared" ref="G19:G22" si="8">C19</f>
        <v>487</v>
      </c>
      <c r="H19">
        <f t="shared" ref="H19:H22" ca="1" si="9">I18+1</f>
        <v>56</v>
      </c>
      <c r="I19">
        <f ca="1">COUNTIF(OFFSET(survival!$A$2,0,0,num_times,1),"&lt;"&amp;C19)</f>
        <v>55</v>
      </c>
      <c r="J19">
        <f t="shared" ref="J19:J22" si="10">D18</f>
        <v>5</v>
      </c>
    </row>
    <row r="20" spans="1:10" x14ac:dyDescent="0.2">
      <c r="A20">
        <f t="shared" si="0"/>
        <v>517.4375</v>
      </c>
      <c r="B20">
        <v>17</v>
      </c>
      <c r="C20">
        <v>517.4375</v>
      </c>
      <c r="D20">
        <v>5</v>
      </c>
      <c r="F20">
        <v>17</v>
      </c>
      <c r="G20">
        <f t="shared" si="8"/>
        <v>517.4375</v>
      </c>
      <c r="H20">
        <f t="shared" ca="1" si="9"/>
        <v>56</v>
      </c>
      <c r="I20">
        <f ca="1">COUNTIF(OFFSET(survival!$A$2,0,0,num_times,1),"&lt;"&amp;C20)</f>
        <v>57</v>
      </c>
      <c r="J20">
        <f t="shared" si="10"/>
        <v>5</v>
      </c>
    </row>
    <row r="21" spans="1:10" x14ac:dyDescent="0.2">
      <c r="A21">
        <f t="shared" si="0"/>
        <v>547.875</v>
      </c>
      <c r="B21">
        <v>18</v>
      </c>
      <c r="C21">
        <v>547.875</v>
      </c>
      <c r="D21">
        <v>5</v>
      </c>
      <c r="F21">
        <v>18</v>
      </c>
      <c r="G21">
        <f t="shared" si="8"/>
        <v>547.875</v>
      </c>
      <c r="H21">
        <f t="shared" ca="1" si="9"/>
        <v>58</v>
      </c>
      <c r="I21">
        <f ca="1">COUNTIF(OFFSET(survival!$A$2,0,0,num_times,1),"&lt;"&amp;C21)</f>
        <v>58</v>
      </c>
      <c r="J21">
        <f t="shared" si="10"/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tabSelected="1" workbookViewId="0">
      <selection activeCell="G12" sqref="G11:G12"/>
    </sheetView>
  </sheetViews>
  <sheetFormatPr defaultRowHeight="12.75" x14ac:dyDescent="0.2"/>
  <sheetData>
    <row r="1" spans="1:5" x14ac:dyDescent="0.2">
      <c r="A1" t="s">
        <v>5</v>
      </c>
      <c r="B1" t="s">
        <v>0</v>
      </c>
      <c r="C1" t="s">
        <v>6</v>
      </c>
      <c r="D1" t="s">
        <v>7</v>
      </c>
      <c r="E1" t="s">
        <v>8</v>
      </c>
    </row>
    <row r="2" spans="1:5" x14ac:dyDescent="0.2">
      <c r="A2">
        <v>1</v>
      </c>
      <c r="B2">
        <v>0</v>
      </c>
      <c r="C2">
        <v>1</v>
      </c>
      <c r="D2">
        <v>4</v>
      </c>
      <c r="E2">
        <v>336</v>
      </c>
    </row>
    <row r="3" spans="1:5" x14ac:dyDescent="0.2">
      <c r="A3">
        <v>2</v>
      </c>
      <c r="B3">
        <v>60.875</v>
      </c>
      <c r="C3">
        <v>5</v>
      </c>
      <c r="D3">
        <v>12</v>
      </c>
      <c r="E3">
        <v>301</v>
      </c>
    </row>
    <row r="4" spans="1:5" x14ac:dyDescent="0.2">
      <c r="A4">
        <v>3</v>
      </c>
      <c r="B4">
        <v>91.3125</v>
      </c>
      <c r="C4">
        <v>13</v>
      </c>
      <c r="D4">
        <v>18</v>
      </c>
      <c r="E4">
        <v>176</v>
      </c>
    </row>
    <row r="5" spans="1:5" x14ac:dyDescent="0.2">
      <c r="A5">
        <v>4</v>
      </c>
      <c r="B5">
        <v>121.75</v>
      </c>
      <c r="C5">
        <v>19</v>
      </c>
      <c r="D5">
        <v>21</v>
      </c>
      <c r="E5">
        <v>128</v>
      </c>
    </row>
    <row r="6" spans="1:5" x14ac:dyDescent="0.2">
      <c r="A6">
        <v>5</v>
      </c>
      <c r="B6">
        <v>152.1875</v>
      </c>
      <c r="C6">
        <v>22</v>
      </c>
      <c r="D6">
        <v>27</v>
      </c>
      <c r="E6">
        <v>111</v>
      </c>
    </row>
    <row r="7" spans="1:5" x14ac:dyDescent="0.2">
      <c r="A7">
        <v>6</v>
      </c>
      <c r="B7">
        <v>182.625</v>
      </c>
      <c r="C7">
        <v>28</v>
      </c>
      <c r="D7">
        <v>32</v>
      </c>
      <c r="E7">
        <v>83</v>
      </c>
    </row>
    <row r="8" spans="1:5" x14ac:dyDescent="0.2">
      <c r="A8">
        <v>7</v>
      </c>
      <c r="B8">
        <v>213.0625</v>
      </c>
      <c r="C8">
        <v>33</v>
      </c>
      <c r="D8">
        <v>35</v>
      </c>
      <c r="E8">
        <v>60</v>
      </c>
    </row>
    <row r="9" spans="1:5" x14ac:dyDescent="0.2">
      <c r="A9">
        <v>8</v>
      </c>
      <c r="B9">
        <v>243.5</v>
      </c>
      <c r="C9">
        <v>36</v>
      </c>
      <c r="D9">
        <v>38</v>
      </c>
      <c r="E9">
        <v>46</v>
      </c>
    </row>
    <row r="10" spans="1:5" x14ac:dyDescent="0.2">
      <c r="A10">
        <v>9</v>
      </c>
      <c r="B10">
        <v>273.9375</v>
      </c>
      <c r="C10">
        <v>39</v>
      </c>
      <c r="D10">
        <v>41</v>
      </c>
      <c r="E10">
        <v>34</v>
      </c>
    </row>
    <row r="11" spans="1:5" x14ac:dyDescent="0.2">
      <c r="A11">
        <v>10</v>
      </c>
      <c r="B11">
        <v>304.375</v>
      </c>
      <c r="C11">
        <v>42</v>
      </c>
      <c r="D11">
        <v>44</v>
      </c>
      <c r="E11">
        <v>27</v>
      </c>
    </row>
    <row r="12" spans="1:5" x14ac:dyDescent="0.2">
      <c r="A12">
        <v>11</v>
      </c>
      <c r="B12">
        <v>334.8125</v>
      </c>
      <c r="C12">
        <v>45</v>
      </c>
      <c r="D12">
        <v>46</v>
      </c>
      <c r="E12">
        <v>18</v>
      </c>
    </row>
    <row r="13" spans="1:5" x14ac:dyDescent="0.2">
      <c r="A13">
        <v>12</v>
      </c>
      <c r="B13">
        <v>365.25</v>
      </c>
      <c r="C13">
        <v>47</v>
      </c>
      <c r="D13">
        <v>49</v>
      </c>
      <c r="E13">
        <v>17</v>
      </c>
    </row>
    <row r="14" spans="1:5" x14ac:dyDescent="0.2">
      <c r="A14">
        <v>13</v>
      </c>
      <c r="B14">
        <v>395.6875</v>
      </c>
      <c r="C14">
        <v>50</v>
      </c>
      <c r="D14">
        <v>52</v>
      </c>
      <c r="E14">
        <v>14</v>
      </c>
    </row>
    <row r="15" spans="1:5" x14ac:dyDescent="0.2">
      <c r="A15">
        <v>14</v>
      </c>
      <c r="B15">
        <v>426.125</v>
      </c>
      <c r="C15">
        <v>53</v>
      </c>
      <c r="D15">
        <v>54</v>
      </c>
      <c r="E15">
        <v>10</v>
      </c>
    </row>
    <row r="16" spans="1:5" x14ac:dyDescent="0.2">
      <c r="A16">
        <v>15</v>
      </c>
      <c r="B16">
        <v>456.5625</v>
      </c>
      <c r="C16">
        <v>55</v>
      </c>
      <c r="D16">
        <v>55</v>
      </c>
      <c r="E16">
        <v>8</v>
      </c>
    </row>
    <row r="17" spans="1:5" x14ac:dyDescent="0.2">
      <c r="A17">
        <v>16</v>
      </c>
      <c r="B17">
        <v>487</v>
      </c>
      <c r="C17">
        <v>56</v>
      </c>
      <c r="D17">
        <v>55</v>
      </c>
      <c r="E17">
        <v>5</v>
      </c>
    </row>
    <row r="18" spans="1:5" x14ac:dyDescent="0.2">
      <c r="A18">
        <v>17</v>
      </c>
      <c r="B18">
        <v>517.4375</v>
      </c>
      <c r="C18">
        <v>56</v>
      </c>
      <c r="D18">
        <v>57</v>
      </c>
      <c r="E18">
        <v>5</v>
      </c>
    </row>
    <row r="19" spans="1:5" x14ac:dyDescent="0.2">
      <c r="A19">
        <v>18</v>
      </c>
      <c r="B19">
        <v>547.875</v>
      </c>
      <c r="C19">
        <v>58</v>
      </c>
      <c r="D19">
        <v>58</v>
      </c>
      <c r="E19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Philip Cooney</cp:lastModifiedBy>
  <dcterms:created xsi:type="dcterms:W3CDTF">2022-01-26T08:41:02Z</dcterms:created>
  <dcterms:modified xsi:type="dcterms:W3CDTF">2022-05-23T14:41:03Z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