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ony\Dropbox\Case Western\2019-2020\Fall\Networks\Projects\Project 2\rawsocket-distance\"/>
    </mc:Choice>
  </mc:AlternateContent>
  <xr:revisionPtr revIDLastSave="0" documentId="13_ncr:1_{7C3CECB3-C480-4F13-B5BF-732B4D58AC6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8" i="1" l="1"/>
  <c r="G17" i="1"/>
  <c r="G3" i="1"/>
  <c r="G4" i="1"/>
  <c r="G5" i="1"/>
  <c r="G6" i="1"/>
  <c r="G7" i="1"/>
  <c r="G8" i="1"/>
  <c r="G9" i="1"/>
  <c r="G10" i="1"/>
  <c r="G11" i="1"/>
  <c r="G12" i="1"/>
  <c r="G2" i="1"/>
  <c r="G20" i="1"/>
  <c r="G21" i="1" l="1"/>
  <c r="G15" i="1"/>
  <c r="G14" i="1"/>
</calcChain>
</file>

<file path=xl/sharedStrings.xml><?xml version="1.0" encoding="utf-8"?>
<sst xmlns="http://schemas.openxmlformats.org/spreadsheetml/2006/main" count="24" uniqueCount="24">
  <si>
    <t>site</t>
  </si>
  <si>
    <t>time</t>
  </si>
  <si>
    <t>matching criteria</t>
  </si>
  <si>
    <t>IP Matching</t>
  </si>
  <si>
    <t>Port Matching</t>
  </si>
  <si>
    <t>youtube.com</t>
  </si>
  <si>
    <t>onlinevideoconverter.com</t>
  </si>
  <si>
    <t>1337x.to</t>
  </si>
  <si>
    <t>znds.com</t>
  </si>
  <si>
    <t>wildberries.ru</t>
  </si>
  <si>
    <t>crunchyroll.com</t>
  </si>
  <si>
    <t>indiamart.com</t>
  </si>
  <si>
    <t>google.com.ua</t>
  </si>
  <si>
    <t>padlet.com</t>
  </si>
  <si>
    <t>lenta.ru</t>
  </si>
  <si>
    <t>rambler.ru</t>
  </si>
  <si>
    <t>Average:</t>
  </si>
  <si>
    <t>Std Deviation:</t>
  </si>
  <si>
    <t>Low Average</t>
  </si>
  <si>
    <t>Low Std. Dev</t>
  </si>
  <si>
    <t>High Std. Dev</t>
  </si>
  <si>
    <t>High Average</t>
  </si>
  <si>
    <t>hops to target</t>
  </si>
  <si>
    <t>time/hop (corrected)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</si>
</sst>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Hops vs RTT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results!$A$2</c:f>
              <c:strCache>
                <c:ptCount val="1"/>
                <c:pt idx="0">
                  <c:v>youtube.com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lt1"/>
              </a:solidFill>
              <a:ln w="1587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results!$B$2</c:f>
              <c:numCache>
                <c:formatCode>General</c:formatCode>
                <c:ptCount val="1"/>
                <c:pt idx="0">
                  <c:v>12</c:v>
                </c:pt>
              </c:numCache>
            </c:numRef>
          </c:xVal>
          <c:yVal>
            <c:numRef>
              <c:f>results!$C$2</c:f>
              <c:numCache>
                <c:formatCode>General</c:formatCode>
                <c:ptCount val="1"/>
                <c:pt idx="0">
                  <c:v>0.60499999999999998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22-44D0-8B37-FAE05C6E2890}"/>
            </c:ext>
          </c:extLst>
        </c:ser>
        <c:ser>
          <c:idx val="2"/>
          <c:order val="1"/>
          <c:tx>
            <c:strRef>
              <c:f>results!$A$3</c:f>
              <c:strCache>
                <c:ptCount val="1"/>
                <c:pt idx="0">
                  <c:v>onlinevideoconverter.com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results!$B$3</c:f>
              <c:numCache>
                <c:formatCode>General</c:formatCode>
                <c:ptCount val="1"/>
                <c:pt idx="0">
                  <c:v>16</c:v>
                </c:pt>
              </c:numCache>
            </c:numRef>
          </c:xVal>
          <c:yVal>
            <c:numRef>
              <c:f>results!$C$3</c:f>
              <c:numCache>
                <c:formatCode>General</c:formatCode>
                <c:ptCount val="1"/>
                <c:pt idx="0">
                  <c:v>86.382999999999996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22-44D0-8B37-FAE05C6E2890}"/>
            </c:ext>
          </c:extLst>
        </c:ser>
        <c:ser>
          <c:idx val="3"/>
          <c:order val="2"/>
          <c:tx>
            <c:strRef>
              <c:f>results!$A$4</c:f>
              <c:strCache>
                <c:ptCount val="1"/>
                <c:pt idx="0">
                  <c:v>1337x.to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noFill/>
              <a:ln w="1587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results!$B$4</c:f>
              <c:numCache>
                <c:formatCode>General</c:formatCode>
                <c:ptCount val="1"/>
                <c:pt idx="0">
                  <c:v>9</c:v>
                </c:pt>
              </c:numCache>
            </c:numRef>
          </c:xVal>
          <c:yVal>
            <c:numRef>
              <c:f>results!$C$4</c:f>
              <c:numCache>
                <c:formatCode>General</c:formatCode>
                <c:ptCount val="1"/>
                <c:pt idx="0">
                  <c:v>0.59499999999999997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522-44D0-8B37-FAE05C6E2890}"/>
            </c:ext>
          </c:extLst>
        </c:ser>
        <c:ser>
          <c:idx val="4"/>
          <c:order val="3"/>
          <c:tx>
            <c:strRef>
              <c:f>results!$A$5</c:f>
              <c:strCache>
                <c:ptCount val="1"/>
                <c:pt idx="0">
                  <c:v>znds.com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tar"/>
            <c:size val="6"/>
            <c:spPr>
              <a:noFill/>
              <a:ln w="1587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results!$B$5</c:f>
              <c:numCache>
                <c:formatCode>General</c:formatCode>
                <c:ptCount val="1"/>
                <c:pt idx="0">
                  <c:v>26</c:v>
                </c:pt>
              </c:numCache>
            </c:numRef>
          </c:xVal>
          <c:yVal>
            <c:numRef>
              <c:f>results!$C$5</c:f>
              <c:numCache>
                <c:formatCode>General</c:formatCode>
                <c:ptCount val="1"/>
                <c:pt idx="0">
                  <c:v>250.09200000000001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522-44D0-8B37-FAE05C6E2890}"/>
            </c:ext>
          </c:extLst>
        </c:ser>
        <c:ser>
          <c:idx val="5"/>
          <c:order val="4"/>
          <c:tx>
            <c:strRef>
              <c:f>results!$A$6</c:f>
              <c:strCache>
                <c:ptCount val="1"/>
                <c:pt idx="0">
                  <c:v>wildberries.ru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results!$B$6</c:f>
              <c:numCache>
                <c:formatCode>General</c:formatCode>
                <c:ptCount val="1"/>
                <c:pt idx="0">
                  <c:v>22</c:v>
                </c:pt>
              </c:numCache>
            </c:numRef>
          </c:xVal>
          <c:yVal>
            <c:numRef>
              <c:f>results!$C$6</c:f>
              <c:numCache>
                <c:formatCode>General</c:formatCode>
                <c:ptCount val="1"/>
                <c:pt idx="0">
                  <c:v>119.985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522-44D0-8B37-FAE05C6E2890}"/>
            </c:ext>
          </c:extLst>
        </c:ser>
        <c:ser>
          <c:idx val="6"/>
          <c:order val="5"/>
          <c:tx>
            <c:strRef>
              <c:f>results!$A$7</c:f>
              <c:strCache>
                <c:ptCount val="1"/>
                <c:pt idx="0">
                  <c:v>crunchyroll.com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plus"/>
            <c:size val="6"/>
            <c:spPr>
              <a:noFill/>
              <a:ln w="1587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results!$B$7</c:f>
              <c:numCache>
                <c:formatCode>General</c:formatCode>
                <c:ptCount val="1"/>
                <c:pt idx="0">
                  <c:v>9</c:v>
                </c:pt>
              </c:numCache>
            </c:numRef>
          </c:xVal>
          <c:yVal>
            <c:numRef>
              <c:f>results!$C$7</c:f>
              <c:numCache>
                <c:formatCode>General</c:formatCode>
                <c:ptCount val="1"/>
                <c:pt idx="0">
                  <c:v>0.57299999999999995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522-44D0-8B37-FAE05C6E2890}"/>
            </c:ext>
          </c:extLst>
        </c:ser>
        <c:ser>
          <c:idx val="8"/>
          <c:order val="6"/>
          <c:tx>
            <c:strRef>
              <c:f>results!$A$8</c:f>
              <c:strCache>
                <c:ptCount val="1"/>
                <c:pt idx="0">
                  <c:v>indiamart.com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6"/>
            <c:spPr>
              <a:solidFill>
                <a:schemeClr val="lt1"/>
              </a:solidFill>
              <a:ln w="1587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results!$B$8</c:f>
              <c:numCache>
                <c:formatCode>General</c:formatCode>
                <c:ptCount val="1"/>
                <c:pt idx="0">
                  <c:v>10</c:v>
                </c:pt>
              </c:numCache>
            </c:numRef>
          </c:xVal>
          <c:yVal>
            <c:numRef>
              <c:f>results!$C$8</c:f>
              <c:numCache>
                <c:formatCode>General</c:formatCode>
                <c:ptCount val="1"/>
                <c:pt idx="0">
                  <c:v>0.76800000000000002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522-44D0-8B37-FAE05C6E2890}"/>
            </c:ext>
          </c:extLst>
        </c:ser>
        <c:ser>
          <c:idx val="9"/>
          <c:order val="7"/>
          <c:tx>
            <c:strRef>
              <c:f>results!$A$9</c:f>
              <c:strCache>
                <c:ptCount val="1"/>
                <c:pt idx="0">
                  <c:v>rambler.ru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results!$B$9</c:f>
              <c:numCache>
                <c:formatCode>General</c:formatCode>
                <c:ptCount val="1"/>
                <c:pt idx="0">
                  <c:v>19</c:v>
                </c:pt>
              </c:numCache>
            </c:numRef>
          </c:xVal>
          <c:yVal>
            <c:numRef>
              <c:f>results!$C$9</c:f>
              <c:numCache>
                <c:formatCode>General</c:formatCode>
                <c:ptCount val="1"/>
                <c:pt idx="0">
                  <c:v>123.85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522-44D0-8B37-FAE05C6E2890}"/>
            </c:ext>
          </c:extLst>
        </c:ser>
        <c:ser>
          <c:idx val="10"/>
          <c:order val="8"/>
          <c:tx>
            <c:strRef>
              <c:f>results!$A$10</c:f>
              <c:strCache>
                <c:ptCount val="1"/>
                <c:pt idx="0">
                  <c:v>google.com.ua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lt1"/>
              </a:solidFill>
              <a:ln w="15875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results!$B$10</c:f>
              <c:numCache>
                <c:formatCode>General</c:formatCode>
                <c:ptCount val="1"/>
                <c:pt idx="0">
                  <c:v>10</c:v>
                </c:pt>
              </c:numCache>
            </c:numRef>
          </c:xVal>
          <c:yVal>
            <c:numRef>
              <c:f>results!$C$10</c:f>
              <c:numCache>
                <c:formatCode>General</c:formatCode>
                <c:ptCount val="1"/>
                <c:pt idx="0">
                  <c:v>1.077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522-44D0-8B37-FAE05C6E2890}"/>
            </c:ext>
          </c:extLst>
        </c:ser>
        <c:ser>
          <c:idx val="0"/>
          <c:order val="9"/>
          <c:tx>
            <c:strRef>
              <c:f>results!$A$11</c:f>
              <c:strCache>
                <c:ptCount val="1"/>
                <c:pt idx="0">
                  <c:v>padlet.com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results!$B$11</c:f>
              <c:numCache>
                <c:formatCode>General</c:formatCode>
                <c:ptCount val="1"/>
                <c:pt idx="0">
                  <c:v>9</c:v>
                </c:pt>
              </c:numCache>
            </c:numRef>
          </c:xVal>
          <c:yVal>
            <c:numRef>
              <c:f>results!$C$11</c:f>
              <c:numCache>
                <c:formatCode>General</c:formatCode>
                <c:ptCount val="1"/>
                <c:pt idx="0">
                  <c:v>0.66200000000000003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DC-49F0-9155-7531AD016BE1}"/>
            </c:ext>
          </c:extLst>
        </c:ser>
        <c:ser>
          <c:idx val="7"/>
          <c:order val="10"/>
          <c:tx>
            <c:strRef>
              <c:f>results!$A$12</c:f>
              <c:strCache>
                <c:ptCount val="1"/>
                <c:pt idx="0">
                  <c:v>lenta.ru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ot"/>
            <c:size val="6"/>
            <c:spPr>
              <a:solidFill>
                <a:schemeClr val="lt1"/>
              </a:solidFill>
              <a:ln w="1587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results!$B$12</c:f>
              <c:numCache>
                <c:formatCode>General</c:formatCode>
                <c:ptCount val="1"/>
                <c:pt idx="0">
                  <c:v>19</c:v>
                </c:pt>
              </c:numCache>
            </c:numRef>
          </c:xVal>
          <c:yVal>
            <c:numRef>
              <c:f>results!$C$12</c:f>
              <c:numCache>
                <c:formatCode>General</c:formatCode>
                <c:ptCount val="1"/>
                <c:pt idx="0">
                  <c:v>121.054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DC-49F0-9155-7531AD016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7912095"/>
        <c:axId val="2114605311"/>
      </c:scatterChart>
      <c:valAx>
        <c:axId val="447912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Hops to Target System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605311"/>
        <c:crosses val="autoZero"/>
        <c:crossBetween val="midCat"/>
      </c:valAx>
      <c:valAx>
        <c:axId val="211460531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RTT (msec)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912095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</xdr:colOff>
      <xdr:row>1</xdr:row>
      <xdr:rowOff>1</xdr:rowOff>
    </xdr:from>
    <xdr:to>
      <xdr:col>17</xdr:col>
      <xdr:colOff>1</xdr:colOff>
      <xdr:row>20</xdr:row>
      <xdr:rowOff>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33D80C-D43F-4B50-BD62-7CC889947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95" workbookViewId="0">
      <selection activeCell="R12" sqref="R12"/>
    </sheetView>
  </sheetViews>
  <sheetFormatPr defaultRowHeight="14.4" x14ac:dyDescent="0.3"/>
  <cols>
    <col min="1" max="1" width="22.77734375" bestFit="1" customWidth="1"/>
    <col min="2" max="2" width="12.6640625" bestFit="1" customWidth="1"/>
    <col min="3" max="3" width="9" bestFit="1" customWidth="1"/>
    <col min="4" max="4" width="15" bestFit="1" customWidth="1"/>
    <col min="5" max="5" width="10.77734375" bestFit="1" customWidth="1"/>
    <col min="6" max="6" width="12.77734375" bestFit="1" customWidth="1"/>
    <col min="7" max="7" width="18.33203125" bestFit="1" customWidth="1"/>
  </cols>
  <sheetData>
    <row r="1" spans="1:7" x14ac:dyDescent="0.3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  <c r="G1" t="s">
        <v>23</v>
      </c>
    </row>
    <row r="2" spans="1:7" x14ac:dyDescent="0.3">
      <c r="A2" t="s">
        <v>5</v>
      </c>
      <c r="B2">
        <v>12</v>
      </c>
      <c r="C2">
        <v>0.60499999999999998</v>
      </c>
      <c r="D2">
        <v>2</v>
      </c>
      <c r="E2" t="b">
        <v>1</v>
      </c>
      <c r="F2" t="b">
        <v>1</v>
      </c>
      <c r="G2">
        <f>C2/(B2*2)</f>
        <v>2.5208333333333333E-2</v>
      </c>
    </row>
    <row r="3" spans="1:7" x14ac:dyDescent="0.3">
      <c r="A3" t="s">
        <v>6</v>
      </c>
      <c r="B3">
        <v>16</v>
      </c>
      <c r="C3">
        <v>86.382999999999996</v>
      </c>
      <c r="D3">
        <v>2</v>
      </c>
      <c r="E3" t="b">
        <v>1</v>
      </c>
      <c r="F3" t="b">
        <v>1</v>
      </c>
      <c r="G3">
        <f t="shared" ref="G3:G12" si="0">C3/(B3*2)</f>
        <v>2.6994687499999999</v>
      </c>
    </row>
    <row r="4" spans="1:7" x14ac:dyDescent="0.3">
      <c r="A4" t="s">
        <v>7</v>
      </c>
      <c r="B4">
        <v>9</v>
      </c>
      <c r="C4">
        <v>0.59499999999999997</v>
      </c>
      <c r="D4">
        <v>2</v>
      </c>
      <c r="E4" t="b">
        <v>1</v>
      </c>
      <c r="F4" t="b">
        <v>1</v>
      </c>
      <c r="G4">
        <f t="shared" si="0"/>
        <v>3.3055555555555553E-2</v>
      </c>
    </row>
    <row r="5" spans="1:7" x14ac:dyDescent="0.3">
      <c r="A5" t="s">
        <v>8</v>
      </c>
      <c r="B5">
        <v>26</v>
      </c>
      <c r="C5">
        <v>250.09200000000001</v>
      </c>
      <c r="D5">
        <v>2</v>
      </c>
      <c r="E5" t="b">
        <v>1</v>
      </c>
      <c r="F5" t="b">
        <v>1</v>
      </c>
      <c r="G5">
        <f t="shared" si="0"/>
        <v>4.8094615384615391</v>
      </c>
    </row>
    <row r="6" spans="1:7" x14ac:dyDescent="0.3">
      <c r="A6" t="s">
        <v>9</v>
      </c>
      <c r="B6">
        <v>22</v>
      </c>
      <c r="C6">
        <v>119.985</v>
      </c>
      <c r="D6">
        <v>2</v>
      </c>
      <c r="E6" t="b">
        <v>1</v>
      </c>
      <c r="F6" t="b">
        <v>1</v>
      </c>
      <c r="G6">
        <f t="shared" si="0"/>
        <v>2.7269318181818183</v>
      </c>
    </row>
    <row r="7" spans="1:7" x14ac:dyDescent="0.3">
      <c r="A7" t="s">
        <v>10</v>
      </c>
      <c r="B7">
        <v>9</v>
      </c>
      <c r="C7">
        <v>0.57299999999999995</v>
      </c>
      <c r="D7">
        <v>2</v>
      </c>
      <c r="E7" t="b">
        <v>1</v>
      </c>
      <c r="F7" t="b">
        <v>1</v>
      </c>
      <c r="G7">
        <f t="shared" si="0"/>
        <v>3.1833333333333332E-2</v>
      </c>
    </row>
    <row r="8" spans="1:7" x14ac:dyDescent="0.3">
      <c r="A8" t="s">
        <v>11</v>
      </c>
      <c r="B8">
        <v>10</v>
      </c>
      <c r="C8">
        <v>0.76800000000000002</v>
      </c>
      <c r="D8">
        <v>2</v>
      </c>
      <c r="E8" t="b">
        <v>1</v>
      </c>
      <c r="F8" t="b">
        <v>1</v>
      </c>
      <c r="G8">
        <f t="shared" si="0"/>
        <v>3.8400000000000004E-2</v>
      </c>
    </row>
    <row r="9" spans="1:7" x14ac:dyDescent="0.3">
      <c r="A9" t="s">
        <v>15</v>
      </c>
      <c r="B9">
        <v>19</v>
      </c>
      <c r="C9">
        <v>123.85</v>
      </c>
      <c r="D9">
        <v>2</v>
      </c>
      <c r="E9" t="b">
        <v>1</v>
      </c>
      <c r="F9" t="b">
        <v>1</v>
      </c>
      <c r="G9">
        <f t="shared" si="0"/>
        <v>3.2592105263157891</v>
      </c>
    </row>
    <row r="10" spans="1:7" x14ac:dyDescent="0.3">
      <c r="A10" t="s">
        <v>12</v>
      </c>
      <c r="B10">
        <v>10</v>
      </c>
      <c r="C10">
        <v>1.077</v>
      </c>
      <c r="D10">
        <v>2</v>
      </c>
      <c r="E10" t="b">
        <v>1</v>
      </c>
      <c r="F10" t="b">
        <v>1</v>
      </c>
      <c r="G10">
        <f t="shared" si="0"/>
        <v>5.3849999999999995E-2</v>
      </c>
    </row>
    <row r="11" spans="1:7" x14ac:dyDescent="0.3">
      <c r="A11" t="s">
        <v>13</v>
      </c>
      <c r="B11">
        <v>9</v>
      </c>
      <c r="C11">
        <v>0.66200000000000003</v>
      </c>
      <c r="D11">
        <v>2</v>
      </c>
      <c r="E11" t="b">
        <v>1</v>
      </c>
      <c r="F11" t="b">
        <v>1</v>
      </c>
      <c r="G11">
        <f t="shared" si="0"/>
        <v>3.6777777777777777E-2</v>
      </c>
    </row>
    <row r="12" spans="1:7" x14ac:dyDescent="0.3">
      <c r="A12" t="s">
        <v>14</v>
      </c>
      <c r="B12">
        <v>19</v>
      </c>
      <c r="C12">
        <v>121.054</v>
      </c>
      <c r="D12">
        <v>2</v>
      </c>
      <c r="E12" t="b">
        <v>1</v>
      </c>
      <c r="F12" t="b">
        <v>1</v>
      </c>
      <c r="G12">
        <f t="shared" si="0"/>
        <v>3.1856315789473686</v>
      </c>
    </row>
    <row r="14" spans="1:7" x14ac:dyDescent="0.3">
      <c r="F14" t="s">
        <v>16</v>
      </c>
      <c r="G14">
        <f>AVERAGE(G2:G12)</f>
        <v>1.5363481101733194</v>
      </c>
    </row>
    <row r="15" spans="1:7" x14ac:dyDescent="0.3">
      <c r="F15" t="s">
        <v>17</v>
      </c>
      <c r="G15">
        <f>_xlfn.STDEV.P(G2:G12)</f>
        <v>1.7233518761999724</v>
      </c>
    </row>
    <row r="17" spans="6:7" x14ac:dyDescent="0.3">
      <c r="F17" t="s">
        <v>18</v>
      </c>
      <c r="G17">
        <f>AVERAGE(G2,G4,G7,G8,G10,G11)</f>
        <v>3.6520833333333329E-2</v>
      </c>
    </row>
    <row r="18" spans="6:7" x14ac:dyDescent="0.3">
      <c r="F18" t="s">
        <v>19</v>
      </c>
      <c r="G18">
        <f>_xlfn.STDEV.S(G2,G4,G7,G10,G11)</f>
        <v>1.0742593342782488E-2</v>
      </c>
    </row>
    <row r="20" spans="6:7" x14ac:dyDescent="0.3">
      <c r="F20" t="s">
        <v>21</v>
      </c>
      <c r="G20">
        <f>AVERAGE(G3,G5,G6,G9,G12)</f>
        <v>3.3361408423813024</v>
      </c>
    </row>
    <row r="21" spans="6:7" x14ac:dyDescent="0.3">
      <c r="F21" t="s">
        <v>20</v>
      </c>
      <c r="G21">
        <f>_xlfn.STDEV.S(G5,G3,G6,G9,G12)</f>
        <v>0.86251553229362321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Zubair Mukhi</cp:lastModifiedBy>
  <dcterms:created xsi:type="dcterms:W3CDTF">2019-12-02T18:05:09Z</dcterms:created>
  <dcterms:modified xsi:type="dcterms:W3CDTF">2019-12-03T04:42:56Z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9905803b-23b6-405f-813d-3647848e816a</vt:lpwstr>
  </property>
</Properties>
</file>