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/>
  <xr:revisionPtr revIDLastSave="0" documentId="13_ncr:1_{695BAA11-BCBC-478A-95F1-93C288AFBCD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ody-gender" sheetId="1" r:id="rId1"/>
    <sheet name="body-race" sheetId="2" r:id="rId2"/>
    <sheet name="race-gend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ev83PlKllf4I1H8WgX895fDSHfjYuCvrSZMT8pK6s6I="/>
    </ext>
  </extLst>
</workbook>
</file>

<file path=xl/calcChain.xml><?xml version="1.0" encoding="utf-8"?>
<calcChain xmlns="http://schemas.openxmlformats.org/spreadsheetml/2006/main">
  <c r="L150" i="3" l="1"/>
  <c r="K150" i="3"/>
  <c r="J150" i="3"/>
  <c r="I150" i="3"/>
  <c r="N150" i="3" s="1"/>
  <c r="H150" i="3"/>
  <c r="G150" i="3"/>
  <c r="F150" i="3"/>
  <c r="E150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U73" i="3"/>
  <c r="J72" i="3"/>
  <c r="H72" i="3"/>
  <c r="I72" i="3" s="1"/>
  <c r="G72" i="3"/>
  <c r="U70" i="3"/>
  <c r="S70" i="3"/>
  <c r="S73" i="3" s="1"/>
  <c r="R70" i="3"/>
  <c r="R73" i="3" s="1"/>
  <c r="Q70" i="3"/>
  <c r="Q73" i="3" s="1"/>
  <c r="N70" i="3"/>
  <c r="J58" i="3"/>
  <c r="I58" i="3"/>
  <c r="H58" i="3"/>
  <c r="G58" i="3"/>
  <c r="U53" i="3"/>
  <c r="S53" i="3"/>
  <c r="R53" i="3"/>
  <c r="Q53" i="3"/>
  <c r="T53" i="3" s="1"/>
  <c r="N53" i="3"/>
  <c r="J44" i="3"/>
  <c r="H44" i="3"/>
  <c r="I44" i="3" s="1"/>
  <c r="G44" i="3"/>
  <c r="E44" i="3"/>
  <c r="U36" i="3"/>
  <c r="S36" i="3"/>
  <c r="T36" i="3" s="1"/>
  <c r="R36" i="3"/>
  <c r="Q36" i="3"/>
  <c r="N36" i="3"/>
  <c r="J30" i="3"/>
  <c r="H30" i="3"/>
  <c r="G30" i="3"/>
  <c r="I30" i="3" s="1"/>
  <c r="U19" i="3"/>
  <c r="S19" i="3"/>
  <c r="R19" i="3"/>
  <c r="Q19" i="3"/>
  <c r="T19" i="3" s="1"/>
  <c r="N19" i="3"/>
  <c r="J16" i="3"/>
  <c r="H16" i="3"/>
  <c r="I16" i="3" s="1"/>
  <c r="G16" i="3"/>
  <c r="L152" i="2"/>
  <c r="K152" i="2"/>
  <c r="J152" i="2"/>
  <c r="I152" i="2"/>
  <c r="H152" i="2"/>
  <c r="G152" i="2"/>
  <c r="F152" i="2"/>
  <c r="E152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I72" i="2"/>
  <c r="G72" i="2"/>
  <c r="H72" i="2" s="1"/>
  <c r="E72" i="2"/>
  <c r="U70" i="2"/>
  <c r="U73" i="2" s="1"/>
  <c r="T70" i="2"/>
  <c r="S70" i="2"/>
  <c r="R70" i="2"/>
  <c r="Q70" i="2"/>
  <c r="N70" i="2"/>
  <c r="I58" i="2"/>
  <c r="G58" i="2"/>
  <c r="E58" i="2"/>
  <c r="H58" i="2" s="1"/>
  <c r="U53" i="2"/>
  <c r="S53" i="2"/>
  <c r="S73" i="2" s="1"/>
  <c r="R53" i="2"/>
  <c r="R73" i="2" s="1"/>
  <c r="Q53" i="2"/>
  <c r="T53" i="2" s="1"/>
  <c r="N53" i="2"/>
  <c r="I44" i="2"/>
  <c r="E44" i="2"/>
  <c r="U36" i="2"/>
  <c r="S36" i="2"/>
  <c r="R36" i="2"/>
  <c r="Q36" i="2"/>
  <c r="T36" i="2" s="1"/>
  <c r="N36" i="2"/>
  <c r="I30" i="2"/>
  <c r="G30" i="2"/>
  <c r="E30" i="2"/>
  <c r="H30" i="2" s="1"/>
  <c r="U19" i="2"/>
  <c r="S19" i="2"/>
  <c r="T19" i="2" s="1"/>
  <c r="R19" i="2"/>
  <c r="Q19" i="2"/>
  <c r="N19" i="2"/>
  <c r="I16" i="2"/>
  <c r="G16" i="2"/>
  <c r="E16" i="2"/>
  <c r="M152" i="1"/>
  <c r="F153" i="1" s="1"/>
  <c r="L152" i="1"/>
  <c r="K152" i="1"/>
  <c r="J152" i="1"/>
  <c r="N152" i="1" s="1"/>
  <c r="I153" i="1" s="1"/>
  <c r="I152" i="1"/>
  <c r="H152" i="1"/>
  <c r="G152" i="1"/>
  <c r="F152" i="1"/>
  <c r="E152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R73" i="1"/>
  <c r="Q73" i="1"/>
  <c r="T73" i="1" s="1"/>
  <c r="J72" i="1"/>
  <c r="H72" i="1"/>
  <c r="I72" i="1" s="1"/>
  <c r="G72" i="1"/>
  <c r="U70" i="1"/>
  <c r="S70" i="1"/>
  <c r="R70" i="1"/>
  <c r="Q70" i="1"/>
  <c r="T70" i="1" s="1"/>
  <c r="N70" i="1"/>
  <c r="J58" i="1"/>
  <c r="H58" i="1"/>
  <c r="I58" i="1" s="1"/>
  <c r="G58" i="1"/>
  <c r="U53" i="1"/>
  <c r="U73" i="1" s="1"/>
  <c r="S53" i="1"/>
  <c r="S73" i="1" s="1"/>
  <c r="R53" i="1"/>
  <c r="Q53" i="1"/>
  <c r="N53" i="1"/>
  <c r="J44" i="1"/>
  <c r="H44" i="1"/>
  <c r="I44" i="1" s="1"/>
  <c r="G44" i="1"/>
  <c r="E44" i="1"/>
  <c r="U36" i="1"/>
  <c r="S36" i="1"/>
  <c r="R36" i="1"/>
  <c r="Q36" i="1"/>
  <c r="T36" i="1" s="1"/>
  <c r="N36" i="1"/>
  <c r="J30" i="1"/>
  <c r="I30" i="1"/>
  <c r="H30" i="1"/>
  <c r="G30" i="1"/>
  <c r="U19" i="1"/>
  <c r="S19" i="1"/>
  <c r="R19" i="1"/>
  <c r="Q19" i="1"/>
  <c r="T19" i="1" s="1"/>
  <c r="N19" i="1"/>
  <c r="J16" i="1"/>
  <c r="H16" i="1"/>
  <c r="G16" i="1"/>
  <c r="I16" i="1" s="1"/>
  <c r="L153" i="1" l="1"/>
  <c r="K153" i="1"/>
  <c r="L151" i="3"/>
  <c r="K151" i="3"/>
  <c r="J151" i="3"/>
  <c r="I151" i="3"/>
  <c r="I153" i="2"/>
  <c r="J153" i="2"/>
  <c r="K153" i="2"/>
  <c r="T73" i="3"/>
  <c r="L153" i="2"/>
  <c r="T53" i="1"/>
  <c r="M152" i="2"/>
  <c r="T70" i="3"/>
  <c r="H153" i="1"/>
  <c r="Q73" i="2"/>
  <c r="T73" i="2" s="1"/>
  <c r="N152" i="2"/>
  <c r="G153" i="1"/>
  <c r="J153" i="1"/>
  <c r="M150" i="3"/>
  <c r="G151" i="3" s="1"/>
  <c r="E153" i="1"/>
  <c r="H151" i="3" l="1"/>
  <c r="F151" i="3"/>
  <c r="G153" i="2"/>
  <c r="F153" i="2"/>
  <c r="E153" i="2"/>
  <c r="H153" i="2"/>
  <c r="E151" i="3"/>
</calcChain>
</file>

<file path=xl/sharedStrings.xml><?xml version="1.0" encoding="utf-8"?>
<sst xmlns="http://schemas.openxmlformats.org/spreadsheetml/2006/main" count="2410" uniqueCount="50">
  <si>
    <t>Rate</t>
  </si>
  <si>
    <t>By Dataset</t>
  </si>
  <si>
    <t>By Model</t>
  </si>
  <si>
    <t>Technique</t>
  </si>
  <si>
    <t>model</t>
  </si>
  <si>
    <t>dataset</t>
  </si>
  <si>
    <t>set</t>
  </si>
  <si>
    <t>num_errors</t>
  </si>
  <si>
    <t>num_occurrences</t>
  </si>
  <si>
    <t>num_cases_modified</t>
  </si>
  <si>
    <t>err_rate</t>
  </si>
  <si>
    <t>time (s)</t>
  </si>
  <si>
    <t>overview_intersectional_body_gender</t>
  </si>
  <si>
    <t>bert-base-uncased</t>
  </si>
  <si>
    <t>ledgar</t>
  </si>
  <si>
    <t>test</t>
  </si>
  <si>
    <t>validation</t>
  </si>
  <si>
    <t>train</t>
  </si>
  <si>
    <t>microsoft/deberta-base</t>
  </si>
  <si>
    <t>scotus</t>
  </si>
  <si>
    <t>roberta-base</t>
  </si>
  <si>
    <t>ecthr_a</t>
  </si>
  <si>
    <t>nlpaueb/legal-bert-base-uncased</t>
  </si>
  <si>
    <t>ecthr_b</t>
  </si>
  <si>
    <t>Total</t>
  </si>
  <si>
    <t>eurlex</t>
  </si>
  <si>
    <t>Total all models</t>
  </si>
  <si>
    <t>Details</t>
  </si>
  <si>
    <t>description</t>
  </si>
  <si>
    <t>error_body_only_error</t>
  </si>
  <si>
    <t>error_gender_only_error</t>
  </si>
  <si>
    <t>error_both_error</t>
  </si>
  <si>
    <t>error_intersection_only_error</t>
  </si>
  <si>
    <t>not_body_only_error</t>
  </si>
  <si>
    <t>not_gender_only_error</t>
  </si>
  <si>
    <t>not_both_error</t>
  </si>
  <si>
    <t>not_no_error</t>
  </si>
  <si>
    <t>nb_errors</t>
  </si>
  <si>
    <t>nb_no_error</t>
  </si>
  <si>
    <t>intersectionality</t>
  </si>
  <si>
    <t>total_ledgar</t>
  </si>
  <si>
    <t>total_scotus</t>
  </si>
  <si>
    <t>total_ecthr_a</t>
  </si>
  <si>
    <t>total_ecthr_b</t>
  </si>
  <si>
    <t>total_eurlex</t>
  </si>
  <si>
    <t>overview_intersectional_body_race</t>
  </si>
  <si>
    <t>None</t>
  </si>
  <si>
    <t>error_race_only_error</t>
  </si>
  <si>
    <t>not_race_only_error</t>
  </si>
  <si>
    <t>overview_intersectional_race_gender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</si>
</sst>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2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Arial"/>
    </font>
    <font>
      <sz val="8"/>
      <color theme="1"/>
      <name val="&quot;Liberation Sans&quot;"/>
    </font>
    <font>
      <sz val="8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27"/>
  <sheetViews>
    <sheetView tabSelected="1" workbookViewId="0">
      <selection sqref="A1:D1"/>
    </sheetView>
  </sheetViews>
  <sheetFormatPr baseColWidth="10" defaultColWidth="14.42578125" defaultRowHeight="15" customHeight="1"/>
  <cols>
    <col min="1" max="1" width="40" customWidth="1"/>
    <col min="2" max="18" width="9.140625" customWidth="1"/>
    <col min="19" max="19" width="10.85546875" customWidth="1"/>
    <col min="20" max="27" width="9.140625" customWidth="1"/>
  </cols>
  <sheetData>
    <row r="1" spans="1:21" ht="15.75">
      <c r="A1" s="8" t="s">
        <v>0</v>
      </c>
      <c r="B1" s="9"/>
      <c r="C1" s="9"/>
      <c r="D1" s="9"/>
      <c r="E1" s="1"/>
      <c r="F1" s="1"/>
      <c r="G1" s="1"/>
      <c r="H1" s="1"/>
      <c r="I1" s="1"/>
    </row>
    <row r="2" spans="1:21" ht="15.75">
      <c r="A2" s="10" t="s">
        <v>1</v>
      </c>
      <c r="B2" s="9"/>
      <c r="C2" s="9"/>
      <c r="D2" s="9"/>
      <c r="E2" s="1"/>
      <c r="F2" s="1"/>
      <c r="G2" s="1"/>
      <c r="H2" s="1"/>
      <c r="I2" s="1"/>
      <c r="M2" s="10" t="s">
        <v>2</v>
      </c>
      <c r="N2" s="9"/>
      <c r="O2" s="9"/>
      <c r="P2" s="9"/>
      <c r="Q2" s="1"/>
      <c r="R2" s="1"/>
      <c r="S2" s="1"/>
      <c r="T2" s="1"/>
      <c r="U2" s="1"/>
    </row>
    <row r="3" spans="1:2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M3" s="1" t="s">
        <v>3</v>
      </c>
      <c r="N3" s="1" t="s">
        <v>4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</row>
    <row r="4" spans="1:21">
      <c r="A4" s="1" t="s">
        <v>12</v>
      </c>
      <c r="B4" s="1" t="s">
        <v>13</v>
      </c>
      <c r="C4" s="1" t="s">
        <v>14</v>
      </c>
      <c r="D4" s="1" t="s">
        <v>15</v>
      </c>
      <c r="E4" s="1">
        <v>0</v>
      </c>
      <c r="F4" s="1">
        <v>0</v>
      </c>
      <c r="G4" s="1">
        <v>656</v>
      </c>
      <c r="H4" s="1">
        <v>0</v>
      </c>
      <c r="I4" s="1">
        <v>471.90300000000002</v>
      </c>
      <c r="M4" s="1" t="s">
        <v>12</v>
      </c>
      <c r="N4" s="1" t="s">
        <v>13</v>
      </c>
      <c r="O4" s="1" t="s">
        <v>14</v>
      </c>
      <c r="P4" s="1" t="s">
        <v>15</v>
      </c>
      <c r="Q4" s="1">
        <v>0</v>
      </c>
      <c r="R4" s="1">
        <v>0</v>
      </c>
      <c r="S4" s="1">
        <v>656</v>
      </c>
      <c r="T4" s="1">
        <v>0</v>
      </c>
      <c r="U4" s="1">
        <v>471.90300000000002</v>
      </c>
    </row>
    <row r="5" spans="1:21">
      <c r="A5" s="1" t="s">
        <v>12</v>
      </c>
      <c r="B5" s="1" t="s">
        <v>13</v>
      </c>
      <c r="C5" s="1" t="s">
        <v>14</v>
      </c>
      <c r="D5" s="1" t="s">
        <v>16</v>
      </c>
      <c r="E5" s="1">
        <v>0</v>
      </c>
      <c r="F5" s="1">
        <v>0</v>
      </c>
      <c r="G5" s="1">
        <v>54</v>
      </c>
      <c r="H5" s="1">
        <v>0</v>
      </c>
      <c r="I5" s="1">
        <v>480.613</v>
      </c>
      <c r="M5" s="1" t="s">
        <v>12</v>
      </c>
      <c r="N5" s="1" t="s">
        <v>13</v>
      </c>
      <c r="O5" s="1" t="s">
        <v>14</v>
      </c>
      <c r="P5" s="1" t="s">
        <v>16</v>
      </c>
      <c r="Q5" s="1">
        <v>0</v>
      </c>
      <c r="R5" s="1">
        <v>0</v>
      </c>
      <c r="S5" s="1">
        <v>54</v>
      </c>
      <c r="T5" s="1">
        <v>0</v>
      </c>
      <c r="U5" s="1">
        <v>480.613</v>
      </c>
    </row>
    <row r="6" spans="1:21">
      <c r="A6" s="1" t="s">
        <v>12</v>
      </c>
      <c r="B6" s="1" t="s">
        <v>13</v>
      </c>
      <c r="C6" s="1" t="s">
        <v>14</v>
      </c>
      <c r="D6" s="1" t="s">
        <v>17</v>
      </c>
      <c r="E6" s="1">
        <v>5</v>
      </c>
      <c r="F6" s="1">
        <v>0</v>
      </c>
      <c r="G6" s="1">
        <v>9921</v>
      </c>
      <c r="H6" s="1">
        <v>1E-3</v>
      </c>
      <c r="I6" s="1">
        <v>3139.2350000000001</v>
      </c>
      <c r="M6" s="1" t="s">
        <v>12</v>
      </c>
      <c r="N6" s="1" t="s">
        <v>13</v>
      </c>
      <c r="O6" s="1" t="s">
        <v>14</v>
      </c>
      <c r="P6" s="1" t="s">
        <v>17</v>
      </c>
      <c r="Q6" s="1">
        <v>5</v>
      </c>
      <c r="R6" s="1">
        <v>0</v>
      </c>
      <c r="S6" s="1">
        <v>9921</v>
      </c>
      <c r="T6" s="1">
        <v>1E-3</v>
      </c>
      <c r="U6" s="1">
        <v>3139.2350000000001</v>
      </c>
    </row>
    <row r="7" spans="1:21">
      <c r="A7" s="1" t="s">
        <v>12</v>
      </c>
      <c r="B7" s="1" t="s">
        <v>18</v>
      </c>
      <c r="C7" s="1" t="s">
        <v>14</v>
      </c>
      <c r="D7" s="1" t="s">
        <v>15</v>
      </c>
      <c r="E7" s="1">
        <v>0</v>
      </c>
      <c r="F7" s="1">
        <v>0</v>
      </c>
      <c r="G7" s="1">
        <v>656</v>
      </c>
      <c r="H7" s="1">
        <v>0</v>
      </c>
      <c r="I7" s="1">
        <v>474.10899999999998</v>
      </c>
      <c r="M7" s="1" t="s">
        <v>12</v>
      </c>
      <c r="N7" s="1" t="s">
        <v>13</v>
      </c>
      <c r="O7" s="1" t="s">
        <v>19</v>
      </c>
      <c r="P7" s="1" t="s">
        <v>15</v>
      </c>
      <c r="Q7" s="1">
        <v>6525</v>
      </c>
      <c r="R7" s="1">
        <v>0</v>
      </c>
      <c r="S7" s="1">
        <v>97382</v>
      </c>
      <c r="T7" s="1">
        <v>6.7000000000000004E-2</v>
      </c>
      <c r="U7" s="1">
        <v>4351.4470000000001</v>
      </c>
    </row>
    <row r="8" spans="1:21">
      <c r="A8" s="1" t="s">
        <v>12</v>
      </c>
      <c r="B8" s="1" t="s">
        <v>18</v>
      </c>
      <c r="C8" s="1" t="s">
        <v>14</v>
      </c>
      <c r="D8" s="1" t="s">
        <v>16</v>
      </c>
      <c r="E8" s="1">
        <v>0</v>
      </c>
      <c r="F8" s="1">
        <v>0</v>
      </c>
      <c r="G8" s="1">
        <v>54</v>
      </c>
      <c r="H8" s="1">
        <v>0</v>
      </c>
      <c r="I8" s="1">
        <v>474.322</v>
      </c>
      <c r="M8" s="1" t="s">
        <v>12</v>
      </c>
      <c r="N8" s="1" t="s">
        <v>13</v>
      </c>
      <c r="O8" s="1" t="s">
        <v>19</v>
      </c>
      <c r="P8" s="1" t="s">
        <v>16</v>
      </c>
      <c r="Q8" s="1">
        <v>1997</v>
      </c>
      <c r="R8" s="1">
        <v>0</v>
      </c>
      <c r="S8" s="1">
        <v>91990</v>
      </c>
      <c r="T8" s="1">
        <v>2.1999999999999999E-2</v>
      </c>
      <c r="U8" s="1">
        <v>5118.143</v>
      </c>
    </row>
    <row r="9" spans="1:21">
      <c r="A9" s="1" t="s">
        <v>12</v>
      </c>
      <c r="B9" s="1" t="s">
        <v>18</v>
      </c>
      <c r="C9" s="1" t="s">
        <v>14</v>
      </c>
      <c r="D9" s="1" t="s">
        <v>17</v>
      </c>
      <c r="E9" s="1">
        <v>17</v>
      </c>
      <c r="F9" s="1">
        <v>0</v>
      </c>
      <c r="G9" s="1">
        <v>9921</v>
      </c>
      <c r="H9" s="1">
        <v>2E-3</v>
      </c>
      <c r="I9" s="1">
        <v>3169.0419999999999</v>
      </c>
      <c r="M9" s="1" t="s">
        <v>12</v>
      </c>
      <c r="N9" s="1" t="s">
        <v>13</v>
      </c>
      <c r="O9" s="1" t="s">
        <v>19</v>
      </c>
      <c r="P9" s="1" t="s">
        <v>17</v>
      </c>
      <c r="Q9" s="1">
        <v>4013</v>
      </c>
      <c r="R9" s="1">
        <v>0</v>
      </c>
      <c r="S9" s="1">
        <v>494546</v>
      </c>
      <c r="T9" s="1">
        <v>8.0000000000000002E-3</v>
      </c>
      <c r="U9" s="1">
        <v>24758.712</v>
      </c>
    </row>
    <row r="10" spans="1:21">
      <c r="A10" s="1" t="s">
        <v>12</v>
      </c>
      <c r="B10" s="1" t="s">
        <v>20</v>
      </c>
      <c r="C10" s="1" t="s">
        <v>14</v>
      </c>
      <c r="D10" s="1" t="s">
        <v>15</v>
      </c>
      <c r="E10" s="1">
        <v>0</v>
      </c>
      <c r="F10" s="1">
        <v>0</v>
      </c>
      <c r="G10" s="1">
        <v>656</v>
      </c>
      <c r="H10" s="1">
        <v>0</v>
      </c>
      <c r="I10" s="1">
        <v>466.42</v>
      </c>
      <c r="M10" s="1" t="s">
        <v>12</v>
      </c>
      <c r="N10" s="1" t="s">
        <v>13</v>
      </c>
      <c r="O10" s="1" t="s">
        <v>21</v>
      </c>
      <c r="P10" s="1" t="s">
        <v>15</v>
      </c>
      <c r="Q10" s="1">
        <v>33966</v>
      </c>
      <c r="R10" s="1">
        <v>0</v>
      </c>
      <c r="S10" s="1">
        <v>233050</v>
      </c>
      <c r="T10" s="1">
        <v>0.14599999999999999</v>
      </c>
      <c r="U10" s="1">
        <v>10369.022000000001</v>
      </c>
    </row>
    <row r="11" spans="1:21">
      <c r="A11" s="1" t="s">
        <v>12</v>
      </c>
      <c r="B11" s="1" t="s">
        <v>20</v>
      </c>
      <c r="C11" s="1" t="s">
        <v>14</v>
      </c>
      <c r="D11" s="1" t="s">
        <v>16</v>
      </c>
      <c r="E11" s="1">
        <v>2</v>
      </c>
      <c r="F11" s="1">
        <v>0</v>
      </c>
      <c r="G11" s="1">
        <v>54</v>
      </c>
      <c r="H11" s="1">
        <v>3.6999999999999998E-2</v>
      </c>
      <c r="I11" s="1">
        <v>475.11</v>
      </c>
      <c r="M11" s="1" t="s">
        <v>12</v>
      </c>
      <c r="N11" s="1" t="s">
        <v>13</v>
      </c>
      <c r="O11" s="1" t="s">
        <v>21</v>
      </c>
      <c r="P11" s="1" t="s">
        <v>16</v>
      </c>
      <c r="Q11" s="1">
        <v>34500</v>
      </c>
      <c r="R11" s="1">
        <v>0</v>
      </c>
      <c r="S11" s="1">
        <v>214275</v>
      </c>
      <c r="T11" s="1">
        <v>0.161</v>
      </c>
      <c r="U11" s="1">
        <v>9396.8240000000005</v>
      </c>
    </row>
    <row r="12" spans="1:21">
      <c r="A12" s="1" t="s">
        <v>12</v>
      </c>
      <c r="B12" s="1" t="s">
        <v>20</v>
      </c>
      <c r="C12" s="1" t="s">
        <v>14</v>
      </c>
      <c r="D12" s="1" t="s">
        <v>17</v>
      </c>
      <c r="E12" s="1">
        <v>450</v>
      </c>
      <c r="F12" s="1">
        <v>0</v>
      </c>
      <c r="G12" s="1">
        <v>9921</v>
      </c>
      <c r="H12" s="1">
        <v>4.4999999999999998E-2</v>
      </c>
      <c r="I12" s="1">
        <v>3040.3159999999998</v>
      </c>
      <c r="M12" s="1" t="s">
        <v>12</v>
      </c>
      <c r="N12" s="1" t="s">
        <v>13</v>
      </c>
      <c r="O12" s="1" t="s">
        <v>21</v>
      </c>
      <c r="P12" s="1" t="s">
        <v>17</v>
      </c>
      <c r="Q12" s="1">
        <v>94375</v>
      </c>
      <c r="R12" s="1">
        <v>0</v>
      </c>
      <c r="S12" s="1">
        <v>1586111</v>
      </c>
      <c r="T12" s="1">
        <v>0.06</v>
      </c>
      <c r="U12" s="1">
        <v>74353.702999999994</v>
      </c>
    </row>
    <row r="13" spans="1:21">
      <c r="A13" s="1" t="s">
        <v>12</v>
      </c>
      <c r="B13" s="1" t="s">
        <v>22</v>
      </c>
      <c r="C13" s="1" t="s">
        <v>14</v>
      </c>
      <c r="D13" s="1" t="s">
        <v>15</v>
      </c>
      <c r="E13" s="1">
        <v>0</v>
      </c>
      <c r="F13" s="1">
        <v>0</v>
      </c>
      <c r="G13" s="1">
        <v>656</v>
      </c>
      <c r="H13" s="1">
        <v>0</v>
      </c>
      <c r="I13" s="1">
        <v>466.339</v>
      </c>
      <c r="M13" s="1" t="s">
        <v>12</v>
      </c>
      <c r="N13" s="1" t="s">
        <v>13</v>
      </c>
      <c r="O13" s="1" t="s">
        <v>23</v>
      </c>
      <c r="P13" s="1" t="s">
        <v>15</v>
      </c>
      <c r="Q13" s="1">
        <v>38505</v>
      </c>
      <c r="R13" s="1">
        <v>0</v>
      </c>
      <c r="S13" s="1">
        <v>233050</v>
      </c>
      <c r="T13" s="1">
        <v>0.16500000000000001</v>
      </c>
      <c r="U13" s="1">
        <v>10270.423000000001</v>
      </c>
    </row>
    <row r="14" spans="1:21">
      <c r="A14" s="1" t="s">
        <v>12</v>
      </c>
      <c r="B14" s="1" t="s">
        <v>22</v>
      </c>
      <c r="C14" s="1" t="s">
        <v>14</v>
      </c>
      <c r="D14" s="1" t="s">
        <v>16</v>
      </c>
      <c r="E14" s="1">
        <v>0</v>
      </c>
      <c r="F14" s="1">
        <v>0</v>
      </c>
      <c r="G14" s="1">
        <v>54</v>
      </c>
      <c r="H14" s="1">
        <v>0</v>
      </c>
      <c r="I14" s="1">
        <v>473.83499999999998</v>
      </c>
      <c r="M14" s="1" t="s">
        <v>12</v>
      </c>
      <c r="N14" s="1" t="s">
        <v>13</v>
      </c>
      <c r="O14" s="1" t="s">
        <v>23</v>
      </c>
      <c r="P14" s="1" t="s">
        <v>16</v>
      </c>
      <c r="Q14" s="1">
        <v>49347</v>
      </c>
      <c r="R14" s="1">
        <v>0</v>
      </c>
      <c r="S14" s="1">
        <v>214275</v>
      </c>
      <c r="T14" s="1">
        <v>0.23</v>
      </c>
      <c r="U14" s="1">
        <v>9557.7800000000007</v>
      </c>
    </row>
    <row r="15" spans="1:21">
      <c r="A15" s="1" t="s">
        <v>12</v>
      </c>
      <c r="B15" s="1" t="s">
        <v>22</v>
      </c>
      <c r="C15" s="1" t="s">
        <v>14</v>
      </c>
      <c r="D15" s="1" t="s">
        <v>17</v>
      </c>
      <c r="E15" s="1">
        <v>0</v>
      </c>
      <c r="F15" s="1">
        <v>0</v>
      </c>
      <c r="G15" s="1">
        <v>9921</v>
      </c>
      <c r="H15" s="1">
        <v>0</v>
      </c>
      <c r="I15" s="1">
        <v>3077.6770000000001</v>
      </c>
      <c r="M15" s="1" t="s">
        <v>12</v>
      </c>
      <c r="N15" s="1" t="s">
        <v>13</v>
      </c>
      <c r="O15" s="1" t="s">
        <v>23</v>
      </c>
      <c r="P15" s="1" t="s">
        <v>17</v>
      </c>
      <c r="Q15" s="1">
        <v>75375</v>
      </c>
      <c r="R15" s="1">
        <v>0</v>
      </c>
      <c r="S15" s="1">
        <v>1586111</v>
      </c>
      <c r="T15" s="1">
        <v>4.8000000000000001E-2</v>
      </c>
      <c r="U15" s="1">
        <v>74441.717000000004</v>
      </c>
    </row>
    <row r="16" spans="1:21">
      <c r="A16" s="2" t="s">
        <v>24</v>
      </c>
      <c r="B16" s="2"/>
      <c r="C16" s="2"/>
      <c r="D16" s="2"/>
      <c r="E16" s="2"/>
      <c r="F16" s="2"/>
      <c r="G16" s="3">
        <f>SUM(G4:G15)</f>
        <v>42524</v>
      </c>
      <c r="H16" s="3">
        <f>SUM(E4:E15)</f>
        <v>474</v>
      </c>
      <c r="I16" s="3">
        <f>ROUND(H16/G16,3)</f>
        <v>1.0999999999999999E-2</v>
      </c>
      <c r="J16" s="3">
        <f>SUM(I4:I15)</f>
        <v>16208.920999999998</v>
      </c>
      <c r="M16" s="1" t="s">
        <v>12</v>
      </c>
      <c r="N16" s="1" t="s">
        <v>13</v>
      </c>
      <c r="O16" s="1" t="s">
        <v>25</v>
      </c>
      <c r="P16" s="1" t="s">
        <v>15</v>
      </c>
      <c r="Q16" s="1">
        <v>1505</v>
      </c>
      <c r="R16" s="1">
        <v>0</v>
      </c>
      <c r="S16" s="1">
        <v>10395</v>
      </c>
      <c r="T16" s="1">
        <v>0.14499999999999999</v>
      </c>
      <c r="U16" s="1">
        <v>1825.9939999999999</v>
      </c>
    </row>
    <row r="17" spans="1:21">
      <c r="M17" s="1" t="s">
        <v>12</v>
      </c>
      <c r="N17" s="1" t="s">
        <v>13</v>
      </c>
      <c r="O17" s="1" t="s">
        <v>25</v>
      </c>
      <c r="P17" s="1" t="s">
        <v>16</v>
      </c>
      <c r="Q17" s="1">
        <v>1113</v>
      </c>
      <c r="R17" s="1">
        <v>0</v>
      </c>
      <c r="S17" s="1">
        <v>8128</v>
      </c>
      <c r="T17" s="1">
        <v>0.13700000000000001</v>
      </c>
      <c r="U17" s="1">
        <v>1594.6790000000001</v>
      </c>
    </row>
    <row r="18" spans="1:21">
      <c r="A18" s="1" t="s">
        <v>12</v>
      </c>
      <c r="B18" s="1" t="s">
        <v>13</v>
      </c>
      <c r="C18" s="1" t="s">
        <v>19</v>
      </c>
      <c r="D18" s="1" t="s">
        <v>15</v>
      </c>
      <c r="E18" s="1">
        <v>6525</v>
      </c>
      <c r="F18" s="1">
        <v>0</v>
      </c>
      <c r="G18" s="1">
        <v>97382</v>
      </c>
      <c r="H18" s="1">
        <v>6.7000000000000004E-2</v>
      </c>
      <c r="I18" s="1">
        <v>4351.4470000000001</v>
      </c>
      <c r="M18" s="1" t="s">
        <v>12</v>
      </c>
      <c r="N18" s="1" t="s">
        <v>13</v>
      </c>
      <c r="O18" s="1" t="s">
        <v>25</v>
      </c>
      <c r="P18" s="1" t="s">
        <v>17</v>
      </c>
      <c r="Q18" s="1">
        <v>10905</v>
      </c>
      <c r="R18" s="1">
        <v>0</v>
      </c>
      <c r="S18" s="1">
        <v>74637</v>
      </c>
      <c r="T18" s="1">
        <v>0.14599999999999999</v>
      </c>
      <c r="U18" s="1">
        <v>16409.269</v>
      </c>
    </row>
    <row r="19" spans="1:21">
      <c r="A19" s="1" t="s">
        <v>12</v>
      </c>
      <c r="B19" s="1" t="s">
        <v>13</v>
      </c>
      <c r="C19" s="1" t="s">
        <v>19</v>
      </c>
      <c r="D19" s="1" t="s">
        <v>16</v>
      </c>
      <c r="E19" s="1">
        <v>1997</v>
      </c>
      <c r="F19" s="1">
        <v>0</v>
      </c>
      <c r="G19" s="1">
        <v>91990</v>
      </c>
      <c r="H19" s="1">
        <v>2.1999999999999999E-2</v>
      </c>
      <c r="I19" s="1">
        <v>5118.143</v>
      </c>
      <c r="M19" s="2" t="s">
        <v>24</v>
      </c>
      <c r="N19" s="2" t="str">
        <f>N18</f>
        <v>bert-base-uncased</v>
      </c>
      <c r="O19" s="2"/>
      <c r="P19" s="2"/>
      <c r="Q19" s="3">
        <f t="shared" ref="Q19:S19" si="0">SUM(Q4:Q18)</f>
        <v>352131</v>
      </c>
      <c r="R19" s="3">
        <f t="shared" si="0"/>
        <v>0</v>
      </c>
      <c r="S19" s="3">
        <f t="shared" si="0"/>
        <v>4854581</v>
      </c>
      <c r="T19" s="3">
        <f>ROUND(Q19/S19,3)</f>
        <v>7.2999999999999995E-2</v>
      </c>
      <c r="U19" s="3">
        <f>SUM(U4:U18)</f>
        <v>246539.46400000001</v>
      </c>
    </row>
    <row r="20" spans="1:21">
      <c r="A20" s="1" t="s">
        <v>12</v>
      </c>
      <c r="B20" s="1" t="s">
        <v>13</v>
      </c>
      <c r="C20" s="1" t="s">
        <v>19</v>
      </c>
      <c r="D20" s="1" t="s">
        <v>17</v>
      </c>
      <c r="E20" s="1">
        <v>4013</v>
      </c>
      <c r="F20" s="1">
        <v>0</v>
      </c>
      <c r="G20" s="1">
        <v>494546</v>
      </c>
      <c r="H20" s="1">
        <v>8.0000000000000002E-3</v>
      </c>
      <c r="I20" s="1">
        <v>24758.712</v>
      </c>
      <c r="M20" s="1"/>
      <c r="N20" s="1"/>
      <c r="O20" s="1"/>
      <c r="P20" s="1"/>
      <c r="Q20" s="1"/>
      <c r="R20" s="1"/>
      <c r="S20" s="1"/>
      <c r="T20" s="1"/>
      <c r="U20" s="1"/>
    </row>
    <row r="21" spans="1:21">
      <c r="A21" s="1" t="s">
        <v>12</v>
      </c>
      <c r="B21" s="1" t="s">
        <v>18</v>
      </c>
      <c r="C21" s="1" t="s">
        <v>19</v>
      </c>
      <c r="D21" s="1" t="s">
        <v>15</v>
      </c>
      <c r="E21" s="1">
        <v>3865</v>
      </c>
      <c r="F21" s="1">
        <v>0</v>
      </c>
      <c r="G21" s="1">
        <v>78673</v>
      </c>
      <c r="H21" s="1">
        <v>4.9000000000000002E-2</v>
      </c>
      <c r="I21" s="1">
        <v>5849.2830000000004</v>
      </c>
      <c r="M21" s="1" t="s">
        <v>12</v>
      </c>
      <c r="N21" s="1" t="s">
        <v>18</v>
      </c>
      <c r="O21" s="1" t="s">
        <v>14</v>
      </c>
      <c r="P21" s="1" t="s">
        <v>15</v>
      </c>
      <c r="Q21" s="1">
        <v>0</v>
      </c>
      <c r="R21" s="1">
        <v>0</v>
      </c>
      <c r="S21" s="1">
        <v>656</v>
      </c>
      <c r="T21" s="1">
        <v>0</v>
      </c>
      <c r="U21" s="1">
        <v>474.10899999999998</v>
      </c>
    </row>
    <row r="22" spans="1:21">
      <c r="A22" s="1" t="s">
        <v>12</v>
      </c>
      <c r="B22" s="1" t="s">
        <v>18</v>
      </c>
      <c r="C22" s="1" t="s">
        <v>19</v>
      </c>
      <c r="D22" s="1" t="s">
        <v>16</v>
      </c>
      <c r="E22" s="1">
        <v>2434</v>
      </c>
      <c r="F22" s="1">
        <v>0</v>
      </c>
      <c r="G22" s="1">
        <v>88027</v>
      </c>
      <c r="H22" s="1">
        <v>2.8000000000000001E-2</v>
      </c>
      <c r="I22" s="1">
        <v>7416.3860000000004</v>
      </c>
      <c r="M22" s="1" t="s">
        <v>12</v>
      </c>
      <c r="N22" s="1" t="s">
        <v>18</v>
      </c>
      <c r="O22" s="1" t="s">
        <v>14</v>
      </c>
      <c r="P22" s="1" t="s">
        <v>16</v>
      </c>
      <c r="Q22" s="1">
        <v>0</v>
      </c>
      <c r="R22" s="1">
        <v>0</v>
      </c>
      <c r="S22" s="1">
        <v>54</v>
      </c>
      <c r="T22" s="1">
        <v>0</v>
      </c>
      <c r="U22" s="1">
        <v>474.322</v>
      </c>
    </row>
    <row r="23" spans="1:21" ht="15.75" customHeight="1">
      <c r="A23" s="1" t="s">
        <v>12</v>
      </c>
      <c r="B23" s="1" t="s">
        <v>18</v>
      </c>
      <c r="C23" s="1" t="s">
        <v>19</v>
      </c>
      <c r="D23" s="1" t="s">
        <v>17</v>
      </c>
      <c r="E23" s="1">
        <v>18362</v>
      </c>
      <c r="F23" s="1">
        <v>0</v>
      </c>
      <c r="G23" s="1">
        <v>457600</v>
      </c>
      <c r="H23" s="1">
        <v>0.04</v>
      </c>
      <c r="I23" s="1">
        <v>36150.425000000003</v>
      </c>
      <c r="M23" s="1" t="s">
        <v>12</v>
      </c>
      <c r="N23" s="1" t="s">
        <v>18</v>
      </c>
      <c r="O23" s="1" t="s">
        <v>14</v>
      </c>
      <c r="P23" s="1" t="s">
        <v>17</v>
      </c>
      <c r="Q23" s="1">
        <v>17</v>
      </c>
      <c r="R23" s="1">
        <v>0</v>
      </c>
      <c r="S23" s="1">
        <v>9921</v>
      </c>
      <c r="T23" s="1">
        <v>2E-3</v>
      </c>
      <c r="U23" s="1">
        <v>3169.0419999999999</v>
      </c>
    </row>
    <row r="24" spans="1:21" ht="15.75" customHeight="1">
      <c r="A24" s="1" t="s">
        <v>12</v>
      </c>
      <c r="B24" s="1" t="s">
        <v>20</v>
      </c>
      <c r="C24" s="1" t="s">
        <v>19</v>
      </c>
      <c r="D24" s="1" t="s">
        <v>15</v>
      </c>
      <c r="E24" s="1">
        <v>8970</v>
      </c>
      <c r="F24" s="1">
        <v>0</v>
      </c>
      <c r="G24" s="1">
        <v>78673</v>
      </c>
      <c r="H24" s="1">
        <v>0.114</v>
      </c>
      <c r="I24" s="1">
        <v>3553.982</v>
      </c>
      <c r="M24" s="1" t="s">
        <v>12</v>
      </c>
      <c r="N24" s="1" t="s">
        <v>18</v>
      </c>
      <c r="O24" s="1" t="s">
        <v>19</v>
      </c>
      <c r="P24" s="1" t="s">
        <v>15</v>
      </c>
      <c r="Q24" s="1">
        <v>3865</v>
      </c>
      <c r="R24" s="1">
        <v>0</v>
      </c>
      <c r="S24" s="1">
        <v>78673</v>
      </c>
      <c r="T24" s="1">
        <v>4.9000000000000002E-2</v>
      </c>
      <c r="U24" s="1">
        <v>5849.2830000000004</v>
      </c>
    </row>
    <row r="25" spans="1:21" ht="15.75" customHeight="1">
      <c r="A25" s="1" t="s">
        <v>12</v>
      </c>
      <c r="B25" s="1" t="s">
        <v>20</v>
      </c>
      <c r="C25" s="1" t="s">
        <v>19</v>
      </c>
      <c r="D25" s="1" t="s">
        <v>16</v>
      </c>
      <c r="E25" s="1">
        <v>4856</v>
      </c>
      <c r="F25" s="1">
        <v>0</v>
      </c>
      <c r="G25" s="1">
        <v>88027</v>
      </c>
      <c r="H25" s="1">
        <v>5.5E-2</v>
      </c>
      <c r="I25" s="1">
        <v>4727.4859999999999</v>
      </c>
      <c r="M25" s="1" t="s">
        <v>12</v>
      </c>
      <c r="N25" s="1" t="s">
        <v>18</v>
      </c>
      <c r="O25" s="1" t="s">
        <v>19</v>
      </c>
      <c r="P25" s="1" t="s">
        <v>16</v>
      </c>
      <c r="Q25" s="1">
        <v>2434</v>
      </c>
      <c r="R25" s="1">
        <v>0</v>
      </c>
      <c r="S25" s="1">
        <v>88027</v>
      </c>
      <c r="T25" s="1">
        <v>2.8000000000000001E-2</v>
      </c>
      <c r="U25" s="1">
        <v>7416.3860000000004</v>
      </c>
    </row>
    <row r="26" spans="1:21" ht="15.75" customHeight="1">
      <c r="A26" s="1" t="s">
        <v>12</v>
      </c>
      <c r="B26" s="1" t="s">
        <v>20</v>
      </c>
      <c r="C26" s="1" t="s">
        <v>19</v>
      </c>
      <c r="D26" s="1" t="s">
        <v>17</v>
      </c>
      <c r="E26" s="1">
        <v>19273</v>
      </c>
      <c r="F26" s="1">
        <v>0</v>
      </c>
      <c r="G26" s="1">
        <v>457600</v>
      </c>
      <c r="H26" s="1">
        <v>4.2000000000000003E-2</v>
      </c>
      <c r="I26" s="1">
        <v>22091.504000000001</v>
      </c>
      <c r="M26" s="1" t="s">
        <v>12</v>
      </c>
      <c r="N26" s="1" t="s">
        <v>18</v>
      </c>
      <c r="O26" s="1" t="s">
        <v>19</v>
      </c>
      <c r="P26" s="1" t="s">
        <v>17</v>
      </c>
      <c r="Q26" s="1">
        <v>18362</v>
      </c>
      <c r="R26" s="1">
        <v>0</v>
      </c>
      <c r="S26" s="1">
        <v>457600</v>
      </c>
      <c r="T26" s="1">
        <v>0.04</v>
      </c>
      <c r="U26" s="1">
        <v>36150.425000000003</v>
      </c>
    </row>
    <row r="27" spans="1:21" ht="15.75" customHeight="1">
      <c r="A27" s="1" t="s">
        <v>12</v>
      </c>
      <c r="B27" s="1" t="s">
        <v>22</v>
      </c>
      <c r="C27" s="1" t="s">
        <v>19</v>
      </c>
      <c r="D27" s="1" t="s">
        <v>15</v>
      </c>
      <c r="E27" s="1">
        <v>4929</v>
      </c>
      <c r="F27" s="1">
        <v>0</v>
      </c>
      <c r="G27" s="1">
        <v>94865</v>
      </c>
      <c r="H27" s="1">
        <v>5.1999999999999998E-2</v>
      </c>
      <c r="I27" s="1">
        <v>4272.84</v>
      </c>
      <c r="M27" s="1" t="s">
        <v>12</v>
      </c>
      <c r="N27" s="1" t="s">
        <v>18</v>
      </c>
      <c r="O27" s="1" t="s">
        <v>21</v>
      </c>
      <c r="P27" s="1" t="s">
        <v>15</v>
      </c>
      <c r="Q27" s="1">
        <v>16167</v>
      </c>
      <c r="R27" s="1">
        <v>0</v>
      </c>
      <c r="S27" s="1">
        <v>216599</v>
      </c>
      <c r="T27" s="1">
        <v>7.4999999999999997E-2</v>
      </c>
      <c r="U27" s="1">
        <v>16695.952000000001</v>
      </c>
    </row>
    <row r="28" spans="1:21" ht="15.75" customHeight="1">
      <c r="A28" s="1" t="s">
        <v>12</v>
      </c>
      <c r="B28" s="1" t="s">
        <v>22</v>
      </c>
      <c r="C28" s="1" t="s">
        <v>19</v>
      </c>
      <c r="D28" s="1" t="s">
        <v>16</v>
      </c>
      <c r="E28" s="1">
        <v>1478</v>
      </c>
      <c r="F28" s="1">
        <v>0</v>
      </c>
      <c r="G28" s="1">
        <v>90942</v>
      </c>
      <c r="H28" s="1">
        <v>1.6E-2</v>
      </c>
      <c r="I28" s="1">
        <v>5032.5010000000002</v>
      </c>
      <c r="M28" s="1" t="s">
        <v>12</v>
      </c>
      <c r="N28" s="1" t="s">
        <v>18</v>
      </c>
      <c r="O28" s="1" t="s">
        <v>21</v>
      </c>
      <c r="P28" s="1" t="s">
        <v>16</v>
      </c>
      <c r="Q28" s="1">
        <v>18769</v>
      </c>
      <c r="R28" s="1">
        <v>0</v>
      </c>
      <c r="S28" s="1">
        <v>194573</v>
      </c>
      <c r="T28" s="1">
        <v>9.6000000000000002E-2</v>
      </c>
      <c r="U28" s="1">
        <v>14453.555</v>
      </c>
    </row>
    <row r="29" spans="1:21" ht="15.75" customHeight="1">
      <c r="A29" s="1" t="s">
        <v>12</v>
      </c>
      <c r="B29" s="1" t="s">
        <v>22</v>
      </c>
      <c r="C29" s="1" t="s">
        <v>19</v>
      </c>
      <c r="D29" s="1" t="s">
        <v>17</v>
      </c>
      <c r="E29" s="1">
        <v>6358</v>
      </c>
      <c r="F29" s="1">
        <v>0</v>
      </c>
      <c r="G29" s="1">
        <v>503587</v>
      </c>
      <c r="H29" s="1">
        <v>1.2999999999999999E-2</v>
      </c>
      <c r="I29" s="1">
        <v>24044.346000000001</v>
      </c>
      <c r="M29" s="1" t="s">
        <v>12</v>
      </c>
      <c r="N29" s="1" t="s">
        <v>18</v>
      </c>
      <c r="O29" s="1" t="s">
        <v>21</v>
      </c>
      <c r="P29" s="1" t="s">
        <v>17</v>
      </c>
      <c r="Q29" s="1">
        <v>88395</v>
      </c>
      <c r="R29" s="1">
        <v>0</v>
      </c>
      <c r="S29" s="1">
        <v>1473053</v>
      </c>
      <c r="T29" s="1">
        <v>0.06</v>
      </c>
      <c r="U29" s="1">
        <v>117330.655</v>
      </c>
    </row>
    <row r="30" spans="1:21" ht="15.75" customHeight="1">
      <c r="A30" s="2" t="s">
        <v>24</v>
      </c>
      <c r="B30" s="2"/>
      <c r="C30" s="2"/>
      <c r="D30" s="2"/>
      <c r="E30" s="2"/>
      <c r="F30" s="2"/>
      <c r="G30" s="3">
        <f>SUM(G18:G29)</f>
        <v>2621912</v>
      </c>
      <c r="H30" s="3">
        <f>SUM(E18:E29)</f>
        <v>83060</v>
      </c>
      <c r="I30" s="3">
        <f>ROUND(H30/G30,3)</f>
        <v>3.2000000000000001E-2</v>
      </c>
      <c r="J30" s="3">
        <f>SUM(I18:I29)</f>
        <v>147367.05500000002</v>
      </c>
      <c r="M30" s="1" t="s">
        <v>12</v>
      </c>
      <c r="N30" s="1" t="s">
        <v>18</v>
      </c>
      <c r="O30" s="1" t="s">
        <v>23</v>
      </c>
      <c r="P30" s="1" t="s">
        <v>15</v>
      </c>
      <c r="Q30" s="1">
        <v>33667</v>
      </c>
      <c r="R30" s="1">
        <v>0</v>
      </c>
      <c r="S30" s="1">
        <v>216599</v>
      </c>
      <c r="T30" s="1">
        <v>0.155</v>
      </c>
      <c r="U30" s="1">
        <v>16991.349999999999</v>
      </c>
    </row>
    <row r="31" spans="1:21" ht="15.75" customHeight="1">
      <c r="M31" s="1" t="s">
        <v>12</v>
      </c>
      <c r="N31" s="1" t="s">
        <v>18</v>
      </c>
      <c r="O31" s="1" t="s">
        <v>23</v>
      </c>
      <c r="P31" s="1" t="s">
        <v>16</v>
      </c>
      <c r="Q31" s="1">
        <v>17603</v>
      </c>
      <c r="R31" s="1">
        <v>0</v>
      </c>
      <c r="S31" s="1">
        <v>194573</v>
      </c>
      <c r="T31" s="1">
        <v>0.09</v>
      </c>
      <c r="U31" s="1">
        <v>14493.67</v>
      </c>
    </row>
    <row r="32" spans="1:21" ht="15.75" customHeight="1">
      <c r="A32" s="1" t="s">
        <v>12</v>
      </c>
      <c r="B32" s="1" t="s">
        <v>13</v>
      </c>
      <c r="C32" s="1" t="s">
        <v>21</v>
      </c>
      <c r="D32" s="1" t="s">
        <v>15</v>
      </c>
      <c r="E32" s="1">
        <v>33966</v>
      </c>
      <c r="F32" s="1">
        <v>0</v>
      </c>
      <c r="G32" s="1">
        <v>233050</v>
      </c>
      <c r="H32" s="1">
        <v>0.14599999999999999</v>
      </c>
      <c r="I32" s="1">
        <v>10369.022000000001</v>
      </c>
      <c r="M32" s="1" t="s">
        <v>12</v>
      </c>
      <c r="N32" s="1" t="s">
        <v>18</v>
      </c>
      <c r="O32" s="1" t="s">
        <v>23</v>
      </c>
      <c r="P32" s="1" t="s">
        <v>17</v>
      </c>
      <c r="Q32" s="1">
        <v>111536</v>
      </c>
      <c r="R32" s="1">
        <v>0</v>
      </c>
      <c r="S32" s="1">
        <v>1473053</v>
      </c>
      <c r="T32" s="1">
        <v>7.5999999999999998E-2</v>
      </c>
      <c r="U32" s="1">
        <v>117958.173</v>
      </c>
    </row>
    <row r="33" spans="1:21" ht="15.75" customHeight="1">
      <c r="A33" s="1" t="s">
        <v>12</v>
      </c>
      <c r="B33" s="1" t="s">
        <v>13</v>
      </c>
      <c r="C33" s="1" t="s">
        <v>21</v>
      </c>
      <c r="D33" s="1" t="s">
        <v>16</v>
      </c>
      <c r="E33" s="1">
        <v>34500</v>
      </c>
      <c r="F33" s="1">
        <v>0</v>
      </c>
      <c r="G33" s="1">
        <v>214275</v>
      </c>
      <c r="H33" s="1">
        <v>0.161</v>
      </c>
      <c r="I33" s="1">
        <v>9396.8240000000005</v>
      </c>
      <c r="M33" s="1" t="s">
        <v>12</v>
      </c>
      <c r="N33" s="1" t="s">
        <v>18</v>
      </c>
      <c r="O33" s="1" t="s">
        <v>25</v>
      </c>
      <c r="P33" s="1" t="s">
        <v>15</v>
      </c>
      <c r="Q33" s="1">
        <v>2387</v>
      </c>
      <c r="R33" s="1">
        <v>0</v>
      </c>
      <c r="S33" s="1">
        <v>8375</v>
      </c>
      <c r="T33" s="1">
        <v>0.28499999999999998</v>
      </c>
      <c r="U33" s="1">
        <v>1691.1379999999999</v>
      </c>
    </row>
    <row r="34" spans="1:21" ht="15.75" customHeight="1">
      <c r="A34" s="1" t="s">
        <v>12</v>
      </c>
      <c r="B34" s="1" t="s">
        <v>13</v>
      </c>
      <c r="C34" s="1" t="s">
        <v>21</v>
      </c>
      <c r="D34" s="1" t="s">
        <v>17</v>
      </c>
      <c r="E34" s="1">
        <v>94375</v>
      </c>
      <c r="F34" s="1">
        <v>0</v>
      </c>
      <c r="G34" s="1">
        <v>1586111</v>
      </c>
      <c r="H34" s="1">
        <v>0.06</v>
      </c>
      <c r="I34" s="1">
        <v>74353.702999999994</v>
      </c>
      <c r="M34" s="1" t="s">
        <v>12</v>
      </c>
      <c r="N34" s="1" t="s">
        <v>18</v>
      </c>
      <c r="O34" s="1" t="s">
        <v>25</v>
      </c>
      <c r="P34" s="1" t="s">
        <v>16</v>
      </c>
      <c r="Q34" s="1">
        <v>1185</v>
      </c>
      <c r="R34" s="1">
        <v>0</v>
      </c>
      <c r="S34" s="1">
        <v>7983</v>
      </c>
      <c r="T34" s="1">
        <v>0.14799999999999999</v>
      </c>
      <c r="U34" s="1">
        <v>1578.643</v>
      </c>
    </row>
    <row r="35" spans="1:21" ht="15.75" customHeight="1">
      <c r="A35" s="1" t="s">
        <v>12</v>
      </c>
      <c r="B35" s="1" t="s">
        <v>18</v>
      </c>
      <c r="C35" s="1" t="s">
        <v>21</v>
      </c>
      <c r="D35" s="1" t="s">
        <v>15</v>
      </c>
      <c r="E35" s="1">
        <v>16167</v>
      </c>
      <c r="F35" s="1">
        <v>0</v>
      </c>
      <c r="G35" s="1">
        <v>216599</v>
      </c>
      <c r="H35" s="1">
        <v>7.4999999999999997E-2</v>
      </c>
      <c r="I35" s="1">
        <v>16695.952000000001</v>
      </c>
      <c r="M35" s="1" t="s">
        <v>12</v>
      </c>
      <c r="N35" s="1" t="s">
        <v>18</v>
      </c>
      <c r="O35" s="1" t="s">
        <v>25</v>
      </c>
      <c r="P35" s="1" t="s">
        <v>17</v>
      </c>
      <c r="Q35" s="1">
        <v>11108</v>
      </c>
      <c r="R35" s="1">
        <v>0</v>
      </c>
      <c r="S35" s="1">
        <v>68490</v>
      </c>
      <c r="T35" s="1">
        <v>0.16200000000000001</v>
      </c>
      <c r="U35" s="1">
        <v>15779.784</v>
      </c>
    </row>
    <row r="36" spans="1:21" ht="15.75" customHeight="1">
      <c r="A36" s="1" t="s">
        <v>12</v>
      </c>
      <c r="B36" s="1" t="s">
        <v>18</v>
      </c>
      <c r="C36" s="1" t="s">
        <v>21</v>
      </c>
      <c r="D36" s="1" t="s">
        <v>16</v>
      </c>
      <c r="E36" s="1">
        <v>18769</v>
      </c>
      <c r="F36" s="1">
        <v>0</v>
      </c>
      <c r="G36" s="1">
        <v>194573</v>
      </c>
      <c r="H36" s="1">
        <v>9.6000000000000002E-2</v>
      </c>
      <c r="I36" s="1">
        <v>14453.555</v>
      </c>
      <c r="M36" s="2" t="s">
        <v>24</v>
      </c>
      <c r="N36" s="2" t="str">
        <f>N35</f>
        <v>microsoft/deberta-base</v>
      </c>
      <c r="O36" s="2"/>
      <c r="P36" s="2"/>
      <c r="Q36" s="3">
        <f t="shared" ref="Q36:S36" si="1">SUM(Q21:Q35)</f>
        <v>325495</v>
      </c>
      <c r="R36" s="3">
        <f t="shared" si="1"/>
        <v>0</v>
      </c>
      <c r="S36" s="3">
        <f t="shared" si="1"/>
        <v>4488229</v>
      </c>
      <c r="T36" s="3">
        <f>ROUND(Q36/S36,3)</f>
        <v>7.2999999999999995E-2</v>
      </c>
      <c r="U36" s="3">
        <f>SUM(U21:U35)</f>
        <v>370506.48699999996</v>
      </c>
    </row>
    <row r="37" spans="1:21" ht="15.75" customHeight="1">
      <c r="A37" s="1" t="s">
        <v>12</v>
      </c>
      <c r="B37" s="1" t="s">
        <v>18</v>
      </c>
      <c r="C37" s="1" t="s">
        <v>21</v>
      </c>
      <c r="D37" s="1" t="s">
        <v>17</v>
      </c>
      <c r="E37" s="1">
        <v>88395</v>
      </c>
      <c r="F37" s="1">
        <v>0</v>
      </c>
      <c r="G37" s="1">
        <v>1473053</v>
      </c>
      <c r="H37" s="1">
        <v>0.06</v>
      </c>
      <c r="I37" s="1">
        <v>117330.655</v>
      </c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>
      <c r="A38" s="1" t="s">
        <v>12</v>
      </c>
      <c r="B38" s="1" t="s">
        <v>20</v>
      </c>
      <c r="C38" s="1" t="s">
        <v>21</v>
      </c>
      <c r="D38" s="1" t="s">
        <v>15</v>
      </c>
      <c r="E38" s="1">
        <v>19129</v>
      </c>
      <c r="F38" s="1">
        <v>0</v>
      </c>
      <c r="G38" s="1">
        <v>216599</v>
      </c>
      <c r="H38" s="1">
        <v>8.7999999999999995E-2</v>
      </c>
      <c r="I38" s="1">
        <v>10049.287</v>
      </c>
      <c r="M38" s="1" t="s">
        <v>12</v>
      </c>
      <c r="N38" s="1" t="s">
        <v>22</v>
      </c>
      <c r="O38" s="1" t="s">
        <v>14</v>
      </c>
      <c r="P38" s="1" t="s">
        <v>15</v>
      </c>
      <c r="Q38" s="1">
        <v>0</v>
      </c>
      <c r="R38" s="1">
        <v>0</v>
      </c>
      <c r="S38" s="1">
        <v>656</v>
      </c>
      <c r="T38" s="1">
        <v>0</v>
      </c>
      <c r="U38" s="1">
        <v>466.339</v>
      </c>
    </row>
    <row r="39" spans="1:21" ht="15.75" customHeight="1">
      <c r="A39" s="1" t="s">
        <v>12</v>
      </c>
      <c r="B39" s="1" t="s">
        <v>20</v>
      </c>
      <c r="C39" s="1" t="s">
        <v>21</v>
      </c>
      <c r="D39" s="1" t="s">
        <v>16</v>
      </c>
      <c r="E39" s="1">
        <v>15401</v>
      </c>
      <c r="F39" s="1">
        <v>0</v>
      </c>
      <c r="G39" s="1">
        <v>194573</v>
      </c>
      <c r="H39" s="1">
        <v>7.9000000000000001E-2</v>
      </c>
      <c r="I39" s="1">
        <v>8896.7440000000006</v>
      </c>
      <c r="M39" s="1" t="s">
        <v>12</v>
      </c>
      <c r="N39" s="1" t="s">
        <v>22</v>
      </c>
      <c r="O39" s="1" t="s">
        <v>14</v>
      </c>
      <c r="P39" s="1" t="s">
        <v>16</v>
      </c>
      <c r="Q39" s="1">
        <v>0</v>
      </c>
      <c r="R39" s="1">
        <v>0</v>
      </c>
      <c r="S39" s="1">
        <v>54</v>
      </c>
      <c r="T39" s="1">
        <v>0</v>
      </c>
      <c r="U39" s="1">
        <v>473.83499999999998</v>
      </c>
    </row>
    <row r="40" spans="1:21" ht="15.75" customHeight="1">
      <c r="A40" s="1" t="s">
        <v>12</v>
      </c>
      <c r="B40" s="1" t="s">
        <v>20</v>
      </c>
      <c r="C40" s="1" t="s">
        <v>21</v>
      </c>
      <c r="D40" s="1" t="s">
        <v>17</v>
      </c>
      <c r="E40" s="1">
        <v>82297</v>
      </c>
      <c r="F40" s="1">
        <v>0</v>
      </c>
      <c r="G40" s="1">
        <v>1473053</v>
      </c>
      <c r="H40" s="1">
        <v>5.6000000000000001E-2</v>
      </c>
      <c r="I40" s="1">
        <v>68139.232000000004</v>
      </c>
      <c r="M40" s="1" t="s">
        <v>12</v>
      </c>
      <c r="N40" s="1" t="s">
        <v>22</v>
      </c>
      <c r="O40" s="1" t="s">
        <v>14</v>
      </c>
      <c r="P40" s="1" t="s">
        <v>17</v>
      </c>
      <c r="Q40" s="1">
        <v>0</v>
      </c>
      <c r="R40" s="1">
        <v>0</v>
      </c>
      <c r="S40" s="1">
        <v>9921</v>
      </c>
      <c r="T40" s="1">
        <v>0</v>
      </c>
      <c r="U40" s="1">
        <v>3077.6770000000001</v>
      </c>
    </row>
    <row r="41" spans="1:21" ht="15.75" customHeight="1">
      <c r="A41" s="1" t="s">
        <v>12</v>
      </c>
      <c r="B41" s="1" t="s">
        <v>22</v>
      </c>
      <c r="C41" s="1" t="s">
        <v>21</v>
      </c>
      <c r="D41" s="1" t="s">
        <v>15</v>
      </c>
      <c r="E41" s="1">
        <v>24902</v>
      </c>
      <c r="F41" s="1">
        <v>0</v>
      </c>
      <c r="G41" s="1">
        <v>230126</v>
      </c>
      <c r="H41" s="1">
        <v>0.108</v>
      </c>
      <c r="I41" s="1">
        <v>10288.125</v>
      </c>
      <c r="M41" s="1" t="s">
        <v>12</v>
      </c>
      <c r="N41" s="1" t="s">
        <v>22</v>
      </c>
      <c r="O41" s="1" t="s">
        <v>19</v>
      </c>
      <c r="P41" s="1" t="s">
        <v>15</v>
      </c>
      <c r="Q41" s="1">
        <v>4929</v>
      </c>
      <c r="R41" s="1">
        <v>0</v>
      </c>
      <c r="S41" s="1">
        <v>94865</v>
      </c>
      <c r="T41" s="1">
        <v>5.1999999999999998E-2</v>
      </c>
      <c r="U41" s="1">
        <v>4272.84</v>
      </c>
    </row>
    <row r="42" spans="1:21" ht="15.75" customHeight="1">
      <c r="A42" s="1" t="s">
        <v>12</v>
      </c>
      <c r="B42" s="1" t="s">
        <v>22</v>
      </c>
      <c r="C42" s="1" t="s">
        <v>21</v>
      </c>
      <c r="D42" s="1" t="s">
        <v>16</v>
      </c>
      <c r="E42" s="1">
        <v>20634</v>
      </c>
      <c r="F42" s="1">
        <v>0</v>
      </c>
      <c r="G42" s="1">
        <v>212268</v>
      </c>
      <c r="H42" s="1">
        <v>9.7000000000000003E-2</v>
      </c>
      <c r="I42" s="1">
        <v>9691.1839999999993</v>
      </c>
      <c r="M42" s="1" t="s">
        <v>12</v>
      </c>
      <c r="N42" s="1" t="s">
        <v>22</v>
      </c>
      <c r="O42" s="1" t="s">
        <v>19</v>
      </c>
      <c r="P42" s="1" t="s">
        <v>16</v>
      </c>
      <c r="Q42" s="1">
        <v>1478</v>
      </c>
      <c r="R42" s="1">
        <v>0</v>
      </c>
      <c r="S42" s="1">
        <v>90942</v>
      </c>
      <c r="T42" s="1">
        <v>1.6E-2</v>
      </c>
      <c r="U42" s="1">
        <v>5032.5010000000002</v>
      </c>
    </row>
    <row r="43" spans="1:21" ht="15.75" customHeight="1">
      <c r="A43" s="1" t="s">
        <v>12</v>
      </c>
      <c r="B43" s="1" t="s">
        <v>22</v>
      </c>
      <c r="C43" s="1" t="s">
        <v>21</v>
      </c>
      <c r="D43" s="1" t="s">
        <v>17</v>
      </c>
      <c r="E43" s="1">
        <v>71141</v>
      </c>
      <c r="F43" s="1">
        <v>0</v>
      </c>
      <c r="G43" s="1">
        <v>1589860</v>
      </c>
      <c r="H43" s="1">
        <v>4.4999999999999998E-2</v>
      </c>
      <c r="I43" s="1">
        <v>74211.380999999994</v>
      </c>
      <c r="M43" s="1" t="s">
        <v>12</v>
      </c>
      <c r="N43" s="1" t="s">
        <v>22</v>
      </c>
      <c r="O43" s="1" t="s">
        <v>19</v>
      </c>
      <c r="P43" s="1" t="s">
        <v>17</v>
      </c>
      <c r="Q43" s="1">
        <v>6358</v>
      </c>
      <c r="R43" s="1">
        <v>0</v>
      </c>
      <c r="S43" s="1">
        <v>503587</v>
      </c>
      <c r="T43" s="1">
        <v>1.2999999999999999E-2</v>
      </c>
      <c r="U43" s="1">
        <v>24044.346000000001</v>
      </c>
    </row>
    <row r="44" spans="1:21" ht="15.75" customHeight="1">
      <c r="A44" s="2" t="s">
        <v>24</v>
      </c>
      <c r="B44" s="2"/>
      <c r="C44" s="2"/>
      <c r="D44" s="2"/>
      <c r="E44" s="2">
        <f>SUM(E32:E43)</f>
        <v>519676</v>
      </c>
      <c r="F44" s="2"/>
      <c r="G44" s="3">
        <f>SUM(G32:G43)</f>
        <v>7834140</v>
      </c>
      <c r="H44" s="3">
        <f>SUM(E32:E43)</f>
        <v>519676</v>
      </c>
      <c r="I44" s="3">
        <f>ROUND(H44/G44,3)</f>
        <v>6.6000000000000003E-2</v>
      </c>
      <c r="J44" s="3">
        <f>SUM(I32:I43)</f>
        <v>423875.66400000005</v>
      </c>
      <c r="M44" s="1" t="s">
        <v>12</v>
      </c>
      <c r="N44" s="1" t="s">
        <v>22</v>
      </c>
      <c r="O44" s="1" t="s">
        <v>21</v>
      </c>
      <c r="P44" s="1" t="s">
        <v>15</v>
      </c>
      <c r="Q44" s="1">
        <v>24902</v>
      </c>
      <c r="R44" s="1">
        <v>0</v>
      </c>
      <c r="S44" s="1">
        <v>230126</v>
      </c>
      <c r="T44" s="1">
        <v>0.108</v>
      </c>
      <c r="U44" s="1">
        <v>10288.125</v>
      </c>
    </row>
    <row r="45" spans="1:21" ht="15.75" customHeight="1">
      <c r="M45" s="1" t="s">
        <v>12</v>
      </c>
      <c r="N45" s="1" t="s">
        <v>22</v>
      </c>
      <c r="O45" s="1" t="s">
        <v>21</v>
      </c>
      <c r="P45" s="1" t="s">
        <v>16</v>
      </c>
      <c r="Q45" s="1">
        <v>20634</v>
      </c>
      <c r="R45" s="1">
        <v>0</v>
      </c>
      <c r="S45" s="1">
        <v>212268</v>
      </c>
      <c r="T45" s="1">
        <v>9.7000000000000003E-2</v>
      </c>
      <c r="U45" s="1">
        <v>9691.1839999999993</v>
      </c>
    </row>
    <row r="46" spans="1:21" ht="15.75" customHeight="1">
      <c r="A46" s="1" t="s">
        <v>12</v>
      </c>
      <c r="B46" s="1" t="s">
        <v>13</v>
      </c>
      <c r="C46" s="1" t="s">
        <v>23</v>
      </c>
      <c r="D46" s="1" t="s">
        <v>15</v>
      </c>
      <c r="E46" s="1">
        <v>38505</v>
      </c>
      <c r="F46" s="1">
        <v>0</v>
      </c>
      <c r="G46" s="1">
        <v>233050</v>
      </c>
      <c r="H46" s="1">
        <v>0.16500000000000001</v>
      </c>
      <c r="I46" s="1">
        <v>10270.423000000001</v>
      </c>
      <c r="M46" s="1" t="s">
        <v>12</v>
      </c>
      <c r="N46" s="1" t="s">
        <v>22</v>
      </c>
      <c r="O46" s="1" t="s">
        <v>21</v>
      </c>
      <c r="P46" s="1" t="s">
        <v>17</v>
      </c>
      <c r="Q46" s="1">
        <v>71141</v>
      </c>
      <c r="R46" s="1">
        <v>0</v>
      </c>
      <c r="S46" s="1">
        <v>1589860</v>
      </c>
      <c r="T46" s="1">
        <v>4.4999999999999998E-2</v>
      </c>
      <c r="U46" s="1">
        <v>74211.380999999994</v>
      </c>
    </row>
    <row r="47" spans="1:21" ht="15.75" customHeight="1">
      <c r="A47" s="1" t="s">
        <v>12</v>
      </c>
      <c r="B47" s="1" t="s">
        <v>13</v>
      </c>
      <c r="C47" s="1" t="s">
        <v>23</v>
      </c>
      <c r="D47" s="1" t="s">
        <v>16</v>
      </c>
      <c r="E47" s="1">
        <v>49347</v>
      </c>
      <c r="F47" s="1">
        <v>0</v>
      </c>
      <c r="G47" s="1">
        <v>214275</v>
      </c>
      <c r="H47" s="1">
        <v>0.23</v>
      </c>
      <c r="I47" s="1">
        <v>9557.7800000000007</v>
      </c>
      <c r="M47" s="1" t="s">
        <v>12</v>
      </c>
      <c r="N47" s="1" t="s">
        <v>22</v>
      </c>
      <c r="O47" s="1" t="s">
        <v>23</v>
      </c>
      <c r="P47" s="1" t="s">
        <v>15</v>
      </c>
      <c r="Q47" s="1">
        <v>27524</v>
      </c>
      <c r="R47" s="1">
        <v>0</v>
      </c>
      <c r="S47" s="1">
        <v>230126</v>
      </c>
      <c r="T47" s="1">
        <v>0.12</v>
      </c>
      <c r="U47" s="1">
        <v>10262.562</v>
      </c>
    </row>
    <row r="48" spans="1:21" ht="15.75" customHeight="1">
      <c r="A48" s="1" t="s">
        <v>12</v>
      </c>
      <c r="B48" s="1" t="s">
        <v>13</v>
      </c>
      <c r="C48" s="1" t="s">
        <v>23</v>
      </c>
      <c r="D48" s="1" t="s">
        <v>17</v>
      </c>
      <c r="E48" s="1">
        <v>75375</v>
      </c>
      <c r="F48" s="1">
        <v>0</v>
      </c>
      <c r="G48" s="1">
        <v>1586111</v>
      </c>
      <c r="H48" s="1">
        <v>4.8000000000000001E-2</v>
      </c>
      <c r="I48" s="1">
        <v>74441.717000000004</v>
      </c>
      <c r="M48" s="1" t="s">
        <v>12</v>
      </c>
      <c r="N48" s="1" t="s">
        <v>22</v>
      </c>
      <c r="O48" s="1" t="s">
        <v>23</v>
      </c>
      <c r="P48" s="1" t="s">
        <v>16</v>
      </c>
      <c r="Q48" s="1">
        <v>15490</v>
      </c>
      <c r="R48" s="1">
        <v>0</v>
      </c>
      <c r="S48" s="1">
        <v>212268</v>
      </c>
      <c r="T48" s="1">
        <v>7.2999999999999995E-2</v>
      </c>
      <c r="U48" s="1">
        <v>9293.0849999999991</v>
      </c>
    </row>
    <row r="49" spans="1:21" ht="15.75" customHeight="1">
      <c r="A49" s="1" t="s">
        <v>12</v>
      </c>
      <c r="B49" s="1" t="s">
        <v>18</v>
      </c>
      <c r="C49" s="1" t="s">
        <v>23</v>
      </c>
      <c r="D49" s="1" t="s">
        <v>15</v>
      </c>
      <c r="E49" s="1">
        <v>33667</v>
      </c>
      <c r="F49" s="1">
        <v>0</v>
      </c>
      <c r="G49" s="1">
        <v>216599</v>
      </c>
      <c r="H49" s="1">
        <v>0.155</v>
      </c>
      <c r="I49" s="1">
        <v>16991.349999999999</v>
      </c>
      <c r="M49" s="1" t="s">
        <v>12</v>
      </c>
      <c r="N49" s="1" t="s">
        <v>22</v>
      </c>
      <c r="O49" s="1" t="s">
        <v>23</v>
      </c>
      <c r="P49" s="1" t="s">
        <v>17</v>
      </c>
      <c r="Q49" s="1">
        <v>66184</v>
      </c>
      <c r="R49" s="1">
        <v>0</v>
      </c>
      <c r="S49" s="1">
        <v>1589860</v>
      </c>
      <c r="T49" s="1">
        <v>4.2000000000000003E-2</v>
      </c>
      <c r="U49" s="1">
        <v>77591.426000000007</v>
      </c>
    </row>
    <row r="50" spans="1:21" ht="15.75" customHeight="1">
      <c r="A50" s="1" t="s">
        <v>12</v>
      </c>
      <c r="B50" s="1" t="s">
        <v>18</v>
      </c>
      <c r="C50" s="1" t="s">
        <v>23</v>
      </c>
      <c r="D50" s="1" t="s">
        <v>16</v>
      </c>
      <c r="E50" s="1">
        <v>17603</v>
      </c>
      <c r="F50" s="1">
        <v>0</v>
      </c>
      <c r="G50" s="1">
        <v>194573</v>
      </c>
      <c r="H50" s="1">
        <v>0.09</v>
      </c>
      <c r="I50" s="1">
        <v>14493.67</v>
      </c>
      <c r="M50" s="1" t="s">
        <v>12</v>
      </c>
      <c r="N50" s="1" t="s">
        <v>22</v>
      </c>
      <c r="O50" s="1" t="s">
        <v>25</v>
      </c>
      <c r="P50" s="1" t="s">
        <v>15</v>
      </c>
      <c r="Q50" s="1">
        <v>936</v>
      </c>
      <c r="R50" s="1">
        <v>0</v>
      </c>
      <c r="S50" s="1">
        <v>10422</v>
      </c>
      <c r="T50" s="1">
        <v>0.09</v>
      </c>
      <c r="U50" s="1">
        <v>1790.7719999999999</v>
      </c>
    </row>
    <row r="51" spans="1:21" ht="15.75" customHeight="1">
      <c r="A51" s="1" t="s">
        <v>12</v>
      </c>
      <c r="B51" s="1" t="s">
        <v>18</v>
      </c>
      <c r="C51" s="1" t="s">
        <v>23</v>
      </c>
      <c r="D51" s="1" t="s">
        <v>17</v>
      </c>
      <c r="E51" s="1">
        <v>111536</v>
      </c>
      <c r="F51" s="1">
        <v>0</v>
      </c>
      <c r="G51" s="1">
        <v>1473053</v>
      </c>
      <c r="H51" s="1">
        <v>7.5999999999999998E-2</v>
      </c>
      <c r="I51" s="1">
        <v>117958.173</v>
      </c>
      <c r="M51" s="1" t="s">
        <v>12</v>
      </c>
      <c r="N51" s="1" t="s">
        <v>22</v>
      </c>
      <c r="O51" s="1" t="s">
        <v>25</v>
      </c>
      <c r="P51" s="1" t="s">
        <v>16</v>
      </c>
      <c r="Q51" s="1">
        <v>692</v>
      </c>
      <c r="R51" s="1">
        <v>0</v>
      </c>
      <c r="S51" s="1">
        <v>8128</v>
      </c>
      <c r="T51" s="1">
        <v>8.5000000000000006E-2</v>
      </c>
      <c r="U51" s="1">
        <v>1621.748</v>
      </c>
    </row>
    <row r="52" spans="1:21" ht="15.75" customHeight="1">
      <c r="A52" s="1" t="s">
        <v>12</v>
      </c>
      <c r="B52" s="1" t="s">
        <v>20</v>
      </c>
      <c r="C52" s="1" t="s">
        <v>23</v>
      </c>
      <c r="D52" s="1" t="s">
        <v>15</v>
      </c>
      <c r="E52" s="1">
        <v>32585</v>
      </c>
      <c r="F52" s="1">
        <v>0</v>
      </c>
      <c r="G52" s="1">
        <v>216599</v>
      </c>
      <c r="H52" s="1">
        <v>0.15</v>
      </c>
      <c r="I52" s="1">
        <v>9677.0020000000004</v>
      </c>
      <c r="M52" s="1" t="s">
        <v>12</v>
      </c>
      <c r="N52" s="1" t="s">
        <v>22</v>
      </c>
      <c r="O52" s="1" t="s">
        <v>25</v>
      </c>
      <c r="P52" s="1" t="s">
        <v>17</v>
      </c>
      <c r="Q52" s="1">
        <v>11579</v>
      </c>
      <c r="R52" s="1">
        <v>0</v>
      </c>
      <c r="S52" s="1">
        <v>75918</v>
      </c>
      <c r="T52" s="1">
        <v>0.153</v>
      </c>
      <c r="U52" s="1">
        <v>16405.330999999998</v>
      </c>
    </row>
    <row r="53" spans="1:21" ht="15.75" customHeight="1">
      <c r="A53" s="1" t="s">
        <v>12</v>
      </c>
      <c r="B53" s="1" t="s">
        <v>20</v>
      </c>
      <c r="C53" s="1" t="s">
        <v>23</v>
      </c>
      <c r="D53" s="1" t="s">
        <v>16</v>
      </c>
      <c r="E53" s="1">
        <v>26716</v>
      </c>
      <c r="F53" s="1">
        <v>0</v>
      </c>
      <c r="G53" s="1">
        <v>194573</v>
      </c>
      <c r="H53" s="1">
        <v>0.13700000000000001</v>
      </c>
      <c r="I53" s="1">
        <v>8497.4369999999999</v>
      </c>
      <c r="M53" s="2" t="s">
        <v>24</v>
      </c>
      <c r="N53" s="2" t="str">
        <f>N52</f>
        <v>nlpaueb/legal-bert-base-uncased</v>
      </c>
      <c r="O53" s="2"/>
      <c r="P53" s="2"/>
      <c r="Q53" s="3">
        <f t="shared" ref="Q53:S53" si="2">SUM(Q38:Q52)</f>
        <v>251847</v>
      </c>
      <c r="R53" s="3">
        <f t="shared" si="2"/>
        <v>0</v>
      </c>
      <c r="S53" s="3">
        <f t="shared" si="2"/>
        <v>4859001</v>
      </c>
      <c r="T53" s="3">
        <f>ROUND(Q53/S53,3)</f>
        <v>5.1999999999999998E-2</v>
      </c>
      <c r="U53" s="3">
        <f>SUM(U38:U52)</f>
        <v>248523.152</v>
      </c>
    </row>
    <row r="54" spans="1:21" ht="15.75" customHeight="1">
      <c r="A54" s="1" t="s">
        <v>12</v>
      </c>
      <c r="B54" s="1" t="s">
        <v>20</v>
      </c>
      <c r="C54" s="1" t="s">
        <v>23</v>
      </c>
      <c r="D54" s="1" t="s">
        <v>17</v>
      </c>
      <c r="E54" s="1">
        <v>139033</v>
      </c>
      <c r="F54" s="1">
        <v>0</v>
      </c>
      <c r="G54" s="1">
        <v>1473053</v>
      </c>
      <c r="H54" s="1">
        <v>9.4E-2</v>
      </c>
      <c r="I54" s="1">
        <v>69240.194000000003</v>
      </c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>
      <c r="A55" s="1" t="s">
        <v>12</v>
      </c>
      <c r="B55" s="1" t="s">
        <v>22</v>
      </c>
      <c r="C55" s="1" t="s">
        <v>23</v>
      </c>
      <c r="D55" s="1" t="s">
        <v>15</v>
      </c>
      <c r="E55" s="1">
        <v>27524</v>
      </c>
      <c r="F55" s="1">
        <v>0</v>
      </c>
      <c r="G55" s="1">
        <v>230126</v>
      </c>
      <c r="H55" s="1">
        <v>0.12</v>
      </c>
      <c r="I55" s="1">
        <v>10262.562</v>
      </c>
      <c r="M55" s="1" t="s">
        <v>12</v>
      </c>
      <c r="N55" s="1" t="s">
        <v>20</v>
      </c>
      <c r="O55" s="1" t="s">
        <v>14</v>
      </c>
      <c r="P55" s="1" t="s">
        <v>15</v>
      </c>
      <c r="Q55" s="1">
        <v>0</v>
      </c>
      <c r="R55" s="1">
        <v>0</v>
      </c>
      <c r="S55" s="1">
        <v>656</v>
      </c>
      <c r="T55" s="1">
        <v>0</v>
      </c>
      <c r="U55" s="1">
        <v>466.42</v>
      </c>
    </row>
    <row r="56" spans="1:21" ht="15.75" customHeight="1">
      <c r="A56" s="1" t="s">
        <v>12</v>
      </c>
      <c r="B56" s="1" t="s">
        <v>22</v>
      </c>
      <c r="C56" s="1" t="s">
        <v>23</v>
      </c>
      <c r="D56" s="1" t="s">
        <v>16</v>
      </c>
      <c r="E56" s="1">
        <v>15490</v>
      </c>
      <c r="F56" s="1">
        <v>0</v>
      </c>
      <c r="G56" s="1">
        <v>212268</v>
      </c>
      <c r="H56" s="1">
        <v>7.2999999999999995E-2</v>
      </c>
      <c r="I56" s="1">
        <v>9293.0849999999991</v>
      </c>
      <c r="M56" s="1" t="s">
        <v>12</v>
      </c>
      <c r="N56" s="1" t="s">
        <v>20</v>
      </c>
      <c r="O56" s="1" t="s">
        <v>14</v>
      </c>
      <c r="P56" s="1" t="s">
        <v>16</v>
      </c>
      <c r="Q56" s="1">
        <v>2</v>
      </c>
      <c r="R56" s="1">
        <v>0</v>
      </c>
      <c r="S56" s="1">
        <v>54</v>
      </c>
      <c r="T56" s="1">
        <v>3.6999999999999998E-2</v>
      </c>
      <c r="U56" s="1">
        <v>475.11</v>
      </c>
    </row>
    <row r="57" spans="1:21" ht="15.75" customHeight="1">
      <c r="A57" s="1" t="s">
        <v>12</v>
      </c>
      <c r="B57" s="1" t="s">
        <v>22</v>
      </c>
      <c r="C57" s="1" t="s">
        <v>23</v>
      </c>
      <c r="D57" s="1" t="s">
        <v>17</v>
      </c>
      <c r="E57" s="1">
        <v>66184</v>
      </c>
      <c r="F57" s="1">
        <v>0</v>
      </c>
      <c r="G57" s="1">
        <v>1589860</v>
      </c>
      <c r="H57" s="1">
        <v>4.2000000000000003E-2</v>
      </c>
      <c r="I57" s="1">
        <v>77591.426000000007</v>
      </c>
      <c r="M57" s="1" t="s">
        <v>12</v>
      </c>
      <c r="N57" s="1" t="s">
        <v>20</v>
      </c>
      <c r="O57" s="1" t="s">
        <v>14</v>
      </c>
      <c r="P57" s="1" t="s">
        <v>17</v>
      </c>
      <c r="Q57" s="1">
        <v>450</v>
      </c>
      <c r="R57" s="1">
        <v>0</v>
      </c>
      <c r="S57" s="1">
        <v>9921</v>
      </c>
      <c r="T57" s="1">
        <v>4.4999999999999998E-2</v>
      </c>
      <c r="U57" s="1">
        <v>3040.3159999999998</v>
      </c>
    </row>
    <row r="58" spans="1:21" ht="15.75" customHeight="1">
      <c r="A58" s="2" t="s">
        <v>24</v>
      </c>
      <c r="B58" s="2"/>
      <c r="C58" s="2"/>
      <c r="D58" s="2"/>
      <c r="E58" s="2"/>
      <c r="F58" s="2"/>
      <c r="G58" s="3">
        <f>SUM(G46:G57)</f>
        <v>7834140</v>
      </c>
      <c r="H58" s="3">
        <f>SUM(E46:E57)</f>
        <v>633565</v>
      </c>
      <c r="I58" s="3">
        <f>ROUND(H58/G58,3)</f>
        <v>8.1000000000000003E-2</v>
      </c>
      <c r="J58" s="3">
        <f>SUM(I46:I57)</f>
        <v>428274.81900000002</v>
      </c>
      <c r="M58" s="1" t="s">
        <v>12</v>
      </c>
      <c r="N58" s="1" t="s">
        <v>20</v>
      </c>
      <c r="O58" s="1" t="s">
        <v>19</v>
      </c>
      <c r="P58" s="1" t="s">
        <v>15</v>
      </c>
      <c r="Q58" s="1">
        <v>8970</v>
      </c>
      <c r="R58" s="1">
        <v>0</v>
      </c>
      <c r="S58" s="1">
        <v>78673</v>
      </c>
      <c r="T58" s="1">
        <v>0.114</v>
      </c>
      <c r="U58" s="1">
        <v>3553.982</v>
      </c>
    </row>
    <row r="59" spans="1:21" ht="15.75" customHeight="1">
      <c r="M59" s="1" t="s">
        <v>12</v>
      </c>
      <c r="N59" s="1" t="s">
        <v>20</v>
      </c>
      <c r="O59" s="1" t="s">
        <v>19</v>
      </c>
      <c r="P59" s="1" t="s">
        <v>16</v>
      </c>
      <c r="Q59" s="1">
        <v>4856</v>
      </c>
      <c r="R59" s="1">
        <v>0</v>
      </c>
      <c r="S59" s="1">
        <v>88027</v>
      </c>
      <c r="T59" s="1">
        <v>5.5E-2</v>
      </c>
      <c r="U59" s="1">
        <v>4727.4859999999999</v>
      </c>
    </row>
    <row r="60" spans="1:21" ht="15.75" customHeight="1">
      <c r="A60" s="1" t="s">
        <v>12</v>
      </c>
      <c r="B60" s="1" t="s">
        <v>13</v>
      </c>
      <c r="C60" s="1" t="s">
        <v>25</v>
      </c>
      <c r="D60" s="1" t="s">
        <v>15</v>
      </c>
      <c r="E60" s="1">
        <v>1505</v>
      </c>
      <c r="F60" s="1">
        <v>0</v>
      </c>
      <c r="G60" s="1">
        <v>10395</v>
      </c>
      <c r="H60" s="1">
        <v>0.14499999999999999</v>
      </c>
      <c r="I60" s="1">
        <v>1825.9939999999999</v>
      </c>
      <c r="M60" s="1" t="s">
        <v>12</v>
      </c>
      <c r="N60" s="1" t="s">
        <v>20</v>
      </c>
      <c r="O60" s="1" t="s">
        <v>19</v>
      </c>
      <c r="P60" s="1" t="s">
        <v>17</v>
      </c>
      <c r="Q60" s="1">
        <v>19273</v>
      </c>
      <c r="R60" s="1">
        <v>0</v>
      </c>
      <c r="S60" s="1">
        <v>457600</v>
      </c>
      <c r="T60" s="1">
        <v>4.2000000000000003E-2</v>
      </c>
      <c r="U60" s="1">
        <v>22091.504000000001</v>
      </c>
    </row>
    <row r="61" spans="1:21" ht="15.75" customHeight="1">
      <c r="A61" s="1" t="s">
        <v>12</v>
      </c>
      <c r="B61" s="1" t="s">
        <v>13</v>
      </c>
      <c r="C61" s="1" t="s">
        <v>25</v>
      </c>
      <c r="D61" s="1" t="s">
        <v>16</v>
      </c>
      <c r="E61" s="1">
        <v>1113</v>
      </c>
      <c r="F61" s="1">
        <v>0</v>
      </c>
      <c r="G61" s="1">
        <v>8128</v>
      </c>
      <c r="H61" s="1">
        <v>0.13700000000000001</v>
      </c>
      <c r="I61" s="1">
        <v>1594.6790000000001</v>
      </c>
      <c r="M61" s="1" t="s">
        <v>12</v>
      </c>
      <c r="N61" s="1" t="s">
        <v>20</v>
      </c>
      <c r="O61" s="1" t="s">
        <v>21</v>
      </c>
      <c r="P61" s="1" t="s">
        <v>15</v>
      </c>
      <c r="Q61" s="1">
        <v>19129</v>
      </c>
      <c r="R61" s="1">
        <v>0</v>
      </c>
      <c r="S61" s="1">
        <v>216599</v>
      </c>
      <c r="T61" s="1">
        <v>8.7999999999999995E-2</v>
      </c>
      <c r="U61" s="1">
        <v>10049.287</v>
      </c>
    </row>
    <row r="62" spans="1:21" ht="15.75" customHeight="1">
      <c r="A62" s="1" t="s">
        <v>12</v>
      </c>
      <c r="B62" s="1" t="s">
        <v>13</v>
      </c>
      <c r="C62" s="1" t="s">
        <v>25</v>
      </c>
      <c r="D62" s="1" t="s">
        <v>17</v>
      </c>
      <c r="E62" s="1">
        <v>10905</v>
      </c>
      <c r="F62" s="1">
        <v>0</v>
      </c>
      <c r="G62" s="1">
        <v>74637</v>
      </c>
      <c r="H62" s="1">
        <v>0.14599999999999999</v>
      </c>
      <c r="I62" s="1">
        <v>16409.269</v>
      </c>
      <c r="M62" s="1" t="s">
        <v>12</v>
      </c>
      <c r="N62" s="1" t="s">
        <v>20</v>
      </c>
      <c r="O62" s="1" t="s">
        <v>21</v>
      </c>
      <c r="P62" s="1" t="s">
        <v>16</v>
      </c>
      <c r="Q62" s="1">
        <v>15401</v>
      </c>
      <c r="R62" s="1">
        <v>0</v>
      </c>
      <c r="S62" s="1">
        <v>194573</v>
      </c>
      <c r="T62" s="1">
        <v>7.9000000000000001E-2</v>
      </c>
      <c r="U62" s="1">
        <v>8896.7440000000006</v>
      </c>
    </row>
    <row r="63" spans="1:21" ht="15.75" customHeight="1">
      <c r="A63" s="1" t="s">
        <v>12</v>
      </c>
      <c r="B63" s="1" t="s">
        <v>18</v>
      </c>
      <c r="C63" s="1" t="s">
        <v>25</v>
      </c>
      <c r="D63" s="1" t="s">
        <v>15</v>
      </c>
      <c r="E63" s="1">
        <v>2387</v>
      </c>
      <c r="F63" s="1">
        <v>0</v>
      </c>
      <c r="G63" s="1">
        <v>8375</v>
      </c>
      <c r="H63" s="1">
        <v>0.28499999999999998</v>
      </c>
      <c r="I63" s="1">
        <v>1691.1379999999999</v>
      </c>
      <c r="M63" s="1" t="s">
        <v>12</v>
      </c>
      <c r="N63" s="1" t="s">
        <v>20</v>
      </c>
      <c r="O63" s="1" t="s">
        <v>21</v>
      </c>
      <c r="P63" s="1" t="s">
        <v>17</v>
      </c>
      <c r="Q63" s="1">
        <v>82297</v>
      </c>
      <c r="R63" s="1">
        <v>0</v>
      </c>
      <c r="S63" s="1">
        <v>1473053</v>
      </c>
      <c r="T63" s="1">
        <v>5.6000000000000001E-2</v>
      </c>
      <c r="U63" s="1">
        <v>68139.232000000004</v>
      </c>
    </row>
    <row r="64" spans="1:21" ht="15.75" customHeight="1">
      <c r="A64" s="1" t="s">
        <v>12</v>
      </c>
      <c r="B64" s="1" t="s">
        <v>18</v>
      </c>
      <c r="C64" s="1" t="s">
        <v>25</v>
      </c>
      <c r="D64" s="1" t="s">
        <v>16</v>
      </c>
      <c r="E64" s="1">
        <v>1185</v>
      </c>
      <c r="F64" s="1">
        <v>0</v>
      </c>
      <c r="G64" s="1">
        <v>7983</v>
      </c>
      <c r="H64" s="1">
        <v>0.14799999999999999</v>
      </c>
      <c r="I64" s="1">
        <v>1578.643</v>
      </c>
      <c r="M64" s="1" t="s">
        <v>12</v>
      </c>
      <c r="N64" s="1" t="s">
        <v>20</v>
      </c>
      <c r="O64" s="1" t="s">
        <v>23</v>
      </c>
      <c r="P64" s="1" t="s">
        <v>15</v>
      </c>
      <c r="Q64" s="1">
        <v>32585</v>
      </c>
      <c r="R64" s="1">
        <v>0</v>
      </c>
      <c r="S64" s="1">
        <v>216599</v>
      </c>
      <c r="T64" s="1">
        <v>0.15</v>
      </c>
      <c r="U64" s="1">
        <v>9677.0020000000004</v>
      </c>
    </row>
    <row r="65" spans="1:21" ht="15.75" customHeight="1">
      <c r="A65" s="1" t="s">
        <v>12</v>
      </c>
      <c r="B65" s="1" t="s">
        <v>18</v>
      </c>
      <c r="C65" s="1" t="s">
        <v>25</v>
      </c>
      <c r="D65" s="1" t="s">
        <v>17</v>
      </c>
      <c r="E65" s="1">
        <v>11108</v>
      </c>
      <c r="F65" s="1">
        <v>0</v>
      </c>
      <c r="G65" s="1">
        <v>68490</v>
      </c>
      <c r="H65" s="1">
        <v>0.16200000000000001</v>
      </c>
      <c r="I65" s="1">
        <v>15779.784</v>
      </c>
      <c r="M65" s="1" t="s">
        <v>12</v>
      </c>
      <c r="N65" s="1" t="s">
        <v>20</v>
      </c>
      <c r="O65" s="1" t="s">
        <v>23</v>
      </c>
      <c r="P65" s="1" t="s">
        <v>16</v>
      </c>
      <c r="Q65" s="1">
        <v>26716</v>
      </c>
      <c r="R65" s="1">
        <v>0</v>
      </c>
      <c r="S65" s="1">
        <v>194573</v>
      </c>
      <c r="T65" s="1">
        <v>0.13700000000000001</v>
      </c>
      <c r="U65" s="1">
        <v>8497.4369999999999</v>
      </c>
    </row>
    <row r="66" spans="1:21" ht="15.75" customHeight="1">
      <c r="A66" s="1" t="s">
        <v>12</v>
      </c>
      <c r="B66" s="1" t="s">
        <v>20</v>
      </c>
      <c r="C66" s="1" t="s">
        <v>25</v>
      </c>
      <c r="D66" s="1" t="s">
        <v>15</v>
      </c>
      <c r="E66" s="1">
        <v>2073</v>
      </c>
      <c r="F66" s="1">
        <v>0</v>
      </c>
      <c r="G66" s="1">
        <v>8375</v>
      </c>
      <c r="H66" s="1">
        <v>0.248</v>
      </c>
      <c r="I66" s="1">
        <v>1572.057</v>
      </c>
      <c r="M66" s="1" t="s">
        <v>12</v>
      </c>
      <c r="N66" s="1" t="s">
        <v>20</v>
      </c>
      <c r="O66" s="1" t="s">
        <v>23</v>
      </c>
      <c r="P66" s="1" t="s">
        <v>17</v>
      </c>
      <c r="Q66" s="1">
        <v>139033</v>
      </c>
      <c r="R66" s="1">
        <v>0</v>
      </c>
      <c r="S66" s="1">
        <v>1473053</v>
      </c>
      <c r="T66" s="1">
        <v>9.4E-2</v>
      </c>
      <c r="U66" s="1">
        <v>69240.194000000003</v>
      </c>
    </row>
    <row r="67" spans="1:21" ht="15.75" customHeight="1">
      <c r="A67" s="1" t="s">
        <v>12</v>
      </c>
      <c r="B67" s="1" t="s">
        <v>20</v>
      </c>
      <c r="C67" s="1" t="s">
        <v>25</v>
      </c>
      <c r="D67" s="1" t="s">
        <v>16</v>
      </c>
      <c r="E67" s="1">
        <v>1853</v>
      </c>
      <c r="F67" s="1">
        <v>0</v>
      </c>
      <c r="G67" s="1">
        <v>7983</v>
      </c>
      <c r="H67" s="1">
        <v>0.23200000000000001</v>
      </c>
      <c r="I67" s="1">
        <v>1468.5260000000001</v>
      </c>
      <c r="M67" s="1" t="s">
        <v>12</v>
      </c>
      <c r="N67" s="1" t="s">
        <v>20</v>
      </c>
      <c r="O67" s="1" t="s">
        <v>25</v>
      </c>
      <c r="P67" s="1" t="s">
        <v>15</v>
      </c>
      <c r="Q67" s="1">
        <v>2073</v>
      </c>
      <c r="R67" s="1">
        <v>0</v>
      </c>
      <c r="S67" s="1">
        <v>8375</v>
      </c>
      <c r="T67" s="1">
        <v>0.248</v>
      </c>
      <c r="U67" s="1">
        <v>1572.057</v>
      </c>
    </row>
    <row r="68" spans="1:21" ht="15.75" customHeight="1">
      <c r="A68" s="1" t="s">
        <v>12</v>
      </c>
      <c r="B68" s="1" t="s">
        <v>20</v>
      </c>
      <c r="C68" s="1" t="s">
        <v>25</v>
      </c>
      <c r="D68" s="1" t="s">
        <v>17</v>
      </c>
      <c r="E68" s="1">
        <v>14367</v>
      </c>
      <c r="F68" s="1">
        <v>0</v>
      </c>
      <c r="G68" s="1">
        <v>68490</v>
      </c>
      <c r="H68" s="1">
        <v>0.21</v>
      </c>
      <c r="I68" s="1">
        <v>14379.707</v>
      </c>
      <c r="M68" s="1" t="s">
        <v>12</v>
      </c>
      <c r="N68" s="1" t="s">
        <v>20</v>
      </c>
      <c r="O68" s="1" t="s">
        <v>25</v>
      </c>
      <c r="P68" s="1" t="s">
        <v>16</v>
      </c>
      <c r="Q68" s="1">
        <v>1853</v>
      </c>
      <c r="R68" s="1">
        <v>0</v>
      </c>
      <c r="S68" s="1">
        <v>7983</v>
      </c>
      <c r="T68" s="1">
        <v>0.23200000000000001</v>
      </c>
      <c r="U68" s="1">
        <v>1468.5260000000001</v>
      </c>
    </row>
    <row r="69" spans="1:21" ht="15.75" customHeight="1">
      <c r="A69" s="1" t="s">
        <v>12</v>
      </c>
      <c r="B69" s="1" t="s">
        <v>22</v>
      </c>
      <c r="C69" s="1" t="s">
        <v>25</v>
      </c>
      <c r="D69" s="1" t="s">
        <v>15</v>
      </c>
      <c r="E69" s="1">
        <v>936</v>
      </c>
      <c r="F69" s="1">
        <v>0</v>
      </c>
      <c r="G69" s="1">
        <v>10422</v>
      </c>
      <c r="H69" s="1">
        <v>0.09</v>
      </c>
      <c r="I69" s="1">
        <v>1790.7719999999999</v>
      </c>
      <c r="M69" s="1" t="s">
        <v>12</v>
      </c>
      <c r="N69" s="1" t="s">
        <v>20</v>
      </c>
      <c r="O69" s="1" t="s">
        <v>25</v>
      </c>
      <c r="P69" s="1" t="s">
        <v>17</v>
      </c>
      <c r="Q69" s="1">
        <v>14367</v>
      </c>
      <c r="R69" s="1">
        <v>0</v>
      </c>
      <c r="S69" s="1">
        <v>68490</v>
      </c>
      <c r="T69" s="1">
        <v>0.21</v>
      </c>
      <c r="U69" s="1">
        <v>14379.707</v>
      </c>
    </row>
    <row r="70" spans="1:21" ht="15.75" customHeight="1">
      <c r="A70" s="1" t="s">
        <v>12</v>
      </c>
      <c r="B70" s="1" t="s">
        <v>22</v>
      </c>
      <c r="C70" s="1" t="s">
        <v>25</v>
      </c>
      <c r="D70" s="1" t="s">
        <v>16</v>
      </c>
      <c r="E70" s="1">
        <v>692</v>
      </c>
      <c r="F70" s="1">
        <v>0</v>
      </c>
      <c r="G70" s="1">
        <v>8128</v>
      </c>
      <c r="H70" s="1">
        <v>8.5000000000000006E-2</v>
      </c>
      <c r="I70" s="1">
        <v>1621.748</v>
      </c>
      <c r="M70" s="2" t="s">
        <v>24</v>
      </c>
      <c r="N70" s="2" t="str">
        <f>N69</f>
        <v>roberta-base</v>
      </c>
      <c r="O70" s="2"/>
      <c r="P70" s="2"/>
      <c r="Q70" s="3">
        <f t="shared" ref="Q70:S70" si="3">SUM(Q55:Q69)</f>
        <v>367005</v>
      </c>
      <c r="R70" s="3">
        <f t="shared" si="3"/>
        <v>0</v>
      </c>
      <c r="S70" s="3">
        <f t="shared" si="3"/>
        <v>4488229</v>
      </c>
      <c r="T70" s="3">
        <f>ROUND(Q70/S70,3)</f>
        <v>8.2000000000000003E-2</v>
      </c>
      <c r="U70" s="3">
        <f>SUM(U55:U69)</f>
        <v>226275.00400000004</v>
      </c>
    </row>
    <row r="71" spans="1:21" ht="15.75" customHeight="1">
      <c r="A71" s="1" t="s">
        <v>12</v>
      </c>
      <c r="B71" s="1" t="s">
        <v>22</v>
      </c>
      <c r="C71" s="1" t="s">
        <v>25</v>
      </c>
      <c r="D71" s="1" t="s">
        <v>17</v>
      </c>
      <c r="E71" s="1">
        <v>11579</v>
      </c>
      <c r="F71" s="1">
        <v>0</v>
      </c>
      <c r="G71" s="1">
        <v>75918</v>
      </c>
      <c r="H71" s="1">
        <v>0.153</v>
      </c>
      <c r="I71" s="1">
        <v>16405.330999999998</v>
      </c>
    </row>
    <row r="72" spans="1:21" ht="15.75" customHeight="1">
      <c r="A72" s="2" t="s">
        <v>24</v>
      </c>
      <c r="B72" s="2"/>
      <c r="C72" s="2"/>
      <c r="D72" s="2"/>
      <c r="E72" s="2"/>
      <c r="F72" s="2"/>
      <c r="G72" s="3">
        <f>SUM(G60:G71)</f>
        <v>357324</v>
      </c>
      <c r="H72" s="3">
        <f>SUM(E60:E71)</f>
        <v>59703</v>
      </c>
      <c r="I72" s="3">
        <f>ROUND(H72/G72,3)</f>
        <v>0.16700000000000001</v>
      </c>
      <c r="J72" s="3">
        <f>SUM(I60:I71)</f>
        <v>76117.647999999986</v>
      </c>
      <c r="M72" s="2" t="s">
        <v>3</v>
      </c>
      <c r="N72" s="2" t="s">
        <v>4</v>
      </c>
      <c r="O72" s="2" t="s">
        <v>5</v>
      </c>
      <c r="P72" s="2" t="s">
        <v>6</v>
      </c>
      <c r="Q72" s="2" t="s">
        <v>7</v>
      </c>
      <c r="R72" s="2" t="s">
        <v>8</v>
      </c>
      <c r="S72" s="2" t="s">
        <v>9</v>
      </c>
      <c r="T72" s="2" t="s">
        <v>10</v>
      </c>
      <c r="U72" s="2" t="s">
        <v>11</v>
      </c>
    </row>
    <row r="73" spans="1:21" ht="15.75" customHeight="1">
      <c r="M73" s="2" t="s">
        <v>26</v>
      </c>
      <c r="N73" s="2"/>
      <c r="O73" s="2"/>
      <c r="P73" s="2"/>
      <c r="Q73" s="3">
        <f t="shared" ref="Q73:S73" si="4">SUM(Q70,Q53,Q36,Q19)</f>
        <v>1296478</v>
      </c>
      <c r="R73" s="3">
        <f t="shared" si="4"/>
        <v>0</v>
      </c>
      <c r="S73" s="3">
        <f t="shared" si="4"/>
        <v>18690040</v>
      </c>
      <c r="T73" s="3">
        <f>ROUND(Q73/S73,3)</f>
        <v>6.9000000000000006E-2</v>
      </c>
      <c r="U73" s="3">
        <f>SUM(U70,U53,U36,U19)</f>
        <v>1091844.1070000001</v>
      </c>
    </row>
    <row r="74" spans="1:21" ht="15.75" customHeight="1">
      <c r="A74" s="1" t="s">
        <v>3</v>
      </c>
      <c r="B74" s="1" t="s">
        <v>7</v>
      </c>
      <c r="C74" s="1" t="s">
        <v>8</v>
      </c>
      <c r="D74" s="1" t="s">
        <v>9</v>
      </c>
      <c r="E74" s="1" t="s">
        <v>10</v>
      </c>
      <c r="F74" s="1" t="s">
        <v>11</v>
      </c>
    </row>
    <row r="75" spans="1:21" ht="15.75" customHeight="1">
      <c r="A75" s="1" t="s">
        <v>12</v>
      </c>
      <c r="B75" s="1">
        <v>1296478</v>
      </c>
      <c r="C75" s="1">
        <v>0</v>
      </c>
      <c r="D75" s="1">
        <v>18690040</v>
      </c>
      <c r="E75" s="1">
        <v>6.9000000000000006E-2</v>
      </c>
      <c r="F75" s="1">
        <v>1091844</v>
      </c>
    </row>
    <row r="76" spans="1:21" ht="15.75" customHeight="1"/>
    <row r="77" spans="1:21" ht="15.75" customHeight="1"/>
    <row r="78" spans="1:21" ht="15.75" customHeight="1"/>
    <row r="79" spans="1:21" ht="15.75" customHeight="1">
      <c r="A79" s="8" t="s">
        <v>27</v>
      </c>
      <c r="B79" s="9"/>
      <c r="C79" s="9"/>
      <c r="D79" s="9"/>
    </row>
    <row r="80" spans="1:21" ht="15.75" customHeight="1">
      <c r="A80" s="10" t="s">
        <v>1</v>
      </c>
      <c r="B80" s="9"/>
      <c r="C80" s="9"/>
      <c r="D80" s="9"/>
    </row>
    <row r="81" spans="1:14" ht="15.75" customHeight="1">
      <c r="A81" s="4" t="s">
        <v>28</v>
      </c>
      <c r="B81" s="4" t="s">
        <v>5</v>
      </c>
      <c r="C81" s="4" t="s">
        <v>4</v>
      </c>
      <c r="D81" s="4" t="s">
        <v>6</v>
      </c>
      <c r="E81" s="5" t="s">
        <v>29</v>
      </c>
      <c r="F81" s="4" t="s">
        <v>30</v>
      </c>
      <c r="G81" s="4" t="s">
        <v>31</v>
      </c>
      <c r="H81" s="4" t="s">
        <v>32</v>
      </c>
      <c r="I81" s="4" t="s">
        <v>33</v>
      </c>
      <c r="J81" s="4" t="s">
        <v>34</v>
      </c>
      <c r="K81" s="4" t="s">
        <v>35</v>
      </c>
      <c r="L81" s="4" t="s">
        <v>36</v>
      </c>
      <c r="M81" s="1" t="s">
        <v>37</v>
      </c>
      <c r="N81" s="1" t="s">
        <v>38</v>
      </c>
    </row>
    <row r="82" spans="1:14" ht="15.75" customHeight="1">
      <c r="A82" s="4" t="s">
        <v>39</v>
      </c>
      <c r="B82" s="4" t="s">
        <v>14</v>
      </c>
      <c r="C82" s="4" t="s">
        <v>13</v>
      </c>
      <c r="D82" s="4" t="s">
        <v>15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1023</v>
      </c>
      <c r="M82" s="1">
        <f t="shared" ref="M82:M94" si="5">SUM(E82:H82)</f>
        <v>0</v>
      </c>
      <c r="N82" s="1">
        <f t="shared" ref="N82:N94" si="6">SUM(I82:L82)</f>
        <v>1023</v>
      </c>
    </row>
    <row r="83" spans="1:14" ht="15.75" customHeight="1">
      <c r="A83" s="4" t="s">
        <v>39</v>
      </c>
      <c r="B83" s="4" t="s">
        <v>14</v>
      </c>
      <c r="C83" s="4" t="s">
        <v>13</v>
      </c>
      <c r="D83" s="4" t="s">
        <v>16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54</v>
      </c>
      <c r="M83" s="1">
        <f t="shared" si="5"/>
        <v>0</v>
      </c>
      <c r="N83" s="1">
        <f t="shared" si="6"/>
        <v>54</v>
      </c>
    </row>
    <row r="84" spans="1:14" ht="15.75" customHeight="1">
      <c r="A84" s="4" t="s">
        <v>39</v>
      </c>
      <c r="B84" s="4" t="s">
        <v>14</v>
      </c>
      <c r="C84" s="4" t="s">
        <v>13</v>
      </c>
      <c r="D84" s="4" t="s">
        <v>17</v>
      </c>
      <c r="E84" s="6">
        <v>4</v>
      </c>
      <c r="F84" s="6">
        <v>0</v>
      </c>
      <c r="G84" s="6">
        <v>0</v>
      </c>
      <c r="H84" s="6">
        <v>1</v>
      </c>
      <c r="I84" s="6">
        <v>1</v>
      </c>
      <c r="J84" s="6">
        <v>0</v>
      </c>
      <c r="K84" s="6">
        <v>0</v>
      </c>
      <c r="L84" s="6">
        <v>11123</v>
      </c>
      <c r="M84" s="1">
        <f t="shared" si="5"/>
        <v>5</v>
      </c>
      <c r="N84" s="1">
        <f t="shared" si="6"/>
        <v>11124</v>
      </c>
    </row>
    <row r="85" spans="1:14" ht="15.75" customHeight="1">
      <c r="A85" s="4" t="s">
        <v>39</v>
      </c>
      <c r="B85" s="4" t="s">
        <v>14</v>
      </c>
      <c r="C85" s="4" t="s">
        <v>18</v>
      </c>
      <c r="D85" s="4" t="s">
        <v>15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1023</v>
      </c>
      <c r="M85" s="1">
        <f t="shared" si="5"/>
        <v>0</v>
      </c>
      <c r="N85" s="1">
        <f t="shared" si="6"/>
        <v>1023</v>
      </c>
    </row>
    <row r="86" spans="1:14" ht="15.75" customHeight="1">
      <c r="A86" s="4" t="s">
        <v>39</v>
      </c>
      <c r="B86" s="4" t="s">
        <v>14</v>
      </c>
      <c r="C86" s="4" t="s">
        <v>18</v>
      </c>
      <c r="D86" s="4" t="s">
        <v>16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54</v>
      </c>
      <c r="M86" s="1">
        <f t="shared" si="5"/>
        <v>0</v>
      </c>
      <c r="N86" s="1">
        <f t="shared" si="6"/>
        <v>54</v>
      </c>
    </row>
    <row r="87" spans="1:14" ht="15.75" customHeight="1">
      <c r="A87" s="4" t="s">
        <v>39</v>
      </c>
      <c r="B87" s="4" t="s">
        <v>14</v>
      </c>
      <c r="C87" s="4" t="s">
        <v>18</v>
      </c>
      <c r="D87" s="4" t="s">
        <v>17</v>
      </c>
      <c r="E87" s="6">
        <v>15</v>
      </c>
      <c r="F87" s="6">
        <v>0</v>
      </c>
      <c r="G87" s="6">
        <v>0</v>
      </c>
      <c r="H87" s="6">
        <v>2</v>
      </c>
      <c r="I87" s="6">
        <v>8</v>
      </c>
      <c r="J87" s="6">
        <v>0</v>
      </c>
      <c r="K87" s="6">
        <v>0</v>
      </c>
      <c r="L87" s="6">
        <v>11104</v>
      </c>
      <c r="M87" s="1">
        <f t="shared" si="5"/>
        <v>17</v>
      </c>
      <c r="N87" s="1">
        <f t="shared" si="6"/>
        <v>11112</v>
      </c>
    </row>
    <row r="88" spans="1:14" ht="15.75" customHeight="1">
      <c r="A88" s="4" t="s">
        <v>39</v>
      </c>
      <c r="B88" s="4" t="s">
        <v>14</v>
      </c>
      <c r="C88" s="4" t="s">
        <v>20</v>
      </c>
      <c r="D88" s="4" t="s">
        <v>15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1023</v>
      </c>
      <c r="M88" s="1">
        <f t="shared" si="5"/>
        <v>0</v>
      </c>
      <c r="N88" s="1">
        <f t="shared" si="6"/>
        <v>1023</v>
      </c>
    </row>
    <row r="89" spans="1:14" ht="15.75" customHeight="1">
      <c r="A89" s="4" t="s">
        <v>39</v>
      </c>
      <c r="B89" s="4" t="s">
        <v>14</v>
      </c>
      <c r="C89" s="4" t="s">
        <v>20</v>
      </c>
      <c r="D89" s="4" t="s">
        <v>16</v>
      </c>
      <c r="E89" s="6">
        <v>2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52</v>
      </c>
      <c r="M89" s="1">
        <f t="shared" si="5"/>
        <v>2</v>
      </c>
      <c r="N89" s="1">
        <f t="shared" si="6"/>
        <v>52</v>
      </c>
    </row>
    <row r="90" spans="1:14" ht="15.75" customHeight="1">
      <c r="A90" s="4" t="s">
        <v>39</v>
      </c>
      <c r="B90" s="4" t="s">
        <v>14</v>
      </c>
      <c r="C90" s="4" t="s">
        <v>20</v>
      </c>
      <c r="D90" s="4" t="s">
        <v>17</v>
      </c>
      <c r="E90" s="6">
        <v>415</v>
      </c>
      <c r="F90" s="6">
        <v>0</v>
      </c>
      <c r="G90" s="6">
        <v>0</v>
      </c>
      <c r="H90" s="6">
        <v>35</v>
      </c>
      <c r="I90" s="6">
        <v>8</v>
      </c>
      <c r="J90" s="6">
        <v>0</v>
      </c>
      <c r="K90" s="6">
        <v>0</v>
      </c>
      <c r="L90" s="6">
        <v>10671</v>
      </c>
      <c r="M90" s="1">
        <f t="shared" si="5"/>
        <v>450</v>
      </c>
      <c r="N90" s="1">
        <f t="shared" si="6"/>
        <v>10679</v>
      </c>
    </row>
    <row r="91" spans="1:14" ht="15.75" customHeight="1">
      <c r="A91" s="4" t="s">
        <v>39</v>
      </c>
      <c r="B91" s="4" t="s">
        <v>14</v>
      </c>
      <c r="C91" s="4" t="s">
        <v>22</v>
      </c>
      <c r="D91" s="4" t="s">
        <v>15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1023</v>
      </c>
      <c r="M91" s="1">
        <f t="shared" si="5"/>
        <v>0</v>
      </c>
      <c r="N91" s="1">
        <f t="shared" si="6"/>
        <v>1023</v>
      </c>
    </row>
    <row r="92" spans="1:14" ht="15.75" customHeight="1">
      <c r="A92" s="4" t="s">
        <v>39</v>
      </c>
      <c r="B92" s="4" t="s">
        <v>14</v>
      </c>
      <c r="C92" s="4" t="s">
        <v>22</v>
      </c>
      <c r="D92" s="4" t="s">
        <v>16</v>
      </c>
      <c r="E92" s="6">
        <v>0</v>
      </c>
      <c r="F92" s="6">
        <v>0</v>
      </c>
      <c r="G92" s="6">
        <v>0</v>
      </c>
      <c r="H92" s="6">
        <v>0</v>
      </c>
      <c r="I92" s="6">
        <v>1</v>
      </c>
      <c r="J92" s="6">
        <v>0</v>
      </c>
      <c r="K92" s="6">
        <v>0</v>
      </c>
      <c r="L92" s="6">
        <v>53</v>
      </c>
      <c r="M92" s="1">
        <f t="shared" si="5"/>
        <v>0</v>
      </c>
      <c r="N92" s="1">
        <f t="shared" si="6"/>
        <v>54</v>
      </c>
    </row>
    <row r="93" spans="1:14" ht="15.75" customHeight="1">
      <c r="A93" s="4" t="s">
        <v>39</v>
      </c>
      <c r="B93" s="4" t="s">
        <v>14</v>
      </c>
      <c r="C93" s="4" t="s">
        <v>22</v>
      </c>
      <c r="D93" s="4" t="s">
        <v>17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11129</v>
      </c>
      <c r="M93" s="1">
        <f t="shared" si="5"/>
        <v>0</v>
      </c>
      <c r="N93" s="1">
        <f t="shared" si="6"/>
        <v>11129</v>
      </c>
    </row>
    <row r="94" spans="1:14" ht="15.75" customHeight="1">
      <c r="A94" s="4" t="s">
        <v>40</v>
      </c>
      <c r="B94" s="4" t="s">
        <v>14</v>
      </c>
      <c r="C94" s="4"/>
      <c r="D94" s="4"/>
      <c r="E94" s="6">
        <v>436</v>
      </c>
      <c r="F94" s="6">
        <v>0</v>
      </c>
      <c r="G94" s="6">
        <v>0</v>
      </c>
      <c r="H94" s="6">
        <v>38</v>
      </c>
      <c r="I94" s="6">
        <v>18</v>
      </c>
      <c r="J94" s="6">
        <v>0</v>
      </c>
      <c r="K94" s="6">
        <v>0</v>
      </c>
      <c r="L94" s="6">
        <v>48332</v>
      </c>
      <c r="M94" s="1">
        <f t="shared" si="5"/>
        <v>474</v>
      </c>
      <c r="N94" s="1">
        <f t="shared" si="6"/>
        <v>48350</v>
      </c>
    </row>
    <row r="95" spans="1:14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4" ht="15.75" customHeight="1">
      <c r="A96" s="4" t="s">
        <v>39</v>
      </c>
      <c r="B96" s="4" t="s">
        <v>19</v>
      </c>
      <c r="C96" s="4" t="s">
        <v>13</v>
      </c>
      <c r="D96" s="4" t="s">
        <v>15</v>
      </c>
      <c r="E96" s="6">
        <v>4453</v>
      </c>
      <c r="F96" s="6">
        <v>1247</v>
      </c>
      <c r="G96" s="6">
        <v>170</v>
      </c>
      <c r="H96" s="6">
        <v>655</v>
      </c>
      <c r="I96" s="6">
        <v>670</v>
      </c>
      <c r="J96" s="6">
        <v>137</v>
      </c>
      <c r="K96" s="6">
        <v>0</v>
      </c>
      <c r="L96" s="6">
        <v>92565</v>
      </c>
      <c r="M96" s="1">
        <f t="shared" ref="M96:M108" si="7">SUM(E96:H96)</f>
        <v>6525</v>
      </c>
      <c r="N96" s="1">
        <f t="shared" ref="N96:N108" si="8">SUM(I96:L96)</f>
        <v>93372</v>
      </c>
    </row>
    <row r="97" spans="1:14" ht="15.75" customHeight="1">
      <c r="A97" s="4" t="s">
        <v>39</v>
      </c>
      <c r="B97" s="4" t="s">
        <v>19</v>
      </c>
      <c r="C97" s="4" t="s">
        <v>13</v>
      </c>
      <c r="D97" s="4" t="s">
        <v>16</v>
      </c>
      <c r="E97" s="6">
        <v>1200</v>
      </c>
      <c r="F97" s="6">
        <v>240</v>
      </c>
      <c r="G97" s="6">
        <v>159</v>
      </c>
      <c r="H97" s="6">
        <v>398</v>
      </c>
      <c r="I97" s="6">
        <v>257</v>
      </c>
      <c r="J97" s="6">
        <v>92</v>
      </c>
      <c r="K97" s="6">
        <v>52</v>
      </c>
      <c r="L97" s="6">
        <v>92275</v>
      </c>
      <c r="M97" s="1">
        <f t="shared" si="7"/>
        <v>1997</v>
      </c>
      <c r="N97" s="1">
        <f t="shared" si="8"/>
        <v>92676</v>
      </c>
    </row>
    <row r="98" spans="1:14" ht="15.75" customHeight="1">
      <c r="A98" s="4" t="s">
        <v>39</v>
      </c>
      <c r="B98" s="4" t="s">
        <v>19</v>
      </c>
      <c r="C98" s="4" t="s">
        <v>13</v>
      </c>
      <c r="D98" s="4" t="s">
        <v>17</v>
      </c>
      <c r="E98" s="6">
        <v>2608</v>
      </c>
      <c r="F98" s="6">
        <v>239</v>
      </c>
      <c r="G98" s="6">
        <v>84</v>
      </c>
      <c r="H98" s="6">
        <v>1080</v>
      </c>
      <c r="I98" s="6">
        <v>312</v>
      </c>
      <c r="J98" s="6">
        <v>198</v>
      </c>
      <c r="K98" s="6">
        <v>4</v>
      </c>
      <c r="L98" s="6">
        <v>502369</v>
      </c>
      <c r="M98" s="1">
        <f t="shared" si="7"/>
        <v>4011</v>
      </c>
      <c r="N98" s="1">
        <f t="shared" si="8"/>
        <v>502883</v>
      </c>
    </row>
    <row r="99" spans="1:14" ht="15.75" customHeight="1">
      <c r="A99" s="4" t="s">
        <v>39</v>
      </c>
      <c r="B99" s="4" t="s">
        <v>19</v>
      </c>
      <c r="C99" s="4" t="s">
        <v>18</v>
      </c>
      <c r="D99" s="4" t="s">
        <v>15</v>
      </c>
      <c r="E99" s="6">
        <v>2983</v>
      </c>
      <c r="F99" s="6">
        <v>270</v>
      </c>
      <c r="G99" s="6">
        <v>182</v>
      </c>
      <c r="H99" s="6">
        <v>430</v>
      </c>
      <c r="I99" s="6">
        <v>234</v>
      </c>
      <c r="J99" s="6">
        <v>657</v>
      </c>
      <c r="K99" s="6">
        <v>1</v>
      </c>
      <c r="L99" s="6">
        <v>76177</v>
      </c>
      <c r="M99" s="1">
        <f t="shared" si="7"/>
        <v>3865</v>
      </c>
      <c r="N99" s="1">
        <f t="shared" si="8"/>
        <v>77069</v>
      </c>
    </row>
    <row r="100" spans="1:14" ht="15.75" customHeight="1">
      <c r="A100" s="4" t="s">
        <v>39</v>
      </c>
      <c r="B100" s="4" t="s">
        <v>19</v>
      </c>
      <c r="C100" s="4" t="s">
        <v>18</v>
      </c>
      <c r="D100" s="4" t="s">
        <v>16</v>
      </c>
      <c r="E100" s="6">
        <v>2227</v>
      </c>
      <c r="F100" s="6">
        <v>25</v>
      </c>
      <c r="G100" s="6">
        <v>8</v>
      </c>
      <c r="H100" s="6">
        <v>174</v>
      </c>
      <c r="I100" s="6">
        <v>302</v>
      </c>
      <c r="J100" s="6">
        <v>28</v>
      </c>
      <c r="K100" s="6">
        <v>4</v>
      </c>
      <c r="L100" s="6">
        <v>87929</v>
      </c>
      <c r="M100" s="1">
        <f t="shared" si="7"/>
        <v>2434</v>
      </c>
      <c r="N100" s="1">
        <f t="shared" si="8"/>
        <v>88263</v>
      </c>
    </row>
    <row r="101" spans="1:14" ht="15.75" customHeight="1">
      <c r="A101" s="4" t="s">
        <v>39</v>
      </c>
      <c r="B101" s="4" t="s">
        <v>19</v>
      </c>
      <c r="C101" s="4" t="s">
        <v>18</v>
      </c>
      <c r="D101" s="4" t="s">
        <v>17</v>
      </c>
      <c r="E101" s="6">
        <v>16615</v>
      </c>
      <c r="F101" s="6">
        <v>50</v>
      </c>
      <c r="G101" s="6">
        <v>662</v>
      </c>
      <c r="H101" s="6">
        <v>1033</v>
      </c>
      <c r="I101" s="6">
        <v>1335</v>
      </c>
      <c r="J101" s="6">
        <v>1633</v>
      </c>
      <c r="K101" s="6">
        <v>113</v>
      </c>
      <c r="L101" s="6">
        <v>447787</v>
      </c>
      <c r="M101" s="1">
        <f t="shared" si="7"/>
        <v>18360</v>
      </c>
      <c r="N101" s="1">
        <f t="shared" si="8"/>
        <v>450868</v>
      </c>
    </row>
    <row r="102" spans="1:14" ht="15.75" customHeight="1">
      <c r="A102" s="4" t="s">
        <v>39</v>
      </c>
      <c r="B102" s="4" t="s">
        <v>19</v>
      </c>
      <c r="C102" s="4" t="s">
        <v>20</v>
      </c>
      <c r="D102" s="4" t="s">
        <v>15</v>
      </c>
      <c r="E102" s="6">
        <v>5669</v>
      </c>
      <c r="F102" s="6">
        <v>2144</v>
      </c>
      <c r="G102" s="6">
        <v>695</v>
      </c>
      <c r="H102" s="6">
        <v>462</v>
      </c>
      <c r="I102" s="6">
        <v>556</v>
      </c>
      <c r="J102" s="6">
        <v>730</v>
      </c>
      <c r="K102" s="6">
        <v>49</v>
      </c>
      <c r="L102" s="6">
        <v>70629</v>
      </c>
      <c r="M102" s="1">
        <f t="shared" si="7"/>
        <v>8970</v>
      </c>
      <c r="N102" s="1">
        <f t="shared" si="8"/>
        <v>71964</v>
      </c>
    </row>
    <row r="103" spans="1:14" ht="15.75" customHeight="1">
      <c r="A103" s="4" t="s">
        <v>39</v>
      </c>
      <c r="B103" s="4" t="s">
        <v>19</v>
      </c>
      <c r="C103" s="4" t="s">
        <v>20</v>
      </c>
      <c r="D103" s="4" t="s">
        <v>16</v>
      </c>
      <c r="E103" s="6">
        <v>2568</v>
      </c>
      <c r="F103" s="6">
        <v>923</v>
      </c>
      <c r="G103" s="6">
        <v>971</v>
      </c>
      <c r="H103" s="6">
        <v>394</v>
      </c>
      <c r="I103" s="6">
        <v>707</v>
      </c>
      <c r="J103" s="6">
        <v>464</v>
      </c>
      <c r="K103" s="6">
        <v>23</v>
      </c>
      <c r="L103" s="6">
        <v>84647</v>
      </c>
      <c r="M103" s="1">
        <f t="shared" si="7"/>
        <v>4856</v>
      </c>
      <c r="N103" s="1">
        <f t="shared" si="8"/>
        <v>85841</v>
      </c>
    </row>
    <row r="104" spans="1:14" ht="15.75" customHeight="1">
      <c r="A104" s="4" t="s">
        <v>39</v>
      </c>
      <c r="B104" s="4" t="s">
        <v>19</v>
      </c>
      <c r="C104" s="4" t="s">
        <v>20</v>
      </c>
      <c r="D104" s="4" t="s">
        <v>17</v>
      </c>
      <c r="E104" s="6">
        <v>16299</v>
      </c>
      <c r="F104" s="6">
        <v>467</v>
      </c>
      <c r="G104" s="6">
        <v>1191</v>
      </c>
      <c r="H104" s="6">
        <v>1306</v>
      </c>
      <c r="I104" s="6">
        <v>1398</v>
      </c>
      <c r="J104" s="6">
        <v>1028</v>
      </c>
      <c r="K104" s="6">
        <v>164</v>
      </c>
      <c r="L104" s="6">
        <v>447375</v>
      </c>
      <c r="M104" s="1">
        <f t="shared" si="7"/>
        <v>19263</v>
      </c>
      <c r="N104" s="1">
        <f t="shared" si="8"/>
        <v>449965</v>
      </c>
    </row>
    <row r="105" spans="1:14" ht="15.75" customHeight="1">
      <c r="A105" s="4" t="s">
        <v>39</v>
      </c>
      <c r="B105" s="4" t="s">
        <v>19</v>
      </c>
      <c r="C105" s="4" t="s">
        <v>22</v>
      </c>
      <c r="D105" s="4" t="s">
        <v>15</v>
      </c>
      <c r="E105" s="6">
        <v>4344</v>
      </c>
      <c r="F105" s="6">
        <v>105</v>
      </c>
      <c r="G105" s="6">
        <v>89</v>
      </c>
      <c r="H105" s="6">
        <v>391</v>
      </c>
      <c r="I105" s="6">
        <v>201</v>
      </c>
      <c r="J105" s="6">
        <v>386</v>
      </c>
      <c r="K105" s="6">
        <v>59</v>
      </c>
      <c r="L105" s="6">
        <v>91792</v>
      </c>
      <c r="M105" s="1">
        <f t="shared" si="7"/>
        <v>4929</v>
      </c>
      <c r="N105" s="1">
        <f t="shared" si="8"/>
        <v>92438</v>
      </c>
    </row>
    <row r="106" spans="1:14" ht="15.75" customHeight="1">
      <c r="A106" s="4" t="s">
        <v>39</v>
      </c>
      <c r="B106" s="4" t="s">
        <v>19</v>
      </c>
      <c r="C106" s="4" t="s">
        <v>22</v>
      </c>
      <c r="D106" s="4" t="s">
        <v>16</v>
      </c>
      <c r="E106" s="6">
        <v>1278</v>
      </c>
      <c r="F106" s="6">
        <v>103</v>
      </c>
      <c r="G106" s="6">
        <v>15</v>
      </c>
      <c r="H106" s="6">
        <v>82</v>
      </c>
      <c r="I106" s="6">
        <v>425</v>
      </c>
      <c r="J106" s="6">
        <v>72</v>
      </c>
      <c r="K106" s="6">
        <v>59</v>
      </c>
      <c r="L106" s="6">
        <v>91604</v>
      </c>
      <c r="M106" s="1">
        <f t="shared" si="7"/>
        <v>1478</v>
      </c>
      <c r="N106" s="1">
        <f t="shared" si="8"/>
        <v>92160</v>
      </c>
    </row>
    <row r="107" spans="1:14" ht="15.75" customHeight="1">
      <c r="A107" s="4" t="s">
        <v>39</v>
      </c>
      <c r="B107" s="4" t="s">
        <v>19</v>
      </c>
      <c r="C107" s="4" t="s">
        <v>22</v>
      </c>
      <c r="D107" s="4" t="s">
        <v>17</v>
      </c>
      <c r="E107" s="6">
        <v>4665</v>
      </c>
      <c r="F107" s="6">
        <v>1159</v>
      </c>
      <c r="G107" s="6">
        <v>0</v>
      </c>
      <c r="H107" s="6">
        <v>534</v>
      </c>
      <c r="I107" s="6">
        <v>343</v>
      </c>
      <c r="J107" s="6">
        <v>0</v>
      </c>
      <c r="K107" s="6">
        <v>0</v>
      </c>
      <c r="L107" s="6">
        <v>509422</v>
      </c>
      <c r="M107" s="1">
        <f t="shared" si="7"/>
        <v>6358</v>
      </c>
      <c r="N107" s="1">
        <f t="shared" si="8"/>
        <v>509765</v>
      </c>
    </row>
    <row r="108" spans="1:14" ht="15.75" customHeight="1">
      <c r="A108" s="4" t="s">
        <v>41</v>
      </c>
      <c r="B108" s="4" t="s">
        <v>19</v>
      </c>
      <c r="C108" s="4"/>
      <c r="D108" s="4"/>
      <c r="E108" s="6">
        <v>64909</v>
      </c>
      <c r="F108" s="6">
        <v>6972</v>
      </c>
      <c r="G108" s="6">
        <v>4226</v>
      </c>
      <c r="H108" s="6">
        <v>6939</v>
      </c>
      <c r="I108" s="6">
        <v>6740</v>
      </c>
      <c r="J108" s="6">
        <v>5425</v>
      </c>
      <c r="K108" s="6">
        <v>528</v>
      </c>
      <c r="L108" s="6">
        <v>2594571</v>
      </c>
      <c r="M108" s="1">
        <f t="shared" si="7"/>
        <v>83046</v>
      </c>
      <c r="N108" s="1">
        <f t="shared" si="8"/>
        <v>2607264</v>
      </c>
    </row>
    <row r="109" spans="1:14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4" ht="15.75" customHeight="1">
      <c r="A110" s="4" t="s">
        <v>39</v>
      </c>
      <c r="B110" s="4" t="s">
        <v>21</v>
      </c>
      <c r="C110" s="4" t="s">
        <v>13</v>
      </c>
      <c r="D110" s="4" t="s">
        <v>15</v>
      </c>
      <c r="E110" s="6">
        <v>25318</v>
      </c>
      <c r="F110" s="6">
        <v>1921</v>
      </c>
      <c r="G110" s="6">
        <v>4040</v>
      </c>
      <c r="H110" s="6">
        <v>2687</v>
      </c>
      <c r="I110" s="6">
        <v>2887</v>
      </c>
      <c r="J110" s="6">
        <v>2008</v>
      </c>
      <c r="K110" s="6">
        <v>324</v>
      </c>
      <c r="L110" s="6">
        <v>197191</v>
      </c>
      <c r="M110" s="1">
        <f t="shared" ref="M110:M122" si="9">SUM(E110:H110)</f>
        <v>33966</v>
      </c>
      <c r="N110" s="1">
        <f t="shared" ref="N110:N122" si="10">SUM(I110:L110)</f>
        <v>202410</v>
      </c>
    </row>
    <row r="111" spans="1:14" ht="15.75" customHeight="1">
      <c r="A111" s="4" t="s">
        <v>39</v>
      </c>
      <c r="B111" s="4" t="s">
        <v>21</v>
      </c>
      <c r="C111" s="4" t="s">
        <v>13</v>
      </c>
      <c r="D111" s="4" t="s">
        <v>16</v>
      </c>
      <c r="E111" s="6">
        <v>22765</v>
      </c>
      <c r="F111" s="6">
        <v>3894</v>
      </c>
      <c r="G111" s="6">
        <v>4620</v>
      </c>
      <c r="H111" s="6">
        <v>3221</v>
      </c>
      <c r="I111" s="6">
        <v>4127</v>
      </c>
      <c r="J111" s="6">
        <v>1944</v>
      </c>
      <c r="K111" s="6">
        <v>98</v>
      </c>
      <c r="L111" s="6">
        <v>176792</v>
      </c>
      <c r="M111" s="1">
        <f t="shared" si="9"/>
        <v>34500</v>
      </c>
      <c r="N111" s="1">
        <f t="shared" si="10"/>
        <v>182961</v>
      </c>
    </row>
    <row r="112" spans="1:14" ht="15.75" customHeight="1">
      <c r="A112" s="4" t="s">
        <v>39</v>
      </c>
      <c r="B112" s="4" t="s">
        <v>21</v>
      </c>
      <c r="C112" s="4" t="s">
        <v>13</v>
      </c>
      <c r="D112" s="4" t="s">
        <v>17</v>
      </c>
      <c r="E112" s="6">
        <v>71861</v>
      </c>
      <c r="F112" s="6">
        <v>4538</v>
      </c>
      <c r="G112" s="6">
        <v>6663</v>
      </c>
      <c r="H112" s="6">
        <v>11313</v>
      </c>
      <c r="I112" s="6">
        <v>7839</v>
      </c>
      <c r="J112" s="6">
        <v>5317</v>
      </c>
      <c r="K112" s="6">
        <v>308</v>
      </c>
      <c r="L112" s="6">
        <v>1510486</v>
      </c>
      <c r="M112" s="1">
        <f t="shared" si="9"/>
        <v>94375</v>
      </c>
      <c r="N112" s="1">
        <f t="shared" si="10"/>
        <v>1523950</v>
      </c>
    </row>
    <row r="113" spans="1:14" ht="15.75" customHeight="1">
      <c r="A113" s="4" t="s">
        <v>39</v>
      </c>
      <c r="B113" s="4" t="s">
        <v>21</v>
      </c>
      <c r="C113" s="4" t="s">
        <v>18</v>
      </c>
      <c r="D113" s="4" t="s">
        <v>15</v>
      </c>
      <c r="E113" s="6">
        <v>10012</v>
      </c>
      <c r="F113" s="6">
        <v>2408</v>
      </c>
      <c r="G113" s="6">
        <v>1364</v>
      </c>
      <c r="H113" s="6">
        <v>2382</v>
      </c>
      <c r="I113" s="6">
        <v>1726</v>
      </c>
      <c r="J113" s="6">
        <v>1301</v>
      </c>
      <c r="K113" s="6">
        <v>67</v>
      </c>
      <c r="L113" s="6">
        <v>200364</v>
      </c>
      <c r="M113" s="1">
        <f t="shared" si="9"/>
        <v>16166</v>
      </c>
      <c r="N113" s="1">
        <f t="shared" si="10"/>
        <v>203458</v>
      </c>
    </row>
    <row r="114" spans="1:14" ht="15.75" customHeight="1">
      <c r="A114" s="4" t="s">
        <v>39</v>
      </c>
      <c r="B114" s="4" t="s">
        <v>21</v>
      </c>
      <c r="C114" s="4" t="s">
        <v>18</v>
      </c>
      <c r="D114" s="4" t="s">
        <v>16</v>
      </c>
      <c r="E114" s="6">
        <v>12334</v>
      </c>
      <c r="F114" s="6">
        <v>1784</v>
      </c>
      <c r="G114" s="6">
        <v>2893</v>
      </c>
      <c r="H114" s="6">
        <v>1758</v>
      </c>
      <c r="I114" s="6">
        <v>1479</v>
      </c>
      <c r="J114" s="6">
        <v>2298</v>
      </c>
      <c r="K114" s="6">
        <v>63</v>
      </c>
      <c r="L114" s="6">
        <v>175032</v>
      </c>
      <c r="M114" s="1">
        <f t="shared" si="9"/>
        <v>18769</v>
      </c>
      <c r="N114" s="1">
        <f t="shared" si="10"/>
        <v>178872</v>
      </c>
    </row>
    <row r="115" spans="1:14" ht="15.75" customHeight="1">
      <c r="A115" s="4" t="s">
        <v>39</v>
      </c>
      <c r="B115" s="4" t="s">
        <v>21</v>
      </c>
      <c r="C115" s="4" t="s">
        <v>18</v>
      </c>
      <c r="D115" s="4" t="s">
        <v>17</v>
      </c>
      <c r="E115" s="6">
        <v>60745</v>
      </c>
      <c r="F115" s="6">
        <v>7848</v>
      </c>
      <c r="G115" s="6">
        <v>10029</v>
      </c>
      <c r="H115" s="6">
        <v>9770</v>
      </c>
      <c r="I115" s="6">
        <v>10990</v>
      </c>
      <c r="J115" s="6">
        <v>8430</v>
      </c>
      <c r="K115" s="6">
        <v>1024</v>
      </c>
      <c r="L115" s="6">
        <v>1394764</v>
      </c>
      <c r="M115" s="1">
        <f t="shared" si="9"/>
        <v>88392</v>
      </c>
      <c r="N115" s="1">
        <f t="shared" si="10"/>
        <v>1415208</v>
      </c>
    </row>
    <row r="116" spans="1:14" ht="15.75" customHeight="1">
      <c r="A116" s="4" t="s">
        <v>39</v>
      </c>
      <c r="B116" s="4" t="s">
        <v>21</v>
      </c>
      <c r="C116" s="4" t="s">
        <v>20</v>
      </c>
      <c r="D116" s="4" t="s">
        <v>15</v>
      </c>
      <c r="E116" s="6">
        <v>12084</v>
      </c>
      <c r="F116" s="6">
        <v>2223</v>
      </c>
      <c r="G116" s="6">
        <v>2277</v>
      </c>
      <c r="H116" s="6">
        <v>2545</v>
      </c>
      <c r="I116" s="6">
        <v>2366</v>
      </c>
      <c r="J116" s="6">
        <v>1512</v>
      </c>
      <c r="K116" s="6">
        <v>327</v>
      </c>
      <c r="L116" s="6">
        <v>196290</v>
      </c>
      <c r="M116" s="1">
        <f t="shared" si="9"/>
        <v>19129</v>
      </c>
      <c r="N116" s="1">
        <f t="shared" si="10"/>
        <v>200495</v>
      </c>
    </row>
    <row r="117" spans="1:14" ht="15.75" customHeight="1">
      <c r="A117" s="4" t="s">
        <v>39</v>
      </c>
      <c r="B117" s="4" t="s">
        <v>21</v>
      </c>
      <c r="C117" s="4" t="s">
        <v>20</v>
      </c>
      <c r="D117" s="4" t="s">
        <v>16</v>
      </c>
      <c r="E117" s="6">
        <v>9825</v>
      </c>
      <c r="F117" s="6">
        <v>2571</v>
      </c>
      <c r="G117" s="6">
        <v>1468</v>
      </c>
      <c r="H117" s="6">
        <v>1537</v>
      </c>
      <c r="I117" s="6">
        <v>925</v>
      </c>
      <c r="J117" s="6">
        <v>3573</v>
      </c>
      <c r="K117" s="6">
        <v>110</v>
      </c>
      <c r="L117" s="6">
        <v>177632</v>
      </c>
      <c r="M117" s="1">
        <f t="shared" si="9"/>
        <v>15401</v>
      </c>
      <c r="N117" s="1">
        <f t="shared" si="10"/>
        <v>182240</v>
      </c>
    </row>
    <row r="118" spans="1:14" ht="15.75" customHeight="1">
      <c r="A118" s="4" t="s">
        <v>39</v>
      </c>
      <c r="B118" s="4" t="s">
        <v>21</v>
      </c>
      <c r="C118" s="4" t="s">
        <v>20</v>
      </c>
      <c r="D118" s="4" t="s">
        <v>17</v>
      </c>
      <c r="E118" s="6">
        <v>56981</v>
      </c>
      <c r="F118" s="6">
        <v>8550</v>
      </c>
      <c r="G118" s="6">
        <v>5336</v>
      </c>
      <c r="H118" s="6">
        <v>11428</v>
      </c>
      <c r="I118" s="6">
        <v>8182</v>
      </c>
      <c r="J118" s="6">
        <v>7368</v>
      </c>
      <c r="K118" s="6">
        <v>833</v>
      </c>
      <c r="L118" s="6">
        <v>1404922</v>
      </c>
      <c r="M118" s="1">
        <f t="shared" si="9"/>
        <v>82295</v>
      </c>
      <c r="N118" s="1">
        <f t="shared" si="10"/>
        <v>1421305</v>
      </c>
    </row>
    <row r="119" spans="1:14" ht="15.75" customHeight="1">
      <c r="A119" s="4" t="s">
        <v>39</v>
      </c>
      <c r="B119" s="4" t="s">
        <v>21</v>
      </c>
      <c r="C119" s="4" t="s">
        <v>22</v>
      </c>
      <c r="D119" s="4" t="s">
        <v>15</v>
      </c>
      <c r="E119" s="6">
        <v>12709</v>
      </c>
      <c r="F119" s="6">
        <v>2980</v>
      </c>
      <c r="G119" s="6">
        <v>5704</v>
      </c>
      <c r="H119" s="6">
        <v>3509</v>
      </c>
      <c r="I119" s="6">
        <v>2887</v>
      </c>
      <c r="J119" s="6">
        <v>2318</v>
      </c>
      <c r="K119" s="6">
        <v>185</v>
      </c>
      <c r="L119" s="6">
        <v>203147</v>
      </c>
      <c r="M119" s="1">
        <f t="shared" si="9"/>
        <v>24902</v>
      </c>
      <c r="N119" s="1">
        <f t="shared" si="10"/>
        <v>208537</v>
      </c>
    </row>
    <row r="120" spans="1:14" ht="15.75" customHeight="1">
      <c r="A120" s="4" t="s">
        <v>39</v>
      </c>
      <c r="B120" s="4" t="s">
        <v>21</v>
      </c>
      <c r="C120" s="4" t="s">
        <v>22</v>
      </c>
      <c r="D120" s="4" t="s">
        <v>16</v>
      </c>
      <c r="E120" s="6">
        <v>12968</v>
      </c>
      <c r="F120" s="6">
        <v>1251</v>
      </c>
      <c r="G120" s="6">
        <v>3170</v>
      </c>
      <c r="H120" s="6">
        <v>3245</v>
      </c>
      <c r="I120" s="6">
        <v>2380</v>
      </c>
      <c r="J120" s="6">
        <v>1973</v>
      </c>
      <c r="K120" s="6">
        <v>663</v>
      </c>
      <c r="L120" s="6">
        <v>189717</v>
      </c>
      <c r="M120" s="1">
        <f t="shared" si="9"/>
        <v>20634</v>
      </c>
      <c r="N120" s="1">
        <f t="shared" si="10"/>
        <v>194733</v>
      </c>
    </row>
    <row r="121" spans="1:14" ht="15.75" customHeight="1">
      <c r="A121" s="4" t="s">
        <v>39</v>
      </c>
      <c r="B121" s="4" t="s">
        <v>21</v>
      </c>
      <c r="C121" s="4" t="s">
        <v>22</v>
      </c>
      <c r="D121" s="4" t="s">
        <v>17</v>
      </c>
      <c r="E121" s="6">
        <v>50043</v>
      </c>
      <c r="F121" s="6">
        <v>4641</v>
      </c>
      <c r="G121" s="6">
        <v>7250</v>
      </c>
      <c r="H121" s="6">
        <v>9205</v>
      </c>
      <c r="I121" s="6">
        <v>8350</v>
      </c>
      <c r="J121" s="6">
        <v>7534</v>
      </c>
      <c r="K121" s="6">
        <v>999</v>
      </c>
      <c r="L121" s="6">
        <v>1534310</v>
      </c>
      <c r="M121" s="1">
        <f t="shared" si="9"/>
        <v>71139</v>
      </c>
      <c r="N121" s="1">
        <f t="shared" si="10"/>
        <v>1551193</v>
      </c>
    </row>
    <row r="122" spans="1:14" ht="15.75" customHeight="1">
      <c r="A122" s="4" t="s">
        <v>42</v>
      </c>
      <c r="B122" s="4" t="s">
        <v>21</v>
      </c>
      <c r="C122" s="4"/>
      <c r="D122" s="4"/>
      <c r="E122" s="6">
        <v>357645</v>
      </c>
      <c r="F122" s="6">
        <v>44609</v>
      </c>
      <c r="G122" s="6">
        <v>54814</v>
      </c>
      <c r="H122" s="6">
        <v>62600</v>
      </c>
      <c r="I122" s="6">
        <v>54138</v>
      </c>
      <c r="J122" s="6">
        <v>45576</v>
      </c>
      <c r="K122" s="6">
        <v>5001</v>
      </c>
      <c r="L122" s="6">
        <v>7360647</v>
      </c>
      <c r="M122" s="1">
        <f t="shared" si="9"/>
        <v>519668</v>
      </c>
      <c r="N122" s="1">
        <f t="shared" si="10"/>
        <v>7465362</v>
      </c>
    </row>
    <row r="123" spans="1:14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4" ht="15.75" customHeight="1">
      <c r="A124" s="4" t="s">
        <v>39</v>
      </c>
      <c r="B124" s="4" t="s">
        <v>23</v>
      </c>
      <c r="C124" s="4" t="s">
        <v>13</v>
      </c>
      <c r="D124" s="4" t="s">
        <v>15</v>
      </c>
      <c r="E124" s="6">
        <v>27272</v>
      </c>
      <c r="F124" s="6">
        <v>2142</v>
      </c>
      <c r="G124" s="6">
        <v>4859</v>
      </c>
      <c r="H124" s="6">
        <v>4232</v>
      </c>
      <c r="I124" s="6">
        <v>3637</v>
      </c>
      <c r="J124" s="6">
        <v>3584</v>
      </c>
      <c r="K124" s="6">
        <v>235</v>
      </c>
      <c r="L124" s="6">
        <v>190415</v>
      </c>
      <c r="M124" s="1">
        <f t="shared" ref="M124:M136" si="11">SUM(E124:H124)</f>
        <v>38505</v>
      </c>
      <c r="N124" s="1">
        <f t="shared" ref="N124:N136" si="12">SUM(I124:L124)</f>
        <v>197871</v>
      </c>
    </row>
    <row r="125" spans="1:14" ht="15.75" customHeight="1">
      <c r="A125" s="4" t="s">
        <v>39</v>
      </c>
      <c r="B125" s="4" t="s">
        <v>23</v>
      </c>
      <c r="C125" s="4" t="s">
        <v>13</v>
      </c>
      <c r="D125" s="4" t="s">
        <v>16</v>
      </c>
      <c r="E125" s="6">
        <v>29904</v>
      </c>
      <c r="F125" s="6">
        <v>8100</v>
      </c>
      <c r="G125" s="6">
        <v>6901</v>
      </c>
      <c r="H125" s="6">
        <v>4442</v>
      </c>
      <c r="I125" s="6">
        <v>3289</v>
      </c>
      <c r="J125" s="6">
        <v>4660</v>
      </c>
      <c r="K125" s="6">
        <v>170</v>
      </c>
      <c r="L125" s="6">
        <v>159995</v>
      </c>
      <c r="M125" s="1">
        <f t="shared" si="11"/>
        <v>49347</v>
      </c>
      <c r="N125" s="1">
        <f t="shared" si="12"/>
        <v>168114</v>
      </c>
    </row>
    <row r="126" spans="1:14" ht="15.75" customHeight="1">
      <c r="A126" s="4" t="s">
        <v>39</v>
      </c>
      <c r="B126" s="4" t="s">
        <v>23</v>
      </c>
      <c r="C126" s="4" t="s">
        <v>13</v>
      </c>
      <c r="D126" s="4" t="s">
        <v>17</v>
      </c>
      <c r="E126" s="6">
        <v>57168</v>
      </c>
      <c r="F126" s="6">
        <v>4126</v>
      </c>
      <c r="G126" s="6">
        <v>4347</v>
      </c>
      <c r="H126" s="6">
        <v>9732</v>
      </c>
      <c r="I126" s="6">
        <v>5953</v>
      </c>
      <c r="J126" s="6">
        <v>7651</v>
      </c>
      <c r="K126" s="6">
        <v>236</v>
      </c>
      <c r="L126" s="6">
        <v>1529112</v>
      </c>
      <c r="M126" s="1">
        <f t="shared" si="11"/>
        <v>75373</v>
      </c>
      <c r="N126" s="1">
        <f t="shared" si="12"/>
        <v>1542952</v>
      </c>
    </row>
    <row r="127" spans="1:14" ht="15.75" customHeight="1">
      <c r="A127" s="4" t="s">
        <v>39</v>
      </c>
      <c r="B127" s="4" t="s">
        <v>23</v>
      </c>
      <c r="C127" s="4" t="s">
        <v>18</v>
      </c>
      <c r="D127" s="4" t="s">
        <v>15</v>
      </c>
      <c r="E127" s="6">
        <v>20457</v>
      </c>
      <c r="F127" s="6">
        <v>4194</v>
      </c>
      <c r="G127" s="6">
        <v>4639</v>
      </c>
      <c r="H127" s="6">
        <v>4377</v>
      </c>
      <c r="I127" s="6">
        <v>4483</v>
      </c>
      <c r="J127" s="6">
        <v>3240</v>
      </c>
      <c r="K127" s="6">
        <v>343</v>
      </c>
      <c r="L127" s="6">
        <v>177891</v>
      </c>
      <c r="M127" s="1">
        <f t="shared" si="11"/>
        <v>33667</v>
      </c>
      <c r="N127" s="1">
        <f t="shared" si="12"/>
        <v>185957</v>
      </c>
    </row>
    <row r="128" spans="1:14" ht="15.75" customHeight="1">
      <c r="A128" s="4" t="s">
        <v>39</v>
      </c>
      <c r="B128" s="4" t="s">
        <v>23</v>
      </c>
      <c r="C128" s="4" t="s">
        <v>18</v>
      </c>
      <c r="D128" s="4" t="s">
        <v>16</v>
      </c>
      <c r="E128" s="6">
        <v>10374</v>
      </c>
      <c r="F128" s="6">
        <v>1664</v>
      </c>
      <c r="G128" s="6">
        <v>2915</v>
      </c>
      <c r="H128" s="6">
        <v>2650</v>
      </c>
      <c r="I128" s="6">
        <v>2320</v>
      </c>
      <c r="J128" s="6">
        <v>1032</v>
      </c>
      <c r="K128" s="6">
        <v>177</v>
      </c>
      <c r="L128" s="6">
        <v>176509</v>
      </c>
      <c r="M128" s="1">
        <f t="shared" si="11"/>
        <v>17603</v>
      </c>
      <c r="N128" s="1">
        <f t="shared" si="12"/>
        <v>180038</v>
      </c>
    </row>
    <row r="129" spans="1:14" ht="15.75" customHeight="1">
      <c r="A129" s="4" t="s">
        <v>39</v>
      </c>
      <c r="B129" s="4" t="s">
        <v>23</v>
      </c>
      <c r="C129" s="4" t="s">
        <v>18</v>
      </c>
      <c r="D129" s="4" t="s">
        <v>17</v>
      </c>
      <c r="E129" s="6">
        <v>76080</v>
      </c>
      <c r="F129" s="6">
        <v>10140</v>
      </c>
      <c r="G129" s="6">
        <v>16395</v>
      </c>
      <c r="H129" s="6">
        <v>8921</v>
      </c>
      <c r="I129" s="6">
        <v>13475</v>
      </c>
      <c r="J129" s="6">
        <v>8278</v>
      </c>
      <c r="K129" s="6">
        <v>730</v>
      </c>
      <c r="L129" s="6">
        <v>1369581</v>
      </c>
      <c r="M129" s="1">
        <f t="shared" si="11"/>
        <v>111536</v>
      </c>
      <c r="N129" s="1">
        <f t="shared" si="12"/>
        <v>1392064</v>
      </c>
    </row>
    <row r="130" spans="1:14" ht="15.75" customHeight="1">
      <c r="A130" s="4" t="s">
        <v>39</v>
      </c>
      <c r="B130" s="4" t="s">
        <v>23</v>
      </c>
      <c r="C130" s="4" t="s">
        <v>20</v>
      </c>
      <c r="D130" s="4" t="s">
        <v>15</v>
      </c>
      <c r="E130" s="6">
        <v>19077</v>
      </c>
      <c r="F130" s="6">
        <v>2891</v>
      </c>
      <c r="G130" s="6">
        <v>6153</v>
      </c>
      <c r="H130" s="6">
        <v>4464</v>
      </c>
      <c r="I130" s="6">
        <v>4716</v>
      </c>
      <c r="J130" s="6">
        <v>2922</v>
      </c>
      <c r="K130" s="6">
        <v>621</v>
      </c>
      <c r="L130" s="6">
        <v>178780</v>
      </c>
      <c r="M130" s="1">
        <f t="shared" si="11"/>
        <v>32585</v>
      </c>
      <c r="N130" s="1">
        <f t="shared" si="12"/>
        <v>187039</v>
      </c>
    </row>
    <row r="131" spans="1:14" ht="15.75" customHeight="1">
      <c r="A131" s="4" t="s">
        <v>39</v>
      </c>
      <c r="B131" s="4" t="s">
        <v>23</v>
      </c>
      <c r="C131" s="4" t="s">
        <v>20</v>
      </c>
      <c r="D131" s="4" t="s">
        <v>16</v>
      </c>
      <c r="E131" s="6">
        <v>15660</v>
      </c>
      <c r="F131" s="6">
        <v>3406</v>
      </c>
      <c r="G131" s="6">
        <v>3719</v>
      </c>
      <c r="H131" s="6">
        <v>3931</v>
      </c>
      <c r="I131" s="6">
        <v>2661</v>
      </c>
      <c r="J131" s="6">
        <v>1321</v>
      </c>
      <c r="K131" s="6">
        <v>230</v>
      </c>
      <c r="L131" s="6">
        <v>166713</v>
      </c>
      <c r="M131" s="1">
        <f t="shared" si="11"/>
        <v>26716</v>
      </c>
      <c r="N131" s="1">
        <f t="shared" si="12"/>
        <v>170925</v>
      </c>
    </row>
    <row r="132" spans="1:14" ht="15.75" customHeight="1">
      <c r="A132" s="4" t="s">
        <v>39</v>
      </c>
      <c r="B132" s="4" t="s">
        <v>23</v>
      </c>
      <c r="C132" s="4" t="s">
        <v>20</v>
      </c>
      <c r="D132" s="4" t="s">
        <v>17</v>
      </c>
      <c r="E132" s="6">
        <v>92250</v>
      </c>
      <c r="F132" s="6">
        <v>16777</v>
      </c>
      <c r="G132" s="6">
        <v>12984</v>
      </c>
      <c r="H132" s="6">
        <v>17046</v>
      </c>
      <c r="I132" s="6">
        <v>15876</v>
      </c>
      <c r="J132" s="6">
        <v>10321</v>
      </c>
      <c r="K132" s="6">
        <v>1382</v>
      </c>
      <c r="L132" s="6">
        <v>1336964</v>
      </c>
      <c r="M132" s="1">
        <f t="shared" si="11"/>
        <v>139057</v>
      </c>
      <c r="N132" s="1">
        <f t="shared" si="12"/>
        <v>1364543</v>
      </c>
    </row>
    <row r="133" spans="1:14" ht="15.75" customHeight="1">
      <c r="A133" s="4" t="s">
        <v>39</v>
      </c>
      <c r="B133" s="4" t="s">
        <v>23</v>
      </c>
      <c r="C133" s="4" t="s">
        <v>22</v>
      </c>
      <c r="D133" s="4" t="s">
        <v>15</v>
      </c>
      <c r="E133" s="6">
        <v>18180</v>
      </c>
      <c r="F133" s="6">
        <v>1846</v>
      </c>
      <c r="G133" s="6">
        <v>3452</v>
      </c>
      <c r="H133" s="6">
        <v>4046</v>
      </c>
      <c r="I133" s="6">
        <v>3335</v>
      </c>
      <c r="J133" s="6">
        <v>2551</v>
      </c>
      <c r="K133" s="6">
        <v>455</v>
      </c>
      <c r="L133" s="6">
        <v>199574</v>
      </c>
      <c r="M133" s="1">
        <f t="shared" si="11"/>
        <v>27524</v>
      </c>
      <c r="N133" s="1">
        <f t="shared" si="12"/>
        <v>205915</v>
      </c>
    </row>
    <row r="134" spans="1:14" ht="15.75" customHeight="1">
      <c r="A134" s="4" t="s">
        <v>39</v>
      </c>
      <c r="B134" s="4" t="s">
        <v>23</v>
      </c>
      <c r="C134" s="4" t="s">
        <v>22</v>
      </c>
      <c r="D134" s="4" t="s">
        <v>16</v>
      </c>
      <c r="E134" s="6">
        <v>11112</v>
      </c>
      <c r="F134" s="6">
        <v>1061</v>
      </c>
      <c r="G134" s="6">
        <v>2071</v>
      </c>
      <c r="H134" s="6">
        <v>1246</v>
      </c>
      <c r="I134" s="6">
        <v>2308</v>
      </c>
      <c r="J134" s="6">
        <v>1399</v>
      </c>
      <c r="K134" s="6">
        <v>149</v>
      </c>
      <c r="L134" s="6">
        <v>196021</v>
      </c>
      <c r="M134" s="1">
        <f t="shared" si="11"/>
        <v>15490</v>
      </c>
      <c r="N134" s="1">
        <f t="shared" si="12"/>
        <v>199877</v>
      </c>
    </row>
    <row r="135" spans="1:14" ht="15.75" customHeight="1">
      <c r="A135" s="4" t="s">
        <v>39</v>
      </c>
      <c r="B135" s="4" t="s">
        <v>23</v>
      </c>
      <c r="C135" s="4" t="s">
        <v>22</v>
      </c>
      <c r="D135" s="4" t="s">
        <v>17</v>
      </c>
      <c r="E135" s="6">
        <v>45106</v>
      </c>
      <c r="F135" s="6">
        <v>4620</v>
      </c>
      <c r="G135" s="6">
        <v>7779</v>
      </c>
      <c r="H135" s="6">
        <v>8679</v>
      </c>
      <c r="I135" s="6">
        <v>7655</v>
      </c>
      <c r="J135" s="6">
        <v>5727</v>
      </c>
      <c r="K135" s="6">
        <v>1144</v>
      </c>
      <c r="L135" s="6">
        <v>1541622</v>
      </c>
      <c r="M135" s="1">
        <f t="shared" si="11"/>
        <v>66184</v>
      </c>
      <c r="N135" s="1">
        <f t="shared" si="12"/>
        <v>1556148</v>
      </c>
    </row>
    <row r="136" spans="1:14" ht="15.75" customHeight="1">
      <c r="A136" s="4" t="s">
        <v>43</v>
      </c>
      <c r="B136" s="4" t="s">
        <v>23</v>
      </c>
      <c r="C136" s="4"/>
      <c r="D136" s="4"/>
      <c r="E136" s="6">
        <v>422640</v>
      </c>
      <c r="F136" s="6">
        <v>60967</v>
      </c>
      <c r="G136" s="6">
        <v>76214</v>
      </c>
      <c r="H136" s="6">
        <v>73766</v>
      </c>
      <c r="I136" s="6">
        <v>69708</v>
      </c>
      <c r="J136" s="6">
        <v>52686</v>
      </c>
      <c r="K136" s="6">
        <v>5872</v>
      </c>
      <c r="L136" s="6">
        <v>7223177</v>
      </c>
      <c r="M136" s="1">
        <f t="shared" si="11"/>
        <v>633587</v>
      </c>
      <c r="N136" s="1">
        <f t="shared" si="12"/>
        <v>7351443</v>
      </c>
    </row>
    <row r="137" spans="1:14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4" ht="15.75" customHeight="1">
      <c r="A138" s="4" t="s">
        <v>39</v>
      </c>
      <c r="B138" s="4" t="s">
        <v>25</v>
      </c>
      <c r="C138" s="4" t="s">
        <v>13</v>
      </c>
      <c r="D138" s="4" t="s">
        <v>15</v>
      </c>
      <c r="E138" s="6">
        <v>1350</v>
      </c>
      <c r="F138" s="6">
        <v>0</v>
      </c>
      <c r="G138" s="6">
        <v>0</v>
      </c>
      <c r="H138" s="6">
        <v>155</v>
      </c>
      <c r="I138" s="6">
        <v>427</v>
      </c>
      <c r="J138" s="6">
        <v>0</v>
      </c>
      <c r="K138" s="6">
        <v>0</v>
      </c>
      <c r="L138" s="6">
        <v>9752</v>
      </c>
      <c r="M138" s="1">
        <f t="shared" ref="M138:M150" si="13">SUM(E138:H138)</f>
        <v>1505</v>
      </c>
      <c r="N138" s="1">
        <f t="shared" ref="N138:N150" si="14">SUM(I138:L138)</f>
        <v>10179</v>
      </c>
    </row>
    <row r="139" spans="1:14" ht="15.75" customHeight="1">
      <c r="A139" s="4" t="s">
        <v>39</v>
      </c>
      <c r="B139" s="4" t="s">
        <v>25</v>
      </c>
      <c r="C139" s="4" t="s">
        <v>13</v>
      </c>
      <c r="D139" s="4" t="s">
        <v>16</v>
      </c>
      <c r="E139" s="6">
        <v>1012</v>
      </c>
      <c r="F139" s="6">
        <v>0</v>
      </c>
      <c r="G139" s="6">
        <v>0</v>
      </c>
      <c r="H139" s="6">
        <v>101</v>
      </c>
      <c r="I139" s="6">
        <v>200</v>
      </c>
      <c r="J139" s="6">
        <v>0</v>
      </c>
      <c r="K139" s="6">
        <v>0</v>
      </c>
      <c r="L139" s="6">
        <v>7572</v>
      </c>
      <c r="M139" s="1">
        <f t="shared" si="13"/>
        <v>1113</v>
      </c>
      <c r="N139" s="1">
        <f t="shared" si="14"/>
        <v>7772</v>
      </c>
    </row>
    <row r="140" spans="1:14" ht="15.75" customHeight="1">
      <c r="A140" s="4" t="s">
        <v>39</v>
      </c>
      <c r="B140" s="4" t="s">
        <v>25</v>
      </c>
      <c r="C140" s="4" t="s">
        <v>13</v>
      </c>
      <c r="D140" s="4" t="s">
        <v>17</v>
      </c>
      <c r="E140" s="6">
        <v>8727</v>
      </c>
      <c r="F140" s="6">
        <v>504</v>
      </c>
      <c r="G140" s="6">
        <v>254</v>
      </c>
      <c r="H140" s="6">
        <v>1420</v>
      </c>
      <c r="I140" s="6">
        <v>2311</v>
      </c>
      <c r="J140" s="6">
        <v>485</v>
      </c>
      <c r="K140" s="6">
        <v>331</v>
      </c>
      <c r="L140" s="6">
        <v>76969</v>
      </c>
      <c r="M140" s="1">
        <f t="shared" si="13"/>
        <v>10905</v>
      </c>
      <c r="N140" s="1">
        <f t="shared" si="14"/>
        <v>80096</v>
      </c>
    </row>
    <row r="141" spans="1:14" ht="15.75" customHeight="1">
      <c r="A141" s="4" t="s">
        <v>39</v>
      </c>
      <c r="B141" s="4" t="s">
        <v>25</v>
      </c>
      <c r="C141" s="4" t="s">
        <v>18</v>
      </c>
      <c r="D141" s="4" t="s">
        <v>15</v>
      </c>
      <c r="E141" s="6">
        <v>1865</v>
      </c>
      <c r="F141" s="6">
        <v>66</v>
      </c>
      <c r="G141" s="6">
        <v>287</v>
      </c>
      <c r="H141" s="6">
        <v>169</v>
      </c>
      <c r="I141" s="6">
        <v>295</v>
      </c>
      <c r="J141" s="6">
        <v>18</v>
      </c>
      <c r="K141" s="6">
        <v>12</v>
      </c>
      <c r="L141" s="6">
        <v>6891</v>
      </c>
      <c r="M141" s="1">
        <f t="shared" si="13"/>
        <v>2387</v>
      </c>
      <c r="N141" s="1">
        <f t="shared" si="14"/>
        <v>7216</v>
      </c>
    </row>
    <row r="142" spans="1:14" ht="15.75" customHeight="1">
      <c r="A142" s="4" t="s">
        <v>39</v>
      </c>
      <c r="B142" s="4" t="s">
        <v>25</v>
      </c>
      <c r="C142" s="4" t="s">
        <v>18</v>
      </c>
      <c r="D142" s="4" t="s">
        <v>16</v>
      </c>
      <c r="E142" s="6">
        <v>920</v>
      </c>
      <c r="F142" s="6">
        <v>60</v>
      </c>
      <c r="G142" s="6">
        <v>107</v>
      </c>
      <c r="H142" s="6">
        <v>98</v>
      </c>
      <c r="I142" s="6">
        <v>155</v>
      </c>
      <c r="J142" s="6">
        <v>92</v>
      </c>
      <c r="K142" s="6">
        <v>51</v>
      </c>
      <c r="L142" s="6">
        <v>7257</v>
      </c>
      <c r="M142" s="1">
        <f t="shared" si="13"/>
        <v>1185</v>
      </c>
      <c r="N142" s="1">
        <f t="shared" si="14"/>
        <v>7555</v>
      </c>
    </row>
    <row r="143" spans="1:14" ht="15.75" customHeight="1">
      <c r="A143" s="4" t="s">
        <v>39</v>
      </c>
      <c r="B143" s="4" t="s">
        <v>25</v>
      </c>
      <c r="C143" s="4" t="s">
        <v>18</v>
      </c>
      <c r="D143" s="4" t="s">
        <v>17</v>
      </c>
      <c r="E143" s="6">
        <v>9060</v>
      </c>
      <c r="F143" s="6">
        <v>229</v>
      </c>
      <c r="G143" s="6">
        <v>374</v>
      </c>
      <c r="H143" s="6">
        <v>1445</v>
      </c>
      <c r="I143" s="6">
        <v>2704</v>
      </c>
      <c r="J143" s="6">
        <v>541</v>
      </c>
      <c r="K143" s="6">
        <v>331</v>
      </c>
      <c r="L143" s="6">
        <v>68533</v>
      </c>
      <c r="M143" s="1">
        <f t="shared" si="13"/>
        <v>11108</v>
      </c>
      <c r="N143" s="1">
        <f t="shared" si="14"/>
        <v>72109</v>
      </c>
    </row>
    <row r="144" spans="1:14" ht="15.75" customHeight="1">
      <c r="A144" s="4" t="s">
        <v>39</v>
      </c>
      <c r="B144" s="4" t="s">
        <v>25</v>
      </c>
      <c r="C144" s="4" t="s">
        <v>20</v>
      </c>
      <c r="D144" s="4" t="s">
        <v>15</v>
      </c>
      <c r="E144" s="6">
        <v>1708</v>
      </c>
      <c r="F144" s="6">
        <v>0</v>
      </c>
      <c r="G144" s="6">
        <v>0</v>
      </c>
      <c r="H144" s="6">
        <v>365</v>
      </c>
      <c r="I144" s="6">
        <v>271</v>
      </c>
      <c r="J144" s="6">
        <v>16</v>
      </c>
      <c r="K144" s="6">
        <v>10</v>
      </c>
      <c r="L144" s="6">
        <v>7233</v>
      </c>
      <c r="M144" s="1">
        <f t="shared" si="13"/>
        <v>2073</v>
      </c>
      <c r="N144" s="1">
        <f t="shared" si="14"/>
        <v>7530</v>
      </c>
    </row>
    <row r="145" spans="1:14" ht="15.75" customHeight="1">
      <c r="A145" s="4" t="s">
        <v>39</v>
      </c>
      <c r="B145" s="4" t="s">
        <v>25</v>
      </c>
      <c r="C145" s="4" t="s">
        <v>20</v>
      </c>
      <c r="D145" s="4" t="s">
        <v>16</v>
      </c>
      <c r="E145" s="6">
        <v>1670</v>
      </c>
      <c r="F145" s="6">
        <v>0</v>
      </c>
      <c r="G145" s="6">
        <v>0</v>
      </c>
      <c r="H145" s="6">
        <v>183</v>
      </c>
      <c r="I145" s="6">
        <v>241</v>
      </c>
      <c r="J145" s="6">
        <v>0</v>
      </c>
      <c r="K145" s="6">
        <v>0</v>
      </c>
      <c r="L145" s="6">
        <v>6646</v>
      </c>
      <c r="M145" s="1">
        <f t="shared" si="13"/>
        <v>1853</v>
      </c>
      <c r="N145" s="1">
        <f t="shared" si="14"/>
        <v>6887</v>
      </c>
    </row>
    <row r="146" spans="1:14" ht="15.75" customHeight="1">
      <c r="A146" s="4" t="s">
        <v>39</v>
      </c>
      <c r="B146" s="4" t="s">
        <v>25</v>
      </c>
      <c r="C146" s="4" t="s">
        <v>20</v>
      </c>
      <c r="D146" s="4" t="s">
        <v>17</v>
      </c>
      <c r="E146" s="6">
        <v>12779</v>
      </c>
      <c r="F146" s="6">
        <v>180</v>
      </c>
      <c r="G146" s="6">
        <v>169</v>
      </c>
      <c r="H146" s="6">
        <v>1239</v>
      </c>
      <c r="I146" s="6">
        <v>2395</v>
      </c>
      <c r="J146" s="6">
        <v>476</v>
      </c>
      <c r="K146" s="6">
        <v>183</v>
      </c>
      <c r="L146" s="6">
        <v>65796</v>
      </c>
      <c r="M146" s="1">
        <f t="shared" si="13"/>
        <v>14367</v>
      </c>
      <c r="N146" s="1">
        <f t="shared" si="14"/>
        <v>68850</v>
      </c>
    </row>
    <row r="147" spans="1:14" ht="15.75" customHeight="1">
      <c r="A147" s="4" t="s">
        <v>39</v>
      </c>
      <c r="B147" s="4" t="s">
        <v>25</v>
      </c>
      <c r="C147" s="4" t="s">
        <v>22</v>
      </c>
      <c r="D147" s="4" t="s">
        <v>15</v>
      </c>
      <c r="E147" s="6">
        <v>759</v>
      </c>
      <c r="F147" s="6">
        <v>0</v>
      </c>
      <c r="G147" s="6">
        <v>0</v>
      </c>
      <c r="H147" s="6">
        <v>177</v>
      </c>
      <c r="I147" s="6">
        <v>254</v>
      </c>
      <c r="J147" s="6">
        <v>0</v>
      </c>
      <c r="K147" s="6">
        <v>0</v>
      </c>
      <c r="L147" s="6">
        <v>10521</v>
      </c>
      <c r="M147" s="1">
        <f t="shared" si="13"/>
        <v>936</v>
      </c>
      <c r="N147" s="1">
        <f t="shared" si="14"/>
        <v>10775</v>
      </c>
    </row>
    <row r="148" spans="1:14" ht="15.75" customHeight="1">
      <c r="A148" s="4" t="s">
        <v>39</v>
      </c>
      <c r="B148" s="4" t="s">
        <v>25</v>
      </c>
      <c r="C148" s="4" t="s">
        <v>22</v>
      </c>
      <c r="D148" s="4" t="s">
        <v>16</v>
      </c>
      <c r="E148" s="6">
        <v>463</v>
      </c>
      <c r="F148" s="6">
        <v>0</v>
      </c>
      <c r="G148" s="6">
        <v>37</v>
      </c>
      <c r="H148" s="6">
        <v>192</v>
      </c>
      <c r="I148" s="6">
        <v>229</v>
      </c>
      <c r="J148" s="6">
        <v>37</v>
      </c>
      <c r="K148" s="6">
        <v>0</v>
      </c>
      <c r="L148" s="6">
        <v>7940</v>
      </c>
      <c r="M148" s="1">
        <f t="shared" si="13"/>
        <v>692</v>
      </c>
      <c r="N148" s="1">
        <f t="shared" si="14"/>
        <v>8206</v>
      </c>
    </row>
    <row r="149" spans="1:14" ht="15.75" customHeight="1">
      <c r="A149" s="4" t="s">
        <v>39</v>
      </c>
      <c r="B149" s="4" t="s">
        <v>25</v>
      </c>
      <c r="C149" s="4" t="s">
        <v>22</v>
      </c>
      <c r="D149" s="4" t="s">
        <v>17</v>
      </c>
      <c r="E149" s="6">
        <v>9006</v>
      </c>
      <c r="F149" s="6">
        <v>323</v>
      </c>
      <c r="G149" s="6">
        <v>417</v>
      </c>
      <c r="H149" s="6">
        <v>1833</v>
      </c>
      <c r="I149" s="6">
        <v>3048</v>
      </c>
      <c r="J149" s="6">
        <v>391</v>
      </c>
      <c r="K149" s="6">
        <v>173</v>
      </c>
      <c r="L149" s="6">
        <v>77086</v>
      </c>
      <c r="M149" s="1">
        <f t="shared" si="13"/>
        <v>11579</v>
      </c>
      <c r="N149" s="1">
        <f t="shared" si="14"/>
        <v>80698</v>
      </c>
    </row>
    <row r="150" spans="1:14" ht="15.75" customHeight="1">
      <c r="A150" s="4" t="s">
        <v>44</v>
      </c>
      <c r="B150" s="4" t="s">
        <v>25</v>
      </c>
      <c r="C150" s="4"/>
      <c r="D150" s="4"/>
      <c r="E150" s="6">
        <v>49319</v>
      </c>
      <c r="F150" s="6">
        <v>1362</v>
      </c>
      <c r="G150" s="6">
        <v>1645</v>
      </c>
      <c r="H150" s="6">
        <v>7377</v>
      </c>
      <c r="I150" s="6">
        <v>12530</v>
      </c>
      <c r="J150" s="6">
        <v>2056</v>
      </c>
      <c r="K150" s="6">
        <v>1091</v>
      </c>
      <c r="L150" s="6">
        <v>352196</v>
      </c>
      <c r="M150" s="1">
        <f t="shared" si="13"/>
        <v>59703</v>
      </c>
      <c r="N150" s="1">
        <f t="shared" si="14"/>
        <v>367873</v>
      </c>
    </row>
    <row r="151" spans="1:14" ht="15.75" customHeight="1"/>
    <row r="152" spans="1:14" ht="15.75" customHeight="1">
      <c r="A152" s="1" t="s">
        <v>24</v>
      </c>
      <c r="E152" s="1">
        <f t="shared" ref="E152:L152" si="15">SUM(E138:E149,E124:E135,E110:E121,E96:E107,E82:E93)</f>
        <v>894949</v>
      </c>
      <c r="F152" s="1">
        <f t="shared" si="15"/>
        <v>113910</v>
      </c>
      <c r="G152" s="1">
        <f t="shared" si="15"/>
        <v>136899</v>
      </c>
      <c r="H152" s="1">
        <f t="shared" si="15"/>
        <v>150720</v>
      </c>
      <c r="I152" s="1">
        <f t="shared" si="15"/>
        <v>143134</v>
      </c>
      <c r="J152" s="1">
        <f t="shared" si="15"/>
        <v>105743</v>
      </c>
      <c r="K152" s="1">
        <f t="shared" si="15"/>
        <v>12492</v>
      </c>
      <c r="L152" s="1">
        <f t="shared" si="15"/>
        <v>17578923</v>
      </c>
      <c r="M152" s="1">
        <f>SUM(E152:H152)</f>
        <v>1296478</v>
      </c>
      <c r="N152" s="1">
        <f>SUM(I152:L152)</f>
        <v>17840292</v>
      </c>
    </row>
    <row r="153" spans="1:14" ht="15.75" customHeight="1">
      <c r="A153" s="1" t="s">
        <v>0</v>
      </c>
      <c r="E153" s="1">
        <f t="shared" ref="E153:H153" si="16">ROUND(E152/$M$152,3)</f>
        <v>0.69</v>
      </c>
      <c r="F153" s="1">
        <f t="shared" si="16"/>
        <v>8.7999999999999995E-2</v>
      </c>
      <c r="G153" s="1">
        <f t="shared" si="16"/>
        <v>0.106</v>
      </c>
      <c r="H153" s="1">
        <f t="shared" si="16"/>
        <v>0.11600000000000001</v>
      </c>
      <c r="I153" s="1">
        <f t="shared" ref="I153:L153" si="17">ROUND(I152/$N$152,3)</f>
        <v>8.0000000000000002E-3</v>
      </c>
      <c r="J153" s="1">
        <f t="shared" si="17"/>
        <v>6.0000000000000001E-3</v>
      </c>
      <c r="K153" s="1">
        <f t="shared" si="17"/>
        <v>1E-3</v>
      </c>
      <c r="L153" s="1">
        <f t="shared" si="17"/>
        <v>0.98499999999999999</v>
      </c>
    </row>
    <row r="154" spans="1:14" ht="15.75" customHeight="1"/>
    <row r="155" spans="1:14" ht="15.75" customHeight="1"/>
    <row r="156" spans="1:14" ht="15.75" customHeight="1"/>
    <row r="157" spans="1:14" ht="15.75" customHeight="1"/>
    <row r="158" spans="1:14" ht="15.75" customHeight="1"/>
    <row r="159" spans="1:14" ht="15.75" customHeight="1"/>
    <row r="160" spans="1:14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</sheetData>
  <mergeCells count="5">
    <mergeCell ref="A1:D1"/>
    <mergeCell ref="A2:D2"/>
    <mergeCell ref="M2:P2"/>
    <mergeCell ref="A79:D79"/>
    <mergeCell ref="A80:D80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33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spans="1:21" ht="15.75">
      <c r="A1" s="8" t="s">
        <v>0</v>
      </c>
      <c r="B1" s="9"/>
      <c r="C1" s="9"/>
      <c r="D1" s="9"/>
      <c r="E1" s="1"/>
      <c r="F1" s="1"/>
      <c r="G1" s="1"/>
      <c r="H1" s="1"/>
      <c r="I1" s="1"/>
    </row>
    <row r="2" spans="1:21" ht="15.75">
      <c r="A2" s="10" t="s">
        <v>1</v>
      </c>
      <c r="B2" s="9"/>
      <c r="C2" s="9"/>
      <c r="D2" s="9"/>
      <c r="E2" s="1"/>
      <c r="F2" s="1"/>
      <c r="G2" s="1"/>
      <c r="H2" s="1"/>
      <c r="I2" s="1"/>
      <c r="M2" s="10" t="s">
        <v>2</v>
      </c>
      <c r="N2" s="9"/>
      <c r="O2" s="9"/>
      <c r="P2" s="9"/>
      <c r="Q2" s="1"/>
      <c r="R2" s="1"/>
      <c r="S2" s="1"/>
      <c r="T2" s="1"/>
      <c r="U2" s="1"/>
    </row>
    <row r="3" spans="1:2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M3" s="1" t="s">
        <v>3</v>
      </c>
      <c r="N3" s="1" t="s">
        <v>4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</row>
    <row r="4" spans="1:21">
      <c r="A4" s="1" t="s">
        <v>45</v>
      </c>
      <c r="B4" s="1" t="s">
        <v>13</v>
      </c>
      <c r="C4" s="1" t="s">
        <v>14</v>
      </c>
      <c r="D4" s="1" t="s">
        <v>15</v>
      </c>
      <c r="E4" s="1">
        <v>0</v>
      </c>
      <c r="F4" s="1">
        <v>0</v>
      </c>
      <c r="G4" s="1">
        <v>0</v>
      </c>
      <c r="H4" s="1" t="s">
        <v>46</v>
      </c>
      <c r="I4" s="1">
        <v>3020.7489999999998</v>
      </c>
      <c r="M4" s="1" t="s">
        <v>45</v>
      </c>
      <c r="N4" s="1" t="s">
        <v>13</v>
      </c>
      <c r="O4" s="1" t="s">
        <v>14</v>
      </c>
      <c r="P4" s="1" t="s">
        <v>15</v>
      </c>
      <c r="Q4" s="1">
        <v>0</v>
      </c>
      <c r="R4" s="1">
        <v>0</v>
      </c>
      <c r="S4" s="1">
        <v>0</v>
      </c>
      <c r="T4" s="1" t="s">
        <v>46</v>
      </c>
      <c r="U4" s="1">
        <v>3020.7489999999998</v>
      </c>
    </row>
    <row r="5" spans="1:21">
      <c r="A5" s="1" t="s">
        <v>45</v>
      </c>
      <c r="B5" s="1" t="s">
        <v>13</v>
      </c>
      <c r="C5" s="1" t="s">
        <v>14</v>
      </c>
      <c r="D5" s="1" t="s">
        <v>16</v>
      </c>
      <c r="E5" s="1">
        <v>0</v>
      </c>
      <c r="F5" s="1">
        <v>0</v>
      </c>
      <c r="G5" s="1">
        <v>0</v>
      </c>
      <c r="H5" s="1" t="s">
        <v>46</v>
      </c>
      <c r="I5" s="1">
        <v>3132.069</v>
      </c>
      <c r="M5" s="1" t="s">
        <v>45</v>
      </c>
      <c r="N5" s="1" t="s">
        <v>13</v>
      </c>
      <c r="O5" s="1" t="s">
        <v>14</v>
      </c>
      <c r="P5" s="1" t="s">
        <v>16</v>
      </c>
      <c r="Q5" s="1">
        <v>0</v>
      </c>
      <c r="R5" s="1">
        <v>0</v>
      </c>
      <c r="S5" s="1">
        <v>0</v>
      </c>
      <c r="T5" s="1" t="s">
        <v>46</v>
      </c>
      <c r="U5" s="1">
        <v>3132.069</v>
      </c>
    </row>
    <row r="6" spans="1:21">
      <c r="A6" s="1" t="s">
        <v>45</v>
      </c>
      <c r="B6" s="1" t="s">
        <v>13</v>
      </c>
      <c r="C6" s="1" t="s">
        <v>14</v>
      </c>
      <c r="D6" s="1" t="s">
        <v>17</v>
      </c>
      <c r="E6" s="1">
        <v>0</v>
      </c>
      <c r="F6" s="1">
        <v>0</v>
      </c>
      <c r="G6" s="1">
        <v>0</v>
      </c>
      <c r="H6" s="1" t="s">
        <v>46</v>
      </c>
      <c r="I6" s="1">
        <v>19116.59</v>
      </c>
      <c r="M6" s="1" t="s">
        <v>45</v>
      </c>
      <c r="N6" s="1" t="s">
        <v>13</v>
      </c>
      <c r="O6" s="1" t="s">
        <v>14</v>
      </c>
      <c r="P6" s="1" t="s">
        <v>17</v>
      </c>
      <c r="Q6" s="1">
        <v>0</v>
      </c>
      <c r="R6" s="1">
        <v>0</v>
      </c>
      <c r="S6" s="1">
        <v>0</v>
      </c>
      <c r="T6" s="1" t="s">
        <v>46</v>
      </c>
      <c r="U6" s="1">
        <v>19116.59</v>
      </c>
    </row>
    <row r="7" spans="1:21">
      <c r="A7" s="1" t="s">
        <v>45</v>
      </c>
      <c r="B7" s="1" t="s">
        <v>18</v>
      </c>
      <c r="C7" s="1" t="s">
        <v>14</v>
      </c>
      <c r="D7" s="1" t="s">
        <v>15</v>
      </c>
      <c r="E7" s="1">
        <v>0</v>
      </c>
      <c r="F7" s="1">
        <v>0</v>
      </c>
      <c r="G7" s="1">
        <v>0</v>
      </c>
      <c r="H7" s="1" t="s">
        <v>46</v>
      </c>
      <c r="I7" s="1">
        <v>2975.415</v>
      </c>
      <c r="M7" s="1" t="s">
        <v>45</v>
      </c>
      <c r="N7" s="1" t="s">
        <v>13</v>
      </c>
      <c r="O7" s="1" t="s">
        <v>19</v>
      </c>
      <c r="P7" s="1" t="s">
        <v>15</v>
      </c>
      <c r="Q7" s="1">
        <v>15113</v>
      </c>
      <c r="R7" s="1">
        <v>0</v>
      </c>
      <c r="S7" s="1">
        <v>86627</v>
      </c>
      <c r="T7" s="1">
        <v>0.17399999999999999</v>
      </c>
      <c r="U7" s="1">
        <v>5305.5640000000003</v>
      </c>
    </row>
    <row r="8" spans="1:21">
      <c r="A8" s="1" t="s">
        <v>45</v>
      </c>
      <c r="B8" s="1" t="s">
        <v>18</v>
      </c>
      <c r="C8" s="1" t="s">
        <v>14</v>
      </c>
      <c r="D8" s="1" t="s">
        <v>16</v>
      </c>
      <c r="E8" s="1">
        <v>0</v>
      </c>
      <c r="F8" s="1">
        <v>0</v>
      </c>
      <c r="G8" s="1">
        <v>0</v>
      </c>
      <c r="H8" s="1" t="s">
        <v>46</v>
      </c>
      <c r="I8" s="1">
        <v>3104.9969999999998</v>
      </c>
      <c r="M8" s="1" t="s">
        <v>45</v>
      </c>
      <c r="N8" s="1" t="s">
        <v>13</v>
      </c>
      <c r="O8" s="1" t="s">
        <v>19</v>
      </c>
      <c r="P8" s="1" t="s">
        <v>16</v>
      </c>
      <c r="Q8" s="1">
        <v>535</v>
      </c>
      <c r="R8" s="1">
        <v>0</v>
      </c>
      <c r="S8" s="1">
        <v>46466</v>
      </c>
      <c r="T8" s="1">
        <v>1.2E-2</v>
      </c>
      <c r="U8" s="1">
        <v>4277.808</v>
      </c>
    </row>
    <row r="9" spans="1:21">
      <c r="A9" s="1" t="s">
        <v>45</v>
      </c>
      <c r="B9" s="1" t="s">
        <v>18</v>
      </c>
      <c r="C9" s="1" t="s">
        <v>14</v>
      </c>
      <c r="D9" s="1" t="s">
        <v>17</v>
      </c>
      <c r="E9" s="1">
        <v>0</v>
      </c>
      <c r="F9" s="1">
        <v>0</v>
      </c>
      <c r="G9" s="1">
        <v>0</v>
      </c>
      <c r="H9" s="1" t="s">
        <v>46</v>
      </c>
      <c r="I9" s="1">
        <v>18865.030999999999</v>
      </c>
      <c r="M9" s="1" t="s">
        <v>45</v>
      </c>
      <c r="N9" s="1" t="s">
        <v>13</v>
      </c>
      <c r="O9" s="1" t="s">
        <v>19</v>
      </c>
      <c r="P9" s="1" t="s">
        <v>17</v>
      </c>
      <c r="Q9" s="1">
        <v>1534</v>
      </c>
      <c r="R9" s="1">
        <v>0</v>
      </c>
      <c r="S9" s="1">
        <v>185144</v>
      </c>
      <c r="T9" s="1">
        <v>8.0000000000000002E-3</v>
      </c>
      <c r="U9" s="1">
        <v>17538.467000000001</v>
      </c>
    </row>
    <row r="10" spans="1:21">
      <c r="A10" s="1" t="s">
        <v>45</v>
      </c>
      <c r="B10" s="1" t="s">
        <v>20</v>
      </c>
      <c r="C10" s="1" t="s">
        <v>14</v>
      </c>
      <c r="D10" s="1" t="s">
        <v>15</v>
      </c>
      <c r="E10" s="1">
        <v>0</v>
      </c>
      <c r="F10" s="1">
        <v>0</v>
      </c>
      <c r="G10" s="1">
        <v>0</v>
      </c>
      <c r="H10" s="1" t="s">
        <v>46</v>
      </c>
      <c r="I10" s="1">
        <v>2976.442</v>
      </c>
      <c r="M10" s="1" t="s">
        <v>45</v>
      </c>
      <c r="N10" s="1" t="s">
        <v>13</v>
      </c>
      <c r="O10" s="1" t="s">
        <v>21</v>
      </c>
      <c r="P10" s="1" t="s">
        <v>15</v>
      </c>
      <c r="Q10" s="1">
        <v>104402</v>
      </c>
      <c r="R10" s="1">
        <v>0</v>
      </c>
      <c r="S10" s="1">
        <v>384960</v>
      </c>
      <c r="T10" s="1">
        <v>0.27100000000000002</v>
      </c>
      <c r="U10" s="1">
        <v>18230.752</v>
      </c>
    </row>
    <row r="11" spans="1:21">
      <c r="A11" s="1" t="s">
        <v>45</v>
      </c>
      <c r="B11" s="1" t="s">
        <v>20</v>
      </c>
      <c r="C11" s="1" t="s">
        <v>14</v>
      </c>
      <c r="D11" s="1" t="s">
        <v>16</v>
      </c>
      <c r="E11" s="1">
        <v>0</v>
      </c>
      <c r="F11" s="1">
        <v>0</v>
      </c>
      <c r="G11" s="1">
        <v>0</v>
      </c>
      <c r="H11" s="1" t="s">
        <v>46</v>
      </c>
      <c r="I11" s="1">
        <v>3068.0309999999999</v>
      </c>
      <c r="M11" s="1" t="s">
        <v>45</v>
      </c>
      <c r="N11" s="1" t="s">
        <v>13</v>
      </c>
      <c r="O11" s="1" t="s">
        <v>21</v>
      </c>
      <c r="P11" s="1" t="s">
        <v>16</v>
      </c>
      <c r="Q11" s="1">
        <v>39410</v>
      </c>
      <c r="R11" s="1">
        <v>0</v>
      </c>
      <c r="S11" s="1">
        <v>227093</v>
      </c>
      <c r="T11" s="1">
        <v>0.17399999999999999</v>
      </c>
      <c r="U11" s="1">
        <v>12127.161</v>
      </c>
    </row>
    <row r="12" spans="1:21">
      <c r="A12" s="1" t="s">
        <v>45</v>
      </c>
      <c r="B12" s="1" t="s">
        <v>20</v>
      </c>
      <c r="C12" s="1" t="s">
        <v>14</v>
      </c>
      <c r="D12" s="1" t="s">
        <v>17</v>
      </c>
      <c r="E12" s="1">
        <v>0</v>
      </c>
      <c r="F12" s="1">
        <v>0</v>
      </c>
      <c r="G12" s="1">
        <v>0</v>
      </c>
      <c r="H12" s="1" t="s">
        <v>46</v>
      </c>
      <c r="I12" s="1">
        <v>18796.668000000001</v>
      </c>
      <c r="M12" s="1" t="s">
        <v>45</v>
      </c>
      <c r="N12" s="1" t="s">
        <v>13</v>
      </c>
      <c r="O12" s="1" t="s">
        <v>21</v>
      </c>
      <c r="P12" s="1" t="s">
        <v>17</v>
      </c>
      <c r="Q12" s="1">
        <v>165324</v>
      </c>
      <c r="R12" s="1">
        <v>0</v>
      </c>
      <c r="S12" s="1">
        <v>2192846</v>
      </c>
      <c r="T12" s="1">
        <v>7.4999999999999997E-2</v>
      </c>
      <c r="U12" s="1">
        <v>112421.55100000001</v>
      </c>
    </row>
    <row r="13" spans="1:21">
      <c r="A13" s="1" t="s">
        <v>45</v>
      </c>
      <c r="B13" s="1" t="s">
        <v>22</v>
      </c>
      <c r="C13" s="1" t="s">
        <v>14</v>
      </c>
      <c r="D13" s="1" t="s">
        <v>15</v>
      </c>
      <c r="E13" s="1">
        <v>0</v>
      </c>
      <c r="F13" s="1">
        <v>0</v>
      </c>
      <c r="G13" s="1">
        <v>0</v>
      </c>
      <c r="H13" s="1" t="s">
        <v>46</v>
      </c>
      <c r="I13" s="1">
        <v>2971.3629999999998</v>
      </c>
      <c r="M13" s="1" t="s">
        <v>45</v>
      </c>
      <c r="N13" s="1" t="s">
        <v>13</v>
      </c>
      <c r="O13" s="1" t="s">
        <v>23</v>
      </c>
      <c r="P13" s="1" t="s">
        <v>15</v>
      </c>
      <c r="Q13" s="1">
        <v>91182</v>
      </c>
      <c r="R13" s="1">
        <v>0</v>
      </c>
      <c r="S13" s="1">
        <v>384960</v>
      </c>
      <c r="T13" s="1">
        <v>0.23699999999999999</v>
      </c>
      <c r="U13" s="1">
        <v>17967.150000000001</v>
      </c>
    </row>
    <row r="14" spans="1:21">
      <c r="A14" s="1" t="s">
        <v>45</v>
      </c>
      <c r="B14" s="1" t="s">
        <v>22</v>
      </c>
      <c r="C14" s="1" t="s">
        <v>14</v>
      </c>
      <c r="D14" s="1" t="s">
        <v>16</v>
      </c>
      <c r="E14" s="1">
        <v>0</v>
      </c>
      <c r="F14" s="1">
        <v>0</v>
      </c>
      <c r="G14" s="1">
        <v>0</v>
      </c>
      <c r="H14" s="1" t="s">
        <v>46</v>
      </c>
      <c r="I14" s="1">
        <v>3091.7370000000001</v>
      </c>
      <c r="M14" s="1" t="s">
        <v>45</v>
      </c>
      <c r="N14" s="1" t="s">
        <v>13</v>
      </c>
      <c r="O14" s="1" t="s">
        <v>23</v>
      </c>
      <c r="P14" s="1" t="s">
        <v>16</v>
      </c>
      <c r="Q14" s="1">
        <v>47844</v>
      </c>
      <c r="R14" s="1">
        <v>0</v>
      </c>
      <c r="S14" s="1">
        <v>227093</v>
      </c>
      <c r="T14" s="1">
        <v>0.21099999999999999</v>
      </c>
      <c r="U14" s="1">
        <v>12080.682000000001</v>
      </c>
    </row>
    <row r="15" spans="1:21">
      <c r="A15" s="1" t="s">
        <v>45</v>
      </c>
      <c r="B15" s="1" t="s">
        <v>22</v>
      </c>
      <c r="C15" s="1" t="s">
        <v>14</v>
      </c>
      <c r="D15" s="1" t="s">
        <v>17</v>
      </c>
      <c r="E15" s="1">
        <v>0</v>
      </c>
      <c r="F15" s="1">
        <v>0</v>
      </c>
      <c r="G15" s="1">
        <v>0</v>
      </c>
      <c r="H15" s="1" t="s">
        <v>46</v>
      </c>
      <c r="I15" s="1">
        <v>18788.436000000002</v>
      </c>
      <c r="M15" s="1" t="s">
        <v>45</v>
      </c>
      <c r="N15" s="1" t="s">
        <v>13</v>
      </c>
      <c r="O15" s="1" t="s">
        <v>23</v>
      </c>
      <c r="P15" s="1" t="s">
        <v>17</v>
      </c>
      <c r="Q15" s="1">
        <v>175696</v>
      </c>
      <c r="R15" s="1">
        <v>0</v>
      </c>
      <c r="S15" s="1">
        <v>2192846</v>
      </c>
      <c r="T15" s="1">
        <v>0.08</v>
      </c>
      <c r="U15" s="1">
        <v>115773.977</v>
      </c>
    </row>
    <row r="16" spans="1:21">
      <c r="A16" s="2" t="s">
        <v>24</v>
      </c>
      <c r="B16" s="2"/>
      <c r="C16" s="2"/>
      <c r="D16" s="2"/>
      <c r="E16" s="3">
        <f>SUM(E4:E15)</f>
        <v>0</v>
      </c>
      <c r="F16" s="2"/>
      <c r="G16" s="3">
        <f>SUM(G4:G15)</f>
        <v>0</v>
      </c>
      <c r="H16" s="3" t="s">
        <v>46</v>
      </c>
      <c r="I16" s="3">
        <f>SUM(I4:I15)</f>
        <v>99907.527999999991</v>
      </c>
      <c r="M16" s="1" t="s">
        <v>45</v>
      </c>
      <c r="N16" s="1" t="s">
        <v>13</v>
      </c>
      <c r="O16" s="1" t="s">
        <v>25</v>
      </c>
      <c r="P16" s="1" t="s">
        <v>15</v>
      </c>
      <c r="Q16" s="1">
        <v>87067</v>
      </c>
      <c r="R16" s="1">
        <v>0</v>
      </c>
      <c r="S16" s="1">
        <v>479118</v>
      </c>
      <c r="T16" s="1">
        <v>0.182</v>
      </c>
      <c r="U16" s="1">
        <v>26356.026999999998</v>
      </c>
    </row>
    <row r="17" spans="1:21">
      <c r="M17" s="1" t="s">
        <v>45</v>
      </c>
      <c r="N17" s="1" t="s">
        <v>13</v>
      </c>
      <c r="O17" s="1" t="s">
        <v>25</v>
      </c>
      <c r="P17" s="1" t="s">
        <v>16</v>
      </c>
      <c r="Q17" s="1">
        <v>75062</v>
      </c>
      <c r="R17" s="1">
        <v>0</v>
      </c>
      <c r="S17" s="1">
        <v>523481</v>
      </c>
      <c r="T17" s="1">
        <v>0.14299999999999999</v>
      </c>
      <c r="U17" s="1">
        <v>27311.412</v>
      </c>
    </row>
    <row r="18" spans="1:21">
      <c r="A18" s="1" t="s">
        <v>45</v>
      </c>
      <c r="B18" s="1" t="s">
        <v>13</v>
      </c>
      <c r="C18" s="1" t="s">
        <v>19</v>
      </c>
      <c r="D18" s="1" t="s">
        <v>15</v>
      </c>
      <c r="E18" s="1">
        <v>15113</v>
      </c>
      <c r="F18" s="1">
        <v>0</v>
      </c>
      <c r="G18" s="1">
        <v>86627</v>
      </c>
      <c r="H18" s="1">
        <v>0.17399999999999999</v>
      </c>
      <c r="I18" s="1">
        <v>5305.5640000000003</v>
      </c>
      <c r="M18" s="1" t="s">
        <v>45</v>
      </c>
      <c r="N18" s="1" t="s">
        <v>13</v>
      </c>
      <c r="O18" s="1" t="s">
        <v>25</v>
      </c>
      <c r="P18" s="1" t="s">
        <v>17</v>
      </c>
      <c r="Q18" s="1">
        <v>854355</v>
      </c>
      <c r="R18" s="1">
        <v>0</v>
      </c>
      <c r="S18" s="1">
        <v>4537807</v>
      </c>
      <c r="T18" s="1">
        <v>0.188</v>
      </c>
      <c r="U18" s="1">
        <v>260973.595</v>
      </c>
    </row>
    <row r="19" spans="1:21">
      <c r="A19" s="1" t="s">
        <v>45</v>
      </c>
      <c r="B19" s="1" t="s">
        <v>13</v>
      </c>
      <c r="C19" s="1" t="s">
        <v>19</v>
      </c>
      <c r="D19" s="1" t="s">
        <v>16</v>
      </c>
      <c r="E19" s="1">
        <v>535</v>
      </c>
      <c r="F19" s="1">
        <v>0</v>
      </c>
      <c r="G19" s="1">
        <v>46466</v>
      </c>
      <c r="H19" s="1">
        <v>1.2E-2</v>
      </c>
      <c r="I19" s="1">
        <v>4277.808</v>
      </c>
      <c r="M19" s="2" t="s">
        <v>24</v>
      </c>
      <c r="N19" s="2" t="str">
        <f>N18</f>
        <v>bert-base-uncased</v>
      </c>
      <c r="O19" s="2"/>
      <c r="P19" s="2"/>
      <c r="Q19" s="3">
        <f t="shared" ref="Q19:S19" si="0">SUM(Q4:Q18)</f>
        <v>1657524</v>
      </c>
      <c r="R19" s="3">
        <f t="shared" si="0"/>
        <v>0</v>
      </c>
      <c r="S19" s="3">
        <f t="shared" si="0"/>
        <v>11468441</v>
      </c>
      <c r="T19" s="3">
        <f>ROUND(Q19/S19,3)</f>
        <v>0.14499999999999999</v>
      </c>
      <c r="U19" s="3">
        <f>SUM(U4:U18)</f>
        <v>655633.554</v>
      </c>
    </row>
    <row r="20" spans="1:21">
      <c r="A20" s="1" t="s">
        <v>45</v>
      </c>
      <c r="B20" s="1" t="s">
        <v>13</v>
      </c>
      <c r="C20" s="1" t="s">
        <v>19</v>
      </c>
      <c r="D20" s="1" t="s">
        <v>17</v>
      </c>
      <c r="E20" s="1">
        <v>1534</v>
      </c>
      <c r="F20" s="1">
        <v>0</v>
      </c>
      <c r="G20" s="1">
        <v>185144</v>
      </c>
      <c r="H20" s="1">
        <v>8.0000000000000002E-3</v>
      </c>
      <c r="I20" s="1">
        <v>17538.467000000001</v>
      </c>
      <c r="M20" s="1"/>
      <c r="N20" s="1"/>
      <c r="O20" s="1"/>
      <c r="P20" s="1"/>
      <c r="Q20" s="1"/>
      <c r="R20" s="1"/>
      <c r="S20" s="1"/>
      <c r="T20" s="1"/>
      <c r="U20" s="1"/>
    </row>
    <row r="21" spans="1:21">
      <c r="A21" s="1" t="s">
        <v>45</v>
      </c>
      <c r="B21" s="1" t="s">
        <v>18</v>
      </c>
      <c r="C21" s="1" t="s">
        <v>19</v>
      </c>
      <c r="D21" s="1" t="s">
        <v>15</v>
      </c>
      <c r="E21" s="1">
        <v>949</v>
      </c>
      <c r="F21" s="1">
        <v>0</v>
      </c>
      <c r="G21" s="1">
        <v>82050</v>
      </c>
      <c r="H21" s="1">
        <v>1.2E-2</v>
      </c>
      <c r="I21" s="1">
        <v>6498.6120000000001</v>
      </c>
      <c r="M21" s="1" t="s">
        <v>45</v>
      </c>
      <c r="N21" s="1" t="s">
        <v>18</v>
      </c>
      <c r="O21" s="1" t="s">
        <v>14</v>
      </c>
      <c r="P21" s="1" t="s">
        <v>15</v>
      </c>
      <c r="Q21" s="1">
        <v>0</v>
      </c>
      <c r="R21" s="1">
        <v>0</v>
      </c>
      <c r="S21" s="1">
        <v>0</v>
      </c>
      <c r="T21" s="1" t="s">
        <v>46</v>
      </c>
      <c r="U21" s="1">
        <v>2975.415</v>
      </c>
    </row>
    <row r="22" spans="1:21">
      <c r="A22" s="1" t="s">
        <v>45</v>
      </c>
      <c r="B22" s="1" t="s">
        <v>18</v>
      </c>
      <c r="C22" s="1" t="s">
        <v>19</v>
      </c>
      <c r="D22" s="1" t="s">
        <v>16</v>
      </c>
      <c r="E22" s="1">
        <v>2639</v>
      </c>
      <c r="F22" s="1">
        <v>0</v>
      </c>
      <c r="G22" s="1">
        <v>46466</v>
      </c>
      <c r="H22" s="1">
        <v>5.7000000000000002E-2</v>
      </c>
      <c r="I22" s="1">
        <v>4997.7179999999998</v>
      </c>
      <c r="M22" s="1" t="s">
        <v>45</v>
      </c>
      <c r="N22" s="1" t="s">
        <v>18</v>
      </c>
      <c r="O22" s="1" t="s">
        <v>14</v>
      </c>
      <c r="P22" s="1" t="s">
        <v>16</v>
      </c>
      <c r="Q22" s="1">
        <v>0</v>
      </c>
      <c r="R22" s="1">
        <v>0</v>
      </c>
      <c r="S22" s="1">
        <v>0</v>
      </c>
      <c r="T22" s="1" t="s">
        <v>46</v>
      </c>
      <c r="U22" s="1">
        <v>3104.9969999999998</v>
      </c>
    </row>
    <row r="23" spans="1:21">
      <c r="A23" s="1" t="s">
        <v>45</v>
      </c>
      <c r="B23" s="1" t="s">
        <v>18</v>
      </c>
      <c r="C23" s="1" t="s">
        <v>19</v>
      </c>
      <c r="D23" s="1" t="s">
        <v>17</v>
      </c>
      <c r="E23" s="1">
        <v>9187</v>
      </c>
      <c r="F23" s="1">
        <v>0</v>
      </c>
      <c r="G23" s="1">
        <v>178361</v>
      </c>
      <c r="H23" s="1">
        <v>5.1999999999999998E-2</v>
      </c>
      <c r="I23" s="1">
        <v>19838.167000000001</v>
      </c>
      <c r="M23" s="1" t="s">
        <v>45</v>
      </c>
      <c r="N23" s="1" t="s">
        <v>18</v>
      </c>
      <c r="O23" s="1" t="s">
        <v>14</v>
      </c>
      <c r="P23" s="1" t="s">
        <v>17</v>
      </c>
      <c r="Q23" s="1">
        <v>0</v>
      </c>
      <c r="R23" s="1">
        <v>0</v>
      </c>
      <c r="S23" s="1">
        <v>0</v>
      </c>
      <c r="T23" s="1" t="s">
        <v>46</v>
      </c>
      <c r="U23" s="1">
        <v>18865.030999999999</v>
      </c>
    </row>
    <row r="24" spans="1:21">
      <c r="A24" s="1" t="s">
        <v>45</v>
      </c>
      <c r="B24" s="1" t="s">
        <v>20</v>
      </c>
      <c r="C24" s="1" t="s">
        <v>19</v>
      </c>
      <c r="D24" s="1" t="s">
        <v>15</v>
      </c>
      <c r="E24" s="1">
        <v>755</v>
      </c>
      <c r="F24" s="1">
        <v>0</v>
      </c>
      <c r="G24" s="1">
        <v>82050</v>
      </c>
      <c r="H24" s="1">
        <v>8.9999999999999993E-3</v>
      </c>
      <c r="I24" s="1">
        <v>4763.9110000000001</v>
      </c>
      <c r="M24" s="1" t="s">
        <v>45</v>
      </c>
      <c r="N24" s="1" t="s">
        <v>18</v>
      </c>
      <c r="O24" s="1" t="s">
        <v>19</v>
      </c>
      <c r="P24" s="1" t="s">
        <v>15</v>
      </c>
      <c r="Q24" s="1">
        <v>949</v>
      </c>
      <c r="R24" s="1">
        <v>0</v>
      </c>
      <c r="S24" s="1">
        <v>82050</v>
      </c>
      <c r="T24" s="1">
        <v>1.2E-2</v>
      </c>
      <c r="U24" s="1">
        <v>6498.6120000000001</v>
      </c>
    </row>
    <row r="25" spans="1:21" ht="15.75" customHeight="1">
      <c r="A25" s="1" t="s">
        <v>45</v>
      </c>
      <c r="B25" s="1" t="s">
        <v>20</v>
      </c>
      <c r="C25" s="1" t="s">
        <v>19</v>
      </c>
      <c r="D25" s="1" t="s">
        <v>16</v>
      </c>
      <c r="E25" s="1">
        <v>1588</v>
      </c>
      <c r="F25" s="1">
        <v>0</v>
      </c>
      <c r="G25" s="1">
        <v>46466</v>
      </c>
      <c r="H25" s="1">
        <v>3.4000000000000002E-2</v>
      </c>
      <c r="I25" s="1">
        <v>4050.3539999999998</v>
      </c>
      <c r="M25" s="1" t="s">
        <v>45</v>
      </c>
      <c r="N25" s="1" t="s">
        <v>18</v>
      </c>
      <c r="O25" s="1" t="s">
        <v>19</v>
      </c>
      <c r="P25" s="1" t="s">
        <v>16</v>
      </c>
      <c r="Q25" s="1">
        <v>2639</v>
      </c>
      <c r="R25" s="1">
        <v>0</v>
      </c>
      <c r="S25" s="1">
        <v>46466</v>
      </c>
      <c r="T25" s="1">
        <v>5.7000000000000002E-2</v>
      </c>
      <c r="U25" s="1">
        <v>4997.7179999999998</v>
      </c>
    </row>
    <row r="26" spans="1:21" ht="15.75" customHeight="1">
      <c r="A26" s="1" t="s">
        <v>45</v>
      </c>
      <c r="B26" s="1" t="s">
        <v>20</v>
      </c>
      <c r="C26" s="1" t="s">
        <v>19</v>
      </c>
      <c r="D26" s="1" t="s">
        <v>17</v>
      </c>
      <c r="E26" s="1">
        <v>2329</v>
      </c>
      <c r="F26" s="1">
        <v>0</v>
      </c>
      <c r="G26" s="1">
        <v>178361</v>
      </c>
      <c r="H26" s="1">
        <v>1.2999999999999999E-2</v>
      </c>
      <c r="I26" s="1">
        <v>16304.421</v>
      </c>
      <c r="M26" s="1" t="s">
        <v>45</v>
      </c>
      <c r="N26" s="1" t="s">
        <v>18</v>
      </c>
      <c r="O26" s="1" t="s">
        <v>19</v>
      </c>
      <c r="P26" s="1" t="s">
        <v>17</v>
      </c>
      <c r="Q26" s="1">
        <v>9187</v>
      </c>
      <c r="R26" s="1">
        <v>0</v>
      </c>
      <c r="S26" s="1">
        <v>178361</v>
      </c>
      <c r="T26" s="1">
        <v>5.1999999999999998E-2</v>
      </c>
      <c r="U26" s="1">
        <v>19838.167000000001</v>
      </c>
    </row>
    <row r="27" spans="1:21" ht="15.75" customHeight="1">
      <c r="A27" s="1" t="s">
        <v>45</v>
      </c>
      <c r="B27" s="1" t="s">
        <v>22</v>
      </c>
      <c r="C27" s="1" t="s">
        <v>19</v>
      </c>
      <c r="D27" s="1" t="s">
        <v>15</v>
      </c>
      <c r="E27" s="1">
        <v>2537</v>
      </c>
      <c r="F27" s="1">
        <v>0</v>
      </c>
      <c r="G27" s="1">
        <v>84800</v>
      </c>
      <c r="H27" s="1">
        <v>0.03</v>
      </c>
      <c r="I27" s="1">
        <v>5242.098</v>
      </c>
      <c r="M27" s="1" t="s">
        <v>45</v>
      </c>
      <c r="N27" s="1" t="s">
        <v>18</v>
      </c>
      <c r="O27" s="1" t="s">
        <v>21</v>
      </c>
      <c r="P27" s="1" t="s">
        <v>15</v>
      </c>
      <c r="Q27" s="1">
        <v>43171</v>
      </c>
      <c r="R27" s="1">
        <v>0</v>
      </c>
      <c r="S27" s="1">
        <v>356686</v>
      </c>
      <c r="T27" s="1">
        <v>0.121</v>
      </c>
      <c r="U27" s="1">
        <v>27103.7</v>
      </c>
    </row>
    <row r="28" spans="1:21" ht="15.75" customHeight="1">
      <c r="A28" s="1" t="s">
        <v>45</v>
      </c>
      <c r="B28" s="1" t="s">
        <v>22</v>
      </c>
      <c r="C28" s="1" t="s">
        <v>19</v>
      </c>
      <c r="D28" s="1" t="s">
        <v>16</v>
      </c>
      <c r="E28" s="1">
        <v>7196</v>
      </c>
      <c r="F28" s="1">
        <v>0</v>
      </c>
      <c r="G28" s="1">
        <v>46466</v>
      </c>
      <c r="H28" s="1">
        <v>0.155</v>
      </c>
      <c r="I28" s="1">
        <v>4339.2150000000001</v>
      </c>
      <c r="M28" s="1" t="s">
        <v>45</v>
      </c>
      <c r="N28" s="1" t="s">
        <v>18</v>
      </c>
      <c r="O28" s="1" t="s">
        <v>21</v>
      </c>
      <c r="P28" s="1" t="s">
        <v>16</v>
      </c>
      <c r="Q28" s="1">
        <v>24000</v>
      </c>
      <c r="R28" s="1">
        <v>0</v>
      </c>
      <c r="S28" s="1">
        <v>222715</v>
      </c>
      <c r="T28" s="1">
        <v>0.108</v>
      </c>
      <c r="U28" s="1">
        <v>19316.447</v>
      </c>
    </row>
    <row r="29" spans="1:21" ht="15.75" customHeight="1">
      <c r="A29" s="1" t="s">
        <v>45</v>
      </c>
      <c r="B29" s="1" t="s">
        <v>22</v>
      </c>
      <c r="C29" s="1" t="s">
        <v>19</v>
      </c>
      <c r="D29" s="1" t="s">
        <v>17</v>
      </c>
      <c r="E29" s="1">
        <v>1025</v>
      </c>
      <c r="F29" s="1">
        <v>0</v>
      </c>
      <c r="G29" s="1">
        <v>192607</v>
      </c>
      <c r="H29" s="1">
        <v>5.0000000000000001E-3</v>
      </c>
      <c r="I29" s="1">
        <v>17765.477999999999</v>
      </c>
      <c r="M29" s="1" t="s">
        <v>45</v>
      </c>
      <c r="N29" s="1" t="s">
        <v>18</v>
      </c>
      <c r="O29" s="1" t="s">
        <v>21</v>
      </c>
      <c r="P29" s="1" t="s">
        <v>17</v>
      </c>
      <c r="Q29" s="1">
        <v>138131</v>
      </c>
      <c r="R29" s="1">
        <v>0</v>
      </c>
      <c r="S29" s="1">
        <v>2082239</v>
      </c>
      <c r="T29" s="1">
        <v>6.6000000000000003E-2</v>
      </c>
      <c r="U29" s="1">
        <v>168737.43799999999</v>
      </c>
    </row>
    <row r="30" spans="1:21" ht="15.75" customHeight="1">
      <c r="A30" s="2" t="s">
        <v>24</v>
      </c>
      <c r="B30" s="2"/>
      <c r="C30" s="2"/>
      <c r="D30" s="2"/>
      <c r="E30" s="3">
        <f>SUM(E18:E29)</f>
        <v>45387</v>
      </c>
      <c r="F30" s="2"/>
      <c r="G30" s="3">
        <f>SUM(G18:G29)</f>
        <v>1255864</v>
      </c>
      <c r="H30" s="3">
        <f>ROUND(E30/G30,3)</f>
        <v>3.5999999999999997E-2</v>
      </c>
      <c r="I30" s="3">
        <f>SUM(I18:I29)</f>
        <v>110921.81300000001</v>
      </c>
      <c r="M30" s="1" t="s">
        <v>45</v>
      </c>
      <c r="N30" s="1" t="s">
        <v>18</v>
      </c>
      <c r="O30" s="1" t="s">
        <v>23</v>
      </c>
      <c r="P30" s="1" t="s">
        <v>15</v>
      </c>
      <c r="Q30" s="1">
        <v>70915</v>
      </c>
      <c r="R30" s="1">
        <v>0</v>
      </c>
      <c r="S30" s="1">
        <v>356686</v>
      </c>
      <c r="T30" s="1">
        <v>0.19900000000000001</v>
      </c>
      <c r="U30" s="1">
        <v>27015.231</v>
      </c>
    </row>
    <row r="31" spans="1:21" ht="15.75" customHeight="1">
      <c r="M31" s="1" t="s">
        <v>45</v>
      </c>
      <c r="N31" s="1" t="s">
        <v>18</v>
      </c>
      <c r="O31" s="1" t="s">
        <v>23</v>
      </c>
      <c r="P31" s="1" t="s">
        <v>16</v>
      </c>
      <c r="Q31" s="1">
        <v>29360</v>
      </c>
      <c r="R31" s="1">
        <v>0</v>
      </c>
      <c r="S31" s="1">
        <v>222715</v>
      </c>
      <c r="T31" s="1">
        <v>0.13200000000000001</v>
      </c>
      <c r="U31" s="1">
        <v>18717.059000000001</v>
      </c>
    </row>
    <row r="32" spans="1:21" ht="15.75" customHeight="1">
      <c r="A32" s="1" t="s">
        <v>45</v>
      </c>
      <c r="B32" s="1" t="s">
        <v>13</v>
      </c>
      <c r="C32" s="1" t="s">
        <v>21</v>
      </c>
      <c r="D32" s="1" t="s">
        <v>15</v>
      </c>
      <c r="E32" s="1">
        <v>104402</v>
      </c>
      <c r="F32" s="1">
        <v>0</v>
      </c>
      <c r="G32" s="1">
        <v>384960</v>
      </c>
      <c r="H32" s="1">
        <v>0.27100000000000002</v>
      </c>
      <c r="I32" s="1">
        <v>18230.752</v>
      </c>
      <c r="M32" s="1" t="s">
        <v>45</v>
      </c>
      <c r="N32" s="1" t="s">
        <v>18</v>
      </c>
      <c r="O32" s="1" t="s">
        <v>23</v>
      </c>
      <c r="P32" s="1" t="s">
        <v>17</v>
      </c>
      <c r="Q32" s="1">
        <v>203974</v>
      </c>
      <c r="R32" s="1">
        <v>0</v>
      </c>
      <c r="S32" s="1">
        <v>2082239</v>
      </c>
      <c r="T32" s="1">
        <v>9.8000000000000004E-2</v>
      </c>
      <c r="U32" s="1">
        <v>170788.908</v>
      </c>
    </row>
    <row r="33" spans="1:21" ht="15.75" customHeight="1">
      <c r="A33" s="1" t="s">
        <v>45</v>
      </c>
      <c r="B33" s="1" t="s">
        <v>13</v>
      </c>
      <c r="C33" s="1" t="s">
        <v>21</v>
      </c>
      <c r="D33" s="1" t="s">
        <v>16</v>
      </c>
      <c r="E33" s="1">
        <v>39410</v>
      </c>
      <c r="F33" s="1">
        <v>0</v>
      </c>
      <c r="G33" s="1">
        <v>227093</v>
      </c>
      <c r="H33" s="1">
        <v>0.17399999999999999</v>
      </c>
      <c r="I33" s="1">
        <v>12127.161</v>
      </c>
      <c r="M33" s="1" t="s">
        <v>45</v>
      </c>
      <c r="N33" s="1" t="s">
        <v>18</v>
      </c>
      <c r="O33" s="1" t="s">
        <v>25</v>
      </c>
      <c r="P33" s="1" t="s">
        <v>15</v>
      </c>
      <c r="Q33" s="1">
        <v>79943</v>
      </c>
      <c r="R33" s="1">
        <v>0</v>
      </c>
      <c r="S33" s="1">
        <v>447564</v>
      </c>
      <c r="T33" s="1">
        <v>0.17899999999999999</v>
      </c>
      <c r="U33" s="1">
        <v>39248.218000000001</v>
      </c>
    </row>
    <row r="34" spans="1:21" ht="15.75" customHeight="1">
      <c r="A34" s="1" t="s">
        <v>45</v>
      </c>
      <c r="B34" s="1" t="s">
        <v>13</v>
      </c>
      <c r="C34" s="1" t="s">
        <v>21</v>
      </c>
      <c r="D34" s="1" t="s">
        <v>17</v>
      </c>
      <c r="E34" s="1">
        <v>165324</v>
      </c>
      <c r="F34" s="1">
        <v>0</v>
      </c>
      <c r="G34" s="1">
        <v>2192846</v>
      </c>
      <c r="H34" s="1">
        <v>7.4999999999999997E-2</v>
      </c>
      <c r="I34" s="1">
        <v>112421.55100000001</v>
      </c>
      <c r="M34" s="1" t="s">
        <v>45</v>
      </c>
      <c r="N34" s="1" t="s">
        <v>18</v>
      </c>
      <c r="O34" s="1" t="s">
        <v>25</v>
      </c>
      <c r="P34" s="1" t="s">
        <v>16</v>
      </c>
      <c r="Q34" s="1">
        <v>78628</v>
      </c>
      <c r="R34" s="1">
        <v>0</v>
      </c>
      <c r="S34" s="1">
        <v>511419</v>
      </c>
      <c r="T34" s="1">
        <v>0.154</v>
      </c>
      <c r="U34" s="1">
        <v>41827.247000000003</v>
      </c>
    </row>
    <row r="35" spans="1:21" ht="15.75" customHeight="1">
      <c r="A35" s="1" t="s">
        <v>45</v>
      </c>
      <c r="B35" s="1" t="s">
        <v>18</v>
      </c>
      <c r="C35" s="1" t="s">
        <v>21</v>
      </c>
      <c r="D35" s="1" t="s">
        <v>15</v>
      </c>
      <c r="E35" s="1">
        <v>43171</v>
      </c>
      <c r="F35" s="1">
        <v>0</v>
      </c>
      <c r="G35" s="1">
        <v>356686</v>
      </c>
      <c r="H35" s="1">
        <v>0.121</v>
      </c>
      <c r="I35" s="1">
        <v>27103.7</v>
      </c>
      <c r="M35" s="1" t="s">
        <v>45</v>
      </c>
      <c r="N35" s="1" t="s">
        <v>18</v>
      </c>
      <c r="O35" s="1" t="s">
        <v>25</v>
      </c>
      <c r="P35" s="1" t="s">
        <v>17</v>
      </c>
      <c r="Q35" s="1">
        <v>861314</v>
      </c>
      <c r="R35" s="1">
        <v>0</v>
      </c>
      <c r="S35" s="1">
        <v>4292279</v>
      </c>
      <c r="T35" s="1">
        <v>0.20100000000000001</v>
      </c>
      <c r="U35" s="1">
        <v>372383.30800000002</v>
      </c>
    </row>
    <row r="36" spans="1:21" ht="15.75" customHeight="1">
      <c r="A36" s="1" t="s">
        <v>45</v>
      </c>
      <c r="B36" s="1" t="s">
        <v>18</v>
      </c>
      <c r="C36" s="1" t="s">
        <v>21</v>
      </c>
      <c r="D36" s="1" t="s">
        <v>16</v>
      </c>
      <c r="E36" s="1">
        <v>24000</v>
      </c>
      <c r="F36" s="1">
        <v>0</v>
      </c>
      <c r="G36" s="1">
        <v>222715</v>
      </c>
      <c r="H36" s="1">
        <v>0.108</v>
      </c>
      <c r="I36" s="1">
        <v>19316.447</v>
      </c>
      <c r="M36" s="2" t="s">
        <v>24</v>
      </c>
      <c r="N36" s="2" t="str">
        <f>N35</f>
        <v>microsoft/deberta-base</v>
      </c>
      <c r="O36" s="2"/>
      <c r="P36" s="2"/>
      <c r="Q36" s="3">
        <f t="shared" ref="Q36:S36" si="1">SUM(Q21:Q35)</f>
        <v>1542211</v>
      </c>
      <c r="R36" s="3">
        <f t="shared" si="1"/>
        <v>0</v>
      </c>
      <c r="S36" s="3">
        <f t="shared" si="1"/>
        <v>10881419</v>
      </c>
      <c r="T36" s="3">
        <f>ROUND(Q36/S36,3)</f>
        <v>0.14199999999999999</v>
      </c>
      <c r="U36" s="3">
        <f>SUM(U21:U35)</f>
        <v>941417.49600000004</v>
      </c>
    </row>
    <row r="37" spans="1:21" ht="15.75" customHeight="1">
      <c r="A37" s="1" t="s">
        <v>45</v>
      </c>
      <c r="B37" s="1" t="s">
        <v>18</v>
      </c>
      <c r="C37" s="1" t="s">
        <v>21</v>
      </c>
      <c r="D37" s="1" t="s">
        <v>17</v>
      </c>
      <c r="E37" s="1">
        <v>138131</v>
      </c>
      <c r="F37" s="1">
        <v>0</v>
      </c>
      <c r="G37" s="1">
        <v>2082239</v>
      </c>
      <c r="H37" s="1">
        <v>6.6000000000000003E-2</v>
      </c>
      <c r="I37" s="1">
        <v>168737.43799999999</v>
      </c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>
      <c r="A38" s="1" t="s">
        <v>45</v>
      </c>
      <c r="B38" s="1" t="s">
        <v>20</v>
      </c>
      <c r="C38" s="1" t="s">
        <v>21</v>
      </c>
      <c r="D38" s="1" t="s">
        <v>15</v>
      </c>
      <c r="E38" s="1">
        <v>39252</v>
      </c>
      <c r="F38" s="1">
        <v>0</v>
      </c>
      <c r="G38" s="1">
        <v>356686</v>
      </c>
      <c r="H38" s="1">
        <v>0.11</v>
      </c>
      <c r="I38" s="1">
        <v>16470.003000000001</v>
      </c>
      <c r="M38" s="1" t="s">
        <v>45</v>
      </c>
      <c r="N38" s="1" t="s">
        <v>22</v>
      </c>
      <c r="O38" s="1" t="s">
        <v>14</v>
      </c>
      <c r="P38" s="1" t="s">
        <v>15</v>
      </c>
      <c r="Q38" s="1">
        <v>0</v>
      </c>
      <c r="R38" s="1">
        <v>0</v>
      </c>
      <c r="S38" s="1">
        <v>0</v>
      </c>
      <c r="T38" s="1" t="s">
        <v>46</v>
      </c>
      <c r="U38" s="1">
        <v>2971.3629999999998</v>
      </c>
    </row>
    <row r="39" spans="1:21" ht="15.75" customHeight="1">
      <c r="A39" s="1" t="s">
        <v>45</v>
      </c>
      <c r="B39" s="1" t="s">
        <v>20</v>
      </c>
      <c r="C39" s="1" t="s">
        <v>21</v>
      </c>
      <c r="D39" s="1" t="s">
        <v>16</v>
      </c>
      <c r="E39" s="1">
        <v>24186</v>
      </c>
      <c r="F39" s="1">
        <v>0</v>
      </c>
      <c r="G39" s="1">
        <v>222715</v>
      </c>
      <c r="H39" s="1">
        <v>0.109</v>
      </c>
      <c r="I39" s="1">
        <v>11725.54</v>
      </c>
      <c r="M39" s="1" t="s">
        <v>45</v>
      </c>
      <c r="N39" s="1" t="s">
        <v>22</v>
      </c>
      <c r="O39" s="1" t="s">
        <v>14</v>
      </c>
      <c r="P39" s="1" t="s">
        <v>16</v>
      </c>
      <c r="Q39" s="1">
        <v>0</v>
      </c>
      <c r="R39" s="1">
        <v>0</v>
      </c>
      <c r="S39" s="1">
        <v>0</v>
      </c>
      <c r="T39" s="1" t="s">
        <v>46</v>
      </c>
      <c r="U39" s="1">
        <v>3091.7370000000001</v>
      </c>
    </row>
    <row r="40" spans="1:21" ht="15.75" customHeight="1">
      <c r="A40" s="1" t="s">
        <v>45</v>
      </c>
      <c r="B40" s="1" t="s">
        <v>20</v>
      </c>
      <c r="C40" s="1" t="s">
        <v>21</v>
      </c>
      <c r="D40" s="1" t="s">
        <v>17</v>
      </c>
      <c r="E40" s="1">
        <v>119118</v>
      </c>
      <c r="F40" s="1">
        <v>0</v>
      </c>
      <c r="G40" s="1">
        <v>2082239</v>
      </c>
      <c r="H40" s="1">
        <v>5.7000000000000002E-2</v>
      </c>
      <c r="I40" s="1">
        <v>108611.9</v>
      </c>
      <c r="M40" s="1" t="s">
        <v>45</v>
      </c>
      <c r="N40" s="1" t="s">
        <v>22</v>
      </c>
      <c r="O40" s="1" t="s">
        <v>14</v>
      </c>
      <c r="P40" s="1" t="s">
        <v>17</v>
      </c>
      <c r="Q40" s="1">
        <v>0</v>
      </c>
      <c r="R40" s="1">
        <v>0</v>
      </c>
      <c r="S40" s="1">
        <v>0</v>
      </c>
      <c r="T40" s="1" t="s">
        <v>46</v>
      </c>
      <c r="U40" s="1">
        <v>18788.436000000002</v>
      </c>
    </row>
    <row r="41" spans="1:21" ht="15.75" customHeight="1">
      <c r="A41" s="1" t="s">
        <v>45</v>
      </c>
      <c r="B41" s="1" t="s">
        <v>22</v>
      </c>
      <c r="C41" s="1" t="s">
        <v>21</v>
      </c>
      <c r="D41" s="1" t="s">
        <v>15</v>
      </c>
      <c r="E41" s="1">
        <v>79506</v>
      </c>
      <c r="F41" s="1">
        <v>0</v>
      </c>
      <c r="G41" s="1">
        <v>378896</v>
      </c>
      <c r="H41" s="1">
        <v>0.21</v>
      </c>
      <c r="I41" s="1">
        <v>17678.466</v>
      </c>
      <c r="M41" s="1" t="s">
        <v>45</v>
      </c>
      <c r="N41" s="1" t="s">
        <v>22</v>
      </c>
      <c r="O41" s="1" t="s">
        <v>19</v>
      </c>
      <c r="P41" s="1" t="s">
        <v>15</v>
      </c>
      <c r="Q41" s="1">
        <v>2537</v>
      </c>
      <c r="R41" s="1">
        <v>0</v>
      </c>
      <c r="S41" s="1">
        <v>84800</v>
      </c>
      <c r="T41" s="1">
        <v>0.03</v>
      </c>
      <c r="U41" s="1">
        <v>5242.098</v>
      </c>
    </row>
    <row r="42" spans="1:21" ht="15.75" customHeight="1">
      <c r="A42" s="1" t="s">
        <v>45</v>
      </c>
      <c r="B42" s="1" t="s">
        <v>22</v>
      </c>
      <c r="C42" s="1" t="s">
        <v>21</v>
      </c>
      <c r="D42" s="1" t="s">
        <v>16</v>
      </c>
      <c r="E42" s="1">
        <v>28925</v>
      </c>
      <c r="F42" s="1">
        <v>0</v>
      </c>
      <c r="G42" s="1">
        <v>225149</v>
      </c>
      <c r="H42" s="1">
        <v>0.128</v>
      </c>
      <c r="I42" s="1">
        <v>12032.724</v>
      </c>
      <c r="M42" s="1" t="s">
        <v>45</v>
      </c>
      <c r="N42" s="1" t="s">
        <v>22</v>
      </c>
      <c r="O42" s="1" t="s">
        <v>19</v>
      </c>
      <c r="P42" s="1" t="s">
        <v>16</v>
      </c>
      <c r="Q42" s="1">
        <v>7196</v>
      </c>
      <c r="R42" s="1">
        <v>0</v>
      </c>
      <c r="S42" s="1">
        <v>46466</v>
      </c>
      <c r="T42" s="1">
        <v>0.155</v>
      </c>
      <c r="U42" s="1">
        <v>4339.2150000000001</v>
      </c>
    </row>
    <row r="43" spans="1:21" ht="15.75" customHeight="1">
      <c r="A43" s="1" t="s">
        <v>45</v>
      </c>
      <c r="B43" s="1" t="s">
        <v>22</v>
      </c>
      <c r="C43" s="1" t="s">
        <v>21</v>
      </c>
      <c r="D43" s="1" t="s">
        <v>17</v>
      </c>
      <c r="E43" s="1">
        <v>110535</v>
      </c>
      <c r="F43" s="1">
        <v>0</v>
      </c>
      <c r="G43" s="1">
        <v>2228185</v>
      </c>
      <c r="H43" s="1">
        <v>0.05</v>
      </c>
      <c r="I43" s="1">
        <v>119908.708</v>
      </c>
      <c r="M43" s="1" t="s">
        <v>45</v>
      </c>
      <c r="N43" s="1" t="s">
        <v>22</v>
      </c>
      <c r="O43" s="1" t="s">
        <v>19</v>
      </c>
      <c r="P43" s="1" t="s">
        <v>17</v>
      </c>
      <c r="Q43" s="1">
        <v>1025</v>
      </c>
      <c r="R43" s="1">
        <v>0</v>
      </c>
      <c r="S43" s="1">
        <v>192607</v>
      </c>
      <c r="T43" s="1">
        <v>5.0000000000000001E-3</v>
      </c>
      <c r="U43" s="1">
        <v>17765.477999999999</v>
      </c>
    </row>
    <row r="44" spans="1:21" ht="15.75" customHeight="1">
      <c r="A44" s="2" t="s">
        <v>24</v>
      </c>
      <c r="B44" s="2"/>
      <c r="C44" s="2"/>
      <c r="D44" s="2"/>
      <c r="E44" s="2">
        <f>SUM(E32:E43)</f>
        <v>915960</v>
      </c>
      <c r="F44" s="2"/>
      <c r="G44" s="3">
        <v>10960409</v>
      </c>
      <c r="H44" s="3">
        <v>8.4000000000000005E-2</v>
      </c>
      <c r="I44" s="3">
        <f>SUM(I32:I43)</f>
        <v>644364.39</v>
      </c>
      <c r="M44" s="1" t="s">
        <v>45</v>
      </c>
      <c r="N44" s="1" t="s">
        <v>22</v>
      </c>
      <c r="O44" s="1" t="s">
        <v>21</v>
      </c>
      <c r="P44" s="1" t="s">
        <v>15</v>
      </c>
      <c r="Q44" s="1">
        <v>79506</v>
      </c>
      <c r="R44" s="1">
        <v>0</v>
      </c>
      <c r="S44" s="1">
        <v>378896</v>
      </c>
      <c r="T44" s="1">
        <v>0.21</v>
      </c>
      <c r="U44" s="1">
        <v>17678.466</v>
      </c>
    </row>
    <row r="45" spans="1:21" ht="15.75" customHeight="1">
      <c r="M45" s="1" t="s">
        <v>45</v>
      </c>
      <c r="N45" s="1" t="s">
        <v>22</v>
      </c>
      <c r="O45" s="1" t="s">
        <v>21</v>
      </c>
      <c r="P45" s="1" t="s">
        <v>16</v>
      </c>
      <c r="Q45" s="1">
        <v>28925</v>
      </c>
      <c r="R45" s="1">
        <v>0</v>
      </c>
      <c r="S45" s="1">
        <v>225149</v>
      </c>
      <c r="T45" s="1">
        <v>0.128</v>
      </c>
      <c r="U45" s="1">
        <v>12032.724</v>
      </c>
    </row>
    <row r="46" spans="1:21" ht="15.75" customHeight="1">
      <c r="A46" s="1" t="s">
        <v>45</v>
      </c>
      <c r="B46" s="1" t="s">
        <v>13</v>
      </c>
      <c r="C46" s="1" t="s">
        <v>23</v>
      </c>
      <c r="D46" s="1" t="s">
        <v>15</v>
      </c>
      <c r="E46" s="1">
        <v>91182</v>
      </c>
      <c r="F46" s="1">
        <v>0</v>
      </c>
      <c r="G46" s="1">
        <v>384960</v>
      </c>
      <c r="H46" s="1">
        <v>0.23699999999999999</v>
      </c>
      <c r="I46" s="1">
        <v>17967.150000000001</v>
      </c>
      <c r="M46" s="1" t="s">
        <v>45</v>
      </c>
      <c r="N46" s="1" t="s">
        <v>22</v>
      </c>
      <c r="O46" s="1" t="s">
        <v>21</v>
      </c>
      <c r="P46" s="1" t="s">
        <v>17</v>
      </c>
      <c r="Q46" s="1">
        <v>110535</v>
      </c>
      <c r="R46" s="1">
        <v>0</v>
      </c>
      <c r="S46" s="1">
        <v>2228185</v>
      </c>
      <c r="T46" s="1">
        <v>0.05</v>
      </c>
      <c r="U46" s="1">
        <v>119908.708</v>
      </c>
    </row>
    <row r="47" spans="1:21" ht="15.75" customHeight="1">
      <c r="A47" s="1" t="s">
        <v>45</v>
      </c>
      <c r="B47" s="1" t="s">
        <v>13</v>
      </c>
      <c r="C47" s="1" t="s">
        <v>23</v>
      </c>
      <c r="D47" s="1" t="s">
        <v>16</v>
      </c>
      <c r="E47" s="1">
        <v>47844</v>
      </c>
      <c r="F47" s="1">
        <v>0</v>
      </c>
      <c r="G47" s="1">
        <v>227093</v>
      </c>
      <c r="H47" s="1">
        <v>0.21099999999999999</v>
      </c>
      <c r="I47" s="1">
        <v>12080.682000000001</v>
      </c>
      <c r="M47" s="1" t="s">
        <v>45</v>
      </c>
      <c r="N47" s="1" t="s">
        <v>22</v>
      </c>
      <c r="O47" s="1" t="s">
        <v>23</v>
      </c>
      <c r="P47" s="1" t="s">
        <v>15</v>
      </c>
      <c r="Q47" s="1">
        <v>67335</v>
      </c>
      <c r="R47" s="1">
        <v>0</v>
      </c>
      <c r="S47" s="1">
        <v>378896</v>
      </c>
      <c r="T47" s="1">
        <v>0.17799999999999999</v>
      </c>
      <c r="U47" s="1">
        <v>17813.424999999999</v>
      </c>
    </row>
    <row r="48" spans="1:21" ht="15.75" customHeight="1">
      <c r="A48" s="1" t="s">
        <v>45</v>
      </c>
      <c r="B48" s="1" t="s">
        <v>13</v>
      </c>
      <c r="C48" s="1" t="s">
        <v>23</v>
      </c>
      <c r="D48" s="1" t="s">
        <v>17</v>
      </c>
      <c r="E48" s="1">
        <v>175696</v>
      </c>
      <c r="F48" s="1">
        <v>0</v>
      </c>
      <c r="G48" s="1">
        <v>2192846</v>
      </c>
      <c r="H48" s="1">
        <v>0.08</v>
      </c>
      <c r="I48" s="1">
        <v>115773.977</v>
      </c>
      <c r="M48" s="1" t="s">
        <v>45</v>
      </c>
      <c r="N48" s="1" t="s">
        <v>22</v>
      </c>
      <c r="O48" s="1" t="s">
        <v>23</v>
      </c>
      <c r="P48" s="1" t="s">
        <v>16</v>
      </c>
      <c r="Q48" s="1">
        <v>32513</v>
      </c>
      <c r="R48" s="1">
        <v>0</v>
      </c>
      <c r="S48" s="1">
        <v>225149</v>
      </c>
      <c r="T48" s="1">
        <v>0.14399999999999999</v>
      </c>
      <c r="U48" s="1">
        <v>12037.251</v>
      </c>
    </row>
    <row r="49" spans="1:21" ht="15.75" customHeight="1">
      <c r="A49" s="1" t="s">
        <v>45</v>
      </c>
      <c r="B49" s="1" t="s">
        <v>18</v>
      </c>
      <c r="C49" s="1" t="s">
        <v>23</v>
      </c>
      <c r="D49" s="1" t="s">
        <v>15</v>
      </c>
      <c r="E49" s="1">
        <v>70915</v>
      </c>
      <c r="F49" s="1">
        <v>0</v>
      </c>
      <c r="G49" s="1">
        <v>356686</v>
      </c>
      <c r="H49" s="1">
        <v>0.19900000000000001</v>
      </c>
      <c r="I49" s="1">
        <v>27015.231</v>
      </c>
      <c r="M49" s="1" t="s">
        <v>45</v>
      </c>
      <c r="N49" s="1" t="s">
        <v>22</v>
      </c>
      <c r="O49" s="1" t="s">
        <v>23</v>
      </c>
      <c r="P49" s="1" t="s">
        <v>17</v>
      </c>
      <c r="Q49" s="1">
        <v>161962</v>
      </c>
      <c r="R49" s="1">
        <v>0</v>
      </c>
      <c r="S49" s="1">
        <v>2228185</v>
      </c>
      <c r="T49" s="1">
        <v>7.2999999999999995E-2</v>
      </c>
      <c r="U49" s="1">
        <v>120866.07</v>
      </c>
    </row>
    <row r="50" spans="1:21" ht="15.75" customHeight="1">
      <c r="A50" s="1" t="s">
        <v>45</v>
      </c>
      <c r="B50" s="1" t="s">
        <v>18</v>
      </c>
      <c r="C50" s="1" t="s">
        <v>23</v>
      </c>
      <c r="D50" s="1" t="s">
        <v>16</v>
      </c>
      <c r="E50" s="1">
        <v>29360</v>
      </c>
      <c r="F50" s="1">
        <v>0</v>
      </c>
      <c r="G50" s="1">
        <v>222715</v>
      </c>
      <c r="H50" s="1">
        <v>0.13200000000000001</v>
      </c>
      <c r="I50" s="1">
        <v>18717.059000000001</v>
      </c>
      <c r="M50" s="1" t="s">
        <v>45</v>
      </c>
      <c r="N50" s="1" t="s">
        <v>22</v>
      </c>
      <c r="O50" s="1" t="s">
        <v>25</v>
      </c>
      <c r="P50" s="1" t="s">
        <v>15</v>
      </c>
      <c r="Q50" s="1">
        <v>72702</v>
      </c>
      <c r="R50" s="1">
        <v>0</v>
      </c>
      <c r="S50" s="1">
        <v>480820</v>
      </c>
      <c r="T50" s="1">
        <v>0.151</v>
      </c>
      <c r="U50" s="1">
        <v>26310.164000000001</v>
      </c>
    </row>
    <row r="51" spans="1:21" ht="15.75" customHeight="1">
      <c r="A51" s="1" t="s">
        <v>45</v>
      </c>
      <c r="B51" s="1" t="s">
        <v>18</v>
      </c>
      <c r="C51" s="1" t="s">
        <v>23</v>
      </c>
      <c r="D51" s="1" t="s">
        <v>17</v>
      </c>
      <c r="E51" s="1">
        <v>203974</v>
      </c>
      <c r="F51" s="1">
        <v>0</v>
      </c>
      <c r="G51" s="1">
        <v>2082239</v>
      </c>
      <c r="H51" s="1">
        <v>9.8000000000000004E-2</v>
      </c>
      <c r="I51" s="1">
        <v>170788.908</v>
      </c>
      <c r="M51" s="1" t="s">
        <v>45</v>
      </c>
      <c r="N51" s="1" t="s">
        <v>22</v>
      </c>
      <c r="O51" s="1" t="s">
        <v>25</v>
      </c>
      <c r="P51" s="1" t="s">
        <v>16</v>
      </c>
      <c r="Q51" s="1">
        <v>54985</v>
      </c>
      <c r="R51" s="1">
        <v>0</v>
      </c>
      <c r="S51" s="1">
        <v>522139</v>
      </c>
      <c r="T51" s="1">
        <v>0.105</v>
      </c>
      <c r="U51" s="1">
        <v>27762.424999999999</v>
      </c>
    </row>
    <row r="52" spans="1:21" ht="15.75" customHeight="1">
      <c r="A52" s="1" t="s">
        <v>45</v>
      </c>
      <c r="B52" s="1" t="s">
        <v>20</v>
      </c>
      <c r="C52" s="1" t="s">
        <v>23</v>
      </c>
      <c r="D52" s="1" t="s">
        <v>15</v>
      </c>
      <c r="E52" s="1">
        <v>59587</v>
      </c>
      <c r="F52" s="1">
        <v>0</v>
      </c>
      <c r="G52" s="1">
        <v>356686</v>
      </c>
      <c r="H52" s="1">
        <v>0.16700000000000001</v>
      </c>
      <c r="I52" s="1">
        <v>16592.659</v>
      </c>
      <c r="M52" s="1" t="s">
        <v>45</v>
      </c>
      <c r="N52" s="1" t="s">
        <v>22</v>
      </c>
      <c r="O52" s="1" t="s">
        <v>25</v>
      </c>
      <c r="P52" s="1" t="s">
        <v>17</v>
      </c>
      <c r="Q52" s="1">
        <v>844342</v>
      </c>
      <c r="R52" s="1">
        <v>0</v>
      </c>
      <c r="S52" s="1">
        <v>4520962</v>
      </c>
      <c r="T52" s="1">
        <v>0.187</v>
      </c>
      <c r="U52" s="1">
        <v>250221.79</v>
      </c>
    </row>
    <row r="53" spans="1:21" ht="15.75" customHeight="1">
      <c r="A53" s="1" t="s">
        <v>45</v>
      </c>
      <c r="B53" s="1" t="s">
        <v>20</v>
      </c>
      <c r="C53" s="1" t="s">
        <v>23</v>
      </c>
      <c r="D53" s="1" t="s">
        <v>16</v>
      </c>
      <c r="E53" s="1">
        <v>34457</v>
      </c>
      <c r="F53" s="1">
        <v>0</v>
      </c>
      <c r="G53" s="1">
        <v>222715</v>
      </c>
      <c r="H53" s="1">
        <v>0.155</v>
      </c>
      <c r="I53" s="1">
        <v>12090.544</v>
      </c>
      <c r="M53" s="2" t="s">
        <v>24</v>
      </c>
      <c r="N53" s="2" t="str">
        <f>N52</f>
        <v>nlpaueb/legal-bert-base-uncased</v>
      </c>
      <c r="O53" s="2"/>
      <c r="P53" s="2"/>
      <c r="Q53" s="3">
        <f t="shared" ref="Q53:S53" si="2">SUM(Q38:Q52)</f>
        <v>1463563</v>
      </c>
      <c r="R53" s="3">
        <f t="shared" si="2"/>
        <v>0</v>
      </c>
      <c r="S53" s="3">
        <f t="shared" si="2"/>
        <v>11512254</v>
      </c>
      <c r="T53" s="3">
        <f>ROUND(Q53/S53,3)</f>
        <v>0.127</v>
      </c>
      <c r="U53" s="3">
        <f>SUM(U38:U52)</f>
        <v>656829.35</v>
      </c>
    </row>
    <row r="54" spans="1:21" ht="15.75" customHeight="1">
      <c r="A54" s="1" t="s">
        <v>45</v>
      </c>
      <c r="B54" s="1" t="s">
        <v>20</v>
      </c>
      <c r="C54" s="1" t="s">
        <v>23</v>
      </c>
      <c r="D54" s="1" t="s">
        <v>17</v>
      </c>
      <c r="E54" s="1">
        <v>235108</v>
      </c>
      <c r="F54" s="1">
        <v>0</v>
      </c>
      <c r="G54" s="1">
        <v>2082239</v>
      </c>
      <c r="H54" s="1">
        <v>0.113</v>
      </c>
      <c r="I54" s="1">
        <v>108661.58199999999</v>
      </c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>
      <c r="A55" s="1" t="s">
        <v>45</v>
      </c>
      <c r="B55" s="1" t="s">
        <v>22</v>
      </c>
      <c r="C55" s="1" t="s">
        <v>23</v>
      </c>
      <c r="D55" s="1" t="s">
        <v>15</v>
      </c>
      <c r="E55" s="1">
        <v>67335</v>
      </c>
      <c r="F55" s="1">
        <v>0</v>
      </c>
      <c r="G55" s="1">
        <v>378896</v>
      </c>
      <c r="H55" s="1">
        <v>0.17799999999999999</v>
      </c>
      <c r="I55" s="1">
        <v>17813.424999999999</v>
      </c>
      <c r="M55" s="1" t="s">
        <v>45</v>
      </c>
      <c r="N55" s="1" t="s">
        <v>20</v>
      </c>
      <c r="O55" s="1" t="s">
        <v>14</v>
      </c>
      <c r="P55" s="1" t="s">
        <v>15</v>
      </c>
      <c r="Q55" s="1">
        <v>0</v>
      </c>
      <c r="R55" s="1">
        <v>0</v>
      </c>
      <c r="S55" s="1">
        <v>0</v>
      </c>
      <c r="T55" s="1" t="s">
        <v>46</v>
      </c>
      <c r="U55" s="1">
        <v>2976.442</v>
      </c>
    </row>
    <row r="56" spans="1:21" ht="15.75" customHeight="1">
      <c r="A56" s="1" t="s">
        <v>45</v>
      </c>
      <c r="B56" s="1" t="s">
        <v>22</v>
      </c>
      <c r="C56" s="1" t="s">
        <v>23</v>
      </c>
      <c r="D56" s="1" t="s">
        <v>16</v>
      </c>
      <c r="E56" s="1">
        <v>32513</v>
      </c>
      <c r="F56" s="1">
        <v>0</v>
      </c>
      <c r="G56" s="1">
        <v>225149</v>
      </c>
      <c r="H56" s="1">
        <v>0.14399999999999999</v>
      </c>
      <c r="I56" s="1">
        <v>12037.251</v>
      </c>
      <c r="M56" s="1" t="s">
        <v>45</v>
      </c>
      <c r="N56" s="1" t="s">
        <v>20</v>
      </c>
      <c r="O56" s="1" t="s">
        <v>14</v>
      </c>
      <c r="P56" s="1" t="s">
        <v>16</v>
      </c>
      <c r="Q56" s="1">
        <v>0</v>
      </c>
      <c r="R56" s="1">
        <v>0</v>
      </c>
      <c r="S56" s="1">
        <v>0</v>
      </c>
      <c r="T56" s="1" t="s">
        <v>46</v>
      </c>
      <c r="U56" s="1">
        <v>3068.0309999999999</v>
      </c>
    </row>
    <row r="57" spans="1:21" ht="15.75" customHeight="1">
      <c r="A57" s="1" t="s">
        <v>45</v>
      </c>
      <c r="B57" s="1" t="s">
        <v>22</v>
      </c>
      <c r="C57" s="1" t="s">
        <v>23</v>
      </c>
      <c r="D57" s="1" t="s">
        <v>17</v>
      </c>
      <c r="E57" s="1">
        <v>161962</v>
      </c>
      <c r="F57" s="1">
        <v>0</v>
      </c>
      <c r="G57" s="1">
        <v>2228185</v>
      </c>
      <c r="H57" s="1">
        <v>7.2999999999999995E-2</v>
      </c>
      <c r="I57" s="1">
        <v>120866.07</v>
      </c>
      <c r="M57" s="1" t="s">
        <v>45</v>
      </c>
      <c r="N57" s="1" t="s">
        <v>20</v>
      </c>
      <c r="O57" s="1" t="s">
        <v>14</v>
      </c>
      <c r="P57" s="1" t="s">
        <v>17</v>
      </c>
      <c r="Q57" s="1">
        <v>0</v>
      </c>
      <c r="R57" s="1">
        <v>0</v>
      </c>
      <c r="S57" s="1">
        <v>0</v>
      </c>
      <c r="T57" s="1" t="s">
        <v>46</v>
      </c>
      <c r="U57" s="1">
        <v>18796.668000000001</v>
      </c>
    </row>
    <row r="58" spans="1:21" ht="15.75" customHeight="1">
      <c r="A58" s="2" t="s">
        <v>24</v>
      </c>
      <c r="B58" s="2"/>
      <c r="C58" s="2"/>
      <c r="D58" s="2"/>
      <c r="E58" s="3">
        <f>SUM(E46:E57)</f>
        <v>1209933</v>
      </c>
      <c r="F58" s="2"/>
      <c r="G58" s="3">
        <f>SUM(G46:G57)</f>
        <v>10960409</v>
      </c>
      <c r="H58" s="3">
        <f>ROUND(E58/G58,3)</f>
        <v>0.11</v>
      </c>
      <c r="I58" s="3">
        <f>SUM(I46:I57)</f>
        <v>650404.53799999994</v>
      </c>
      <c r="M58" s="1" t="s">
        <v>45</v>
      </c>
      <c r="N58" s="1" t="s">
        <v>20</v>
      </c>
      <c r="O58" s="1" t="s">
        <v>19</v>
      </c>
      <c r="P58" s="1" t="s">
        <v>15</v>
      </c>
      <c r="Q58" s="1">
        <v>755</v>
      </c>
      <c r="R58" s="1">
        <v>0</v>
      </c>
      <c r="S58" s="1">
        <v>82050</v>
      </c>
      <c r="T58" s="1">
        <v>8.9999999999999993E-3</v>
      </c>
      <c r="U58" s="1">
        <v>4763.9110000000001</v>
      </c>
    </row>
    <row r="59" spans="1:21" ht="15.75" customHeight="1">
      <c r="M59" s="1" t="s">
        <v>45</v>
      </c>
      <c r="N59" s="1" t="s">
        <v>20</v>
      </c>
      <c r="O59" s="1" t="s">
        <v>19</v>
      </c>
      <c r="P59" s="1" t="s">
        <v>16</v>
      </c>
      <c r="Q59" s="1">
        <v>1588</v>
      </c>
      <c r="R59" s="1">
        <v>0</v>
      </c>
      <c r="S59" s="1">
        <v>46466</v>
      </c>
      <c r="T59" s="1">
        <v>3.4000000000000002E-2</v>
      </c>
      <c r="U59" s="1">
        <v>4050.3539999999998</v>
      </c>
    </row>
    <row r="60" spans="1:21" ht="15.75" customHeight="1">
      <c r="A60" s="1" t="s">
        <v>45</v>
      </c>
      <c r="B60" s="1" t="s">
        <v>13</v>
      </c>
      <c r="C60" s="1" t="s">
        <v>25</v>
      </c>
      <c r="D60" s="1" t="s">
        <v>15</v>
      </c>
      <c r="E60" s="1">
        <v>87067</v>
      </c>
      <c r="F60" s="1">
        <v>0</v>
      </c>
      <c r="G60" s="1">
        <v>479118</v>
      </c>
      <c r="H60" s="1">
        <v>0.182</v>
      </c>
      <c r="I60" s="1">
        <v>26356.026999999998</v>
      </c>
      <c r="M60" s="1" t="s">
        <v>45</v>
      </c>
      <c r="N60" s="1" t="s">
        <v>20</v>
      </c>
      <c r="O60" s="1" t="s">
        <v>19</v>
      </c>
      <c r="P60" s="1" t="s">
        <v>17</v>
      </c>
      <c r="Q60" s="1">
        <v>2329</v>
      </c>
      <c r="R60" s="1">
        <v>0</v>
      </c>
      <c r="S60" s="1">
        <v>178361</v>
      </c>
      <c r="T60" s="1">
        <v>1.2999999999999999E-2</v>
      </c>
      <c r="U60" s="1">
        <v>16304.421</v>
      </c>
    </row>
    <row r="61" spans="1:21" ht="15.75" customHeight="1">
      <c r="A61" s="1" t="s">
        <v>45</v>
      </c>
      <c r="B61" s="1" t="s">
        <v>13</v>
      </c>
      <c r="C61" s="1" t="s">
        <v>25</v>
      </c>
      <c r="D61" s="1" t="s">
        <v>16</v>
      </c>
      <c r="E61" s="1">
        <v>75062</v>
      </c>
      <c r="F61" s="1">
        <v>0</v>
      </c>
      <c r="G61" s="1">
        <v>523481</v>
      </c>
      <c r="H61" s="1">
        <v>0.14299999999999999</v>
      </c>
      <c r="I61" s="1">
        <v>27311.412</v>
      </c>
      <c r="M61" s="1" t="s">
        <v>45</v>
      </c>
      <c r="N61" s="1" t="s">
        <v>20</v>
      </c>
      <c r="O61" s="1" t="s">
        <v>21</v>
      </c>
      <c r="P61" s="1" t="s">
        <v>15</v>
      </c>
      <c r="Q61" s="1">
        <v>39252</v>
      </c>
      <c r="R61" s="1">
        <v>0</v>
      </c>
      <c r="S61" s="1">
        <v>356686</v>
      </c>
      <c r="T61" s="1">
        <v>0.11</v>
      </c>
      <c r="U61" s="1">
        <v>16470.003000000001</v>
      </c>
    </row>
    <row r="62" spans="1:21" ht="15.75" customHeight="1">
      <c r="A62" s="1" t="s">
        <v>45</v>
      </c>
      <c r="B62" s="1" t="s">
        <v>13</v>
      </c>
      <c r="C62" s="1" t="s">
        <v>25</v>
      </c>
      <c r="D62" s="1" t="s">
        <v>17</v>
      </c>
      <c r="E62" s="1">
        <v>854355</v>
      </c>
      <c r="F62" s="1">
        <v>0</v>
      </c>
      <c r="G62" s="1">
        <v>4537807</v>
      </c>
      <c r="H62" s="1">
        <v>0.188</v>
      </c>
      <c r="I62" s="1">
        <v>260973.595</v>
      </c>
      <c r="M62" s="1" t="s">
        <v>45</v>
      </c>
      <c r="N62" s="1" t="s">
        <v>20</v>
      </c>
      <c r="O62" s="1" t="s">
        <v>21</v>
      </c>
      <c r="P62" s="1" t="s">
        <v>16</v>
      </c>
      <c r="Q62" s="1">
        <v>24186</v>
      </c>
      <c r="R62" s="1">
        <v>0</v>
      </c>
      <c r="S62" s="1">
        <v>222715</v>
      </c>
      <c r="T62" s="1">
        <v>0.109</v>
      </c>
      <c r="U62" s="1">
        <v>11725.54</v>
      </c>
    </row>
    <row r="63" spans="1:21" ht="15.75" customHeight="1">
      <c r="A63" s="1" t="s">
        <v>45</v>
      </c>
      <c r="B63" s="1" t="s">
        <v>18</v>
      </c>
      <c r="C63" s="1" t="s">
        <v>25</v>
      </c>
      <c r="D63" s="1" t="s">
        <v>15</v>
      </c>
      <c r="E63" s="1">
        <v>79943</v>
      </c>
      <c r="F63" s="1">
        <v>0</v>
      </c>
      <c r="G63" s="1">
        <v>447564</v>
      </c>
      <c r="H63" s="1">
        <v>0.17899999999999999</v>
      </c>
      <c r="I63" s="1">
        <v>39248.218000000001</v>
      </c>
      <c r="M63" s="1" t="s">
        <v>45</v>
      </c>
      <c r="N63" s="1" t="s">
        <v>20</v>
      </c>
      <c r="O63" s="1" t="s">
        <v>21</v>
      </c>
      <c r="P63" s="1" t="s">
        <v>17</v>
      </c>
      <c r="Q63" s="1">
        <v>119118</v>
      </c>
      <c r="R63" s="1">
        <v>0</v>
      </c>
      <c r="S63" s="1">
        <v>2082239</v>
      </c>
      <c r="T63" s="1">
        <v>5.7000000000000002E-2</v>
      </c>
      <c r="U63" s="1">
        <v>108611.9</v>
      </c>
    </row>
    <row r="64" spans="1:21" ht="15.75" customHeight="1">
      <c r="A64" s="1" t="s">
        <v>45</v>
      </c>
      <c r="B64" s="1" t="s">
        <v>18</v>
      </c>
      <c r="C64" s="1" t="s">
        <v>25</v>
      </c>
      <c r="D64" s="1" t="s">
        <v>16</v>
      </c>
      <c r="E64" s="1">
        <v>78628</v>
      </c>
      <c r="F64" s="1">
        <v>0</v>
      </c>
      <c r="G64" s="1">
        <v>511419</v>
      </c>
      <c r="H64" s="1">
        <v>0.154</v>
      </c>
      <c r="I64" s="1">
        <v>41827.247000000003</v>
      </c>
      <c r="M64" s="1" t="s">
        <v>45</v>
      </c>
      <c r="N64" s="1" t="s">
        <v>20</v>
      </c>
      <c r="O64" s="1" t="s">
        <v>23</v>
      </c>
      <c r="P64" s="1" t="s">
        <v>15</v>
      </c>
      <c r="Q64" s="1">
        <v>59587</v>
      </c>
      <c r="R64" s="1">
        <v>0</v>
      </c>
      <c r="S64" s="1">
        <v>356686</v>
      </c>
      <c r="T64" s="1">
        <v>0.16700000000000001</v>
      </c>
      <c r="U64" s="1">
        <v>16592.659</v>
      </c>
    </row>
    <row r="65" spans="1:22" ht="15.75" customHeight="1">
      <c r="A65" s="1" t="s">
        <v>45</v>
      </c>
      <c r="B65" s="1" t="s">
        <v>18</v>
      </c>
      <c r="C65" s="1" t="s">
        <v>25</v>
      </c>
      <c r="D65" s="1" t="s">
        <v>17</v>
      </c>
      <c r="E65" s="1">
        <v>861314</v>
      </c>
      <c r="F65" s="1">
        <v>0</v>
      </c>
      <c r="G65" s="1">
        <v>4292279</v>
      </c>
      <c r="H65" s="1">
        <v>0.20100000000000001</v>
      </c>
      <c r="I65" s="1">
        <v>372383.30800000002</v>
      </c>
      <c r="M65" s="1" t="s">
        <v>45</v>
      </c>
      <c r="N65" s="1" t="s">
        <v>20</v>
      </c>
      <c r="O65" s="1" t="s">
        <v>23</v>
      </c>
      <c r="P65" s="1" t="s">
        <v>16</v>
      </c>
      <c r="Q65" s="1">
        <v>34457</v>
      </c>
      <c r="R65" s="1">
        <v>0</v>
      </c>
      <c r="S65" s="1">
        <v>222715</v>
      </c>
      <c r="T65" s="1">
        <v>0.155</v>
      </c>
      <c r="U65" s="1">
        <v>12090.544</v>
      </c>
    </row>
    <row r="66" spans="1:22" ht="15.75" customHeight="1">
      <c r="A66" s="1" t="s">
        <v>45</v>
      </c>
      <c r="B66" s="1" t="s">
        <v>20</v>
      </c>
      <c r="C66" s="1" t="s">
        <v>25</v>
      </c>
      <c r="D66" s="1" t="s">
        <v>15</v>
      </c>
      <c r="E66" s="1">
        <v>174605</v>
      </c>
      <c r="F66" s="1">
        <v>0</v>
      </c>
      <c r="G66" s="1">
        <v>447564</v>
      </c>
      <c r="H66" s="1">
        <v>0.39</v>
      </c>
      <c r="I66" s="1">
        <v>24661.33</v>
      </c>
      <c r="M66" s="1" t="s">
        <v>45</v>
      </c>
      <c r="N66" s="1" t="s">
        <v>20</v>
      </c>
      <c r="O66" s="1" t="s">
        <v>23</v>
      </c>
      <c r="P66" s="1" t="s">
        <v>17</v>
      </c>
      <c r="Q66" s="1">
        <v>235108</v>
      </c>
      <c r="R66" s="1">
        <v>0</v>
      </c>
      <c r="S66" s="1">
        <v>2082239</v>
      </c>
      <c r="T66" s="1">
        <v>0.113</v>
      </c>
      <c r="U66" s="1">
        <v>108661.58199999999</v>
      </c>
    </row>
    <row r="67" spans="1:22" ht="15.75" customHeight="1">
      <c r="A67" s="1" t="s">
        <v>45</v>
      </c>
      <c r="B67" s="1" t="s">
        <v>20</v>
      </c>
      <c r="C67" s="1" t="s">
        <v>25</v>
      </c>
      <c r="D67" s="1" t="s">
        <v>16</v>
      </c>
      <c r="E67" s="1">
        <v>206377</v>
      </c>
      <c r="F67" s="1">
        <v>0</v>
      </c>
      <c r="G67" s="1">
        <v>511419</v>
      </c>
      <c r="H67" s="1">
        <v>0.40400000000000003</v>
      </c>
      <c r="I67" s="1">
        <v>26255.63</v>
      </c>
      <c r="M67" s="1" t="s">
        <v>45</v>
      </c>
      <c r="N67" s="1" t="s">
        <v>20</v>
      </c>
      <c r="O67" s="1" t="s">
        <v>25</v>
      </c>
      <c r="P67" s="1" t="s">
        <v>15</v>
      </c>
      <c r="Q67" s="1">
        <v>174605</v>
      </c>
      <c r="R67" s="1">
        <v>0</v>
      </c>
      <c r="S67" s="1">
        <v>447564</v>
      </c>
      <c r="T67" s="1">
        <v>0.39</v>
      </c>
      <c r="U67" s="1">
        <v>24661.33</v>
      </c>
    </row>
    <row r="68" spans="1:22" ht="15.75" customHeight="1">
      <c r="A68" s="1" t="s">
        <v>45</v>
      </c>
      <c r="B68" s="1" t="s">
        <v>20</v>
      </c>
      <c r="C68" s="1" t="s">
        <v>25</v>
      </c>
      <c r="D68" s="1" t="s">
        <v>17</v>
      </c>
      <c r="E68" s="1">
        <v>1489162</v>
      </c>
      <c r="F68" s="1">
        <v>0</v>
      </c>
      <c r="G68" s="1">
        <v>4292279</v>
      </c>
      <c r="H68" s="1">
        <v>0.34699999999999998</v>
      </c>
      <c r="I68" s="1">
        <v>240767.84299999999</v>
      </c>
      <c r="M68" s="1" t="s">
        <v>45</v>
      </c>
      <c r="N68" s="1" t="s">
        <v>20</v>
      </c>
      <c r="O68" s="1" t="s">
        <v>25</v>
      </c>
      <c r="P68" s="1" t="s">
        <v>16</v>
      </c>
      <c r="Q68" s="1">
        <v>206377</v>
      </c>
      <c r="R68" s="1">
        <v>0</v>
      </c>
      <c r="S68" s="1">
        <v>511419</v>
      </c>
      <c r="T68" s="1">
        <v>0.40400000000000003</v>
      </c>
      <c r="U68" s="1">
        <v>26255.63</v>
      </c>
    </row>
    <row r="69" spans="1:22" ht="15.75" customHeight="1">
      <c r="A69" s="1" t="s">
        <v>45</v>
      </c>
      <c r="B69" s="1" t="s">
        <v>22</v>
      </c>
      <c r="C69" s="1" t="s">
        <v>25</v>
      </c>
      <c r="D69" s="1" t="s">
        <v>15</v>
      </c>
      <c r="E69" s="1">
        <v>72702</v>
      </c>
      <c r="F69" s="1">
        <v>0</v>
      </c>
      <c r="G69" s="1">
        <v>480820</v>
      </c>
      <c r="H69" s="1">
        <v>0.151</v>
      </c>
      <c r="I69" s="1">
        <v>26310.164000000001</v>
      </c>
      <c r="M69" s="1" t="s">
        <v>45</v>
      </c>
      <c r="N69" s="1" t="s">
        <v>20</v>
      </c>
      <c r="O69" s="1" t="s">
        <v>25</v>
      </c>
      <c r="P69" s="1" t="s">
        <v>17</v>
      </c>
      <c r="Q69" s="1">
        <v>1489162</v>
      </c>
      <c r="R69" s="1">
        <v>0</v>
      </c>
      <c r="S69" s="1">
        <v>4292279</v>
      </c>
      <c r="T69" s="1">
        <v>0.34699999999999998</v>
      </c>
      <c r="U69" s="1">
        <v>240767.84299999999</v>
      </c>
    </row>
    <row r="70" spans="1:22" ht="15.75" customHeight="1">
      <c r="A70" s="1" t="s">
        <v>45</v>
      </c>
      <c r="B70" s="1" t="s">
        <v>22</v>
      </c>
      <c r="C70" s="1" t="s">
        <v>25</v>
      </c>
      <c r="D70" s="1" t="s">
        <v>16</v>
      </c>
      <c r="E70" s="1">
        <v>54985</v>
      </c>
      <c r="F70" s="1">
        <v>0</v>
      </c>
      <c r="G70" s="1">
        <v>522139</v>
      </c>
      <c r="H70" s="1">
        <v>0.105</v>
      </c>
      <c r="I70" s="1">
        <v>27762.424999999999</v>
      </c>
      <c r="M70" s="2" t="s">
        <v>24</v>
      </c>
      <c r="N70" s="2" t="str">
        <f>N69</f>
        <v>roberta-base</v>
      </c>
      <c r="O70" s="2"/>
      <c r="P70" s="2"/>
      <c r="Q70" s="3">
        <f t="shared" ref="Q70:S70" si="3">SUM(Q55:Q69)</f>
        <v>2386524</v>
      </c>
      <c r="R70" s="3">
        <f t="shared" si="3"/>
        <v>0</v>
      </c>
      <c r="S70" s="3">
        <f t="shared" si="3"/>
        <v>10881419</v>
      </c>
      <c r="T70" s="3">
        <f>ROUND(Q70/S70,3)</f>
        <v>0.219</v>
      </c>
      <c r="U70" s="3">
        <f>SUM(U55:U69)</f>
        <v>615796.85800000001</v>
      </c>
      <c r="V70" s="3"/>
    </row>
    <row r="71" spans="1:22" ht="15.75" customHeight="1">
      <c r="A71" s="1" t="s">
        <v>45</v>
      </c>
      <c r="B71" s="1" t="s">
        <v>22</v>
      </c>
      <c r="C71" s="1" t="s">
        <v>25</v>
      </c>
      <c r="D71" s="1" t="s">
        <v>17</v>
      </c>
      <c r="E71" s="1">
        <v>844342</v>
      </c>
      <c r="F71" s="1">
        <v>0</v>
      </c>
      <c r="G71" s="1">
        <v>4520962</v>
      </c>
      <c r="H71" s="1">
        <v>0.187</v>
      </c>
      <c r="I71" s="1">
        <v>250221.79</v>
      </c>
    </row>
    <row r="72" spans="1:22" ht="15.75" customHeight="1">
      <c r="A72" s="2" t="s">
        <v>24</v>
      </c>
      <c r="B72" s="2"/>
      <c r="C72" s="2"/>
      <c r="D72" s="2"/>
      <c r="E72" s="3">
        <f>SUM(E60:E71)</f>
        <v>4878542</v>
      </c>
      <c r="F72" s="2"/>
      <c r="G72" s="3">
        <f>SUM(G60:G71)</f>
        <v>21566851</v>
      </c>
      <c r="H72" s="3">
        <f>ROUND(E72/G72,3)</f>
        <v>0.22600000000000001</v>
      </c>
      <c r="I72" s="3">
        <f>SUM(I60:I71)</f>
        <v>1364078.9890000001</v>
      </c>
      <c r="M72" s="2" t="s">
        <v>3</v>
      </c>
      <c r="N72" s="2" t="s">
        <v>4</v>
      </c>
      <c r="O72" s="2" t="s">
        <v>5</v>
      </c>
      <c r="P72" s="2" t="s">
        <v>6</v>
      </c>
      <c r="Q72" s="2" t="s">
        <v>7</v>
      </c>
      <c r="R72" s="2" t="s">
        <v>8</v>
      </c>
      <c r="S72" s="2" t="s">
        <v>9</v>
      </c>
      <c r="T72" s="2" t="s">
        <v>10</v>
      </c>
      <c r="U72" s="2" t="s">
        <v>11</v>
      </c>
      <c r="V72" s="3"/>
    </row>
    <row r="73" spans="1:22" ht="15.75" customHeight="1">
      <c r="M73" s="2" t="s">
        <v>26</v>
      </c>
      <c r="N73" s="2"/>
      <c r="O73" s="2"/>
      <c r="P73" s="2"/>
      <c r="Q73" s="3">
        <f t="shared" ref="Q73:S73" si="4">SUM(Q70,Q53,Q36,Q19)</f>
        <v>7049822</v>
      </c>
      <c r="R73" s="3">
        <f t="shared" si="4"/>
        <v>0</v>
      </c>
      <c r="S73" s="3">
        <f t="shared" si="4"/>
        <v>44743533</v>
      </c>
      <c r="T73" s="3">
        <f>ROUND(Q73/S73,3)</f>
        <v>0.158</v>
      </c>
      <c r="U73" s="3">
        <f>SUM(U70,U53,U36,U19)</f>
        <v>2869677.2579999999</v>
      </c>
    </row>
    <row r="74" spans="1:22" ht="15.75" customHeight="1">
      <c r="A74" s="1" t="s">
        <v>3</v>
      </c>
      <c r="B74" s="1" t="s">
        <v>7</v>
      </c>
      <c r="C74" s="1" t="s">
        <v>8</v>
      </c>
      <c r="D74" s="1" t="s">
        <v>9</v>
      </c>
      <c r="E74" s="1" t="s">
        <v>10</v>
      </c>
      <c r="F74" s="1" t="s">
        <v>11</v>
      </c>
      <c r="M74" s="2"/>
      <c r="N74" s="2"/>
      <c r="O74" s="2"/>
      <c r="P74" s="2"/>
      <c r="Q74" s="2"/>
      <c r="R74" s="2"/>
      <c r="S74" s="3"/>
      <c r="T74" s="3"/>
      <c r="U74" s="3"/>
      <c r="V74" s="3"/>
    </row>
    <row r="75" spans="1:22" ht="15.75" customHeight="1">
      <c r="A75" s="1" t="s">
        <v>45</v>
      </c>
      <c r="B75" s="1">
        <v>7049822</v>
      </c>
      <c r="C75" s="1">
        <v>0</v>
      </c>
      <c r="D75" s="1">
        <v>44743533</v>
      </c>
      <c r="E75" s="1">
        <v>0.158</v>
      </c>
      <c r="F75" s="1">
        <v>2869677</v>
      </c>
    </row>
    <row r="76" spans="1:22" ht="15.75" customHeight="1">
      <c r="M76" s="2"/>
      <c r="N76" s="2"/>
      <c r="O76" s="2"/>
      <c r="P76" s="2"/>
      <c r="Q76" s="2"/>
      <c r="R76" s="2"/>
      <c r="S76" s="3"/>
      <c r="T76" s="3"/>
      <c r="U76" s="3"/>
      <c r="V76" s="3"/>
    </row>
    <row r="77" spans="1:22" ht="15.75" customHeight="1"/>
    <row r="78" spans="1:22" ht="15.75" customHeight="1">
      <c r="M78" s="2"/>
      <c r="N78" s="2"/>
      <c r="O78" s="2"/>
      <c r="P78" s="2"/>
      <c r="Q78" s="2"/>
      <c r="R78" s="2"/>
      <c r="S78" s="3"/>
      <c r="T78" s="3"/>
      <c r="U78" s="3"/>
      <c r="V78" s="3"/>
    </row>
    <row r="79" spans="1:22" ht="15.75" customHeight="1">
      <c r="A79" s="8" t="s">
        <v>27</v>
      </c>
      <c r="B79" s="9"/>
      <c r="C79" s="9"/>
      <c r="D79" s="9"/>
    </row>
    <row r="80" spans="1:22" ht="15.75" customHeight="1">
      <c r="A80" s="10" t="s">
        <v>1</v>
      </c>
      <c r="B80" s="9"/>
      <c r="C80" s="9"/>
      <c r="D80" s="9"/>
    </row>
    <row r="81" spans="1:14" ht="15.75" customHeight="1">
      <c r="A81" s="1" t="s">
        <v>28</v>
      </c>
      <c r="B81" s="1" t="s">
        <v>5</v>
      </c>
      <c r="C81" s="1" t="s">
        <v>4</v>
      </c>
      <c r="D81" s="1" t="s">
        <v>6</v>
      </c>
      <c r="E81" s="1" t="s">
        <v>29</v>
      </c>
      <c r="F81" s="1" t="s">
        <v>47</v>
      </c>
      <c r="G81" s="1" t="s">
        <v>31</v>
      </c>
      <c r="H81" s="1" t="s">
        <v>32</v>
      </c>
      <c r="I81" s="1" t="s">
        <v>33</v>
      </c>
      <c r="J81" s="1" t="s">
        <v>48</v>
      </c>
      <c r="K81" s="1" t="s">
        <v>35</v>
      </c>
      <c r="L81" s="1" t="s">
        <v>36</v>
      </c>
      <c r="M81" s="1" t="s">
        <v>37</v>
      </c>
      <c r="N81" s="1" t="s">
        <v>38</v>
      </c>
    </row>
    <row r="82" spans="1:14" ht="15.75" customHeight="1">
      <c r="A82" s="1" t="s">
        <v>39</v>
      </c>
      <c r="B82" s="1" t="s">
        <v>14</v>
      </c>
      <c r="C82" s="1" t="s">
        <v>13</v>
      </c>
      <c r="D82" s="1" t="s">
        <v>15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f t="shared" ref="M82:M94" si="5">SUM(E82:H82)</f>
        <v>0</v>
      </c>
      <c r="N82" s="1">
        <f t="shared" ref="N82:N94" si="6">SUM(K82:L82)</f>
        <v>0</v>
      </c>
    </row>
    <row r="83" spans="1:14" ht="15.75" customHeight="1">
      <c r="A83" s="1" t="s">
        <v>39</v>
      </c>
      <c r="B83" s="1" t="s">
        <v>14</v>
      </c>
      <c r="C83" s="1" t="s">
        <v>13</v>
      </c>
      <c r="D83" s="1" t="s">
        <v>16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f t="shared" si="5"/>
        <v>0</v>
      </c>
      <c r="N83" s="1">
        <f t="shared" si="6"/>
        <v>0</v>
      </c>
    </row>
    <row r="84" spans="1:14" ht="15.75" customHeight="1">
      <c r="A84" s="1" t="s">
        <v>39</v>
      </c>
      <c r="B84" s="1" t="s">
        <v>14</v>
      </c>
      <c r="C84" s="1" t="s">
        <v>13</v>
      </c>
      <c r="D84" s="1" t="s">
        <v>17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f t="shared" si="5"/>
        <v>0</v>
      </c>
      <c r="N84" s="1">
        <f t="shared" si="6"/>
        <v>0</v>
      </c>
    </row>
    <row r="85" spans="1:14" ht="15.75" customHeight="1">
      <c r="A85" s="1" t="s">
        <v>39</v>
      </c>
      <c r="B85" s="1" t="s">
        <v>14</v>
      </c>
      <c r="C85" s="1" t="s">
        <v>18</v>
      </c>
      <c r="D85" s="1" t="s">
        <v>15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f t="shared" si="5"/>
        <v>0</v>
      </c>
      <c r="N85" s="1">
        <f t="shared" si="6"/>
        <v>0</v>
      </c>
    </row>
    <row r="86" spans="1:14" ht="15.75" customHeight="1">
      <c r="A86" s="1" t="s">
        <v>39</v>
      </c>
      <c r="B86" s="1" t="s">
        <v>14</v>
      </c>
      <c r="C86" s="1" t="s">
        <v>18</v>
      </c>
      <c r="D86" s="1" t="s">
        <v>16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f t="shared" si="5"/>
        <v>0</v>
      </c>
      <c r="N86" s="1">
        <f t="shared" si="6"/>
        <v>0</v>
      </c>
    </row>
    <row r="87" spans="1:14" ht="15.75" customHeight="1">
      <c r="A87" s="1" t="s">
        <v>39</v>
      </c>
      <c r="B87" s="1" t="s">
        <v>14</v>
      </c>
      <c r="C87" s="1" t="s">
        <v>18</v>
      </c>
      <c r="D87" s="1" t="s">
        <v>17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f t="shared" si="5"/>
        <v>0</v>
      </c>
      <c r="N87" s="1">
        <f t="shared" si="6"/>
        <v>0</v>
      </c>
    </row>
    <row r="88" spans="1:14" ht="15.75" customHeight="1">
      <c r="A88" s="1" t="s">
        <v>39</v>
      </c>
      <c r="B88" s="1" t="s">
        <v>14</v>
      </c>
      <c r="C88" s="1" t="s">
        <v>20</v>
      </c>
      <c r="D88" s="1" t="s">
        <v>15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f t="shared" si="5"/>
        <v>0</v>
      </c>
      <c r="N88" s="1">
        <f t="shared" si="6"/>
        <v>0</v>
      </c>
    </row>
    <row r="89" spans="1:14" ht="15.75" customHeight="1">
      <c r="A89" s="1" t="s">
        <v>39</v>
      </c>
      <c r="B89" s="1" t="s">
        <v>14</v>
      </c>
      <c r="C89" s="1" t="s">
        <v>20</v>
      </c>
      <c r="D89" s="1" t="s">
        <v>16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f t="shared" si="5"/>
        <v>0</v>
      </c>
      <c r="N89" s="1">
        <f t="shared" si="6"/>
        <v>0</v>
      </c>
    </row>
    <row r="90" spans="1:14" ht="15.75" customHeight="1">
      <c r="A90" s="1" t="s">
        <v>39</v>
      </c>
      <c r="B90" s="1" t="s">
        <v>14</v>
      </c>
      <c r="C90" s="1" t="s">
        <v>20</v>
      </c>
      <c r="D90" s="1" t="s">
        <v>17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f t="shared" si="5"/>
        <v>0</v>
      </c>
      <c r="N90" s="1">
        <f t="shared" si="6"/>
        <v>0</v>
      </c>
    </row>
    <row r="91" spans="1:14" ht="15.75" customHeight="1">
      <c r="A91" s="1" t="s">
        <v>39</v>
      </c>
      <c r="B91" s="1" t="s">
        <v>14</v>
      </c>
      <c r="C91" s="1" t="s">
        <v>22</v>
      </c>
      <c r="D91" s="1" t="s">
        <v>15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f t="shared" si="5"/>
        <v>0</v>
      </c>
      <c r="N91" s="1">
        <f t="shared" si="6"/>
        <v>0</v>
      </c>
    </row>
    <row r="92" spans="1:14" ht="15.75" customHeight="1">
      <c r="A92" s="1" t="s">
        <v>39</v>
      </c>
      <c r="B92" s="1" t="s">
        <v>14</v>
      </c>
      <c r="C92" s="1" t="s">
        <v>22</v>
      </c>
      <c r="D92" s="1" t="s">
        <v>16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f t="shared" si="5"/>
        <v>0</v>
      </c>
      <c r="N92" s="1">
        <f t="shared" si="6"/>
        <v>0</v>
      </c>
    </row>
    <row r="93" spans="1:14" ht="15.75" customHeight="1">
      <c r="A93" s="1" t="s">
        <v>39</v>
      </c>
      <c r="B93" s="1" t="s">
        <v>14</v>
      </c>
      <c r="C93" s="1" t="s">
        <v>22</v>
      </c>
      <c r="D93" s="1" t="s">
        <v>17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f t="shared" si="5"/>
        <v>0</v>
      </c>
      <c r="N93" s="1">
        <f t="shared" si="6"/>
        <v>0</v>
      </c>
    </row>
    <row r="94" spans="1:14" ht="15.75" customHeight="1">
      <c r="A94" s="1" t="s">
        <v>40</v>
      </c>
      <c r="B94" s="1" t="s">
        <v>14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f t="shared" si="5"/>
        <v>0</v>
      </c>
      <c r="N94" s="1">
        <f t="shared" si="6"/>
        <v>0</v>
      </c>
    </row>
    <row r="95" spans="1:14" ht="15.75" customHeight="1"/>
    <row r="96" spans="1:14" ht="15.75" customHeight="1">
      <c r="A96" s="1" t="s">
        <v>39</v>
      </c>
      <c r="B96" s="1" t="s">
        <v>19</v>
      </c>
      <c r="C96" s="1" t="s">
        <v>13</v>
      </c>
      <c r="D96" s="1" t="s">
        <v>15</v>
      </c>
      <c r="E96" s="1">
        <v>5868</v>
      </c>
      <c r="F96" s="1">
        <v>4319</v>
      </c>
      <c r="G96" s="1">
        <v>1815</v>
      </c>
      <c r="H96" s="1">
        <v>3111</v>
      </c>
      <c r="I96" s="1">
        <v>481</v>
      </c>
      <c r="J96" s="1">
        <v>4425</v>
      </c>
      <c r="K96" s="1">
        <v>10</v>
      </c>
      <c r="L96" s="1">
        <v>66598</v>
      </c>
      <c r="M96" s="1">
        <f t="shared" ref="M96:M108" si="7">SUM(E96:H96)</f>
        <v>15113</v>
      </c>
      <c r="N96" s="1">
        <f t="shared" ref="N96:N108" si="8">SUM(K96:L96)</f>
        <v>66608</v>
      </c>
    </row>
    <row r="97" spans="1:14" ht="15.75" customHeight="1">
      <c r="A97" s="1" t="s">
        <v>39</v>
      </c>
      <c r="B97" s="1" t="s">
        <v>19</v>
      </c>
      <c r="C97" s="1" t="s">
        <v>13</v>
      </c>
      <c r="D97" s="1" t="s">
        <v>16</v>
      </c>
      <c r="E97" s="1">
        <v>200</v>
      </c>
      <c r="F97" s="1">
        <v>59</v>
      </c>
      <c r="G97" s="1">
        <v>91</v>
      </c>
      <c r="H97" s="1">
        <v>185</v>
      </c>
      <c r="I97" s="1">
        <v>111</v>
      </c>
      <c r="J97" s="1">
        <v>0</v>
      </c>
      <c r="K97" s="1">
        <v>2</v>
      </c>
      <c r="L97" s="1">
        <v>45818</v>
      </c>
      <c r="M97" s="1">
        <f t="shared" si="7"/>
        <v>535</v>
      </c>
      <c r="N97" s="1">
        <f t="shared" si="8"/>
        <v>45820</v>
      </c>
    </row>
    <row r="98" spans="1:14" ht="15.75" customHeight="1">
      <c r="A98" s="1" t="s">
        <v>39</v>
      </c>
      <c r="B98" s="1" t="s">
        <v>19</v>
      </c>
      <c r="C98" s="1" t="s">
        <v>13</v>
      </c>
      <c r="D98" s="1" t="s">
        <v>17</v>
      </c>
      <c r="E98" s="1">
        <v>57</v>
      </c>
      <c r="F98" s="1">
        <v>1103</v>
      </c>
      <c r="G98" s="1">
        <v>0</v>
      </c>
      <c r="H98" s="1">
        <v>374</v>
      </c>
      <c r="I98" s="1">
        <v>45</v>
      </c>
      <c r="J98" s="1">
        <v>1530</v>
      </c>
      <c r="K98" s="1">
        <v>0</v>
      </c>
      <c r="L98" s="1">
        <v>182035</v>
      </c>
      <c r="M98" s="1">
        <f t="shared" si="7"/>
        <v>1534</v>
      </c>
      <c r="N98" s="1">
        <f t="shared" si="8"/>
        <v>182035</v>
      </c>
    </row>
    <row r="99" spans="1:14" ht="15.75" customHeight="1">
      <c r="A99" s="1" t="s">
        <v>39</v>
      </c>
      <c r="B99" s="1" t="s">
        <v>19</v>
      </c>
      <c r="C99" s="1" t="s">
        <v>18</v>
      </c>
      <c r="D99" s="1" t="s">
        <v>15</v>
      </c>
      <c r="E99" s="1">
        <v>579</v>
      </c>
      <c r="F99" s="1">
        <v>36</v>
      </c>
      <c r="G99" s="1">
        <v>9</v>
      </c>
      <c r="H99" s="1">
        <v>325</v>
      </c>
      <c r="I99" s="1">
        <v>24</v>
      </c>
      <c r="J99" s="1">
        <v>72</v>
      </c>
      <c r="K99" s="1">
        <v>0</v>
      </c>
      <c r="L99" s="1">
        <v>81005</v>
      </c>
      <c r="M99" s="1">
        <f t="shared" si="7"/>
        <v>949</v>
      </c>
      <c r="N99" s="1">
        <f t="shared" si="8"/>
        <v>81005</v>
      </c>
    </row>
    <row r="100" spans="1:14" ht="15.75" customHeight="1">
      <c r="A100" s="1" t="s">
        <v>39</v>
      </c>
      <c r="B100" s="1" t="s">
        <v>19</v>
      </c>
      <c r="C100" s="1" t="s">
        <v>18</v>
      </c>
      <c r="D100" s="1" t="s">
        <v>16</v>
      </c>
      <c r="E100" s="1">
        <v>1296</v>
      </c>
      <c r="F100" s="1">
        <v>977</v>
      </c>
      <c r="G100" s="1">
        <v>60</v>
      </c>
      <c r="H100" s="1">
        <v>306</v>
      </c>
      <c r="I100" s="1">
        <v>5671</v>
      </c>
      <c r="J100" s="1">
        <v>666</v>
      </c>
      <c r="K100" s="1">
        <v>0</v>
      </c>
      <c r="L100" s="1">
        <v>37490</v>
      </c>
      <c r="M100" s="1">
        <f t="shared" si="7"/>
        <v>2639</v>
      </c>
      <c r="N100" s="1">
        <f t="shared" si="8"/>
        <v>37490</v>
      </c>
    </row>
    <row r="101" spans="1:14" ht="15.75" customHeight="1">
      <c r="A101" s="1" t="s">
        <v>39</v>
      </c>
      <c r="B101" s="1" t="s">
        <v>19</v>
      </c>
      <c r="C101" s="1" t="s">
        <v>18</v>
      </c>
      <c r="D101" s="1" t="s">
        <v>17</v>
      </c>
      <c r="E101" s="1">
        <v>1040</v>
      </c>
      <c r="F101" s="1">
        <v>7076</v>
      </c>
      <c r="G101" s="1">
        <v>436</v>
      </c>
      <c r="H101" s="1">
        <v>635</v>
      </c>
      <c r="I101" s="1">
        <v>159</v>
      </c>
      <c r="J101" s="1">
        <v>1014</v>
      </c>
      <c r="K101" s="1">
        <v>11</v>
      </c>
      <c r="L101" s="1">
        <v>167990</v>
      </c>
      <c r="M101" s="1">
        <f t="shared" si="7"/>
        <v>9187</v>
      </c>
      <c r="N101" s="1">
        <f t="shared" si="8"/>
        <v>168001</v>
      </c>
    </row>
    <row r="102" spans="1:14" ht="15.75" customHeight="1">
      <c r="A102" s="1" t="s">
        <v>39</v>
      </c>
      <c r="B102" s="1" t="s">
        <v>19</v>
      </c>
      <c r="C102" s="1" t="s">
        <v>20</v>
      </c>
      <c r="D102" s="1" t="s">
        <v>15</v>
      </c>
      <c r="E102" s="1">
        <v>475</v>
      </c>
      <c r="F102" s="1">
        <v>181</v>
      </c>
      <c r="G102" s="1">
        <v>49</v>
      </c>
      <c r="H102" s="1">
        <v>50</v>
      </c>
      <c r="I102" s="1">
        <v>86</v>
      </c>
      <c r="J102" s="1">
        <v>22</v>
      </c>
      <c r="K102" s="1">
        <v>0</v>
      </c>
      <c r="L102" s="1">
        <v>81187</v>
      </c>
      <c r="M102" s="1">
        <f t="shared" si="7"/>
        <v>755</v>
      </c>
      <c r="N102" s="1">
        <f t="shared" si="8"/>
        <v>81187</v>
      </c>
    </row>
    <row r="103" spans="1:14" ht="15.75" customHeight="1">
      <c r="A103" s="1" t="s">
        <v>39</v>
      </c>
      <c r="B103" s="1" t="s">
        <v>19</v>
      </c>
      <c r="C103" s="1" t="s">
        <v>20</v>
      </c>
      <c r="D103" s="1" t="s">
        <v>16</v>
      </c>
      <c r="E103" s="1">
        <v>985</v>
      </c>
      <c r="F103" s="1">
        <v>353</v>
      </c>
      <c r="G103" s="1">
        <v>46</v>
      </c>
      <c r="H103" s="1">
        <v>204</v>
      </c>
      <c r="I103" s="1">
        <v>4926</v>
      </c>
      <c r="J103" s="1">
        <v>67</v>
      </c>
      <c r="K103" s="1">
        <v>4</v>
      </c>
      <c r="L103" s="1">
        <v>39881</v>
      </c>
      <c r="M103" s="1">
        <f t="shared" si="7"/>
        <v>1588</v>
      </c>
      <c r="N103" s="1">
        <f t="shared" si="8"/>
        <v>39885</v>
      </c>
    </row>
    <row r="104" spans="1:14" ht="15.75" customHeight="1">
      <c r="A104" s="1" t="s">
        <v>39</v>
      </c>
      <c r="B104" s="1" t="s">
        <v>19</v>
      </c>
      <c r="C104" s="1" t="s">
        <v>20</v>
      </c>
      <c r="D104" s="1" t="s">
        <v>17</v>
      </c>
      <c r="E104" s="1">
        <v>977</v>
      </c>
      <c r="F104" s="1">
        <v>236</v>
      </c>
      <c r="G104" s="1">
        <v>164</v>
      </c>
      <c r="H104" s="1">
        <v>952</v>
      </c>
      <c r="I104" s="1">
        <v>249</v>
      </c>
      <c r="J104" s="1">
        <v>269</v>
      </c>
      <c r="K104" s="1">
        <v>7</v>
      </c>
      <c r="L104" s="1">
        <v>175507</v>
      </c>
      <c r="M104" s="1">
        <f t="shared" si="7"/>
        <v>2329</v>
      </c>
      <c r="N104" s="1">
        <f t="shared" si="8"/>
        <v>175514</v>
      </c>
    </row>
    <row r="105" spans="1:14" ht="15.75" customHeight="1">
      <c r="A105" s="1" t="s">
        <v>39</v>
      </c>
      <c r="B105" s="1" t="s">
        <v>19</v>
      </c>
      <c r="C105" s="1" t="s">
        <v>22</v>
      </c>
      <c r="D105" s="1" t="s">
        <v>15</v>
      </c>
      <c r="E105" s="1">
        <v>640</v>
      </c>
      <c r="F105" s="1">
        <v>134</v>
      </c>
      <c r="G105" s="1">
        <v>1006</v>
      </c>
      <c r="H105" s="1">
        <v>757</v>
      </c>
      <c r="I105" s="1">
        <v>248</v>
      </c>
      <c r="J105" s="1">
        <v>23</v>
      </c>
      <c r="K105" s="1">
        <v>0</v>
      </c>
      <c r="L105" s="1">
        <v>81992</v>
      </c>
      <c r="M105" s="1">
        <f t="shared" si="7"/>
        <v>2537</v>
      </c>
      <c r="N105" s="1">
        <f t="shared" si="8"/>
        <v>81992</v>
      </c>
    </row>
    <row r="106" spans="1:14" ht="15.75" customHeight="1">
      <c r="A106" s="1" t="s">
        <v>39</v>
      </c>
      <c r="B106" s="1" t="s">
        <v>19</v>
      </c>
      <c r="C106" s="1" t="s">
        <v>22</v>
      </c>
      <c r="D106" s="1" t="s">
        <v>16</v>
      </c>
      <c r="E106" s="1">
        <v>63</v>
      </c>
      <c r="F106" s="1">
        <v>6997</v>
      </c>
      <c r="G106" s="1">
        <v>45</v>
      </c>
      <c r="H106" s="1">
        <v>91</v>
      </c>
      <c r="I106" s="1">
        <v>27</v>
      </c>
      <c r="J106" s="1">
        <v>285</v>
      </c>
      <c r="K106" s="1">
        <v>0</v>
      </c>
      <c r="L106" s="1">
        <v>38958</v>
      </c>
      <c r="M106" s="1">
        <f t="shared" si="7"/>
        <v>7196</v>
      </c>
      <c r="N106" s="1">
        <f t="shared" si="8"/>
        <v>38958</v>
      </c>
    </row>
    <row r="107" spans="1:14" ht="15.75" customHeight="1">
      <c r="A107" s="1" t="s">
        <v>39</v>
      </c>
      <c r="B107" s="1" t="s">
        <v>19</v>
      </c>
      <c r="C107" s="1" t="s">
        <v>22</v>
      </c>
      <c r="D107" s="1" t="s">
        <v>17</v>
      </c>
      <c r="E107" s="1">
        <v>142</v>
      </c>
      <c r="F107" s="1">
        <v>667</v>
      </c>
      <c r="G107" s="1">
        <v>0</v>
      </c>
      <c r="H107" s="1">
        <v>216</v>
      </c>
      <c r="I107" s="1">
        <v>1</v>
      </c>
      <c r="J107" s="1">
        <v>90</v>
      </c>
      <c r="K107" s="1">
        <v>0</v>
      </c>
      <c r="L107" s="1">
        <v>191491</v>
      </c>
      <c r="M107" s="1">
        <f t="shared" si="7"/>
        <v>1025</v>
      </c>
      <c r="N107" s="1">
        <f t="shared" si="8"/>
        <v>191491</v>
      </c>
    </row>
    <row r="108" spans="1:14" ht="15.75" customHeight="1">
      <c r="A108" s="1" t="s">
        <v>41</v>
      </c>
      <c r="B108" s="1" t="s">
        <v>19</v>
      </c>
      <c r="E108" s="1">
        <v>12322</v>
      </c>
      <c r="F108" s="1">
        <v>22138</v>
      </c>
      <c r="G108" s="1">
        <v>3721</v>
      </c>
      <c r="H108" s="1">
        <v>7206</v>
      </c>
      <c r="I108" s="1">
        <v>12028</v>
      </c>
      <c r="J108" s="1">
        <v>8463</v>
      </c>
      <c r="K108" s="1">
        <v>34</v>
      </c>
      <c r="L108" s="1">
        <v>1189952</v>
      </c>
      <c r="M108" s="1">
        <f t="shared" si="7"/>
        <v>45387</v>
      </c>
      <c r="N108" s="1">
        <f t="shared" si="8"/>
        <v>1189986</v>
      </c>
    </row>
    <row r="109" spans="1:14" ht="15.75" customHeight="1"/>
    <row r="110" spans="1:14" ht="15.75" customHeight="1">
      <c r="A110" s="1" t="s">
        <v>39</v>
      </c>
      <c r="B110" s="1" t="s">
        <v>21</v>
      </c>
      <c r="C110" s="1" t="s">
        <v>13</v>
      </c>
      <c r="D110" s="1" t="s">
        <v>15</v>
      </c>
      <c r="E110" s="1">
        <v>40071</v>
      </c>
      <c r="F110" s="1">
        <v>24563</v>
      </c>
      <c r="G110" s="1">
        <v>28069</v>
      </c>
      <c r="H110" s="1">
        <v>11699</v>
      </c>
      <c r="I110" s="1">
        <v>10791</v>
      </c>
      <c r="J110" s="1">
        <v>13247</v>
      </c>
      <c r="K110" s="1">
        <v>1971</v>
      </c>
      <c r="L110" s="1">
        <v>254527</v>
      </c>
      <c r="M110" s="1">
        <f t="shared" ref="M110:M122" si="9">SUM(E110:H110)</f>
        <v>104402</v>
      </c>
      <c r="N110" s="1">
        <f t="shared" ref="N110:N122" si="10">SUM(K110:L110)</f>
        <v>256498</v>
      </c>
    </row>
    <row r="111" spans="1:14" ht="15.75" customHeight="1">
      <c r="A111" s="1" t="s">
        <v>39</v>
      </c>
      <c r="B111" s="1" t="s">
        <v>21</v>
      </c>
      <c r="C111" s="1" t="s">
        <v>13</v>
      </c>
      <c r="D111" s="1" t="s">
        <v>16</v>
      </c>
      <c r="E111" s="1">
        <v>19577</v>
      </c>
      <c r="F111" s="1">
        <v>6952</v>
      </c>
      <c r="G111" s="1">
        <v>7833</v>
      </c>
      <c r="H111" s="1">
        <v>5045</v>
      </c>
      <c r="I111" s="1">
        <v>5738</v>
      </c>
      <c r="J111" s="1">
        <v>3528</v>
      </c>
      <c r="K111" s="1">
        <v>785</v>
      </c>
      <c r="L111" s="1">
        <v>177613</v>
      </c>
      <c r="M111" s="1">
        <f t="shared" si="9"/>
        <v>39407</v>
      </c>
      <c r="N111" s="1">
        <f t="shared" si="10"/>
        <v>178398</v>
      </c>
    </row>
    <row r="112" spans="1:14" ht="15.75" customHeight="1">
      <c r="A112" s="1" t="s">
        <v>39</v>
      </c>
      <c r="B112" s="1" t="s">
        <v>21</v>
      </c>
      <c r="C112" s="1" t="s">
        <v>13</v>
      </c>
      <c r="D112" s="1" t="s">
        <v>17</v>
      </c>
      <c r="E112" s="1">
        <v>86916</v>
      </c>
      <c r="F112" s="1">
        <v>27345</v>
      </c>
      <c r="G112" s="1">
        <v>20176</v>
      </c>
      <c r="H112" s="1">
        <v>30887</v>
      </c>
      <c r="I112" s="1">
        <v>17488</v>
      </c>
      <c r="J112" s="1">
        <v>12074</v>
      </c>
      <c r="K112" s="1">
        <v>939</v>
      </c>
      <c r="L112" s="1">
        <v>1996905</v>
      </c>
      <c r="M112" s="1">
        <f t="shared" si="9"/>
        <v>165324</v>
      </c>
      <c r="N112" s="1">
        <f t="shared" si="10"/>
        <v>1997844</v>
      </c>
    </row>
    <row r="113" spans="1:14" ht="15.75" customHeight="1">
      <c r="A113" s="1" t="s">
        <v>39</v>
      </c>
      <c r="B113" s="1" t="s">
        <v>21</v>
      </c>
      <c r="C113" s="1" t="s">
        <v>18</v>
      </c>
      <c r="D113" s="1" t="s">
        <v>15</v>
      </c>
      <c r="E113" s="1">
        <v>13670</v>
      </c>
      <c r="F113" s="1">
        <v>14527</v>
      </c>
      <c r="G113" s="1">
        <v>5510</v>
      </c>
      <c r="H113" s="1">
        <v>9464</v>
      </c>
      <c r="I113" s="1">
        <v>4243</v>
      </c>
      <c r="J113" s="1">
        <v>6580</v>
      </c>
      <c r="K113" s="1">
        <v>340</v>
      </c>
      <c r="L113" s="1">
        <v>302330</v>
      </c>
      <c r="M113" s="1">
        <f t="shared" si="9"/>
        <v>43171</v>
      </c>
      <c r="N113" s="1">
        <f t="shared" si="10"/>
        <v>302670</v>
      </c>
    </row>
    <row r="114" spans="1:14" ht="15.75" customHeight="1">
      <c r="A114" s="1" t="s">
        <v>39</v>
      </c>
      <c r="B114" s="1" t="s">
        <v>21</v>
      </c>
      <c r="C114" s="1" t="s">
        <v>18</v>
      </c>
      <c r="D114" s="1" t="s">
        <v>16</v>
      </c>
      <c r="E114" s="1">
        <v>12394</v>
      </c>
      <c r="F114" s="1">
        <v>4205</v>
      </c>
      <c r="G114" s="1">
        <v>4102</v>
      </c>
      <c r="H114" s="1">
        <v>3299</v>
      </c>
      <c r="I114" s="1">
        <v>1847</v>
      </c>
      <c r="J114" s="1">
        <v>2667</v>
      </c>
      <c r="K114" s="1">
        <v>124</v>
      </c>
      <c r="L114" s="1">
        <v>194055</v>
      </c>
      <c r="M114" s="1">
        <f t="shared" si="9"/>
        <v>24000</v>
      </c>
      <c r="N114" s="1">
        <f t="shared" si="10"/>
        <v>194179</v>
      </c>
    </row>
    <row r="115" spans="1:14" ht="15.75" customHeight="1">
      <c r="A115" s="1" t="s">
        <v>39</v>
      </c>
      <c r="B115" s="1" t="s">
        <v>21</v>
      </c>
      <c r="C115" s="1" t="s">
        <v>18</v>
      </c>
      <c r="D115" s="1" t="s">
        <v>17</v>
      </c>
      <c r="E115" s="1">
        <v>60838</v>
      </c>
      <c r="F115" s="1">
        <v>32665</v>
      </c>
      <c r="G115" s="1">
        <v>20519</v>
      </c>
      <c r="H115" s="1">
        <v>24047</v>
      </c>
      <c r="I115" s="1">
        <v>19191</v>
      </c>
      <c r="J115" s="1">
        <v>22182</v>
      </c>
      <c r="K115" s="1">
        <v>657</v>
      </c>
      <c r="L115" s="1">
        <v>1902024</v>
      </c>
      <c r="M115" s="1">
        <f t="shared" si="9"/>
        <v>138069</v>
      </c>
      <c r="N115" s="1">
        <f t="shared" si="10"/>
        <v>1902681</v>
      </c>
    </row>
    <row r="116" spans="1:14" ht="15.75" customHeight="1">
      <c r="A116" s="1" t="s">
        <v>39</v>
      </c>
      <c r="B116" s="1" t="s">
        <v>21</v>
      </c>
      <c r="C116" s="1" t="s">
        <v>20</v>
      </c>
      <c r="D116" s="1" t="s">
        <v>15</v>
      </c>
      <c r="E116" s="1">
        <v>17790</v>
      </c>
      <c r="F116" s="1">
        <v>11623</v>
      </c>
      <c r="G116" s="1">
        <v>3971</v>
      </c>
      <c r="H116" s="1">
        <v>5868</v>
      </c>
      <c r="I116" s="1">
        <v>7543</v>
      </c>
      <c r="J116" s="1">
        <v>13472</v>
      </c>
      <c r="K116" s="1">
        <v>1024</v>
      </c>
      <c r="L116" s="1">
        <v>295373</v>
      </c>
      <c r="M116" s="1">
        <f t="shared" si="9"/>
        <v>39252</v>
      </c>
      <c r="N116" s="1">
        <f t="shared" si="10"/>
        <v>296397</v>
      </c>
    </row>
    <row r="117" spans="1:14" ht="15.75" customHeight="1">
      <c r="A117" s="1" t="s">
        <v>39</v>
      </c>
      <c r="B117" s="1" t="s">
        <v>21</v>
      </c>
      <c r="C117" s="1" t="s">
        <v>20</v>
      </c>
      <c r="D117" s="1" t="s">
        <v>16</v>
      </c>
      <c r="E117" s="1">
        <v>9287</v>
      </c>
      <c r="F117" s="1">
        <v>6549</v>
      </c>
      <c r="G117" s="1">
        <v>4444</v>
      </c>
      <c r="H117" s="1">
        <v>3906</v>
      </c>
      <c r="I117" s="1">
        <v>1926</v>
      </c>
      <c r="J117" s="1">
        <v>4042</v>
      </c>
      <c r="K117" s="1">
        <v>186</v>
      </c>
      <c r="L117" s="1">
        <v>192353</v>
      </c>
      <c r="M117" s="1">
        <f t="shared" si="9"/>
        <v>24186</v>
      </c>
      <c r="N117" s="1">
        <f t="shared" si="10"/>
        <v>192539</v>
      </c>
    </row>
    <row r="118" spans="1:14" ht="15.75" customHeight="1">
      <c r="A118" s="1" t="s">
        <v>39</v>
      </c>
      <c r="B118" s="1" t="s">
        <v>21</v>
      </c>
      <c r="C118" s="1" t="s">
        <v>20</v>
      </c>
      <c r="D118" s="1" t="s">
        <v>17</v>
      </c>
      <c r="E118" s="1">
        <v>46291</v>
      </c>
      <c r="F118" s="1">
        <v>33412</v>
      </c>
      <c r="G118" s="1">
        <v>19254</v>
      </c>
      <c r="H118" s="1">
        <v>20081</v>
      </c>
      <c r="I118" s="1">
        <v>15851</v>
      </c>
      <c r="J118" s="1">
        <v>31748</v>
      </c>
      <c r="K118" s="1">
        <v>2770</v>
      </c>
      <c r="L118" s="1">
        <v>1912716</v>
      </c>
      <c r="M118" s="1">
        <f t="shared" si="9"/>
        <v>119038</v>
      </c>
      <c r="N118" s="1">
        <f t="shared" si="10"/>
        <v>1915486</v>
      </c>
    </row>
    <row r="119" spans="1:14" ht="15.75" customHeight="1">
      <c r="A119" s="1" t="s">
        <v>39</v>
      </c>
      <c r="B119" s="1" t="s">
        <v>21</v>
      </c>
      <c r="C119" s="1" t="s">
        <v>22</v>
      </c>
      <c r="D119" s="1" t="s">
        <v>15</v>
      </c>
      <c r="E119" s="1">
        <v>37646</v>
      </c>
      <c r="F119" s="1">
        <v>21454</v>
      </c>
      <c r="G119" s="1">
        <v>6411</v>
      </c>
      <c r="H119" s="1">
        <v>13993</v>
      </c>
      <c r="I119" s="1">
        <v>7579</v>
      </c>
      <c r="J119" s="1">
        <v>4317</v>
      </c>
      <c r="K119" s="1">
        <v>435</v>
      </c>
      <c r="L119" s="1">
        <v>287039</v>
      </c>
      <c r="M119" s="1">
        <f t="shared" si="9"/>
        <v>79504</v>
      </c>
      <c r="N119" s="1">
        <f t="shared" si="10"/>
        <v>287474</v>
      </c>
    </row>
    <row r="120" spans="1:14" ht="15.75" customHeight="1">
      <c r="A120" s="1" t="s">
        <v>39</v>
      </c>
      <c r="B120" s="1" t="s">
        <v>21</v>
      </c>
      <c r="C120" s="1" t="s">
        <v>22</v>
      </c>
      <c r="D120" s="1" t="s">
        <v>16</v>
      </c>
      <c r="E120" s="1">
        <v>6179</v>
      </c>
      <c r="F120" s="1">
        <v>7147</v>
      </c>
      <c r="G120" s="1">
        <v>8121</v>
      </c>
      <c r="H120" s="1">
        <v>7478</v>
      </c>
      <c r="I120" s="1">
        <v>1887</v>
      </c>
      <c r="J120" s="1">
        <v>3273</v>
      </c>
      <c r="K120" s="1">
        <v>691</v>
      </c>
      <c r="L120" s="1">
        <v>190351</v>
      </c>
      <c r="M120" s="1">
        <f t="shared" si="9"/>
        <v>28925</v>
      </c>
      <c r="N120" s="1">
        <f t="shared" si="10"/>
        <v>191042</v>
      </c>
    </row>
    <row r="121" spans="1:14" ht="15.75" customHeight="1">
      <c r="A121" s="1" t="s">
        <v>39</v>
      </c>
      <c r="B121" s="1" t="s">
        <v>21</v>
      </c>
      <c r="C121" s="1" t="s">
        <v>22</v>
      </c>
      <c r="D121" s="1" t="s">
        <v>17</v>
      </c>
      <c r="E121" s="1">
        <v>42490</v>
      </c>
      <c r="F121" s="1">
        <v>26469</v>
      </c>
      <c r="G121" s="1">
        <v>19171</v>
      </c>
      <c r="H121" s="1">
        <v>22336</v>
      </c>
      <c r="I121" s="1">
        <v>23445</v>
      </c>
      <c r="J121" s="1">
        <v>11898</v>
      </c>
      <c r="K121" s="1">
        <v>2165</v>
      </c>
      <c r="L121" s="1">
        <v>2080095</v>
      </c>
      <c r="M121" s="1">
        <f t="shared" si="9"/>
        <v>110466</v>
      </c>
      <c r="N121" s="1">
        <f t="shared" si="10"/>
        <v>2082260</v>
      </c>
    </row>
    <row r="122" spans="1:14" ht="15.75" customHeight="1">
      <c r="A122" s="1" t="s">
        <v>42</v>
      </c>
      <c r="B122" s="1" t="s">
        <v>21</v>
      </c>
      <c r="E122" s="1">
        <v>393149</v>
      </c>
      <c r="F122" s="1">
        <v>216911</v>
      </c>
      <c r="G122" s="1">
        <v>147581</v>
      </c>
      <c r="H122" s="1">
        <v>158103</v>
      </c>
      <c r="I122" s="1">
        <v>117529</v>
      </c>
      <c r="J122" s="1">
        <v>129028</v>
      </c>
      <c r="K122" s="1">
        <v>12087</v>
      </c>
      <c r="L122" s="1">
        <v>9785381</v>
      </c>
      <c r="M122" s="1">
        <f t="shared" si="9"/>
        <v>915744</v>
      </c>
      <c r="N122" s="1">
        <f t="shared" si="10"/>
        <v>9797468</v>
      </c>
    </row>
    <row r="123" spans="1:14" ht="15.75" customHeight="1"/>
    <row r="124" spans="1:14" ht="15.75" customHeight="1">
      <c r="A124" s="1" t="s">
        <v>39</v>
      </c>
      <c r="B124" s="1" t="s">
        <v>23</v>
      </c>
      <c r="C124" s="1" t="s">
        <v>13</v>
      </c>
      <c r="D124" s="1" t="s">
        <v>15</v>
      </c>
      <c r="E124" s="1">
        <v>35869</v>
      </c>
      <c r="F124" s="1">
        <v>23500</v>
      </c>
      <c r="G124" s="1">
        <v>20670</v>
      </c>
      <c r="H124" s="1">
        <v>11143</v>
      </c>
      <c r="I124" s="1">
        <v>15984</v>
      </c>
      <c r="J124" s="1">
        <v>19243</v>
      </c>
      <c r="K124" s="1">
        <v>2239</v>
      </c>
      <c r="L124" s="1">
        <v>256290</v>
      </c>
      <c r="M124" s="1">
        <f t="shared" ref="M124:M136" si="11">SUM(E124:H124)</f>
        <v>91182</v>
      </c>
      <c r="N124" s="1">
        <f t="shared" ref="N124:N136" si="12">SUM(K124:L124)</f>
        <v>258529</v>
      </c>
    </row>
    <row r="125" spans="1:14" ht="15.75" customHeight="1">
      <c r="A125" s="1" t="s">
        <v>39</v>
      </c>
      <c r="B125" s="1" t="s">
        <v>23</v>
      </c>
      <c r="C125" s="1" t="s">
        <v>13</v>
      </c>
      <c r="D125" s="1" t="s">
        <v>16</v>
      </c>
      <c r="E125" s="1">
        <v>17938</v>
      </c>
      <c r="F125" s="1">
        <v>8395</v>
      </c>
      <c r="G125" s="1">
        <v>14543</v>
      </c>
      <c r="H125" s="1">
        <v>6968</v>
      </c>
      <c r="I125" s="1">
        <v>4602</v>
      </c>
      <c r="J125" s="1">
        <v>6724</v>
      </c>
      <c r="K125" s="1">
        <v>346</v>
      </c>
      <c r="L125" s="1">
        <v>167555</v>
      </c>
      <c r="M125" s="1">
        <f t="shared" si="11"/>
        <v>47844</v>
      </c>
      <c r="N125" s="1">
        <f t="shared" si="12"/>
        <v>167901</v>
      </c>
    </row>
    <row r="126" spans="1:14" ht="15.75" customHeight="1">
      <c r="A126" s="1" t="s">
        <v>39</v>
      </c>
      <c r="B126" s="1" t="s">
        <v>23</v>
      </c>
      <c r="C126" s="1" t="s">
        <v>13</v>
      </c>
      <c r="D126" s="1" t="s">
        <v>17</v>
      </c>
      <c r="E126" s="1">
        <v>81978</v>
      </c>
      <c r="F126" s="1">
        <v>40221</v>
      </c>
      <c r="G126" s="1">
        <v>17502</v>
      </c>
      <c r="H126" s="1">
        <v>35982</v>
      </c>
      <c r="I126" s="1">
        <v>12387</v>
      </c>
      <c r="J126" s="1">
        <v>13535</v>
      </c>
      <c r="K126" s="1">
        <v>131</v>
      </c>
      <c r="L126" s="1">
        <v>1990994</v>
      </c>
      <c r="M126" s="1">
        <f t="shared" si="11"/>
        <v>175683</v>
      </c>
      <c r="N126" s="1">
        <f t="shared" si="12"/>
        <v>1991125</v>
      </c>
    </row>
    <row r="127" spans="1:14" ht="15.75" customHeight="1">
      <c r="A127" s="1" t="s">
        <v>39</v>
      </c>
      <c r="B127" s="1" t="s">
        <v>23</v>
      </c>
      <c r="C127" s="1" t="s">
        <v>18</v>
      </c>
      <c r="D127" s="1" t="s">
        <v>15</v>
      </c>
      <c r="E127" s="1">
        <v>34658</v>
      </c>
      <c r="F127" s="1">
        <v>12544</v>
      </c>
      <c r="G127" s="1">
        <v>12270</v>
      </c>
      <c r="H127" s="1">
        <v>11443</v>
      </c>
      <c r="I127" s="1">
        <v>11833</v>
      </c>
      <c r="J127" s="1">
        <v>6221</v>
      </c>
      <c r="K127" s="1">
        <v>1231</v>
      </c>
      <c r="L127" s="1">
        <v>266464</v>
      </c>
      <c r="M127" s="1">
        <f t="shared" si="11"/>
        <v>70915</v>
      </c>
      <c r="N127" s="1">
        <f t="shared" si="12"/>
        <v>267695</v>
      </c>
    </row>
    <row r="128" spans="1:14" ht="15.75" customHeight="1">
      <c r="A128" s="1" t="s">
        <v>39</v>
      </c>
      <c r="B128" s="1" t="s">
        <v>23</v>
      </c>
      <c r="C128" s="1" t="s">
        <v>18</v>
      </c>
      <c r="D128" s="1" t="s">
        <v>16</v>
      </c>
      <c r="E128" s="1">
        <v>13781</v>
      </c>
      <c r="F128" s="1">
        <v>4786</v>
      </c>
      <c r="G128" s="1">
        <v>3474</v>
      </c>
      <c r="H128" s="1">
        <v>7319</v>
      </c>
      <c r="I128" s="1">
        <v>1415</v>
      </c>
      <c r="J128" s="1">
        <v>2697</v>
      </c>
      <c r="K128" s="1">
        <v>282</v>
      </c>
      <c r="L128" s="1">
        <v>188939</v>
      </c>
      <c r="M128" s="1">
        <f t="shared" si="11"/>
        <v>29360</v>
      </c>
      <c r="N128" s="1">
        <f t="shared" si="12"/>
        <v>189221</v>
      </c>
    </row>
    <row r="129" spans="1:14" ht="15.75" customHeight="1">
      <c r="A129" s="1" t="s">
        <v>39</v>
      </c>
      <c r="B129" s="1" t="s">
        <v>23</v>
      </c>
      <c r="C129" s="1" t="s">
        <v>18</v>
      </c>
      <c r="D129" s="1" t="s">
        <v>17</v>
      </c>
      <c r="E129" s="1">
        <v>95085</v>
      </c>
      <c r="F129" s="1">
        <v>35085</v>
      </c>
      <c r="G129" s="1">
        <v>42872</v>
      </c>
      <c r="H129" s="1">
        <v>30930</v>
      </c>
      <c r="I129" s="1">
        <v>28551</v>
      </c>
      <c r="J129" s="1">
        <v>24565</v>
      </c>
      <c r="K129" s="1">
        <v>1354</v>
      </c>
      <c r="L129" s="1">
        <v>1823681</v>
      </c>
      <c r="M129" s="1">
        <f t="shared" si="11"/>
        <v>203972</v>
      </c>
      <c r="N129" s="1">
        <f t="shared" si="12"/>
        <v>1825035</v>
      </c>
    </row>
    <row r="130" spans="1:14" ht="15.75" customHeight="1">
      <c r="A130" s="1" t="s">
        <v>39</v>
      </c>
      <c r="B130" s="1" t="s">
        <v>23</v>
      </c>
      <c r="C130" s="1" t="s">
        <v>20</v>
      </c>
      <c r="D130" s="1" t="s">
        <v>15</v>
      </c>
      <c r="E130" s="1">
        <v>32459</v>
      </c>
      <c r="F130" s="1">
        <v>7521</v>
      </c>
      <c r="G130" s="1">
        <v>13011</v>
      </c>
      <c r="H130" s="1">
        <v>6595</v>
      </c>
      <c r="I130" s="1">
        <v>12037</v>
      </c>
      <c r="J130" s="1">
        <v>3822</v>
      </c>
      <c r="K130" s="1">
        <v>600</v>
      </c>
      <c r="L130" s="1">
        <v>280619</v>
      </c>
      <c r="M130" s="1">
        <f t="shared" si="11"/>
        <v>59586</v>
      </c>
      <c r="N130" s="1">
        <f t="shared" si="12"/>
        <v>281219</v>
      </c>
    </row>
    <row r="131" spans="1:14" ht="15.75" customHeight="1">
      <c r="A131" s="1" t="s">
        <v>39</v>
      </c>
      <c r="B131" s="1" t="s">
        <v>23</v>
      </c>
      <c r="C131" s="1" t="s">
        <v>20</v>
      </c>
      <c r="D131" s="1" t="s">
        <v>16</v>
      </c>
      <c r="E131" s="1">
        <v>12120</v>
      </c>
      <c r="F131" s="1">
        <v>12494</v>
      </c>
      <c r="G131" s="1">
        <v>4381</v>
      </c>
      <c r="H131" s="1">
        <v>5462</v>
      </c>
      <c r="I131" s="1">
        <v>10175</v>
      </c>
      <c r="J131" s="1">
        <v>3393</v>
      </c>
      <c r="K131" s="1">
        <v>357</v>
      </c>
      <c r="L131" s="1">
        <v>174311</v>
      </c>
      <c r="M131" s="1">
        <f t="shared" si="11"/>
        <v>34457</v>
      </c>
      <c r="N131" s="1">
        <f t="shared" si="12"/>
        <v>174668</v>
      </c>
    </row>
    <row r="132" spans="1:14" ht="15.75" customHeight="1">
      <c r="A132" s="1" t="s">
        <v>39</v>
      </c>
      <c r="B132" s="1" t="s">
        <v>23</v>
      </c>
      <c r="C132" s="1" t="s">
        <v>20</v>
      </c>
      <c r="D132" s="1" t="s">
        <v>17</v>
      </c>
      <c r="E132" s="1">
        <v>84046</v>
      </c>
      <c r="F132" s="1">
        <v>83520</v>
      </c>
      <c r="G132" s="1">
        <v>28270</v>
      </c>
      <c r="H132" s="1">
        <v>39226</v>
      </c>
      <c r="I132" s="1">
        <v>31990</v>
      </c>
      <c r="J132" s="1">
        <v>40156</v>
      </c>
      <c r="K132" s="1">
        <v>3014</v>
      </c>
      <c r="L132" s="1">
        <v>1771901</v>
      </c>
      <c r="M132" s="1">
        <f t="shared" si="11"/>
        <v>235062</v>
      </c>
      <c r="N132" s="1">
        <f t="shared" si="12"/>
        <v>1774915</v>
      </c>
    </row>
    <row r="133" spans="1:14" ht="15.75" customHeight="1">
      <c r="A133" s="1" t="s">
        <v>39</v>
      </c>
      <c r="B133" s="1" t="s">
        <v>23</v>
      </c>
      <c r="C133" s="1" t="s">
        <v>22</v>
      </c>
      <c r="D133" s="1" t="s">
        <v>15</v>
      </c>
      <c r="E133" s="1">
        <v>25805</v>
      </c>
      <c r="F133" s="1">
        <v>17156</v>
      </c>
      <c r="G133" s="1">
        <v>14230</v>
      </c>
      <c r="H133" s="1">
        <v>10144</v>
      </c>
      <c r="I133" s="1">
        <v>8790</v>
      </c>
      <c r="J133" s="1">
        <v>6280</v>
      </c>
      <c r="K133" s="1">
        <v>1261</v>
      </c>
      <c r="L133" s="1">
        <v>295208</v>
      </c>
      <c r="M133" s="1">
        <f t="shared" si="11"/>
        <v>67335</v>
      </c>
      <c r="N133" s="1">
        <f t="shared" si="12"/>
        <v>296469</v>
      </c>
    </row>
    <row r="134" spans="1:14" ht="15.75" customHeight="1">
      <c r="A134" s="1" t="s">
        <v>39</v>
      </c>
      <c r="B134" s="1" t="s">
        <v>23</v>
      </c>
      <c r="C134" s="1" t="s">
        <v>22</v>
      </c>
      <c r="D134" s="1" t="s">
        <v>16</v>
      </c>
      <c r="E134" s="1">
        <v>14726</v>
      </c>
      <c r="F134" s="1">
        <v>5683</v>
      </c>
      <c r="G134" s="1">
        <v>8954</v>
      </c>
      <c r="H134" s="1">
        <v>3150</v>
      </c>
      <c r="I134" s="1">
        <v>3265</v>
      </c>
      <c r="J134" s="1">
        <v>1762</v>
      </c>
      <c r="K134" s="1">
        <v>927</v>
      </c>
      <c r="L134" s="1">
        <v>186660</v>
      </c>
      <c r="M134" s="1">
        <f t="shared" si="11"/>
        <v>32513</v>
      </c>
      <c r="N134" s="1">
        <f t="shared" si="12"/>
        <v>187587</v>
      </c>
    </row>
    <row r="135" spans="1:14" ht="15.75" customHeight="1">
      <c r="A135" s="1" t="s">
        <v>39</v>
      </c>
      <c r="B135" s="1" t="s">
        <v>23</v>
      </c>
      <c r="C135" s="1" t="s">
        <v>22</v>
      </c>
      <c r="D135" s="1" t="s">
        <v>17</v>
      </c>
      <c r="E135" s="1">
        <v>52232</v>
      </c>
      <c r="F135" s="1">
        <v>45256</v>
      </c>
      <c r="G135" s="1">
        <v>42443</v>
      </c>
      <c r="H135" s="1">
        <v>22027</v>
      </c>
      <c r="I135" s="1">
        <v>22373</v>
      </c>
      <c r="J135" s="1">
        <v>23733</v>
      </c>
      <c r="K135" s="1">
        <v>4426</v>
      </c>
      <c r="L135" s="1">
        <v>2015579</v>
      </c>
      <c r="M135" s="1">
        <f t="shared" si="11"/>
        <v>161958</v>
      </c>
      <c r="N135" s="1">
        <f t="shared" si="12"/>
        <v>2020005</v>
      </c>
    </row>
    <row r="136" spans="1:14" ht="15.75" customHeight="1">
      <c r="A136" s="1" t="s">
        <v>43</v>
      </c>
      <c r="B136" s="1" t="s">
        <v>23</v>
      </c>
      <c r="E136" s="1">
        <v>500697</v>
      </c>
      <c r="F136" s="1">
        <v>296161</v>
      </c>
      <c r="G136" s="1">
        <v>222620</v>
      </c>
      <c r="H136" s="1">
        <v>190389</v>
      </c>
      <c r="I136" s="1">
        <v>163402</v>
      </c>
      <c r="J136" s="1">
        <v>152131</v>
      </c>
      <c r="K136" s="1">
        <v>16168</v>
      </c>
      <c r="L136" s="1">
        <v>9418201</v>
      </c>
      <c r="M136" s="1">
        <f t="shared" si="11"/>
        <v>1209867</v>
      </c>
      <c r="N136" s="1">
        <f t="shared" si="12"/>
        <v>9434369</v>
      </c>
    </row>
    <row r="137" spans="1:14" ht="15.75" customHeight="1"/>
    <row r="138" spans="1:14" ht="15.75" customHeight="1">
      <c r="A138" s="1" t="s">
        <v>39</v>
      </c>
      <c r="B138" s="1" t="s">
        <v>25</v>
      </c>
      <c r="C138" s="1" t="s">
        <v>13</v>
      </c>
      <c r="D138" s="1" t="s">
        <v>15</v>
      </c>
      <c r="E138" s="1">
        <v>45434</v>
      </c>
      <c r="F138" s="1">
        <v>19600</v>
      </c>
      <c r="G138" s="1">
        <v>14736</v>
      </c>
      <c r="H138" s="1">
        <v>7293</v>
      </c>
      <c r="I138" s="1">
        <v>5976</v>
      </c>
      <c r="J138" s="1">
        <v>5806</v>
      </c>
      <c r="K138" s="1">
        <v>705</v>
      </c>
      <c r="L138" s="1">
        <v>379546</v>
      </c>
      <c r="M138" s="1">
        <f t="shared" ref="M138:M150" si="13">SUM(E138:H138)</f>
        <v>87063</v>
      </c>
      <c r="N138" s="1">
        <f t="shared" ref="N138:N150" si="14">SUM(K138:L138)</f>
        <v>380251</v>
      </c>
    </row>
    <row r="139" spans="1:14" ht="15.75" customHeight="1">
      <c r="A139" s="1" t="s">
        <v>39</v>
      </c>
      <c r="B139" s="1" t="s">
        <v>25</v>
      </c>
      <c r="C139" s="1" t="s">
        <v>13</v>
      </c>
      <c r="D139" s="1" t="s">
        <v>16</v>
      </c>
      <c r="E139" s="1">
        <v>50430</v>
      </c>
      <c r="F139" s="1">
        <v>8745</v>
      </c>
      <c r="G139" s="1">
        <v>9826</v>
      </c>
      <c r="H139" s="1">
        <v>6061</v>
      </c>
      <c r="I139" s="1">
        <v>4851</v>
      </c>
      <c r="J139" s="1">
        <v>3936</v>
      </c>
      <c r="K139" s="1">
        <v>626</v>
      </c>
      <c r="L139" s="1">
        <v>439006</v>
      </c>
      <c r="M139" s="1">
        <f t="shared" si="13"/>
        <v>75062</v>
      </c>
      <c r="N139" s="1">
        <f t="shared" si="14"/>
        <v>439632</v>
      </c>
    </row>
    <row r="140" spans="1:14" ht="15.75" customHeight="1">
      <c r="A140" s="1" t="s">
        <v>39</v>
      </c>
      <c r="B140" s="1" t="s">
        <v>25</v>
      </c>
      <c r="C140" s="1" t="s">
        <v>13</v>
      </c>
      <c r="D140" s="1" t="s">
        <v>17</v>
      </c>
      <c r="E140" s="1">
        <v>655739</v>
      </c>
      <c r="F140" s="1">
        <v>79117</v>
      </c>
      <c r="G140" s="1">
        <v>65058</v>
      </c>
      <c r="H140" s="1">
        <v>54441</v>
      </c>
      <c r="I140" s="1">
        <v>48923</v>
      </c>
      <c r="J140" s="1">
        <v>39689</v>
      </c>
      <c r="K140" s="1">
        <v>1388</v>
      </c>
      <c r="L140" s="1">
        <v>3593452</v>
      </c>
      <c r="M140" s="1">
        <f t="shared" si="13"/>
        <v>854355</v>
      </c>
      <c r="N140" s="1">
        <f t="shared" si="14"/>
        <v>3594840</v>
      </c>
    </row>
    <row r="141" spans="1:14" ht="15.75" customHeight="1">
      <c r="A141" s="1" t="s">
        <v>39</v>
      </c>
      <c r="B141" s="1" t="s">
        <v>25</v>
      </c>
      <c r="C141" s="1" t="s">
        <v>18</v>
      </c>
      <c r="D141" s="1" t="s">
        <v>15</v>
      </c>
      <c r="E141" s="1">
        <v>21407</v>
      </c>
      <c r="F141" s="1">
        <v>31136</v>
      </c>
      <c r="G141" s="1">
        <v>18818</v>
      </c>
      <c r="H141" s="1">
        <v>8578</v>
      </c>
      <c r="I141" s="1">
        <v>6537</v>
      </c>
      <c r="J141" s="1">
        <v>7142</v>
      </c>
      <c r="K141" s="1">
        <v>817</v>
      </c>
      <c r="L141" s="1">
        <v>353107</v>
      </c>
      <c r="M141" s="1">
        <f t="shared" si="13"/>
        <v>79939</v>
      </c>
      <c r="N141" s="1">
        <f t="shared" si="14"/>
        <v>353924</v>
      </c>
    </row>
    <row r="142" spans="1:14" ht="15.75" customHeight="1">
      <c r="A142" s="1" t="s">
        <v>39</v>
      </c>
      <c r="B142" s="1" t="s">
        <v>25</v>
      </c>
      <c r="C142" s="1" t="s">
        <v>18</v>
      </c>
      <c r="D142" s="1" t="s">
        <v>16</v>
      </c>
      <c r="E142" s="1">
        <v>25602</v>
      </c>
      <c r="F142" s="1">
        <v>22525</v>
      </c>
      <c r="G142" s="1">
        <v>22119</v>
      </c>
      <c r="H142" s="1">
        <v>8382</v>
      </c>
      <c r="I142" s="1">
        <v>4632</v>
      </c>
      <c r="J142" s="1">
        <v>5342</v>
      </c>
      <c r="K142" s="1">
        <v>439</v>
      </c>
      <c r="L142" s="1">
        <v>422378</v>
      </c>
      <c r="M142" s="1">
        <f t="shared" si="13"/>
        <v>78628</v>
      </c>
      <c r="N142" s="1">
        <f t="shared" si="14"/>
        <v>422817</v>
      </c>
    </row>
    <row r="143" spans="1:14" ht="15.75" customHeight="1">
      <c r="A143" s="1" t="s">
        <v>39</v>
      </c>
      <c r="B143" s="1" t="s">
        <v>25</v>
      </c>
      <c r="C143" s="1" t="s">
        <v>18</v>
      </c>
      <c r="D143" s="1" t="s">
        <v>17</v>
      </c>
      <c r="E143" s="1">
        <v>486491</v>
      </c>
      <c r="F143" s="1">
        <v>168760</v>
      </c>
      <c r="G143" s="1">
        <v>102528</v>
      </c>
      <c r="H143" s="1">
        <v>103535</v>
      </c>
      <c r="I143" s="1">
        <v>66085</v>
      </c>
      <c r="J143" s="1">
        <v>66365</v>
      </c>
      <c r="K143" s="1">
        <v>2540</v>
      </c>
      <c r="L143" s="1">
        <v>3295975</v>
      </c>
      <c r="M143" s="1">
        <f t="shared" si="13"/>
        <v>861314</v>
      </c>
      <c r="N143" s="1">
        <f t="shared" si="14"/>
        <v>3298515</v>
      </c>
    </row>
    <row r="144" spans="1:14" ht="15.75" customHeight="1">
      <c r="A144" s="1" t="s">
        <v>39</v>
      </c>
      <c r="B144" s="1" t="s">
        <v>25</v>
      </c>
      <c r="C144" s="1" t="s">
        <v>20</v>
      </c>
      <c r="D144" s="1" t="s">
        <v>15</v>
      </c>
      <c r="E144" s="1">
        <v>129904</v>
      </c>
      <c r="F144" s="1">
        <v>21724</v>
      </c>
      <c r="G144" s="1">
        <v>13467</v>
      </c>
      <c r="H144" s="1">
        <v>9489</v>
      </c>
      <c r="I144" s="1">
        <v>9683</v>
      </c>
      <c r="J144" s="1">
        <v>6835</v>
      </c>
      <c r="K144" s="1">
        <v>774</v>
      </c>
      <c r="L144" s="1">
        <v>255666</v>
      </c>
      <c r="M144" s="1">
        <f t="shared" si="13"/>
        <v>174584</v>
      </c>
      <c r="N144" s="1">
        <f t="shared" si="14"/>
        <v>256440</v>
      </c>
    </row>
    <row r="145" spans="1:14" ht="15.75" customHeight="1">
      <c r="A145" s="1" t="s">
        <v>39</v>
      </c>
      <c r="B145" s="1" t="s">
        <v>25</v>
      </c>
      <c r="C145" s="1" t="s">
        <v>20</v>
      </c>
      <c r="D145" s="1" t="s">
        <v>16</v>
      </c>
      <c r="E145" s="1">
        <v>177709</v>
      </c>
      <c r="F145" s="1">
        <v>12715</v>
      </c>
      <c r="G145" s="1">
        <v>8035</v>
      </c>
      <c r="H145" s="1">
        <v>7918</v>
      </c>
      <c r="I145" s="1">
        <v>9076</v>
      </c>
      <c r="J145" s="1">
        <v>2568</v>
      </c>
      <c r="K145" s="1">
        <v>291</v>
      </c>
      <c r="L145" s="1">
        <v>293107</v>
      </c>
      <c r="M145" s="1">
        <f t="shared" si="13"/>
        <v>206377</v>
      </c>
      <c r="N145" s="1">
        <f t="shared" si="14"/>
        <v>293398</v>
      </c>
    </row>
    <row r="146" spans="1:14" ht="15.75" customHeight="1">
      <c r="A146" s="1" t="s">
        <v>39</v>
      </c>
      <c r="B146" s="1" t="s">
        <v>25</v>
      </c>
      <c r="C146" s="1" t="s">
        <v>20</v>
      </c>
      <c r="D146" s="1" t="s">
        <v>17</v>
      </c>
      <c r="E146" s="1">
        <v>1144976</v>
      </c>
      <c r="F146" s="1">
        <v>148589</v>
      </c>
      <c r="G146" s="1">
        <v>122300</v>
      </c>
      <c r="H146" s="1">
        <v>73616</v>
      </c>
      <c r="I146" s="1">
        <v>75731</v>
      </c>
      <c r="J146" s="1">
        <v>53706</v>
      </c>
      <c r="K146" s="1">
        <v>3352</v>
      </c>
      <c r="L146" s="1">
        <v>2670009</v>
      </c>
      <c r="M146" s="1">
        <f t="shared" si="13"/>
        <v>1489481</v>
      </c>
      <c r="N146" s="1">
        <f t="shared" si="14"/>
        <v>2673361</v>
      </c>
    </row>
    <row r="147" spans="1:14" ht="15.75" customHeight="1">
      <c r="A147" s="1" t="s">
        <v>39</v>
      </c>
      <c r="B147" s="1" t="s">
        <v>25</v>
      </c>
      <c r="C147" s="1" t="s">
        <v>22</v>
      </c>
      <c r="D147" s="1" t="s">
        <v>15</v>
      </c>
      <c r="E147" s="1">
        <v>37718</v>
      </c>
      <c r="F147" s="1">
        <v>18462</v>
      </c>
      <c r="G147" s="1">
        <v>7681</v>
      </c>
      <c r="H147" s="1">
        <v>8833</v>
      </c>
      <c r="I147" s="1">
        <v>5039</v>
      </c>
      <c r="J147" s="1">
        <v>4806</v>
      </c>
      <c r="K147" s="1">
        <v>338</v>
      </c>
      <c r="L147" s="1">
        <v>397921</v>
      </c>
      <c r="M147" s="1">
        <f t="shared" si="13"/>
        <v>72694</v>
      </c>
      <c r="N147" s="1">
        <f t="shared" si="14"/>
        <v>398259</v>
      </c>
    </row>
    <row r="148" spans="1:14" ht="15.75" customHeight="1">
      <c r="A148" s="1" t="s">
        <v>39</v>
      </c>
      <c r="B148" s="1" t="s">
        <v>25</v>
      </c>
      <c r="C148" s="1" t="s">
        <v>22</v>
      </c>
      <c r="D148" s="1" t="s">
        <v>16</v>
      </c>
      <c r="E148" s="1">
        <v>33035</v>
      </c>
      <c r="F148" s="1">
        <v>7659</v>
      </c>
      <c r="G148" s="1">
        <v>8969</v>
      </c>
      <c r="H148" s="1">
        <v>5322</v>
      </c>
      <c r="I148" s="1">
        <v>7538</v>
      </c>
      <c r="J148" s="1">
        <v>4902</v>
      </c>
      <c r="K148" s="1">
        <v>520</v>
      </c>
      <c r="L148" s="1">
        <v>454194</v>
      </c>
      <c r="M148" s="1">
        <f t="shared" si="13"/>
        <v>54985</v>
      </c>
      <c r="N148" s="1">
        <f t="shared" si="14"/>
        <v>454714</v>
      </c>
    </row>
    <row r="149" spans="1:14" ht="15.75" customHeight="1">
      <c r="A149" s="1" t="s">
        <v>39</v>
      </c>
      <c r="B149" s="1" t="s">
        <v>25</v>
      </c>
      <c r="C149" s="1" t="s">
        <v>22</v>
      </c>
      <c r="D149" s="1" t="s">
        <v>17</v>
      </c>
      <c r="E149" s="1">
        <v>540926</v>
      </c>
      <c r="F149" s="1">
        <v>127596</v>
      </c>
      <c r="G149" s="1">
        <v>110087</v>
      </c>
      <c r="H149" s="1">
        <v>65733</v>
      </c>
      <c r="I149" s="1">
        <v>64544</v>
      </c>
      <c r="J149" s="1">
        <v>44604</v>
      </c>
      <c r="K149" s="1">
        <v>3080</v>
      </c>
      <c r="L149" s="1">
        <v>3564392</v>
      </c>
      <c r="M149" s="1">
        <f t="shared" si="13"/>
        <v>844342</v>
      </c>
      <c r="N149" s="1">
        <f t="shared" si="14"/>
        <v>3567472</v>
      </c>
    </row>
    <row r="150" spans="1:14" ht="15.75" customHeight="1">
      <c r="A150" s="1" t="s">
        <v>44</v>
      </c>
      <c r="B150" s="1" t="s">
        <v>25</v>
      </c>
      <c r="E150" s="1">
        <v>3349371</v>
      </c>
      <c r="F150" s="1">
        <v>666628</v>
      </c>
      <c r="G150" s="1">
        <v>503624</v>
      </c>
      <c r="H150" s="1">
        <v>359201</v>
      </c>
      <c r="I150" s="1">
        <v>308615</v>
      </c>
      <c r="J150" s="1">
        <v>245701</v>
      </c>
      <c r="K150" s="1">
        <v>14870</v>
      </c>
      <c r="L150" s="1">
        <v>16118753</v>
      </c>
      <c r="M150" s="1">
        <f t="shared" si="13"/>
        <v>4878824</v>
      </c>
      <c r="N150" s="1">
        <f t="shared" si="14"/>
        <v>16133623</v>
      </c>
    </row>
    <row r="151" spans="1:14" ht="15.75" customHeight="1"/>
    <row r="152" spans="1:14" ht="15.75" customHeight="1">
      <c r="A152" s="1" t="s">
        <v>24</v>
      </c>
      <c r="E152" s="1">
        <f t="shared" ref="E152:L152" si="15">SUM(E138:E149,E124:E135,E110:E121,E96:E107,E82:E93)</f>
        <v>4255539</v>
      </c>
      <c r="F152" s="1">
        <f t="shared" si="15"/>
        <v>1201838</v>
      </c>
      <c r="G152" s="1">
        <f t="shared" si="15"/>
        <v>877546</v>
      </c>
      <c r="H152" s="1">
        <f t="shared" si="15"/>
        <v>714899</v>
      </c>
      <c r="I152" s="1">
        <f t="shared" si="15"/>
        <v>601574</v>
      </c>
      <c r="J152" s="1">
        <f t="shared" si="15"/>
        <v>535323</v>
      </c>
      <c r="K152" s="1">
        <f t="shared" si="15"/>
        <v>43159</v>
      </c>
      <c r="L152" s="1">
        <f t="shared" si="15"/>
        <v>36512287</v>
      </c>
      <c r="M152" s="1">
        <f>SUM(E152:H152)</f>
        <v>7049822</v>
      </c>
      <c r="N152" s="1">
        <f>SUM(K152:L152)</f>
        <v>36555446</v>
      </c>
    </row>
    <row r="153" spans="1:14" ht="15.75" customHeight="1">
      <c r="A153" s="1" t="s">
        <v>0</v>
      </c>
      <c r="E153" s="1">
        <f t="shared" ref="E153:H153" si="16">ROUND(E152/$M$152,3)</f>
        <v>0.60399999999999998</v>
      </c>
      <c r="F153" s="1">
        <f t="shared" si="16"/>
        <v>0.17</v>
      </c>
      <c r="G153" s="1">
        <f t="shared" si="16"/>
        <v>0.124</v>
      </c>
      <c r="H153" s="1">
        <f t="shared" si="16"/>
        <v>0.10100000000000001</v>
      </c>
      <c r="I153" s="1">
        <f t="shared" ref="I153:L153" si="17">ROUND(I152/$N$152,3)</f>
        <v>1.6E-2</v>
      </c>
      <c r="J153" s="1">
        <f t="shared" si="17"/>
        <v>1.4999999999999999E-2</v>
      </c>
      <c r="K153" s="1">
        <f t="shared" si="17"/>
        <v>1E-3</v>
      </c>
      <c r="L153" s="1">
        <f t="shared" si="17"/>
        <v>0.999</v>
      </c>
    </row>
    <row r="154" spans="1:14" ht="15.75" customHeight="1"/>
    <row r="155" spans="1:14" ht="15.75" customHeight="1"/>
    <row r="156" spans="1:14" ht="15.75" customHeight="1"/>
    <row r="157" spans="1:14" ht="15.75" customHeight="1"/>
    <row r="158" spans="1:14" ht="15.75" customHeight="1"/>
    <row r="159" spans="1:14" ht="15.75" customHeight="1"/>
    <row r="160" spans="1:14" ht="15.75" customHeight="1"/>
    <row r="161" spans="2:3" ht="15.75" customHeight="1"/>
    <row r="162" spans="2:3" ht="15.75" customHeight="1"/>
    <row r="163" spans="2:3" ht="15.75" customHeight="1"/>
    <row r="164" spans="2:3" ht="15.75" customHeight="1"/>
    <row r="165" spans="2:3" ht="15.75" customHeight="1">
      <c r="B165" s="2"/>
      <c r="C165" s="3"/>
    </row>
    <row r="166" spans="2:3" ht="15.75" customHeight="1"/>
    <row r="167" spans="2:3" ht="15.75" customHeight="1"/>
    <row r="168" spans="2:3" ht="15.75" customHeight="1"/>
    <row r="169" spans="2:3" ht="15.75" customHeight="1"/>
    <row r="170" spans="2:3" ht="15.75" customHeight="1"/>
    <row r="171" spans="2:3" ht="15.75" customHeight="1"/>
    <row r="172" spans="2:3" ht="15.75" customHeight="1"/>
    <row r="173" spans="2:3" ht="15.75" customHeight="1"/>
    <row r="174" spans="2:3" ht="15.75" customHeight="1"/>
    <row r="175" spans="2:3" ht="15.75" customHeight="1"/>
    <row r="176" spans="2: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mergeCells count="5">
    <mergeCell ref="A1:D1"/>
    <mergeCell ref="A2:D2"/>
    <mergeCell ref="M2:P2"/>
    <mergeCell ref="A79:D79"/>
    <mergeCell ref="A80:D80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2"/>
  <sheetViews>
    <sheetView workbookViewId="0"/>
  </sheetViews>
  <sheetFormatPr baseColWidth="10" defaultColWidth="14.42578125" defaultRowHeight="15" customHeight="1"/>
  <cols>
    <col min="1" max="4" width="10.7109375" customWidth="1"/>
    <col min="5" max="5" width="16.5703125" customWidth="1"/>
    <col min="6" max="6" width="19" customWidth="1"/>
    <col min="7" max="7" width="18.7109375" customWidth="1"/>
    <col min="8" max="8" width="20.42578125" customWidth="1"/>
    <col min="9" max="9" width="16.7109375" customWidth="1"/>
    <col min="10" max="11" width="18.28515625" customWidth="1"/>
    <col min="12" max="12" width="17.42578125" customWidth="1"/>
    <col min="13" max="28" width="10.7109375" customWidth="1"/>
  </cols>
  <sheetData>
    <row r="1" spans="1:21" ht="15.75">
      <c r="A1" s="8" t="s">
        <v>0</v>
      </c>
      <c r="B1" s="9"/>
      <c r="C1" s="9"/>
      <c r="D1" s="9"/>
      <c r="E1" s="1"/>
      <c r="F1" s="1"/>
      <c r="G1" s="1"/>
      <c r="H1" s="1"/>
      <c r="I1" s="1"/>
    </row>
    <row r="2" spans="1:21" ht="15.75">
      <c r="A2" s="10" t="s">
        <v>1</v>
      </c>
      <c r="B2" s="9"/>
      <c r="C2" s="9"/>
      <c r="D2" s="9"/>
      <c r="E2" s="1"/>
      <c r="F2" s="1"/>
      <c r="G2" s="1"/>
      <c r="H2" s="1"/>
      <c r="I2" s="1"/>
      <c r="M2" s="10" t="s">
        <v>2</v>
      </c>
      <c r="N2" s="9"/>
      <c r="O2" s="9"/>
      <c r="P2" s="9"/>
    </row>
    <row r="3" spans="1:2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M3" s="1" t="s">
        <v>3</v>
      </c>
      <c r="N3" s="1" t="s">
        <v>4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</row>
    <row r="4" spans="1:21">
      <c r="A4" s="1" t="s">
        <v>49</v>
      </c>
      <c r="B4" s="1" t="s">
        <v>13</v>
      </c>
      <c r="C4" s="1" t="s">
        <v>14</v>
      </c>
      <c r="D4" s="1" t="s">
        <v>15</v>
      </c>
      <c r="E4" s="1">
        <v>0</v>
      </c>
      <c r="F4" s="1">
        <v>0</v>
      </c>
      <c r="G4" s="1">
        <v>88</v>
      </c>
      <c r="H4" s="1">
        <v>0</v>
      </c>
      <c r="I4" s="1">
        <v>2362.3000000000002</v>
      </c>
      <c r="M4" s="1" t="s">
        <v>49</v>
      </c>
      <c r="N4" s="1" t="s">
        <v>13</v>
      </c>
      <c r="O4" s="1" t="s">
        <v>14</v>
      </c>
      <c r="P4" s="1" t="s">
        <v>15</v>
      </c>
      <c r="Q4" s="1">
        <v>0</v>
      </c>
      <c r="R4" s="1">
        <v>0</v>
      </c>
      <c r="S4" s="1">
        <v>88</v>
      </c>
      <c r="T4" s="1">
        <v>0</v>
      </c>
      <c r="U4" s="1">
        <v>2362.3000000000002</v>
      </c>
    </row>
    <row r="5" spans="1:21">
      <c r="A5" s="1" t="s">
        <v>49</v>
      </c>
      <c r="B5" s="1" t="s">
        <v>13</v>
      </c>
      <c r="C5" s="1" t="s">
        <v>14</v>
      </c>
      <c r="D5" s="1" t="s">
        <v>16</v>
      </c>
      <c r="E5" s="1">
        <v>0</v>
      </c>
      <c r="F5" s="1">
        <v>0</v>
      </c>
      <c r="G5" s="1">
        <v>1159</v>
      </c>
      <c r="H5" s="1">
        <v>0</v>
      </c>
      <c r="I5" s="1">
        <v>2496.9430000000002</v>
      </c>
      <c r="M5" s="1" t="s">
        <v>49</v>
      </c>
      <c r="N5" s="1" t="s">
        <v>13</v>
      </c>
      <c r="O5" s="1" t="s">
        <v>14</v>
      </c>
      <c r="P5" s="1" t="s">
        <v>16</v>
      </c>
      <c r="Q5" s="1">
        <v>0</v>
      </c>
      <c r="R5" s="1">
        <v>0</v>
      </c>
      <c r="S5" s="1">
        <v>1159</v>
      </c>
      <c r="T5" s="1">
        <v>0</v>
      </c>
      <c r="U5" s="1">
        <v>2496.9430000000002</v>
      </c>
    </row>
    <row r="6" spans="1:21">
      <c r="A6" s="1" t="s">
        <v>49</v>
      </c>
      <c r="B6" s="1" t="s">
        <v>13</v>
      </c>
      <c r="C6" s="1" t="s">
        <v>14</v>
      </c>
      <c r="D6" s="1" t="s">
        <v>17</v>
      </c>
      <c r="E6" s="1">
        <v>0</v>
      </c>
      <c r="F6" s="1">
        <v>0</v>
      </c>
      <c r="G6" s="1">
        <v>7043</v>
      </c>
      <c r="H6" s="1">
        <v>0</v>
      </c>
      <c r="I6" s="1">
        <v>15030.393</v>
      </c>
      <c r="M6" s="1" t="s">
        <v>49</v>
      </c>
      <c r="N6" s="1" t="s">
        <v>13</v>
      </c>
      <c r="O6" s="1" t="s">
        <v>14</v>
      </c>
      <c r="P6" s="1" t="s">
        <v>17</v>
      </c>
      <c r="Q6" s="1">
        <v>0</v>
      </c>
      <c r="R6" s="1">
        <v>0</v>
      </c>
      <c r="S6" s="1">
        <v>7043</v>
      </c>
      <c r="T6" s="1">
        <v>0</v>
      </c>
      <c r="U6" s="1">
        <v>15030.393</v>
      </c>
    </row>
    <row r="7" spans="1:21">
      <c r="A7" s="1" t="s">
        <v>49</v>
      </c>
      <c r="B7" s="1" t="s">
        <v>18</v>
      </c>
      <c r="C7" s="1" t="s">
        <v>14</v>
      </c>
      <c r="D7" s="1" t="s">
        <v>15</v>
      </c>
      <c r="E7" s="1">
        <v>0</v>
      </c>
      <c r="F7" s="1">
        <v>0</v>
      </c>
      <c r="G7" s="1">
        <v>88</v>
      </c>
      <c r="H7" s="1">
        <v>0</v>
      </c>
      <c r="I7" s="1">
        <v>2321.8870000000002</v>
      </c>
      <c r="M7" s="1" t="s">
        <v>49</v>
      </c>
      <c r="N7" s="1" t="s">
        <v>13</v>
      </c>
      <c r="O7" s="1" t="s">
        <v>19</v>
      </c>
      <c r="P7" s="1" t="s">
        <v>15</v>
      </c>
      <c r="Q7" s="1">
        <v>15098</v>
      </c>
      <c r="R7" s="1">
        <v>0</v>
      </c>
      <c r="S7" s="1">
        <v>73835</v>
      </c>
      <c r="T7" s="1">
        <v>0.20399999999999999</v>
      </c>
      <c r="U7" s="1">
        <v>3751.692</v>
      </c>
    </row>
    <row r="8" spans="1:21">
      <c r="A8" s="1" t="s">
        <v>49</v>
      </c>
      <c r="B8" s="1" t="s">
        <v>18</v>
      </c>
      <c r="C8" s="1" t="s">
        <v>14</v>
      </c>
      <c r="D8" s="1" t="s">
        <v>16</v>
      </c>
      <c r="E8" s="1">
        <v>0</v>
      </c>
      <c r="F8" s="1">
        <v>0</v>
      </c>
      <c r="G8" s="1">
        <v>1159</v>
      </c>
      <c r="H8" s="1">
        <v>0</v>
      </c>
      <c r="I8" s="1">
        <v>2466.1849999999999</v>
      </c>
      <c r="M8" s="1" t="s">
        <v>49</v>
      </c>
      <c r="N8" s="1" t="s">
        <v>13</v>
      </c>
      <c r="O8" s="1" t="s">
        <v>19</v>
      </c>
      <c r="P8" s="1" t="s">
        <v>16</v>
      </c>
      <c r="Q8" s="1">
        <v>5782</v>
      </c>
      <c r="R8" s="1">
        <v>0</v>
      </c>
      <c r="S8" s="1">
        <v>44730</v>
      </c>
      <c r="T8" s="1">
        <v>0.129</v>
      </c>
      <c r="U8" s="1">
        <v>2806.4</v>
      </c>
    </row>
    <row r="9" spans="1:21">
      <c r="A9" s="1" t="s">
        <v>49</v>
      </c>
      <c r="B9" s="1" t="s">
        <v>18</v>
      </c>
      <c r="C9" s="1" t="s">
        <v>14</v>
      </c>
      <c r="D9" s="1" t="s">
        <v>17</v>
      </c>
      <c r="E9" s="1">
        <v>0</v>
      </c>
      <c r="F9" s="1">
        <v>0</v>
      </c>
      <c r="G9" s="1">
        <v>7043</v>
      </c>
      <c r="H9" s="1">
        <v>0</v>
      </c>
      <c r="I9" s="1">
        <v>14806.387000000001</v>
      </c>
      <c r="M9" s="1" t="s">
        <v>49</v>
      </c>
      <c r="N9" s="1" t="s">
        <v>13</v>
      </c>
      <c r="O9" s="1" t="s">
        <v>19</v>
      </c>
      <c r="P9" s="1" t="s">
        <v>17</v>
      </c>
      <c r="Q9" s="1">
        <v>3962</v>
      </c>
      <c r="R9" s="1">
        <v>0</v>
      </c>
      <c r="S9" s="1">
        <v>266079</v>
      </c>
      <c r="T9" s="1">
        <v>1.4999999999999999E-2</v>
      </c>
      <c r="U9" s="1">
        <v>13981.304</v>
      </c>
    </row>
    <row r="10" spans="1:21">
      <c r="A10" s="1" t="s">
        <v>49</v>
      </c>
      <c r="B10" s="1" t="s">
        <v>20</v>
      </c>
      <c r="C10" s="1" t="s">
        <v>14</v>
      </c>
      <c r="D10" s="1" t="s">
        <v>15</v>
      </c>
      <c r="E10" s="1">
        <v>0</v>
      </c>
      <c r="F10" s="1">
        <v>0</v>
      </c>
      <c r="G10" s="1">
        <v>88</v>
      </c>
      <c r="H10" s="1">
        <v>0</v>
      </c>
      <c r="I10" s="1">
        <v>2324.8879999999999</v>
      </c>
      <c r="M10" s="1" t="s">
        <v>49</v>
      </c>
      <c r="N10" s="1" t="s">
        <v>13</v>
      </c>
      <c r="O10" s="1" t="s">
        <v>21</v>
      </c>
      <c r="P10" s="1" t="s">
        <v>15</v>
      </c>
      <c r="Q10" s="1">
        <v>27390</v>
      </c>
      <c r="R10" s="1">
        <v>0</v>
      </c>
      <c r="S10" s="1">
        <v>176548</v>
      </c>
      <c r="T10" s="1">
        <v>0.155</v>
      </c>
      <c r="U10" s="1">
        <v>7451.6769999999997</v>
      </c>
    </row>
    <row r="11" spans="1:21">
      <c r="A11" s="1" t="s">
        <v>49</v>
      </c>
      <c r="B11" s="1" t="s">
        <v>20</v>
      </c>
      <c r="C11" s="1" t="s">
        <v>14</v>
      </c>
      <c r="D11" s="1" t="s">
        <v>16</v>
      </c>
      <c r="E11" s="1">
        <v>0</v>
      </c>
      <c r="F11" s="1">
        <v>0</v>
      </c>
      <c r="G11" s="1">
        <v>1159</v>
      </c>
      <c r="H11" s="1">
        <v>0</v>
      </c>
      <c r="I11" s="1">
        <v>2371.8809999999999</v>
      </c>
      <c r="M11" s="1" t="s">
        <v>49</v>
      </c>
      <c r="N11" s="1" t="s">
        <v>13</v>
      </c>
      <c r="O11" s="1" t="s">
        <v>21</v>
      </c>
      <c r="P11" s="1" t="s">
        <v>16</v>
      </c>
      <c r="Q11" s="1">
        <v>13613</v>
      </c>
      <c r="R11" s="1">
        <v>0</v>
      </c>
      <c r="S11" s="1">
        <v>128835</v>
      </c>
      <c r="T11" s="1">
        <v>0.106</v>
      </c>
      <c r="U11" s="1">
        <v>5656.5140000000001</v>
      </c>
    </row>
    <row r="12" spans="1:21">
      <c r="A12" s="1" t="s">
        <v>49</v>
      </c>
      <c r="B12" s="1" t="s">
        <v>20</v>
      </c>
      <c r="C12" s="1" t="s">
        <v>14</v>
      </c>
      <c r="D12" s="1" t="s">
        <v>17</v>
      </c>
      <c r="E12" s="1">
        <v>11</v>
      </c>
      <c r="F12" s="1">
        <v>0</v>
      </c>
      <c r="G12" s="1">
        <v>7043</v>
      </c>
      <c r="H12" s="1">
        <v>2E-3</v>
      </c>
      <c r="I12" s="1">
        <v>14467.259</v>
      </c>
      <c r="M12" s="1" t="s">
        <v>49</v>
      </c>
      <c r="N12" s="1" t="s">
        <v>13</v>
      </c>
      <c r="O12" s="1" t="s">
        <v>21</v>
      </c>
      <c r="P12" s="1" t="s">
        <v>17</v>
      </c>
      <c r="Q12" s="1">
        <v>45809</v>
      </c>
      <c r="R12" s="1">
        <v>0</v>
      </c>
      <c r="S12" s="1">
        <v>1256135</v>
      </c>
      <c r="T12" s="1">
        <v>3.5999999999999997E-2</v>
      </c>
      <c r="U12" s="1">
        <v>55363.972000000002</v>
      </c>
    </row>
    <row r="13" spans="1:21">
      <c r="A13" s="1" t="s">
        <v>49</v>
      </c>
      <c r="B13" s="1" t="s">
        <v>22</v>
      </c>
      <c r="C13" s="1" t="s">
        <v>14</v>
      </c>
      <c r="D13" s="1" t="s">
        <v>15</v>
      </c>
      <c r="E13" s="1">
        <v>0</v>
      </c>
      <c r="F13" s="1">
        <v>0</v>
      </c>
      <c r="G13" s="1">
        <v>88</v>
      </c>
      <c r="H13" s="1">
        <v>0</v>
      </c>
      <c r="I13" s="1">
        <v>2323.096</v>
      </c>
      <c r="M13" s="1" t="s">
        <v>49</v>
      </c>
      <c r="N13" s="1" t="s">
        <v>13</v>
      </c>
      <c r="O13" s="1" t="s">
        <v>23</v>
      </c>
      <c r="P13" s="1" t="s">
        <v>15</v>
      </c>
      <c r="Q13" s="1">
        <v>31843</v>
      </c>
      <c r="R13" s="1">
        <v>0</v>
      </c>
      <c r="S13" s="1">
        <v>176548</v>
      </c>
      <c r="T13" s="1">
        <v>0.18</v>
      </c>
      <c r="U13" s="1">
        <v>7469.8310000000001</v>
      </c>
    </row>
    <row r="14" spans="1:21">
      <c r="A14" s="1" t="s">
        <v>49</v>
      </c>
      <c r="B14" s="1" t="s">
        <v>22</v>
      </c>
      <c r="C14" s="1" t="s">
        <v>14</v>
      </c>
      <c r="D14" s="1" t="s">
        <v>16</v>
      </c>
      <c r="E14" s="1">
        <v>0</v>
      </c>
      <c r="F14" s="1">
        <v>0</v>
      </c>
      <c r="G14" s="1">
        <v>1159</v>
      </c>
      <c r="H14" s="1">
        <v>0</v>
      </c>
      <c r="I14" s="1">
        <v>2444.5970000000002</v>
      </c>
      <c r="M14" s="1" t="s">
        <v>49</v>
      </c>
      <c r="N14" s="1" t="s">
        <v>13</v>
      </c>
      <c r="O14" s="1" t="s">
        <v>23</v>
      </c>
      <c r="P14" s="1" t="s">
        <v>16</v>
      </c>
      <c r="Q14" s="1">
        <v>21385</v>
      </c>
      <c r="R14" s="1">
        <v>0</v>
      </c>
      <c r="S14" s="1">
        <v>128835</v>
      </c>
      <c r="T14" s="1">
        <v>0.16600000000000001</v>
      </c>
      <c r="U14" s="1">
        <v>5663.7139999999999</v>
      </c>
    </row>
    <row r="15" spans="1:21">
      <c r="A15" s="1" t="s">
        <v>49</v>
      </c>
      <c r="B15" s="1" t="s">
        <v>22</v>
      </c>
      <c r="C15" s="1" t="s">
        <v>14</v>
      </c>
      <c r="D15" s="1" t="s">
        <v>17</v>
      </c>
      <c r="E15" s="1">
        <v>0</v>
      </c>
      <c r="F15" s="1">
        <v>0</v>
      </c>
      <c r="G15" s="1">
        <v>7043</v>
      </c>
      <c r="H15" s="1">
        <v>0</v>
      </c>
      <c r="I15" s="1">
        <v>14676.49</v>
      </c>
      <c r="M15" s="1" t="s">
        <v>49</v>
      </c>
      <c r="N15" s="1" t="s">
        <v>13</v>
      </c>
      <c r="O15" s="1" t="s">
        <v>23</v>
      </c>
      <c r="P15" s="1" t="s">
        <v>17</v>
      </c>
      <c r="Q15" s="1">
        <v>48672</v>
      </c>
      <c r="R15" s="1">
        <v>0</v>
      </c>
      <c r="S15" s="1">
        <v>1256135</v>
      </c>
      <c r="T15" s="1">
        <v>3.9E-2</v>
      </c>
      <c r="U15" s="1">
        <v>54788.317000000003</v>
      </c>
    </row>
    <row r="16" spans="1:21">
      <c r="A16" s="2" t="s">
        <v>24</v>
      </c>
      <c r="B16" s="2"/>
      <c r="C16" s="2"/>
      <c r="D16" s="2"/>
      <c r="E16" s="2"/>
      <c r="F16" s="2"/>
      <c r="G16" s="3">
        <f>SUM(G4:G15)</f>
        <v>33160</v>
      </c>
      <c r="H16" s="3">
        <f>SUM(E4:E15)</f>
        <v>11</v>
      </c>
      <c r="I16" s="3">
        <f>ROUND(H16/G16,3)</f>
        <v>0</v>
      </c>
      <c r="J16" s="3">
        <f>SUM(I4:I15)</f>
        <v>78092.305999999997</v>
      </c>
      <c r="M16" s="1" t="s">
        <v>49</v>
      </c>
      <c r="N16" s="1" t="s">
        <v>13</v>
      </c>
      <c r="O16" s="1" t="s">
        <v>25</v>
      </c>
      <c r="P16" s="1" t="s">
        <v>15</v>
      </c>
      <c r="Q16" s="1">
        <v>10941</v>
      </c>
      <c r="R16" s="1">
        <v>0</v>
      </c>
      <c r="S16" s="1">
        <v>65301</v>
      </c>
      <c r="T16" s="1">
        <v>0.16800000000000001</v>
      </c>
      <c r="U16" s="1">
        <v>12726.657999999999</v>
      </c>
    </row>
    <row r="17" spans="1:21">
      <c r="M17" s="1" t="s">
        <v>49</v>
      </c>
      <c r="N17" s="1" t="s">
        <v>13</v>
      </c>
      <c r="O17" s="1" t="s">
        <v>25</v>
      </c>
      <c r="P17" s="1" t="s">
        <v>16</v>
      </c>
      <c r="Q17" s="1">
        <v>7499</v>
      </c>
      <c r="R17" s="1">
        <v>0</v>
      </c>
      <c r="S17" s="1">
        <v>65564</v>
      </c>
      <c r="T17" s="1">
        <v>0.114</v>
      </c>
      <c r="U17" s="1">
        <v>12684.45</v>
      </c>
    </row>
    <row r="18" spans="1:21">
      <c r="A18" s="1" t="s">
        <v>49</v>
      </c>
      <c r="B18" s="1" t="s">
        <v>13</v>
      </c>
      <c r="C18" s="1" t="s">
        <v>19</v>
      </c>
      <c r="D18" s="1" t="s">
        <v>15</v>
      </c>
      <c r="E18" s="1">
        <v>15098</v>
      </c>
      <c r="F18" s="1">
        <v>0</v>
      </c>
      <c r="G18" s="1">
        <v>73835</v>
      </c>
      <c r="H18" s="1">
        <v>0.20399999999999999</v>
      </c>
      <c r="I18" s="1">
        <v>3751.692</v>
      </c>
      <c r="M18" s="1" t="s">
        <v>49</v>
      </c>
      <c r="N18" s="1" t="s">
        <v>13</v>
      </c>
      <c r="O18" s="1" t="s">
        <v>25</v>
      </c>
      <c r="P18" s="1" t="s">
        <v>17</v>
      </c>
      <c r="Q18" s="1">
        <v>87209</v>
      </c>
      <c r="R18" s="1">
        <v>0</v>
      </c>
      <c r="S18" s="1">
        <v>605514</v>
      </c>
      <c r="T18" s="1">
        <v>0.14399999999999999</v>
      </c>
      <c r="U18" s="1">
        <v>144494.302</v>
      </c>
    </row>
    <row r="19" spans="1:21">
      <c r="A19" s="1" t="s">
        <v>49</v>
      </c>
      <c r="B19" s="1" t="s">
        <v>13</v>
      </c>
      <c r="C19" s="1" t="s">
        <v>19</v>
      </c>
      <c r="D19" s="1" t="s">
        <v>16</v>
      </c>
      <c r="E19" s="1">
        <v>5782</v>
      </c>
      <c r="F19" s="1">
        <v>0</v>
      </c>
      <c r="G19" s="1">
        <v>44730</v>
      </c>
      <c r="H19" s="1">
        <v>0.129</v>
      </c>
      <c r="I19" s="1">
        <v>2806.4</v>
      </c>
      <c r="M19" s="2" t="s">
        <v>24</v>
      </c>
      <c r="N19" s="2" t="str">
        <f>N18</f>
        <v>bert-base-uncased</v>
      </c>
      <c r="O19" s="2"/>
      <c r="P19" s="2"/>
      <c r="Q19" s="3">
        <f t="shared" ref="Q19:S19" si="0">SUM(Q4:Q18)</f>
        <v>319203</v>
      </c>
      <c r="R19" s="3">
        <f t="shared" si="0"/>
        <v>0</v>
      </c>
      <c r="S19" s="3">
        <f t="shared" si="0"/>
        <v>4252349</v>
      </c>
      <c r="T19" s="3">
        <f>ROUND(Q19/S19,3)</f>
        <v>7.4999999999999997E-2</v>
      </c>
      <c r="U19" s="3">
        <f>SUM(U4:U18)</f>
        <v>346728.46700000006</v>
      </c>
    </row>
    <row r="20" spans="1:21">
      <c r="A20" s="1" t="s">
        <v>49</v>
      </c>
      <c r="B20" s="1" t="s">
        <v>13</v>
      </c>
      <c r="C20" s="1" t="s">
        <v>19</v>
      </c>
      <c r="D20" s="1" t="s">
        <v>17</v>
      </c>
      <c r="E20" s="1">
        <v>3962</v>
      </c>
      <c r="F20" s="1">
        <v>0</v>
      </c>
      <c r="G20" s="1">
        <v>266079</v>
      </c>
      <c r="H20" s="1">
        <v>1.4999999999999999E-2</v>
      </c>
      <c r="I20" s="1">
        <v>13981.304</v>
      </c>
      <c r="M20" s="1"/>
      <c r="N20" s="1"/>
      <c r="O20" s="1"/>
      <c r="P20" s="1"/>
      <c r="Q20" s="1"/>
      <c r="R20" s="1"/>
      <c r="S20" s="1"/>
      <c r="T20" s="1"/>
      <c r="U20" s="1"/>
    </row>
    <row r="21" spans="1:21">
      <c r="A21" s="1" t="s">
        <v>49</v>
      </c>
      <c r="B21" s="1" t="s">
        <v>18</v>
      </c>
      <c r="C21" s="1" t="s">
        <v>19</v>
      </c>
      <c r="D21" s="1" t="s">
        <v>15</v>
      </c>
      <c r="E21" s="1">
        <v>11940</v>
      </c>
      <c r="F21" s="1">
        <v>0</v>
      </c>
      <c r="G21" s="1">
        <v>69227</v>
      </c>
      <c r="H21" s="1">
        <v>0.17199999999999999</v>
      </c>
      <c r="I21" s="1">
        <v>5592.1109999999999</v>
      </c>
      <c r="M21" s="1" t="s">
        <v>49</v>
      </c>
      <c r="N21" s="1" t="s">
        <v>18</v>
      </c>
      <c r="O21" s="1" t="s">
        <v>14</v>
      </c>
      <c r="P21" s="1" t="s">
        <v>15</v>
      </c>
      <c r="Q21" s="1">
        <v>0</v>
      </c>
      <c r="R21" s="1">
        <v>0</v>
      </c>
      <c r="S21" s="1">
        <v>88</v>
      </c>
      <c r="T21" s="1">
        <v>0</v>
      </c>
      <c r="U21" s="1">
        <v>2321.8870000000002</v>
      </c>
    </row>
    <row r="22" spans="1:21">
      <c r="A22" s="1" t="s">
        <v>49</v>
      </c>
      <c r="B22" s="1" t="s">
        <v>18</v>
      </c>
      <c r="C22" s="1" t="s">
        <v>19</v>
      </c>
      <c r="D22" s="1" t="s">
        <v>16</v>
      </c>
      <c r="E22" s="1">
        <v>1312</v>
      </c>
      <c r="F22" s="1">
        <v>0</v>
      </c>
      <c r="G22" s="1">
        <v>44214</v>
      </c>
      <c r="H22" s="1">
        <v>0.03</v>
      </c>
      <c r="I22" s="1">
        <v>3873.6729999999998</v>
      </c>
      <c r="M22" s="1" t="s">
        <v>49</v>
      </c>
      <c r="N22" s="1" t="s">
        <v>18</v>
      </c>
      <c r="O22" s="1" t="s">
        <v>14</v>
      </c>
      <c r="P22" s="1" t="s">
        <v>16</v>
      </c>
      <c r="Q22" s="1">
        <v>0</v>
      </c>
      <c r="R22" s="1">
        <v>0</v>
      </c>
      <c r="S22" s="1">
        <v>1159</v>
      </c>
      <c r="T22" s="1">
        <v>0</v>
      </c>
      <c r="U22" s="1">
        <v>2466.1849999999999</v>
      </c>
    </row>
    <row r="23" spans="1:21" ht="15.75" customHeight="1">
      <c r="A23" s="1" t="s">
        <v>49</v>
      </c>
      <c r="B23" s="1" t="s">
        <v>18</v>
      </c>
      <c r="C23" s="1" t="s">
        <v>19</v>
      </c>
      <c r="D23" s="1" t="s">
        <v>17</v>
      </c>
      <c r="E23" s="1">
        <v>17120</v>
      </c>
      <c r="F23" s="1">
        <v>0</v>
      </c>
      <c r="G23" s="1">
        <v>241029</v>
      </c>
      <c r="H23" s="1">
        <v>7.0999999999999994E-2</v>
      </c>
      <c r="I23" s="1">
        <v>19356.740000000002</v>
      </c>
      <c r="M23" s="1" t="s">
        <v>49</v>
      </c>
      <c r="N23" s="1" t="s">
        <v>18</v>
      </c>
      <c r="O23" s="1" t="s">
        <v>14</v>
      </c>
      <c r="P23" s="1" t="s">
        <v>17</v>
      </c>
      <c r="Q23" s="1">
        <v>0</v>
      </c>
      <c r="R23" s="1">
        <v>0</v>
      </c>
      <c r="S23" s="1">
        <v>7043</v>
      </c>
      <c r="T23" s="1">
        <v>0</v>
      </c>
      <c r="U23" s="1">
        <v>14806.387000000001</v>
      </c>
    </row>
    <row r="24" spans="1:21" ht="15.75" customHeight="1">
      <c r="A24" s="1" t="s">
        <v>49</v>
      </c>
      <c r="B24" s="1" t="s">
        <v>20</v>
      </c>
      <c r="C24" s="1" t="s">
        <v>19</v>
      </c>
      <c r="D24" s="1" t="s">
        <v>15</v>
      </c>
      <c r="E24" s="1">
        <v>7024</v>
      </c>
      <c r="F24" s="1">
        <v>0</v>
      </c>
      <c r="G24" s="1">
        <v>69227</v>
      </c>
      <c r="H24" s="1">
        <v>0.10100000000000001</v>
      </c>
      <c r="I24" s="1">
        <v>3755.8220000000001</v>
      </c>
      <c r="M24" s="1" t="s">
        <v>49</v>
      </c>
      <c r="N24" s="1" t="s">
        <v>18</v>
      </c>
      <c r="O24" s="1" t="s">
        <v>19</v>
      </c>
      <c r="P24" s="1" t="s">
        <v>15</v>
      </c>
      <c r="Q24" s="1">
        <v>11940</v>
      </c>
      <c r="R24" s="1">
        <v>0</v>
      </c>
      <c r="S24" s="1">
        <v>69227</v>
      </c>
      <c r="T24" s="1">
        <v>0.17199999999999999</v>
      </c>
      <c r="U24" s="1">
        <v>5592.1109999999999</v>
      </c>
    </row>
    <row r="25" spans="1:21" ht="15.75" customHeight="1">
      <c r="A25" s="1" t="s">
        <v>49</v>
      </c>
      <c r="B25" s="1" t="s">
        <v>20</v>
      </c>
      <c r="C25" s="1" t="s">
        <v>19</v>
      </c>
      <c r="D25" s="1" t="s">
        <v>16</v>
      </c>
      <c r="E25" s="1">
        <v>6028</v>
      </c>
      <c r="F25" s="1">
        <v>0</v>
      </c>
      <c r="G25" s="1">
        <v>44214</v>
      </c>
      <c r="H25" s="1">
        <v>0.13600000000000001</v>
      </c>
      <c r="I25" s="1">
        <v>2717.3739999999998</v>
      </c>
      <c r="M25" s="1" t="s">
        <v>49</v>
      </c>
      <c r="N25" s="1" t="s">
        <v>18</v>
      </c>
      <c r="O25" s="1" t="s">
        <v>19</v>
      </c>
      <c r="P25" s="1" t="s">
        <v>16</v>
      </c>
      <c r="Q25" s="1">
        <v>1312</v>
      </c>
      <c r="R25" s="1">
        <v>0</v>
      </c>
      <c r="S25" s="1">
        <v>44214</v>
      </c>
      <c r="T25" s="1">
        <v>0.03</v>
      </c>
      <c r="U25" s="1">
        <v>3873.6729999999998</v>
      </c>
    </row>
    <row r="26" spans="1:21" ht="15.75" customHeight="1">
      <c r="A26" s="1" t="s">
        <v>49</v>
      </c>
      <c r="B26" s="1" t="s">
        <v>20</v>
      </c>
      <c r="C26" s="1" t="s">
        <v>19</v>
      </c>
      <c r="D26" s="1" t="s">
        <v>17</v>
      </c>
      <c r="E26" s="1">
        <v>12722</v>
      </c>
      <c r="F26" s="1">
        <v>0</v>
      </c>
      <c r="G26" s="1">
        <v>241029</v>
      </c>
      <c r="H26" s="1">
        <v>5.2999999999999999E-2</v>
      </c>
      <c r="I26" s="1">
        <v>12846.507</v>
      </c>
      <c r="M26" s="1" t="s">
        <v>49</v>
      </c>
      <c r="N26" s="1" t="s">
        <v>18</v>
      </c>
      <c r="O26" s="1" t="s">
        <v>19</v>
      </c>
      <c r="P26" s="1" t="s">
        <v>17</v>
      </c>
      <c r="Q26" s="1">
        <v>17120</v>
      </c>
      <c r="R26" s="1">
        <v>0</v>
      </c>
      <c r="S26" s="1">
        <v>241029</v>
      </c>
      <c r="T26" s="1">
        <v>7.0999999999999994E-2</v>
      </c>
      <c r="U26" s="1">
        <v>19356.740000000002</v>
      </c>
    </row>
    <row r="27" spans="1:21" ht="15.75" customHeight="1">
      <c r="A27" s="1" t="s">
        <v>49</v>
      </c>
      <c r="B27" s="1" t="s">
        <v>22</v>
      </c>
      <c r="C27" s="1" t="s">
        <v>19</v>
      </c>
      <c r="D27" s="1" t="s">
        <v>15</v>
      </c>
      <c r="E27" s="1">
        <v>847</v>
      </c>
      <c r="F27" s="1">
        <v>0</v>
      </c>
      <c r="G27" s="1">
        <v>73565</v>
      </c>
      <c r="H27" s="1">
        <v>1.2E-2</v>
      </c>
      <c r="I27" s="1">
        <v>3742.6559999999999</v>
      </c>
      <c r="M27" s="1" t="s">
        <v>49</v>
      </c>
      <c r="N27" s="1" t="s">
        <v>18</v>
      </c>
      <c r="O27" s="1" t="s">
        <v>21</v>
      </c>
      <c r="P27" s="1" t="s">
        <v>15</v>
      </c>
      <c r="Q27" s="1">
        <v>9609</v>
      </c>
      <c r="R27" s="1">
        <v>0</v>
      </c>
      <c r="S27" s="1">
        <v>164746</v>
      </c>
      <c r="T27" s="1">
        <v>5.8000000000000003E-2</v>
      </c>
      <c r="U27" s="1">
        <v>11427.254999999999</v>
      </c>
    </row>
    <row r="28" spans="1:21" ht="15.75" customHeight="1">
      <c r="A28" s="1" t="s">
        <v>49</v>
      </c>
      <c r="B28" s="1" t="s">
        <v>22</v>
      </c>
      <c r="C28" s="1" t="s">
        <v>19</v>
      </c>
      <c r="D28" s="1" t="s">
        <v>16</v>
      </c>
      <c r="E28" s="1">
        <v>2719</v>
      </c>
      <c r="F28" s="1">
        <v>0</v>
      </c>
      <c r="G28" s="1">
        <v>47823</v>
      </c>
      <c r="H28" s="1">
        <v>5.7000000000000002E-2</v>
      </c>
      <c r="I28" s="1">
        <v>3011.864</v>
      </c>
      <c r="M28" s="1" t="s">
        <v>49</v>
      </c>
      <c r="N28" s="1" t="s">
        <v>18</v>
      </c>
      <c r="O28" s="1" t="s">
        <v>21</v>
      </c>
      <c r="P28" s="1" t="s">
        <v>16</v>
      </c>
      <c r="Q28" s="1">
        <v>8642</v>
      </c>
      <c r="R28" s="1">
        <v>0</v>
      </c>
      <c r="S28" s="1">
        <v>121069</v>
      </c>
      <c r="T28" s="1">
        <v>7.0999999999999994E-2</v>
      </c>
      <c r="U28" s="1">
        <v>8596.3780000000006</v>
      </c>
    </row>
    <row r="29" spans="1:21" ht="15.75" customHeight="1">
      <c r="A29" s="1" t="s">
        <v>49</v>
      </c>
      <c r="B29" s="1" t="s">
        <v>22</v>
      </c>
      <c r="C29" s="1" t="s">
        <v>19</v>
      </c>
      <c r="D29" s="1" t="s">
        <v>17</v>
      </c>
      <c r="E29" s="1">
        <v>3619</v>
      </c>
      <c r="F29" s="1">
        <v>0</v>
      </c>
      <c r="G29" s="1">
        <v>267709</v>
      </c>
      <c r="H29" s="1">
        <v>1.4E-2</v>
      </c>
      <c r="I29" s="1">
        <v>14034.572</v>
      </c>
      <c r="M29" s="1" t="s">
        <v>49</v>
      </c>
      <c r="N29" s="1" t="s">
        <v>18</v>
      </c>
      <c r="O29" s="1" t="s">
        <v>21</v>
      </c>
      <c r="P29" s="1" t="s">
        <v>17</v>
      </c>
      <c r="Q29" s="1">
        <v>67980</v>
      </c>
      <c r="R29" s="1">
        <v>0</v>
      </c>
      <c r="S29" s="1">
        <v>1182571</v>
      </c>
      <c r="T29" s="1">
        <v>5.7000000000000002E-2</v>
      </c>
      <c r="U29" s="1">
        <v>84891.259000000005</v>
      </c>
    </row>
    <row r="30" spans="1:21" ht="15.75" customHeight="1">
      <c r="A30" s="2" t="s">
        <v>24</v>
      </c>
      <c r="B30" s="2"/>
      <c r="C30" s="2"/>
      <c r="D30" s="2"/>
      <c r="E30" s="2"/>
      <c r="F30" s="2"/>
      <c r="G30" s="3">
        <f>SUM(G18:G29)</f>
        <v>1482681</v>
      </c>
      <c r="H30" s="3">
        <f>SUM(E18:E29)</f>
        <v>88173</v>
      </c>
      <c r="I30" s="3">
        <f>ROUND(H30/G30,3)</f>
        <v>5.8999999999999997E-2</v>
      </c>
      <c r="J30" s="3">
        <f>SUM(I18:I29)</f>
        <v>89470.714999999997</v>
      </c>
      <c r="M30" s="1" t="s">
        <v>49</v>
      </c>
      <c r="N30" s="1" t="s">
        <v>18</v>
      </c>
      <c r="O30" s="1" t="s">
        <v>23</v>
      </c>
      <c r="P30" s="1" t="s">
        <v>15</v>
      </c>
      <c r="Q30" s="1">
        <v>14920</v>
      </c>
      <c r="R30" s="1">
        <v>0</v>
      </c>
      <c r="S30" s="1">
        <v>164746</v>
      </c>
      <c r="T30" s="1">
        <v>9.0999999999999998E-2</v>
      </c>
      <c r="U30" s="1">
        <v>11443.777</v>
      </c>
    </row>
    <row r="31" spans="1:21" ht="15.75" customHeight="1">
      <c r="M31" s="1" t="s">
        <v>49</v>
      </c>
      <c r="N31" s="1" t="s">
        <v>18</v>
      </c>
      <c r="O31" s="1" t="s">
        <v>23</v>
      </c>
      <c r="P31" s="1" t="s">
        <v>16</v>
      </c>
      <c r="Q31" s="1">
        <v>9075</v>
      </c>
      <c r="R31" s="1">
        <v>0</v>
      </c>
      <c r="S31" s="1">
        <v>121069</v>
      </c>
      <c r="T31" s="1">
        <v>7.4999999999999997E-2</v>
      </c>
      <c r="U31" s="1">
        <v>8555.2369999999992</v>
      </c>
    </row>
    <row r="32" spans="1:21" ht="15.75" customHeight="1">
      <c r="A32" s="1" t="s">
        <v>49</v>
      </c>
      <c r="B32" s="1" t="s">
        <v>13</v>
      </c>
      <c r="C32" s="1" t="s">
        <v>21</v>
      </c>
      <c r="D32" s="1" t="s">
        <v>15</v>
      </c>
      <c r="E32" s="1">
        <v>27390</v>
      </c>
      <c r="F32" s="1">
        <v>0</v>
      </c>
      <c r="G32" s="1">
        <v>176548</v>
      </c>
      <c r="H32" s="1">
        <v>0.155</v>
      </c>
      <c r="I32" s="1">
        <v>7451.6769999999997</v>
      </c>
      <c r="M32" s="1" t="s">
        <v>49</v>
      </c>
      <c r="N32" s="1" t="s">
        <v>18</v>
      </c>
      <c r="O32" s="1" t="s">
        <v>23</v>
      </c>
      <c r="P32" s="1" t="s">
        <v>17</v>
      </c>
      <c r="Q32" s="1">
        <v>50984</v>
      </c>
      <c r="R32" s="1">
        <v>0</v>
      </c>
      <c r="S32" s="1">
        <v>1182571</v>
      </c>
      <c r="T32" s="1">
        <v>4.2999999999999997E-2</v>
      </c>
      <c r="U32" s="1">
        <v>85401.096999999994</v>
      </c>
    </row>
    <row r="33" spans="1:21" ht="15.75" customHeight="1">
      <c r="A33" s="1" t="s">
        <v>49</v>
      </c>
      <c r="B33" s="1" t="s">
        <v>13</v>
      </c>
      <c r="C33" s="1" t="s">
        <v>21</v>
      </c>
      <c r="D33" s="1" t="s">
        <v>16</v>
      </c>
      <c r="E33" s="1">
        <v>13613</v>
      </c>
      <c r="F33" s="1">
        <v>0</v>
      </c>
      <c r="G33" s="1">
        <v>128835</v>
      </c>
      <c r="H33" s="1">
        <v>0.106</v>
      </c>
      <c r="I33" s="1">
        <v>5656.5140000000001</v>
      </c>
      <c r="M33" s="1" t="s">
        <v>49</v>
      </c>
      <c r="N33" s="1" t="s">
        <v>18</v>
      </c>
      <c r="O33" s="1" t="s">
        <v>25</v>
      </c>
      <c r="P33" s="1" t="s">
        <v>15</v>
      </c>
      <c r="Q33" s="1">
        <v>18377</v>
      </c>
      <c r="R33" s="1">
        <v>0</v>
      </c>
      <c r="S33" s="1">
        <v>58373</v>
      </c>
      <c r="T33" s="1">
        <v>0.315</v>
      </c>
      <c r="U33" s="1">
        <v>12260.817999999999</v>
      </c>
    </row>
    <row r="34" spans="1:21" ht="15.75" customHeight="1">
      <c r="A34" s="1" t="s">
        <v>49</v>
      </c>
      <c r="B34" s="1" t="s">
        <v>13</v>
      </c>
      <c r="C34" s="1" t="s">
        <v>21</v>
      </c>
      <c r="D34" s="1" t="s">
        <v>17</v>
      </c>
      <c r="E34" s="1">
        <v>45809</v>
      </c>
      <c r="F34" s="1">
        <v>0</v>
      </c>
      <c r="G34" s="1">
        <v>1256135</v>
      </c>
      <c r="H34" s="1">
        <v>3.5999999999999997E-2</v>
      </c>
      <c r="I34" s="1">
        <v>55363.972000000002</v>
      </c>
      <c r="M34" s="1" t="s">
        <v>49</v>
      </c>
      <c r="N34" s="1" t="s">
        <v>18</v>
      </c>
      <c r="O34" s="1" t="s">
        <v>25</v>
      </c>
      <c r="P34" s="1" t="s">
        <v>16</v>
      </c>
      <c r="Q34" s="1">
        <v>19632</v>
      </c>
      <c r="R34" s="1">
        <v>0</v>
      </c>
      <c r="S34" s="1">
        <v>59794</v>
      </c>
      <c r="T34" s="1">
        <v>0.32800000000000001</v>
      </c>
      <c r="U34" s="1">
        <v>11994.895</v>
      </c>
    </row>
    <row r="35" spans="1:21" ht="15.75" customHeight="1">
      <c r="A35" s="1" t="s">
        <v>49</v>
      </c>
      <c r="B35" s="1" t="s">
        <v>18</v>
      </c>
      <c r="C35" s="1" t="s">
        <v>21</v>
      </c>
      <c r="D35" s="1" t="s">
        <v>15</v>
      </c>
      <c r="E35" s="1">
        <v>9609</v>
      </c>
      <c r="F35" s="1">
        <v>0</v>
      </c>
      <c r="G35" s="1">
        <v>164746</v>
      </c>
      <c r="H35" s="1">
        <v>5.8000000000000003E-2</v>
      </c>
      <c r="I35" s="1">
        <v>11427.254999999999</v>
      </c>
      <c r="M35" s="1" t="s">
        <v>49</v>
      </c>
      <c r="N35" s="1" t="s">
        <v>18</v>
      </c>
      <c r="O35" s="1" t="s">
        <v>25</v>
      </c>
      <c r="P35" s="1" t="s">
        <v>17</v>
      </c>
      <c r="Q35" s="1">
        <v>135741</v>
      </c>
      <c r="R35" s="1">
        <v>0</v>
      </c>
      <c r="S35" s="1">
        <v>573559</v>
      </c>
      <c r="T35" s="1">
        <v>0.23699999999999999</v>
      </c>
      <c r="U35" s="1">
        <v>137085.924</v>
      </c>
    </row>
    <row r="36" spans="1:21" ht="15.75" customHeight="1">
      <c r="A36" s="1" t="s">
        <v>49</v>
      </c>
      <c r="B36" s="1" t="s">
        <v>18</v>
      </c>
      <c r="C36" s="1" t="s">
        <v>21</v>
      </c>
      <c r="D36" s="1" t="s">
        <v>16</v>
      </c>
      <c r="E36" s="1">
        <v>8642</v>
      </c>
      <c r="F36" s="1">
        <v>0</v>
      </c>
      <c r="G36" s="1">
        <v>121069</v>
      </c>
      <c r="H36" s="1">
        <v>7.0999999999999994E-2</v>
      </c>
      <c r="I36" s="1">
        <v>8596.3780000000006</v>
      </c>
      <c r="M36" s="2" t="s">
        <v>24</v>
      </c>
      <c r="N36" s="2" t="str">
        <f>N35</f>
        <v>microsoft/deberta-base</v>
      </c>
      <c r="O36" s="2"/>
      <c r="P36" s="2"/>
      <c r="Q36" s="3">
        <f t="shared" ref="Q36:S36" si="1">SUM(Q21:Q35)</f>
        <v>365332</v>
      </c>
      <c r="R36" s="3">
        <f t="shared" si="1"/>
        <v>0</v>
      </c>
      <c r="S36" s="3">
        <f t="shared" si="1"/>
        <v>3991258</v>
      </c>
      <c r="T36" s="3">
        <f>ROUND(Q36/S36,3)</f>
        <v>9.1999999999999998E-2</v>
      </c>
      <c r="U36" s="3">
        <f>SUM(U21:U35)</f>
        <v>420073.62300000002</v>
      </c>
    </row>
    <row r="37" spans="1:21" ht="15.75" customHeight="1">
      <c r="A37" s="1" t="s">
        <v>49</v>
      </c>
      <c r="B37" s="1" t="s">
        <v>18</v>
      </c>
      <c r="C37" s="1" t="s">
        <v>21</v>
      </c>
      <c r="D37" s="1" t="s">
        <v>17</v>
      </c>
      <c r="E37" s="1">
        <v>67980</v>
      </c>
      <c r="F37" s="1">
        <v>0</v>
      </c>
      <c r="G37" s="1">
        <v>1182571</v>
      </c>
      <c r="H37" s="1">
        <v>5.7000000000000002E-2</v>
      </c>
      <c r="I37" s="1">
        <v>84891.259000000005</v>
      </c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>
      <c r="A38" s="1" t="s">
        <v>49</v>
      </c>
      <c r="B38" s="1" t="s">
        <v>20</v>
      </c>
      <c r="C38" s="1" t="s">
        <v>21</v>
      </c>
      <c r="D38" s="1" t="s">
        <v>15</v>
      </c>
      <c r="E38" s="1">
        <v>13949</v>
      </c>
      <c r="F38" s="1">
        <v>0</v>
      </c>
      <c r="G38" s="1">
        <v>164746</v>
      </c>
      <c r="H38" s="1">
        <v>8.5000000000000006E-2</v>
      </c>
      <c r="I38" s="1">
        <v>6987.9279999999999</v>
      </c>
      <c r="M38" s="1" t="s">
        <v>49</v>
      </c>
      <c r="N38" s="1" t="s">
        <v>22</v>
      </c>
      <c r="O38" s="1" t="s">
        <v>14</v>
      </c>
      <c r="P38" s="1" t="s">
        <v>15</v>
      </c>
      <c r="Q38" s="1">
        <v>0</v>
      </c>
      <c r="R38" s="1">
        <v>0</v>
      </c>
      <c r="S38" s="1">
        <v>88</v>
      </c>
      <c r="T38" s="1">
        <v>0</v>
      </c>
      <c r="U38" s="1">
        <v>2323.096</v>
      </c>
    </row>
    <row r="39" spans="1:21" ht="15.75" customHeight="1">
      <c r="A39" s="1" t="s">
        <v>49</v>
      </c>
      <c r="B39" s="1" t="s">
        <v>20</v>
      </c>
      <c r="C39" s="1" t="s">
        <v>21</v>
      </c>
      <c r="D39" s="1" t="s">
        <v>16</v>
      </c>
      <c r="E39" s="1">
        <v>9373</v>
      </c>
      <c r="F39" s="1">
        <v>0</v>
      </c>
      <c r="G39" s="1">
        <v>121069</v>
      </c>
      <c r="H39" s="1">
        <v>7.6999999999999999E-2</v>
      </c>
      <c r="I39" s="1">
        <v>5286.125</v>
      </c>
      <c r="M39" s="1" t="s">
        <v>49</v>
      </c>
      <c r="N39" s="1" t="s">
        <v>22</v>
      </c>
      <c r="O39" s="1" t="s">
        <v>14</v>
      </c>
      <c r="P39" s="1" t="s">
        <v>16</v>
      </c>
      <c r="Q39" s="1">
        <v>0</v>
      </c>
      <c r="R39" s="1">
        <v>0</v>
      </c>
      <c r="S39" s="1">
        <v>1159</v>
      </c>
      <c r="T39" s="1">
        <v>0</v>
      </c>
      <c r="U39" s="1">
        <v>2444.5970000000002</v>
      </c>
    </row>
    <row r="40" spans="1:21" ht="15.75" customHeight="1">
      <c r="A40" s="1" t="s">
        <v>49</v>
      </c>
      <c r="B40" s="1" t="s">
        <v>20</v>
      </c>
      <c r="C40" s="1" t="s">
        <v>21</v>
      </c>
      <c r="D40" s="1" t="s">
        <v>17</v>
      </c>
      <c r="E40" s="1">
        <v>49184</v>
      </c>
      <c r="F40" s="1">
        <v>0</v>
      </c>
      <c r="G40" s="1">
        <v>1182571</v>
      </c>
      <c r="H40" s="1">
        <v>4.2000000000000003E-2</v>
      </c>
      <c r="I40" s="1">
        <v>51866.330999999998</v>
      </c>
      <c r="M40" s="1" t="s">
        <v>49</v>
      </c>
      <c r="N40" s="1" t="s">
        <v>22</v>
      </c>
      <c r="O40" s="1" t="s">
        <v>14</v>
      </c>
      <c r="P40" s="1" t="s">
        <v>17</v>
      </c>
      <c r="Q40" s="1">
        <v>0</v>
      </c>
      <c r="R40" s="1">
        <v>0</v>
      </c>
      <c r="S40" s="1">
        <v>7043</v>
      </c>
      <c r="T40" s="1">
        <v>0</v>
      </c>
      <c r="U40" s="1">
        <v>14676.49</v>
      </c>
    </row>
    <row r="41" spans="1:21" ht="15.75" customHeight="1">
      <c r="A41" s="1" t="s">
        <v>49</v>
      </c>
      <c r="B41" s="1" t="s">
        <v>22</v>
      </c>
      <c r="C41" s="1" t="s">
        <v>21</v>
      </c>
      <c r="D41" s="1" t="s">
        <v>15</v>
      </c>
      <c r="E41" s="1">
        <v>15875</v>
      </c>
      <c r="F41" s="1">
        <v>0</v>
      </c>
      <c r="G41" s="1">
        <v>174890</v>
      </c>
      <c r="H41" s="1">
        <v>9.0999999999999998E-2</v>
      </c>
      <c r="I41" s="1">
        <v>7657.7849999999999</v>
      </c>
      <c r="M41" s="1" t="s">
        <v>49</v>
      </c>
      <c r="N41" s="1" t="s">
        <v>22</v>
      </c>
      <c r="O41" s="1" t="s">
        <v>19</v>
      </c>
      <c r="P41" s="1" t="s">
        <v>15</v>
      </c>
      <c r="Q41" s="1">
        <v>847</v>
      </c>
      <c r="R41" s="1">
        <v>0</v>
      </c>
      <c r="S41" s="1">
        <v>73565</v>
      </c>
      <c r="T41" s="1">
        <v>1.2E-2</v>
      </c>
      <c r="U41" s="1">
        <v>3742.6559999999999</v>
      </c>
    </row>
    <row r="42" spans="1:21" ht="15.75" customHeight="1">
      <c r="A42" s="1" t="s">
        <v>49</v>
      </c>
      <c r="B42" s="1" t="s">
        <v>22</v>
      </c>
      <c r="C42" s="1" t="s">
        <v>21</v>
      </c>
      <c r="D42" s="1" t="s">
        <v>16</v>
      </c>
      <c r="E42" s="1">
        <v>13966</v>
      </c>
      <c r="F42" s="1">
        <v>0</v>
      </c>
      <c r="G42" s="1">
        <v>128945</v>
      </c>
      <c r="H42" s="1">
        <v>0.108</v>
      </c>
      <c r="I42" s="1">
        <v>5686.634</v>
      </c>
      <c r="M42" s="1" t="s">
        <v>49</v>
      </c>
      <c r="N42" s="1" t="s">
        <v>22</v>
      </c>
      <c r="O42" s="1" t="s">
        <v>19</v>
      </c>
      <c r="P42" s="1" t="s">
        <v>16</v>
      </c>
      <c r="Q42" s="1">
        <v>2719</v>
      </c>
      <c r="R42" s="1">
        <v>0</v>
      </c>
      <c r="S42" s="1">
        <v>47823</v>
      </c>
      <c r="T42" s="1">
        <v>5.7000000000000002E-2</v>
      </c>
      <c r="U42" s="1">
        <v>3011.864</v>
      </c>
    </row>
    <row r="43" spans="1:21" ht="15.75" customHeight="1">
      <c r="A43" s="1" t="s">
        <v>49</v>
      </c>
      <c r="B43" s="1" t="s">
        <v>22</v>
      </c>
      <c r="C43" s="1" t="s">
        <v>21</v>
      </c>
      <c r="D43" s="1" t="s">
        <v>17</v>
      </c>
      <c r="E43" s="1">
        <v>49539</v>
      </c>
      <c r="F43" s="1">
        <v>0</v>
      </c>
      <c r="G43" s="1">
        <v>1268117</v>
      </c>
      <c r="H43" s="1">
        <v>3.9E-2</v>
      </c>
      <c r="I43" s="1">
        <v>55229.262000000002</v>
      </c>
      <c r="M43" s="1" t="s">
        <v>49</v>
      </c>
      <c r="N43" s="1" t="s">
        <v>22</v>
      </c>
      <c r="O43" s="1" t="s">
        <v>19</v>
      </c>
      <c r="P43" s="1" t="s">
        <v>17</v>
      </c>
      <c r="Q43" s="1">
        <v>3619</v>
      </c>
      <c r="R43" s="1">
        <v>0</v>
      </c>
      <c r="S43" s="1">
        <v>267709</v>
      </c>
      <c r="T43" s="1">
        <v>1.4E-2</v>
      </c>
      <c r="U43" s="1">
        <v>14034.572</v>
      </c>
    </row>
    <row r="44" spans="1:21" ht="15.75" customHeight="1">
      <c r="A44" s="2" t="s">
        <v>24</v>
      </c>
      <c r="B44" s="2"/>
      <c r="C44" s="2"/>
      <c r="D44" s="2"/>
      <c r="E44" s="2">
        <f>SUM(E32:E43)</f>
        <v>324929</v>
      </c>
      <c r="F44" s="2"/>
      <c r="G44" s="3">
        <f>SUM(G32:G43)</f>
        <v>6070242</v>
      </c>
      <c r="H44" s="3">
        <f>SUM(E32:E43)</f>
        <v>324929</v>
      </c>
      <c r="I44" s="3">
        <f>ROUND(H44/G44,3)</f>
        <v>5.3999999999999999E-2</v>
      </c>
      <c r="J44" s="3">
        <f>SUM(I32:I43)</f>
        <v>306101.12</v>
      </c>
      <c r="M44" s="1" t="s">
        <v>49</v>
      </c>
      <c r="N44" s="1" t="s">
        <v>22</v>
      </c>
      <c r="O44" s="1" t="s">
        <v>21</v>
      </c>
      <c r="P44" s="1" t="s">
        <v>15</v>
      </c>
      <c r="Q44" s="1">
        <v>15875</v>
      </c>
      <c r="R44" s="1">
        <v>0</v>
      </c>
      <c r="S44" s="1">
        <v>174890</v>
      </c>
      <c r="T44" s="1">
        <v>9.0999999999999998E-2</v>
      </c>
      <c r="U44" s="1">
        <v>7657.7849999999999</v>
      </c>
    </row>
    <row r="45" spans="1:21" ht="15.75" customHeight="1">
      <c r="M45" s="1" t="s">
        <v>49</v>
      </c>
      <c r="N45" s="1" t="s">
        <v>22</v>
      </c>
      <c r="O45" s="1" t="s">
        <v>21</v>
      </c>
      <c r="P45" s="1" t="s">
        <v>16</v>
      </c>
      <c r="Q45" s="1">
        <v>13966</v>
      </c>
      <c r="R45" s="1">
        <v>0</v>
      </c>
      <c r="S45" s="1">
        <v>128945</v>
      </c>
      <c r="T45" s="1">
        <v>0.108</v>
      </c>
      <c r="U45" s="1">
        <v>5686.634</v>
      </c>
    </row>
    <row r="46" spans="1:21" ht="15.75" customHeight="1">
      <c r="A46" s="1" t="s">
        <v>49</v>
      </c>
      <c r="B46" s="1" t="s">
        <v>13</v>
      </c>
      <c r="C46" s="1" t="s">
        <v>23</v>
      </c>
      <c r="D46" s="1" t="s">
        <v>15</v>
      </c>
      <c r="E46" s="1">
        <v>31843</v>
      </c>
      <c r="F46" s="1">
        <v>0</v>
      </c>
      <c r="G46" s="1">
        <v>176548</v>
      </c>
      <c r="H46" s="1">
        <v>0.18</v>
      </c>
      <c r="I46" s="1">
        <v>7469.8310000000001</v>
      </c>
      <c r="M46" s="1" t="s">
        <v>49</v>
      </c>
      <c r="N46" s="1" t="s">
        <v>22</v>
      </c>
      <c r="O46" s="1" t="s">
        <v>21</v>
      </c>
      <c r="P46" s="1" t="s">
        <v>17</v>
      </c>
      <c r="Q46" s="1">
        <v>49539</v>
      </c>
      <c r="R46" s="1">
        <v>0</v>
      </c>
      <c r="S46" s="1">
        <v>1268117</v>
      </c>
      <c r="T46" s="1">
        <v>3.9E-2</v>
      </c>
      <c r="U46" s="1">
        <v>55229.262000000002</v>
      </c>
    </row>
    <row r="47" spans="1:21" ht="15.75" customHeight="1">
      <c r="A47" s="1" t="s">
        <v>49</v>
      </c>
      <c r="B47" s="1" t="s">
        <v>13</v>
      </c>
      <c r="C47" s="1" t="s">
        <v>23</v>
      </c>
      <c r="D47" s="1" t="s">
        <v>16</v>
      </c>
      <c r="E47" s="1">
        <v>21385</v>
      </c>
      <c r="F47" s="1">
        <v>0</v>
      </c>
      <c r="G47" s="1">
        <v>128835</v>
      </c>
      <c r="H47" s="1">
        <v>0.16600000000000001</v>
      </c>
      <c r="I47" s="1">
        <v>5663.7139999999999</v>
      </c>
      <c r="M47" s="1" t="s">
        <v>49</v>
      </c>
      <c r="N47" s="1" t="s">
        <v>22</v>
      </c>
      <c r="O47" s="1" t="s">
        <v>23</v>
      </c>
      <c r="P47" s="1" t="s">
        <v>15</v>
      </c>
      <c r="Q47" s="1">
        <v>16173</v>
      </c>
      <c r="R47" s="1">
        <v>0</v>
      </c>
      <c r="S47" s="1">
        <v>174890</v>
      </c>
      <c r="T47" s="1">
        <v>9.1999999999999998E-2</v>
      </c>
      <c r="U47" s="1">
        <v>7649.3050000000003</v>
      </c>
    </row>
    <row r="48" spans="1:21" ht="15.75" customHeight="1">
      <c r="A48" s="1" t="s">
        <v>49</v>
      </c>
      <c r="B48" s="1" t="s">
        <v>13</v>
      </c>
      <c r="C48" s="1" t="s">
        <v>23</v>
      </c>
      <c r="D48" s="1" t="s">
        <v>17</v>
      </c>
      <c r="E48" s="1">
        <v>48672</v>
      </c>
      <c r="F48" s="1">
        <v>0</v>
      </c>
      <c r="G48" s="1">
        <v>1256135</v>
      </c>
      <c r="H48" s="1">
        <v>3.9E-2</v>
      </c>
      <c r="I48" s="1">
        <v>54788.317000000003</v>
      </c>
      <c r="M48" s="1" t="s">
        <v>49</v>
      </c>
      <c r="N48" s="1" t="s">
        <v>22</v>
      </c>
      <c r="O48" s="1" t="s">
        <v>23</v>
      </c>
      <c r="P48" s="1" t="s">
        <v>16</v>
      </c>
      <c r="Q48" s="1">
        <v>9367</v>
      </c>
      <c r="R48" s="1">
        <v>0</v>
      </c>
      <c r="S48" s="1">
        <v>128945</v>
      </c>
      <c r="T48" s="1">
        <v>7.2999999999999995E-2</v>
      </c>
      <c r="U48" s="1">
        <v>5674.0559999999996</v>
      </c>
    </row>
    <row r="49" spans="1:22" ht="15.75" customHeight="1">
      <c r="A49" s="1" t="s">
        <v>49</v>
      </c>
      <c r="B49" s="1" t="s">
        <v>18</v>
      </c>
      <c r="C49" s="1" t="s">
        <v>23</v>
      </c>
      <c r="D49" s="1" t="s">
        <v>15</v>
      </c>
      <c r="E49" s="1">
        <v>14920</v>
      </c>
      <c r="F49" s="1">
        <v>0</v>
      </c>
      <c r="G49" s="1">
        <v>164746</v>
      </c>
      <c r="H49" s="1">
        <v>9.0999999999999998E-2</v>
      </c>
      <c r="I49" s="1">
        <v>11443.777</v>
      </c>
      <c r="M49" s="1" t="s">
        <v>49</v>
      </c>
      <c r="N49" s="1" t="s">
        <v>22</v>
      </c>
      <c r="O49" s="1" t="s">
        <v>23</v>
      </c>
      <c r="P49" s="1" t="s">
        <v>17</v>
      </c>
      <c r="Q49" s="1">
        <v>65134</v>
      </c>
      <c r="R49" s="1">
        <v>0</v>
      </c>
      <c r="S49" s="1">
        <v>1268117</v>
      </c>
      <c r="T49" s="1">
        <v>5.0999999999999997E-2</v>
      </c>
      <c r="U49" s="1">
        <v>56151.938000000002</v>
      </c>
    </row>
    <row r="50" spans="1:22" ht="15.75" customHeight="1">
      <c r="A50" s="1" t="s">
        <v>49</v>
      </c>
      <c r="B50" s="1" t="s">
        <v>18</v>
      </c>
      <c r="C50" s="1" t="s">
        <v>23</v>
      </c>
      <c r="D50" s="1" t="s">
        <v>16</v>
      </c>
      <c r="E50" s="1">
        <v>9075</v>
      </c>
      <c r="F50" s="1">
        <v>0</v>
      </c>
      <c r="G50" s="1">
        <v>121069</v>
      </c>
      <c r="H50" s="1">
        <v>7.4999999999999997E-2</v>
      </c>
      <c r="I50" s="1">
        <v>8555.2369999999992</v>
      </c>
      <c r="M50" s="1" t="s">
        <v>49</v>
      </c>
      <c r="N50" s="1" t="s">
        <v>22</v>
      </c>
      <c r="O50" s="1" t="s">
        <v>25</v>
      </c>
      <c r="P50" s="1" t="s">
        <v>15</v>
      </c>
      <c r="Q50" s="1">
        <v>9041</v>
      </c>
      <c r="R50" s="1">
        <v>0</v>
      </c>
      <c r="S50" s="1">
        <v>65784</v>
      </c>
      <c r="T50" s="1">
        <v>0.13700000000000001</v>
      </c>
      <c r="U50" s="1">
        <v>12832.108</v>
      </c>
    </row>
    <row r="51" spans="1:22" ht="15.75" customHeight="1">
      <c r="A51" s="1" t="s">
        <v>49</v>
      </c>
      <c r="B51" s="1" t="s">
        <v>18</v>
      </c>
      <c r="C51" s="1" t="s">
        <v>23</v>
      </c>
      <c r="D51" s="1" t="s">
        <v>17</v>
      </c>
      <c r="E51" s="1">
        <v>50984</v>
      </c>
      <c r="F51" s="1">
        <v>0</v>
      </c>
      <c r="G51" s="1">
        <v>1182571</v>
      </c>
      <c r="H51" s="1">
        <v>4.2999999999999997E-2</v>
      </c>
      <c r="I51" s="1">
        <v>85401.096999999994</v>
      </c>
      <c r="M51" s="1" t="s">
        <v>49</v>
      </c>
      <c r="N51" s="1" t="s">
        <v>22</v>
      </c>
      <c r="O51" s="1" t="s">
        <v>25</v>
      </c>
      <c r="P51" s="1" t="s">
        <v>16</v>
      </c>
      <c r="Q51" s="1">
        <v>13053</v>
      </c>
      <c r="R51" s="1">
        <v>0</v>
      </c>
      <c r="S51" s="1">
        <v>65534</v>
      </c>
      <c r="T51" s="1">
        <v>0.19900000000000001</v>
      </c>
      <c r="U51" s="1">
        <v>12670.669</v>
      </c>
    </row>
    <row r="52" spans="1:22" ht="15.75" customHeight="1">
      <c r="A52" s="1" t="s">
        <v>49</v>
      </c>
      <c r="B52" s="1" t="s">
        <v>20</v>
      </c>
      <c r="C52" s="1" t="s">
        <v>23</v>
      </c>
      <c r="D52" s="1" t="s">
        <v>15</v>
      </c>
      <c r="E52" s="1">
        <v>15990</v>
      </c>
      <c r="F52" s="1">
        <v>0</v>
      </c>
      <c r="G52" s="1">
        <v>164746</v>
      </c>
      <c r="H52" s="1">
        <v>9.7000000000000003E-2</v>
      </c>
      <c r="I52" s="1">
        <v>6976.607</v>
      </c>
      <c r="M52" s="1" t="s">
        <v>49</v>
      </c>
      <c r="N52" s="1" t="s">
        <v>22</v>
      </c>
      <c r="O52" s="1" t="s">
        <v>25</v>
      </c>
      <c r="P52" s="1" t="s">
        <v>17</v>
      </c>
      <c r="Q52" s="1">
        <v>97561</v>
      </c>
      <c r="R52" s="1">
        <v>0</v>
      </c>
      <c r="S52" s="1">
        <v>610034</v>
      </c>
      <c r="T52" s="1">
        <v>0.16</v>
      </c>
      <c r="U52" s="1">
        <v>145334.389</v>
      </c>
    </row>
    <row r="53" spans="1:22" ht="15.75" customHeight="1">
      <c r="A53" s="1" t="s">
        <v>49</v>
      </c>
      <c r="B53" s="1" t="s">
        <v>20</v>
      </c>
      <c r="C53" s="1" t="s">
        <v>23</v>
      </c>
      <c r="D53" s="1" t="s">
        <v>16</v>
      </c>
      <c r="E53" s="1">
        <v>10211</v>
      </c>
      <c r="F53" s="1">
        <v>0</v>
      </c>
      <c r="G53" s="1">
        <v>121069</v>
      </c>
      <c r="H53" s="1">
        <v>8.4000000000000005E-2</v>
      </c>
      <c r="I53" s="1">
        <v>5341.692</v>
      </c>
      <c r="M53" s="2" t="s">
        <v>24</v>
      </c>
      <c r="N53" s="2" t="str">
        <f>N52</f>
        <v>nlpaueb/legal-bert-base-uncased</v>
      </c>
      <c r="O53" s="2"/>
      <c r="P53" s="2"/>
      <c r="Q53" s="3">
        <f t="shared" ref="Q53:S53" si="2">SUM(Q38:Q52)</f>
        <v>296894</v>
      </c>
      <c r="R53" s="3">
        <f t="shared" si="2"/>
        <v>0</v>
      </c>
      <c r="S53" s="3">
        <f t="shared" si="2"/>
        <v>4282643</v>
      </c>
      <c r="T53" s="3">
        <f>ROUND(Q53/S53,3)</f>
        <v>6.9000000000000006E-2</v>
      </c>
      <c r="U53" s="3">
        <f>SUM(U38:U52)</f>
        <v>349119.42099999997</v>
      </c>
    </row>
    <row r="54" spans="1:22" ht="15.75" customHeight="1">
      <c r="A54" s="1" t="s">
        <v>49</v>
      </c>
      <c r="B54" s="1" t="s">
        <v>20</v>
      </c>
      <c r="C54" s="1" t="s">
        <v>23</v>
      </c>
      <c r="D54" s="1" t="s">
        <v>17</v>
      </c>
      <c r="E54" s="1">
        <v>83998</v>
      </c>
      <c r="F54" s="1">
        <v>0</v>
      </c>
      <c r="G54" s="1">
        <v>1182571</v>
      </c>
      <c r="H54" s="1">
        <v>7.0999999999999994E-2</v>
      </c>
      <c r="I54" s="1">
        <v>52150.28</v>
      </c>
      <c r="M54" s="1"/>
      <c r="N54" s="1"/>
      <c r="O54" s="1"/>
      <c r="P54" s="1"/>
      <c r="Q54" s="1"/>
      <c r="R54" s="1"/>
      <c r="S54" s="1"/>
      <c r="T54" s="1"/>
      <c r="U54" s="1"/>
    </row>
    <row r="55" spans="1:22" ht="15.75" customHeight="1">
      <c r="A55" s="1" t="s">
        <v>49</v>
      </c>
      <c r="B55" s="1" t="s">
        <v>22</v>
      </c>
      <c r="C55" s="1" t="s">
        <v>23</v>
      </c>
      <c r="D55" s="1" t="s">
        <v>15</v>
      </c>
      <c r="E55" s="1">
        <v>16173</v>
      </c>
      <c r="F55" s="1">
        <v>0</v>
      </c>
      <c r="G55" s="1">
        <v>174890</v>
      </c>
      <c r="H55" s="1">
        <v>9.1999999999999998E-2</v>
      </c>
      <c r="I55" s="1">
        <v>7649.3050000000003</v>
      </c>
      <c r="M55" s="1" t="s">
        <v>49</v>
      </c>
      <c r="N55" s="1" t="s">
        <v>20</v>
      </c>
      <c r="O55" s="1" t="s">
        <v>14</v>
      </c>
      <c r="P55" s="1" t="s">
        <v>15</v>
      </c>
      <c r="Q55" s="1">
        <v>0</v>
      </c>
      <c r="R55" s="1">
        <v>0</v>
      </c>
      <c r="S55" s="1">
        <v>88</v>
      </c>
      <c r="T55" s="1">
        <v>0</v>
      </c>
      <c r="U55" s="1">
        <v>2324.8879999999999</v>
      </c>
    </row>
    <row r="56" spans="1:22" ht="15.75" customHeight="1">
      <c r="A56" s="1" t="s">
        <v>49</v>
      </c>
      <c r="B56" s="1" t="s">
        <v>22</v>
      </c>
      <c r="C56" s="1" t="s">
        <v>23</v>
      </c>
      <c r="D56" s="1" t="s">
        <v>16</v>
      </c>
      <c r="E56" s="1">
        <v>9367</v>
      </c>
      <c r="F56" s="1">
        <v>0</v>
      </c>
      <c r="G56" s="1">
        <v>128945</v>
      </c>
      <c r="H56" s="1">
        <v>7.2999999999999995E-2</v>
      </c>
      <c r="I56" s="1">
        <v>5674.0559999999996</v>
      </c>
      <c r="M56" s="1" t="s">
        <v>49</v>
      </c>
      <c r="N56" s="1" t="s">
        <v>20</v>
      </c>
      <c r="O56" s="1" t="s">
        <v>14</v>
      </c>
      <c r="P56" s="1" t="s">
        <v>16</v>
      </c>
      <c r="Q56" s="1">
        <v>0</v>
      </c>
      <c r="R56" s="1">
        <v>0</v>
      </c>
      <c r="S56" s="1">
        <v>1159</v>
      </c>
      <c r="T56" s="1">
        <v>0</v>
      </c>
      <c r="U56" s="1">
        <v>2371.8809999999999</v>
      </c>
    </row>
    <row r="57" spans="1:22" ht="15.75" customHeight="1">
      <c r="A57" s="1" t="s">
        <v>49</v>
      </c>
      <c r="B57" s="1" t="s">
        <v>22</v>
      </c>
      <c r="C57" s="1" t="s">
        <v>23</v>
      </c>
      <c r="D57" s="1" t="s">
        <v>17</v>
      </c>
      <c r="E57" s="1">
        <v>65134</v>
      </c>
      <c r="F57" s="1">
        <v>0</v>
      </c>
      <c r="G57" s="1">
        <v>1268117</v>
      </c>
      <c r="H57" s="1">
        <v>5.0999999999999997E-2</v>
      </c>
      <c r="I57" s="1">
        <v>56151.938000000002</v>
      </c>
      <c r="M57" s="1" t="s">
        <v>49</v>
      </c>
      <c r="N57" s="1" t="s">
        <v>20</v>
      </c>
      <c r="O57" s="1" t="s">
        <v>14</v>
      </c>
      <c r="P57" s="1" t="s">
        <v>17</v>
      </c>
      <c r="Q57" s="1">
        <v>11</v>
      </c>
      <c r="R57" s="1">
        <v>0</v>
      </c>
      <c r="S57" s="1">
        <v>7043</v>
      </c>
      <c r="T57" s="1">
        <v>2E-3</v>
      </c>
      <c r="U57" s="1">
        <v>14467.259</v>
      </c>
    </row>
    <row r="58" spans="1:22" ht="15.75" customHeight="1">
      <c r="A58" s="2" t="s">
        <v>24</v>
      </c>
      <c r="B58" s="2"/>
      <c r="C58" s="2"/>
      <c r="D58" s="2"/>
      <c r="E58" s="2"/>
      <c r="F58" s="2"/>
      <c r="G58" s="3">
        <f>SUM(G46:G57)</f>
        <v>6070242</v>
      </c>
      <c r="H58" s="3">
        <f>SUM(E46:E57)</f>
        <v>377752</v>
      </c>
      <c r="I58" s="3">
        <f>ROUND(H58/G58,3)</f>
        <v>6.2E-2</v>
      </c>
      <c r="J58" s="3">
        <f>SUM(I46:I57)</f>
        <v>307265.85100000002</v>
      </c>
      <c r="M58" s="1" t="s">
        <v>49</v>
      </c>
      <c r="N58" s="1" t="s">
        <v>20</v>
      </c>
      <c r="O58" s="1" t="s">
        <v>19</v>
      </c>
      <c r="P58" s="1" t="s">
        <v>15</v>
      </c>
      <c r="Q58" s="1">
        <v>7024</v>
      </c>
      <c r="R58" s="1">
        <v>0</v>
      </c>
      <c r="S58" s="1">
        <v>69227</v>
      </c>
      <c r="T58" s="1">
        <v>0.10100000000000001</v>
      </c>
      <c r="U58" s="1">
        <v>3755.8220000000001</v>
      </c>
    </row>
    <row r="59" spans="1:22" ht="15.75" customHeight="1">
      <c r="M59" s="1" t="s">
        <v>49</v>
      </c>
      <c r="N59" s="1" t="s">
        <v>20</v>
      </c>
      <c r="O59" s="1" t="s">
        <v>19</v>
      </c>
      <c r="P59" s="1" t="s">
        <v>16</v>
      </c>
      <c r="Q59" s="1">
        <v>6028</v>
      </c>
      <c r="R59" s="1">
        <v>0</v>
      </c>
      <c r="S59" s="1">
        <v>44214</v>
      </c>
      <c r="T59" s="1">
        <v>0.13600000000000001</v>
      </c>
      <c r="U59" s="1">
        <v>2717.3739999999998</v>
      </c>
    </row>
    <row r="60" spans="1:22" ht="15.75" customHeight="1">
      <c r="A60" s="1" t="s">
        <v>49</v>
      </c>
      <c r="B60" s="1" t="s">
        <v>13</v>
      </c>
      <c r="C60" s="1" t="s">
        <v>25</v>
      </c>
      <c r="D60" s="1" t="s">
        <v>15</v>
      </c>
      <c r="E60" s="1">
        <v>10941</v>
      </c>
      <c r="F60" s="1">
        <v>0</v>
      </c>
      <c r="G60" s="1">
        <v>65301</v>
      </c>
      <c r="H60" s="1">
        <v>0.16800000000000001</v>
      </c>
      <c r="I60" s="1">
        <v>12726.657999999999</v>
      </c>
      <c r="M60" s="1" t="s">
        <v>49</v>
      </c>
      <c r="N60" s="1" t="s">
        <v>20</v>
      </c>
      <c r="O60" s="1" t="s">
        <v>19</v>
      </c>
      <c r="P60" s="1" t="s">
        <v>17</v>
      </c>
      <c r="Q60" s="1">
        <v>12722</v>
      </c>
      <c r="R60" s="1">
        <v>0</v>
      </c>
      <c r="S60" s="1">
        <v>241029</v>
      </c>
      <c r="T60" s="1">
        <v>5.2999999999999999E-2</v>
      </c>
      <c r="U60" s="1">
        <v>12846.507</v>
      </c>
    </row>
    <row r="61" spans="1:22" ht="15.75" customHeight="1">
      <c r="A61" s="1" t="s">
        <v>49</v>
      </c>
      <c r="B61" s="1" t="s">
        <v>13</v>
      </c>
      <c r="C61" s="1" t="s">
        <v>25</v>
      </c>
      <c r="D61" s="1" t="s">
        <v>16</v>
      </c>
      <c r="E61" s="1">
        <v>7499</v>
      </c>
      <c r="F61" s="1">
        <v>0</v>
      </c>
      <c r="G61" s="1">
        <v>65564</v>
      </c>
      <c r="H61" s="1">
        <v>0.114</v>
      </c>
      <c r="I61" s="1">
        <v>12684.45</v>
      </c>
      <c r="M61" s="1" t="s">
        <v>49</v>
      </c>
      <c r="N61" s="1" t="s">
        <v>20</v>
      </c>
      <c r="O61" s="1" t="s">
        <v>21</v>
      </c>
      <c r="P61" s="1" t="s">
        <v>15</v>
      </c>
      <c r="Q61" s="1">
        <v>13949</v>
      </c>
      <c r="R61" s="1">
        <v>0</v>
      </c>
      <c r="S61" s="1">
        <v>164746</v>
      </c>
      <c r="T61" s="1">
        <v>8.5000000000000006E-2</v>
      </c>
      <c r="U61" s="1">
        <v>6987.9279999999999</v>
      </c>
    </row>
    <row r="62" spans="1:22" ht="15.75" customHeight="1">
      <c r="A62" s="1" t="s">
        <v>49</v>
      </c>
      <c r="B62" s="1" t="s">
        <v>13</v>
      </c>
      <c r="C62" s="1" t="s">
        <v>25</v>
      </c>
      <c r="D62" s="1" t="s">
        <v>17</v>
      </c>
      <c r="E62" s="1">
        <v>87209</v>
      </c>
      <c r="F62" s="1">
        <v>0</v>
      </c>
      <c r="G62" s="1">
        <v>605514</v>
      </c>
      <c r="H62" s="1">
        <v>0.14399999999999999</v>
      </c>
      <c r="I62" s="1">
        <v>144494.302</v>
      </c>
      <c r="M62" s="1" t="s">
        <v>49</v>
      </c>
      <c r="N62" s="1" t="s">
        <v>20</v>
      </c>
      <c r="O62" s="1" t="s">
        <v>21</v>
      </c>
      <c r="P62" s="1" t="s">
        <v>16</v>
      </c>
      <c r="Q62" s="1">
        <v>9373</v>
      </c>
      <c r="R62" s="1">
        <v>0</v>
      </c>
      <c r="S62" s="1">
        <v>121069</v>
      </c>
      <c r="T62" s="1">
        <v>7.6999999999999999E-2</v>
      </c>
      <c r="U62" s="1">
        <v>5286.125</v>
      </c>
    </row>
    <row r="63" spans="1:22" ht="15.75" customHeight="1">
      <c r="A63" s="1" t="s">
        <v>49</v>
      </c>
      <c r="B63" s="1" t="s">
        <v>18</v>
      </c>
      <c r="C63" s="1" t="s">
        <v>25</v>
      </c>
      <c r="D63" s="1" t="s">
        <v>15</v>
      </c>
      <c r="E63" s="1">
        <v>18377</v>
      </c>
      <c r="F63" s="1">
        <v>0</v>
      </c>
      <c r="G63" s="1">
        <v>58373</v>
      </c>
      <c r="H63" s="1">
        <v>0.315</v>
      </c>
      <c r="I63" s="1">
        <v>12260.817999999999</v>
      </c>
      <c r="M63" s="1" t="s">
        <v>49</v>
      </c>
      <c r="N63" s="1" t="s">
        <v>20</v>
      </c>
      <c r="O63" s="1" t="s">
        <v>21</v>
      </c>
      <c r="P63" s="1" t="s">
        <v>17</v>
      </c>
      <c r="Q63" s="1">
        <v>49184</v>
      </c>
      <c r="R63" s="1">
        <v>0</v>
      </c>
      <c r="S63" s="1">
        <v>1182571</v>
      </c>
      <c r="T63" s="1">
        <v>4.2000000000000003E-2</v>
      </c>
      <c r="U63" s="1">
        <v>51866.330999999998</v>
      </c>
    </row>
    <row r="64" spans="1:22" ht="15.75" customHeight="1">
      <c r="A64" s="1" t="s">
        <v>49</v>
      </c>
      <c r="B64" s="1" t="s">
        <v>18</v>
      </c>
      <c r="C64" s="1" t="s">
        <v>25</v>
      </c>
      <c r="D64" s="1" t="s">
        <v>16</v>
      </c>
      <c r="E64" s="1">
        <v>19632</v>
      </c>
      <c r="F64" s="1">
        <v>0</v>
      </c>
      <c r="G64" s="1">
        <v>59794</v>
      </c>
      <c r="H64" s="1">
        <v>0.32800000000000001</v>
      </c>
      <c r="I64" s="1">
        <v>11994.895</v>
      </c>
      <c r="M64" s="1" t="s">
        <v>49</v>
      </c>
      <c r="N64" s="1" t="s">
        <v>20</v>
      </c>
      <c r="O64" s="1" t="s">
        <v>23</v>
      </c>
      <c r="P64" s="1" t="s">
        <v>15</v>
      </c>
      <c r="Q64" s="1">
        <v>15990</v>
      </c>
      <c r="R64" s="1">
        <v>0</v>
      </c>
      <c r="S64" s="1">
        <v>164746</v>
      </c>
      <c r="T64" s="1">
        <v>9.7000000000000003E-2</v>
      </c>
      <c r="U64" s="1">
        <v>6976.607</v>
      </c>
      <c r="V64" s="3"/>
    </row>
    <row r="65" spans="1:22" ht="15.75" customHeight="1">
      <c r="A65" s="1" t="s">
        <v>49</v>
      </c>
      <c r="B65" s="1" t="s">
        <v>18</v>
      </c>
      <c r="C65" s="1" t="s">
        <v>25</v>
      </c>
      <c r="D65" s="1" t="s">
        <v>17</v>
      </c>
      <c r="E65" s="1">
        <v>135741</v>
      </c>
      <c r="F65" s="1">
        <v>0</v>
      </c>
      <c r="G65" s="1">
        <v>573559</v>
      </c>
      <c r="H65" s="1">
        <v>0.23699999999999999</v>
      </c>
      <c r="I65" s="1">
        <v>137085.924</v>
      </c>
      <c r="M65" s="1" t="s">
        <v>49</v>
      </c>
      <c r="N65" s="1" t="s">
        <v>20</v>
      </c>
      <c r="O65" s="1" t="s">
        <v>23</v>
      </c>
      <c r="P65" s="1" t="s">
        <v>16</v>
      </c>
      <c r="Q65" s="1">
        <v>10211</v>
      </c>
      <c r="R65" s="1">
        <v>0</v>
      </c>
      <c r="S65" s="1">
        <v>121069</v>
      </c>
      <c r="T65" s="1">
        <v>8.4000000000000005E-2</v>
      </c>
      <c r="U65" s="1">
        <v>5341.692</v>
      </c>
    </row>
    <row r="66" spans="1:22" ht="15.75" customHeight="1">
      <c r="A66" s="1" t="s">
        <v>49</v>
      </c>
      <c r="B66" s="1" t="s">
        <v>20</v>
      </c>
      <c r="C66" s="1" t="s">
        <v>25</v>
      </c>
      <c r="D66" s="1" t="s">
        <v>15</v>
      </c>
      <c r="E66" s="1">
        <v>14169</v>
      </c>
      <c r="F66" s="1">
        <v>0</v>
      </c>
      <c r="G66" s="1">
        <v>58373</v>
      </c>
      <c r="H66" s="1">
        <v>0.24299999999999999</v>
      </c>
      <c r="I66" s="1">
        <v>11210.355</v>
      </c>
      <c r="M66" s="1" t="s">
        <v>49</v>
      </c>
      <c r="N66" s="1" t="s">
        <v>20</v>
      </c>
      <c r="O66" s="1" t="s">
        <v>23</v>
      </c>
      <c r="P66" s="1" t="s">
        <v>17</v>
      </c>
      <c r="Q66" s="1">
        <v>83998</v>
      </c>
      <c r="R66" s="1">
        <v>0</v>
      </c>
      <c r="S66" s="1">
        <v>1182571</v>
      </c>
      <c r="T66" s="1">
        <v>7.0999999999999994E-2</v>
      </c>
      <c r="U66" s="1">
        <v>52150.28</v>
      </c>
      <c r="V66" s="3"/>
    </row>
    <row r="67" spans="1:22" ht="15.75" customHeight="1">
      <c r="A67" s="1" t="s">
        <v>49</v>
      </c>
      <c r="B67" s="1" t="s">
        <v>20</v>
      </c>
      <c r="C67" s="1" t="s">
        <v>25</v>
      </c>
      <c r="D67" s="1" t="s">
        <v>16</v>
      </c>
      <c r="E67" s="1">
        <v>11311</v>
      </c>
      <c r="F67" s="1">
        <v>0</v>
      </c>
      <c r="G67" s="1">
        <v>59794</v>
      </c>
      <c r="H67" s="1">
        <v>0.189</v>
      </c>
      <c r="I67" s="1">
        <v>11477.626</v>
      </c>
      <c r="M67" s="1" t="s">
        <v>49</v>
      </c>
      <c r="N67" s="1" t="s">
        <v>20</v>
      </c>
      <c r="O67" s="1" t="s">
        <v>25</v>
      </c>
      <c r="P67" s="1" t="s">
        <v>15</v>
      </c>
      <c r="Q67" s="1">
        <v>14169</v>
      </c>
      <c r="R67" s="1">
        <v>0</v>
      </c>
      <c r="S67" s="1">
        <v>58373</v>
      </c>
      <c r="T67" s="1">
        <v>0.24299999999999999</v>
      </c>
      <c r="U67" s="1">
        <v>11210.355</v>
      </c>
    </row>
    <row r="68" spans="1:22" ht="15.75" customHeight="1">
      <c r="A68" s="1" t="s">
        <v>49</v>
      </c>
      <c r="B68" s="1" t="s">
        <v>20</v>
      </c>
      <c r="C68" s="1" t="s">
        <v>25</v>
      </c>
      <c r="D68" s="1" t="s">
        <v>17</v>
      </c>
      <c r="E68" s="1">
        <v>116184</v>
      </c>
      <c r="F68" s="1">
        <v>0</v>
      </c>
      <c r="G68" s="1">
        <v>573559</v>
      </c>
      <c r="H68" s="1">
        <v>0.20300000000000001</v>
      </c>
      <c r="I68" s="1">
        <v>132173.16899999999</v>
      </c>
      <c r="M68" s="1" t="s">
        <v>49</v>
      </c>
      <c r="N68" s="1" t="s">
        <v>20</v>
      </c>
      <c r="O68" s="1" t="s">
        <v>25</v>
      </c>
      <c r="P68" s="1" t="s">
        <v>16</v>
      </c>
      <c r="Q68" s="1">
        <v>11311</v>
      </c>
      <c r="R68" s="1">
        <v>0</v>
      </c>
      <c r="S68" s="1">
        <v>59794</v>
      </c>
      <c r="T68" s="1">
        <v>0.189</v>
      </c>
      <c r="U68" s="1">
        <v>11477.626</v>
      </c>
      <c r="V68" s="3"/>
    </row>
    <row r="69" spans="1:22" ht="15.75" customHeight="1">
      <c r="A69" s="1" t="s">
        <v>49</v>
      </c>
      <c r="B69" s="1" t="s">
        <v>22</v>
      </c>
      <c r="C69" s="1" t="s">
        <v>25</v>
      </c>
      <c r="D69" s="1" t="s">
        <v>15</v>
      </c>
      <c r="E69" s="1">
        <v>9041</v>
      </c>
      <c r="F69" s="1">
        <v>0</v>
      </c>
      <c r="G69" s="1">
        <v>65784</v>
      </c>
      <c r="H69" s="1">
        <v>0.13700000000000001</v>
      </c>
      <c r="I69" s="1">
        <v>12832.108</v>
      </c>
      <c r="M69" s="1" t="s">
        <v>49</v>
      </c>
      <c r="N69" s="1" t="s">
        <v>20</v>
      </c>
      <c r="O69" s="1" t="s">
        <v>25</v>
      </c>
      <c r="P69" s="1" t="s">
        <v>17</v>
      </c>
      <c r="Q69" s="1">
        <v>116184</v>
      </c>
      <c r="R69" s="1">
        <v>0</v>
      </c>
      <c r="S69" s="1">
        <v>573559</v>
      </c>
      <c r="T69" s="1">
        <v>0.20300000000000001</v>
      </c>
      <c r="U69" s="1">
        <v>132173.16899999999</v>
      </c>
    </row>
    <row r="70" spans="1:22" ht="15.75" customHeight="1">
      <c r="A70" s="1" t="s">
        <v>49</v>
      </c>
      <c r="B70" s="1" t="s">
        <v>22</v>
      </c>
      <c r="C70" s="1" t="s">
        <v>25</v>
      </c>
      <c r="D70" s="1" t="s">
        <v>16</v>
      </c>
      <c r="E70" s="1">
        <v>13053</v>
      </c>
      <c r="F70" s="1">
        <v>0</v>
      </c>
      <c r="G70" s="1">
        <v>65534</v>
      </c>
      <c r="H70" s="1">
        <v>0.19900000000000001</v>
      </c>
      <c r="I70" s="1">
        <v>12670.669</v>
      </c>
      <c r="M70" s="2" t="s">
        <v>24</v>
      </c>
      <c r="N70" s="2" t="str">
        <f>N69</f>
        <v>roberta-base</v>
      </c>
      <c r="O70" s="2"/>
      <c r="P70" s="2"/>
      <c r="Q70" s="3">
        <f t="shared" ref="Q70:S70" si="3">SUM(Q55:Q69)</f>
        <v>350154</v>
      </c>
      <c r="R70" s="3">
        <f t="shared" si="3"/>
        <v>0</v>
      </c>
      <c r="S70" s="3">
        <f t="shared" si="3"/>
        <v>3991258</v>
      </c>
      <c r="T70" s="3">
        <f>ROUND(Q70/S70,3)</f>
        <v>8.7999999999999995E-2</v>
      </c>
      <c r="U70" s="3">
        <f>SUM(U55:U69)</f>
        <v>321953.84399999998</v>
      </c>
      <c r="V70" s="3"/>
    </row>
    <row r="71" spans="1:22" ht="15.75" customHeight="1">
      <c r="A71" s="1" t="s">
        <v>49</v>
      </c>
      <c r="B71" s="1" t="s">
        <v>22</v>
      </c>
      <c r="C71" s="1" t="s">
        <v>25</v>
      </c>
      <c r="D71" s="1" t="s">
        <v>17</v>
      </c>
      <c r="E71" s="1">
        <v>97561</v>
      </c>
      <c r="F71" s="1">
        <v>0</v>
      </c>
      <c r="G71" s="1">
        <v>610034</v>
      </c>
      <c r="H71" s="1">
        <v>0.16</v>
      </c>
      <c r="I71" s="1">
        <v>145334.389</v>
      </c>
    </row>
    <row r="72" spans="1:22" ht="15.75" customHeight="1">
      <c r="A72" s="2" t="s">
        <v>24</v>
      </c>
      <c r="B72" s="2"/>
      <c r="C72" s="2"/>
      <c r="D72" s="2"/>
      <c r="E72" s="2"/>
      <c r="F72" s="2"/>
      <c r="G72" s="3">
        <f>SUM(G60:G71)</f>
        <v>2861183</v>
      </c>
      <c r="H72" s="3">
        <f>SUM(E60:E71)</f>
        <v>540718</v>
      </c>
      <c r="I72" s="3">
        <f>ROUND(H72/G72,3)</f>
        <v>0.189</v>
      </c>
      <c r="J72" s="3">
        <f>SUM(I60:I71)</f>
        <v>656945.36300000001</v>
      </c>
      <c r="M72" s="2" t="s">
        <v>3</v>
      </c>
      <c r="N72" s="2" t="s">
        <v>4</v>
      </c>
      <c r="O72" s="2" t="s">
        <v>5</v>
      </c>
      <c r="P72" s="2" t="s">
        <v>6</v>
      </c>
      <c r="Q72" s="2" t="s">
        <v>7</v>
      </c>
      <c r="R72" s="2" t="s">
        <v>8</v>
      </c>
      <c r="S72" s="2" t="s">
        <v>9</v>
      </c>
      <c r="T72" s="2" t="s">
        <v>10</v>
      </c>
      <c r="U72" s="2" t="s">
        <v>11</v>
      </c>
      <c r="V72" s="3"/>
    </row>
    <row r="73" spans="1:22" ht="15.75" customHeight="1">
      <c r="M73" s="2" t="s">
        <v>26</v>
      </c>
      <c r="N73" s="2"/>
      <c r="O73" s="2"/>
      <c r="P73" s="2"/>
      <c r="Q73" s="3">
        <f t="shared" ref="Q73:S73" si="4">SUM(Q70,Q53,Q36,Q19)</f>
        <v>1331583</v>
      </c>
      <c r="R73" s="3">
        <f t="shared" si="4"/>
        <v>0</v>
      </c>
      <c r="S73" s="3">
        <f t="shared" si="4"/>
        <v>16517508</v>
      </c>
      <c r="T73" s="3">
        <f>ROUND(Q73/S73,3)</f>
        <v>8.1000000000000003E-2</v>
      </c>
      <c r="U73" s="3">
        <f>SUM(U70,U53,U36,U19)</f>
        <v>1437875.355</v>
      </c>
    </row>
    <row r="74" spans="1:22" ht="15.75" customHeight="1">
      <c r="A74" s="1" t="s">
        <v>3</v>
      </c>
      <c r="B74" s="1" t="s">
        <v>7</v>
      </c>
      <c r="C74" s="1" t="s">
        <v>8</v>
      </c>
      <c r="D74" s="1" t="s">
        <v>9</v>
      </c>
      <c r="E74" s="1" t="s">
        <v>10</v>
      </c>
      <c r="F74" s="1" t="s">
        <v>11</v>
      </c>
      <c r="M74" s="2"/>
      <c r="N74" s="2"/>
      <c r="O74" s="2"/>
      <c r="P74" s="2"/>
      <c r="Q74" s="2"/>
      <c r="R74" s="2"/>
      <c r="S74" s="3"/>
      <c r="T74" s="3"/>
      <c r="U74" s="3"/>
    </row>
    <row r="75" spans="1:22" ht="15.75" customHeight="1">
      <c r="A75" s="1" t="s">
        <v>49</v>
      </c>
      <c r="B75" s="1">
        <v>1331583</v>
      </c>
      <c r="C75" s="1">
        <v>0</v>
      </c>
      <c r="D75" s="1">
        <v>16517508</v>
      </c>
      <c r="E75" s="1">
        <v>8.1000000000000003E-2</v>
      </c>
      <c r="F75" s="1">
        <v>1437875</v>
      </c>
    </row>
    <row r="76" spans="1:22" ht="15.75" customHeight="1">
      <c r="M76" s="2"/>
      <c r="N76" s="2"/>
      <c r="O76" s="2"/>
      <c r="P76" s="2"/>
      <c r="Q76" s="2"/>
      <c r="R76" s="2"/>
      <c r="S76" s="3"/>
      <c r="T76" s="3"/>
      <c r="U76" s="3"/>
    </row>
    <row r="77" spans="1:22" ht="15.75" customHeight="1">
      <c r="A77" s="8" t="s">
        <v>27</v>
      </c>
      <c r="B77" s="9"/>
      <c r="C77" s="9"/>
      <c r="D77" s="9"/>
    </row>
    <row r="78" spans="1:22" ht="15.75" customHeight="1">
      <c r="A78" s="10" t="s">
        <v>1</v>
      </c>
      <c r="B78" s="9"/>
      <c r="C78" s="9"/>
      <c r="D78" s="9"/>
      <c r="M78" s="2"/>
      <c r="N78" s="2"/>
      <c r="O78" s="2"/>
      <c r="P78" s="2"/>
      <c r="Q78" s="2"/>
      <c r="R78" s="2"/>
      <c r="S78" s="3"/>
      <c r="T78" s="3"/>
      <c r="U78" s="3"/>
    </row>
    <row r="79" spans="1:22" ht="15.75" customHeight="1">
      <c r="A79" s="4" t="s">
        <v>28</v>
      </c>
      <c r="B79" s="4" t="s">
        <v>5</v>
      </c>
      <c r="C79" s="4" t="s">
        <v>4</v>
      </c>
      <c r="D79" s="4" t="s">
        <v>6</v>
      </c>
      <c r="E79" s="4" t="s">
        <v>47</v>
      </c>
      <c r="F79" s="4" t="s">
        <v>30</v>
      </c>
      <c r="G79" s="4" t="s">
        <v>31</v>
      </c>
      <c r="H79" s="4" t="s">
        <v>32</v>
      </c>
      <c r="I79" s="4" t="s">
        <v>48</v>
      </c>
      <c r="J79" s="4" t="s">
        <v>34</v>
      </c>
      <c r="K79" s="4" t="s">
        <v>35</v>
      </c>
      <c r="L79" s="4" t="s">
        <v>36</v>
      </c>
      <c r="M79" s="1" t="s">
        <v>37</v>
      </c>
      <c r="N79" s="1" t="s">
        <v>38</v>
      </c>
    </row>
    <row r="80" spans="1:22" ht="15.75" customHeight="1">
      <c r="A80" s="4" t="s">
        <v>39</v>
      </c>
      <c r="B80" s="4" t="s">
        <v>14</v>
      </c>
      <c r="C80" s="4" t="s">
        <v>13</v>
      </c>
      <c r="D80" s="4" t="s">
        <v>15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88</v>
      </c>
      <c r="M80" s="1">
        <f t="shared" ref="M80:M92" si="5">SUM(E80:H80)</f>
        <v>0</v>
      </c>
      <c r="N80" s="1">
        <f t="shared" ref="N80:N92" si="6">SUM(I80:L80)</f>
        <v>88</v>
      </c>
    </row>
    <row r="81" spans="1:14" ht="15.75" customHeight="1">
      <c r="A81" s="4" t="s">
        <v>39</v>
      </c>
      <c r="B81" s="4" t="s">
        <v>14</v>
      </c>
      <c r="C81" s="4" t="s">
        <v>13</v>
      </c>
      <c r="D81" s="4" t="s">
        <v>16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1159</v>
      </c>
      <c r="M81" s="1">
        <f t="shared" si="5"/>
        <v>0</v>
      </c>
      <c r="N81" s="1">
        <f t="shared" si="6"/>
        <v>1159</v>
      </c>
    </row>
    <row r="82" spans="1:14" ht="15.75" customHeight="1">
      <c r="A82" s="4" t="s">
        <v>39</v>
      </c>
      <c r="B82" s="4" t="s">
        <v>14</v>
      </c>
      <c r="C82" s="4" t="s">
        <v>13</v>
      </c>
      <c r="D82" s="4" t="s">
        <v>17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7043</v>
      </c>
      <c r="M82" s="1">
        <f t="shared" si="5"/>
        <v>0</v>
      </c>
      <c r="N82" s="1">
        <f t="shared" si="6"/>
        <v>7043</v>
      </c>
    </row>
    <row r="83" spans="1:14" ht="15.75" customHeight="1">
      <c r="A83" s="4" t="s">
        <v>39</v>
      </c>
      <c r="B83" s="4" t="s">
        <v>14</v>
      </c>
      <c r="C83" s="4" t="s">
        <v>18</v>
      </c>
      <c r="D83" s="4" t="s">
        <v>15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88</v>
      </c>
      <c r="M83" s="1">
        <f t="shared" si="5"/>
        <v>0</v>
      </c>
      <c r="N83" s="1">
        <f t="shared" si="6"/>
        <v>88</v>
      </c>
    </row>
    <row r="84" spans="1:14" ht="15.75" customHeight="1">
      <c r="A84" s="4" t="s">
        <v>39</v>
      </c>
      <c r="B84" s="4" t="s">
        <v>14</v>
      </c>
      <c r="C84" s="4" t="s">
        <v>18</v>
      </c>
      <c r="D84" s="4" t="s">
        <v>16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1159</v>
      </c>
      <c r="M84" s="1">
        <f t="shared" si="5"/>
        <v>0</v>
      </c>
      <c r="N84" s="1">
        <f t="shared" si="6"/>
        <v>1159</v>
      </c>
    </row>
    <row r="85" spans="1:14" ht="15.75" customHeight="1">
      <c r="A85" s="4" t="s">
        <v>39</v>
      </c>
      <c r="B85" s="4" t="s">
        <v>14</v>
      </c>
      <c r="C85" s="4" t="s">
        <v>18</v>
      </c>
      <c r="D85" s="4" t="s">
        <v>17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7043</v>
      </c>
      <c r="M85" s="1">
        <f t="shared" si="5"/>
        <v>0</v>
      </c>
      <c r="N85" s="1">
        <f t="shared" si="6"/>
        <v>7043</v>
      </c>
    </row>
    <row r="86" spans="1:14" ht="15.75" customHeight="1">
      <c r="A86" s="4" t="s">
        <v>39</v>
      </c>
      <c r="B86" s="4" t="s">
        <v>14</v>
      </c>
      <c r="C86" s="4" t="s">
        <v>20</v>
      </c>
      <c r="D86" s="4" t="s">
        <v>15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88</v>
      </c>
      <c r="M86" s="1">
        <f t="shared" si="5"/>
        <v>0</v>
      </c>
      <c r="N86" s="1">
        <f t="shared" si="6"/>
        <v>88</v>
      </c>
    </row>
    <row r="87" spans="1:14" ht="15.75" customHeight="1">
      <c r="A87" s="4" t="s">
        <v>39</v>
      </c>
      <c r="B87" s="4" t="s">
        <v>14</v>
      </c>
      <c r="C87" s="4" t="s">
        <v>20</v>
      </c>
      <c r="D87" s="4" t="s">
        <v>16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1159</v>
      </c>
      <c r="M87" s="1">
        <f t="shared" si="5"/>
        <v>0</v>
      </c>
      <c r="N87" s="1">
        <f t="shared" si="6"/>
        <v>1159</v>
      </c>
    </row>
    <row r="88" spans="1:14" ht="15.75" customHeight="1">
      <c r="A88" s="4" t="s">
        <v>39</v>
      </c>
      <c r="B88" s="4" t="s">
        <v>14</v>
      </c>
      <c r="C88" s="4" t="s">
        <v>20</v>
      </c>
      <c r="D88" s="4" t="s">
        <v>17</v>
      </c>
      <c r="E88" s="6">
        <v>11</v>
      </c>
      <c r="F88" s="6">
        <v>0</v>
      </c>
      <c r="G88" s="6">
        <v>0</v>
      </c>
      <c r="H88" s="6">
        <v>0</v>
      </c>
      <c r="I88" s="6">
        <v>13</v>
      </c>
      <c r="J88" s="6">
        <v>0</v>
      </c>
      <c r="K88" s="6">
        <v>0</v>
      </c>
      <c r="L88" s="6">
        <v>7019</v>
      </c>
      <c r="M88" s="1">
        <f t="shared" si="5"/>
        <v>11</v>
      </c>
      <c r="N88" s="1">
        <f t="shared" si="6"/>
        <v>7032</v>
      </c>
    </row>
    <row r="89" spans="1:14" ht="15.75" customHeight="1">
      <c r="A89" s="4" t="s">
        <v>39</v>
      </c>
      <c r="B89" s="4" t="s">
        <v>14</v>
      </c>
      <c r="C89" s="4" t="s">
        <v>22</v>
      </c>
      <c r="D89" s="4" t="s">
        <v>15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88</v>
      </c>
      <c r="M89" s="1">
        <f t="shared" si="5"/>
        <v>0</v>
      </c>
      <c r="N89" s="1">
        <f t="shared" si="6"/>
        <v>88</v>
      </c>
    </row>
    <row r="90" spans="1:14" ht="15.75" customHeight="1">
      <c r="A90" s="4" t="s">
        <v>39</v>
      </c>
      <c r="B90" s="4" t="s">
        <v>14</v>
      </c>
      <c r="C90" s="4" t="s">
        <v>22</v>
      </c>
      <c r="D90" s="4" t="s">
        <v>16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1159</v>
      </c>
      <c r="M90" s="1">
        <f t="shared" si="5"/>
        <v>0</v>
      </c>
      <c r="N90" s="1">
        <f t="shared" si="6"/>
        <v>1159</v>
      </c>
    </row>
    <row r="91" spans="1:14" ht="15.75" customHeight="1">
      <c r="A91" s="4" t="s">
        <v>39</v>
      </c>
      <c r="B91" s="4" t="s">
        <v>14</v>
      </c>
      <c r="C91" s="4" t="s">
        <v>22</v>
      </c>
      <c r="D91" s="4" t="s">
        <v>17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7043</v>
      </c>
      <c r="M91" s="1">
        <f t="shared" si="5"/>
        <v>0</v>
      </c>
      <c r="N91" s="1">
        <f t="shared" si="6"/>
        <v>7043</v>
      </c>
    </row>
    <row r="92" spans="1:14" ht="15.75" customHeight="1">
      <c r="A92" s="4" t="s">
        <v>40</v>
      </c>
      <c r="B92" s="4" t="s">
        <v>14</v>
      </c>
      <c r="C92" s="4"/>
      <c r="D92" s="4"/>
      <c r="E92" s="7">
        <v>11</v>
      </c>
      <c r="F92" s="7">
        <v>0</v>
      </c>
      <c r="G92" s="7">
        <v>0</v>
      </c>
      <c r="H92" s="6">
        <v>0</v>
      </c>
      <c r="I92" s="7">
        <v>13</v>
      </c>
      <c r="J92" s="6">
        <v>0</v>
      </c>
      <c r="K92" s="6">
        <v>0</v>
      </c>
      <c r="L92" s="6">
        <v>33136</v>
      </c>
      <c r="M92" s="1">
        <f t="shared" si="5"/>
        <v>11</v>
      </c>
      <c r="N92" s="1">
        <f t="shared" si="6"/>
        <v>33149</v>
      </c>
    </row>
    <row r="93" spans="1:14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4" ht="15.75" customHeight="1">
      <c r="A94" s="4" t="s">
        <v>39</v>
      </c>
      <c r="B94" s="4" t="s">
        <v>19</v>
      </c>
      <c r="C94" s="4" t="s">
        <v>13</v>
      </c>
      <c r="D94" s="4" t="s">
        <v>15</v>
      </c>
      <c r="E94" s="6">
        <v>6416</v>
      </c>
      <c r="F94" s="6">
        <v>3071</v>
      </c>
      <c r="G94" s="6">
        <v>5214</v>
      </c>
      <c r="H94" s="6">
        <v>397</v>
      </c>
      <c r="I94" s="6">
        <v>559</v>
      </c>
      <c r="J94" s="6">
        <v>233</v>
      </c>
      <c r="K94" s="6">
        <v>218</v>
      </c>
      <c r="L94" s="6">
        <v>57727</v>
      </c>
      <c r="M94" s="1">
        <f t="shared" ref="M94:M106" si="7">SUM(E94:H94)</f>
        <v>15098</v>
      </c>
      <c r="N94" s="1">
        <f t="shared" ref="N94:N106" si="8">SUM(I94:L94)</f>
        <v>58737</v>
      </c>
    </row>
    <row r="95" spans="1:14" ht="15.75" customHeight="1">
      <c r="A95" s="4" t="s">
        <v>39</v>
      </c>
      <c r="B95" s="4" t="s">
        <v>19</v>
      </c>
      <c r="C95" s="4" t="s">
        <v>13</v>
      </c>
      <c r="D95" s="4" t="s">
        <v>16</v>
      </c>
      <c r="E95" s="6">
        <v>4992</v>
      </c>
      <c r="F95" s="6">
        <v>131</v>
      </c>
      <c r="G95" s="6">
        <v>201</v>
      </c>
      <c r="H95" s="6">
        <v>458</v>
      </c>
      <c r="I95" s="6">
        <v>532</v>
      </c>
      <c r="J95" s="6">
        <v>123</v>
      </c>
      <c r="K95" s="6">
        <v>3</v>
      </c>
      <c r="L95" s="6">
        <v>38290</v>
      </c>
      <c r="M95" s="1">
        <f t="shared" si="7"/>
        <v>5782</v>
      </c>
      <c r="N95" s="1">
        <f t="shared" si="8"/>
        <v>38948</v>
      </c>
    </row>
    <row r="96" spans="1:14" ht="15.75" customHeight="1">
      <c r="A96" s="4" t="s">
        <v>39</v>
      </c>
      <c r="B96" s="4" t="s">
        <v>19</v>
      </c>
      <c r="C96" s="4" t="s">
        <v>13</v>
      </c>
      <c r="D96" s="4" t="s">
        <v>17</v>
      </c>
      <c r="E96" s="6">
        <v>3344</v>
      </c>
      <c r="F96" s="6">
        <v>113</v>
      </c>
      <c r="G96" s="6">
        <v>0</v>
      </c>
      <c r="H96" s="6">
        <v>505</v>
      </c>
      <c r="I96" s="6">
        <v>167</v>
      </c>
      <c r="J96" s="6">
        <v>107</v>
      </c>
      <c r="K96" s="6">
        <v>0</v>
      </c>
      <c r="L96" s="6">
        <v>261843</v>
      </c>
      <c r="M96" s="1">
        <f t="shared" si="7"/>
        <v>3962</v>
      </c>
      <c r="N96" s="1">
        <f t="shared" si="8"/>
        <v>262117</v>
      </c>
    </row>
    <row r="97" spans="1:14" ht="15.75" customHeight="1">
      <c r="A97" s="4" t="s">
        <v>39</v>
      </c>
      <c r="B97" s="4" t="s">
        <v>19</v>
      </c>
      <c r="C97" s="4" t="s">
        <v>18</v>
      </c>
      <c r="D97" s="4" t="s">
        <v>15</v>
      </c>
      <c r="E97" s="6">
        <v>9250</v>
      </c>
      <c r="F97" s="6">
        <v>296</v>
      </c>
      <c r="G97" s="6">
        <v>1361</v>
      </c>
      <c r="H97" s="6">
        <v>1033</v>
      </c>
      <c r="I97" s="6">
        <v>304</v>
      </c>
      <c r="J97" s="6">
        <v>154</v>
      </c>
      <c r="K97" s="6">
        <v>0</v>
      </c>
      <c r="L97" s="6">
        <v>56829</v>
      </c>
      <c r="M97" s="1">
        <f t="shared" si="7"/>
        <v>11940</v>
      </c>
      <c r="N97" s="1">
        <f t="shared" si="8"/>
        <v>57287</v>
      </c>
    </row>
    <row r="98" spans="1:14" ht="15.75" customHeight="1">
      <c r="A98" s="4" t="s">
        <v>39</v>
      </c>
      <c r="B98" s="4" t="s">
        <v>19</v>
      </c>
      <c r="C98" s="4" t="s">
        <v>18</v>
      </c>
      <c r="D98" s="4" t="s">
        <v>16</v>
      </c>
      <c r="E98" s="6">
        <v>833</v>
      </c>
      <c r="F98" s="6">
        <v>70</v>
      </c>
      <c r="G98" s="6">
        <v>18</v>
      </c>
      <c r="H98" s="6">
        <v>391</v>
      </c>
      <c r="I98" s="6">
        <v>281</v>
      </c>
      <c r="J98" s="6">
        <v>203</v>
      </c>
      <c r="K98" s="6">
        <v>0</v>
      </c>
      <c r="L98" s="6">
        <v>42418</v>
      </c>
      <c r="M98" s="1">
        <f t="shared" si="7"/>
        <v>1312</v>
      </c>
      <c r="N98" s="1">
        <f t="shared" si="8"/>
        <v>42902</v>
      </c>
    </row>
    <row r="99" spans="1:14" ht="15.75" customHeight="1">
      <c r="A99" s="4" t="s">
        <v>39</v>
      </c>
      <c r="B99" s="4" t="s">
        <v>19</v>
      </c>
      <c r="C99" s="4" t="s">
        <v>18</v>
      </c>
      <c r="D99" s="4" t="s">
        <v>17</v>
      </c>
      <c r="E99" s="6">
        <v>15970</v>
      </c>
      <c r="F99" s="6">
        <v>231</v>
      </c>
      <c r="G99" s="6">
        <v>408</v>
      </c>
      <c r="H99" s="6">
        <v>511</v>
      </c>
      <c r="I99" s="6">
        <v>221</v>
      </c>
      <c r="J99" s="6">
        <v>108</v>
      </c>
      <c r="K99" s="6">
        <v>2</v>
      </c>
      <c r="L99" s="7">
        <v>223578</v>
      </c>
      <c r="M99" s="1">
        <f t="shared" si="7"/>
        <v>17120</v>
      </c>
      <c r="N99" s="1">
        <f t="shared" si="8"/>
        <v>223909</v>
      </c>
    </row>
    <row r="100" spans="1:14" ht="15.75" customHeight="1">
      <c r="A100" s="4" t="s">
        <v>39</v>
      </c>
      <c r="B100" s="4" t="s">
        <v>19</v>
      </c>
      <c r="C100" s="4" t="s">
        <v>20</v>
      </c>
      <c r="D100" s="4" t="s">
        <v>15</v>
      </c>
      <c r="E100" s="6">
        <v>6835</v>
      </c>
      <c r="F100" s="6">
        <v>2</v>
      </c>
      <c r="G100" s="6">
        <v>6</v>
      </c>
      <c r="H100" s="6">
        <v>181</v>
      </c>
      <c r="I100" s="6">
        <v>113</v>
      </c>
      <c r="J100" s="6">
        <v>4</v>
      </c>
      <c r="K100" s="6">
        <v>0</v>
      </c>
      <c r="L100" s="6">
        <v>62086</v>
      </c>
      <c r="M100" s="1">
        <f t="shared" si="7"/>
        <v>7024</v>
      </c>
      <c r="N100" s="1">
        <f t="shared" si="8"/>
        <v>62203</v>
      </c>
    </row>
    <row r="101" spans="1:14" ht="15.75" customHeight="1">
      <c r="A101" s="4" t="s">
        <v>39</v>
      </c>
      <c r="B101" s="4" t="s">
        <v>19</v>
      </c>
      <c r="C101" s="4" t="s">
        <v>20</v>
      </c>
      <c r="D101" s="4" t="s">
        <v>16</v>
      </c>
      <c r="E101" s="6">
        <v>5324</v>
      </c>
      <c r="F101" s="6">
        <v>15</v>
      </c>
      <c r="G101" s="6">
        <v>650</v>
      </c>
      <c r="H101" s="6">
        <v>39</v>
      </c>
      <c r="I101" s="6">
        <v>96</v>
      </c>
      <c r="J101" s="6">
        <v>3</v>
      </c>
      <c r="K101" s="6">
        <v>0</v>
      </c>
      <c r="L101" s="6">
        <v>38087</v>
      </c>
      <c r="M101" s="1">
        <f t="shared" si="7"/>
        <v>6028</v>
      </c>
      <c r="N101" s="1">
        <f t="shared" si="8"/>
        <v>38186</v>
      </c>
    </row>
    <row r="102" spans="1:14" ht="15.75" customHeight="1">
      <c r="A102" s="4" t="s">
        <v>39</v>
      </c>
      <c r="B102" s="4" t="s">
        <v>19</v>
      </c>
      <c r="C102" s="4" t="s">
        <v>20</v>
      </c>
      <c r="D102" s="4" t="s">
        <v>17</v>
      </c>
      <c r="E102" s="6">
        <v>8316</v>
      </c>
      <c r="F102" s="6">
        <v>2486</v>
      </c>
      <c r="G102" s="6">
        <v>412</v>
      </c>
      <c r="H102" s="6">
        <v>1508</v>
      </c>
      <c r="I102" s="6">
        <v>412</v>
      </c>
      <c r="J102" s="6">
        <v>331</v>
      </c>
      <c r="K102" s="6">
        <v>3</v>
      </c>
      <c r="L102" s="6">
        <v>227561</v>
      </c>
      <c r="M102" s="1">
        <f t="shared" si="7"/>
        <v>12722</v>
      </c>
      <c r="N102" s="1">
        <f t="shared" si="8"/>
        <v>228307</v>
      </c>
    </row>
    <row r="103" spans="1:14" ht="15.75" customHeight="1">
      <c r="A103" s="4" t="s">
        <v>39</v>
      </c>
      <c r="B103" s="4" t="s">
        <v>19</v>
      </c>
      <c r="C103" s="4" t="s">
        <v>22</v>
      </c>
      <c r="D103" s="4" t="s">
        <v>15</v>
      </c>
      <c r="E103" s="6">
        <v>631</v>
      </c>
      <c r="F103" s="6">
        <v>48</v>
      </c>
      <c r="G103" s="6">
        <v>85</v>
      </c>
      <c r="H103" s="6">
        <v>83</v>
      </c>
      <c r="I103" s="6">
        <v>37</v>
      </c>
      <c r="J103" s="6">
        <v>9</v>
      </c>
      <c r="K103" s="6">
        <v>2</v>
      </c>
      <c r="L103" s="6">
        <v>72670</v>
      </c>
      <c r="M103" s="1">
        <f t="shared" si="7"/>
        <v>847</v>
      </c>
      <c r="N103" s="1">
        <f t="shared" si="8"/>
        <v>72718</v>
      </c>
    </row>
    <row r="104" spans="1:14" ht="15.75" customHeight="1">
      <c r="A104" s="4" t="s">
        <v>39</v>
      </c>
      <c r="B104" s="4" t="s">
        <v>19</v>
      </c>
      <c r="C104" s="4" t="s">
        <v>22</v>
      </c>
      <c r="D104" s="4" t="s">
        <v>16</v>
      </c>
      <c r="E104" s="6">
        <v>2624</v>
      </c>
      <c r="F104" s="6">
        <v>0</v>
      </c>
      <c r="G104" s="6">
        <v>1</v>
      </c>
      <c r="H104" s="6">
        <v>94</v>
      </c>
      <c r="I104" s="6">
        <v>16</v>
      </c>
      <c r="J104" s="6">
        <v>2</v>
      </c>
      <c r="K104" s="6">
        <v>1</v>
      </c>
      <c r="L104" s="6">
        <v>45085</v>
      </c>
      <c r="M104" s="1">
        <f t="shared" si="7"/>
        <v>2719</v>
      </c>
      <c r="N104" s="1">
        <f t="shared" si="8"/>
        <v>45104</v>
      </c>
    </row>
    <row r="105" spans="1:14" ht="15.75" customHeight="1">
      <c r="A105" s="4" t="s">
        <v>39</v>
      </c>
      <c r="B105" s="4" t="s">
        <v>19</v>
      </c>
      <c r="C105" s="4" t="s">
        <v>22</v>
      </c>
      <c r="D105" s="4" t="s">
        <v>17</v>
      </c>
      <c r="E105" s="6">
        <v>3411</v>
      </c>
      <c r="F105" s="6">
        <v>22</v>
      </c>
      <c r="G105" s="6">
        <v>1</v>
      </c>
      <c r="H105" s="6">
        <v>185</v>
      </c>
      <c r="I105" s="6">
        <v>57</v>
      </c>
      <c r="J105" s="6">
        <v>0</v>
      </c>
      <c r="K105" s="6">
        <v>0</v>
      </c>
      <c r="L105" s="6">
        <v>264033</v>
      </c>
      <c r="M105" s="1">
        <f t="shared" si="7"/>
        <v>3619</v>
      </c>
      <c r="N105" s="1">
        <f t="shared" si="8"/>
        <v>264090</v>
      </c>
    </row>
    <row r="106" spans="1:14" ht="15.75" customHeight="1">
      <c r="A106" s="4" t="s">
        <v>41</v>
      </c>
      <c r="B106" s="4" t="s">
        <v>19</v>
      </c>
      <c r="C106" s="4"/>
      <c r="D106" s="4"/>
      <c r="E106" s="7">
        <v>67946</v>
      </c>
      <c r="F106" s="6">
        <v>6485</v>
      </c>
      <c r="G106" s="6">
        <v>8357</v>
      </c>
      <c r="H106" s="6">
        <v>5385</v>
      </c>
      <c r="I106" s="6">
        <v>2795</v>
      </c>
      <c r="J106" s="6">
        <v>1277</v>
      </c>
      <c r="K106" s="6">
        <v>229</v>
      </c>
      <c r="L106" s="6">
        <v>1390207</v>
      </c>
      <c r="M106" s="1">
        <f t="shared" si="7"/>
        <v>88173</v>
      </c>
      <c r="N106" s="1">
        <f t="shared" si="8"/>
        <v>1394508</v>
      </c>
    </row>
    <row r="107" spans="1:14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4" ht="15.75" customHeight="1">
      <c r="A108" s="4" t="s">
        <v>39</v>
      </c>
      <c r="B108" s="4" t="s">
        <v>21</v>
      </c>
      <c r="C108" s="4" t="s">
        <v>13</v>
      </c>
      <c r="D108" s="4" t="s">
        <v>15</v>
      </c>
      <c r="E108" s="6">
        <v>16951</v>
      </c>
      <c r="F108" s="6">
        <v>4423</v>
      </c>
      <c r="G108" s="6">
        <v>3784</v>
      </c>
      <c r="H108" s="6">
        <v>2232</v>
      </c>
      <c r="I108" s="6">
        <v>1614</v>
      </c>
      <c r="J108" s="6">
        <v>2805</v>
      </c>
      <c r="K108" s="6">
        <v>20</v>
      </c>
      <c r="L108" s="6">
        <v>144719</v>
      </c>
      <c r="M108" s="1">
        <f t="shared" ref="M108:M120" si="9">SUM(E108:H108)</f>
        <v>27390</v>
      </c>
      <c r="N108" s="1">
        <f t="shared" ref="N108:N120" si="10">SUM(I108:L108)</f>
        <v>149158</v>
      </c>
    </row>
    <row r="109" spans="1:14" ht="15.75" customHeight="1">
      <c r="A109" s="4" t="s">
        <v>39</v>
      </c>
      <c r="B109" s="4" t="s">
        <v>21</v>
      </c>
      <c r="C109" s="4" t="s">
        <v>13</v>
      </c>
      <c r="D109" s="4" t="s">
        <v>16</v>
      </c>
      <c r="E109" s="6">
        <v>9244</v>
      </c>
      <c r="F109" s="6">
        <v>1562</v>
      </c>
      <c r="G109" s="6">
        <v>1555</v>
      </c>
      <c r="H109" s="6">
        <v>1252</v>
      </c>
      <c r="I109" s="6">
        <v>786</v>
      </c>
      <c r="J109" s="6">
        <v>1277</v>
      </c>
      <c r="K109" s="6">
        <v>47</v>
      </c>
      <c r="L109" s="6">
        <v>113112</v>
      </c>
      <c r="M109" s="1">
        <f t="shared" si="9"/>
        <v>13613</v>
      </c>
      <c r="N109" s="1">
        <f t="shared" si="10"/>
        <v>115222</v>
      </c>
    </row>
    <row r="110" spans="1:14" ht="15.75" customHeight="1">
      <c r="A110" s="4" t="s">
        <v>39</v>
      </c>
      <c r="B110" s="4" t="s">
        <v>21</v>
      </c>
      <c r="C110" s="4" t="s">
        <v>13</v>
      </c>
      <c r="D110" s="4" t="s">
        <v>17</v>
      </c>
      <c r="E110" s="6">
        <v>26727</v>
      </c>
      <c r="F110" s="6">
        <v>7628</v>
      </c>
      <c r="G110" s="6">
        <v>5534</v>
      </c>
      <c r="H110" s="6">
        <v>5920</v>
      </c>
      <c r="I110" s="6">
        <v>3199</v>
      </c>
      <c r="J110" s="6">
        <v>5308</v>
      </c>
      <c r="K110" s="6">
        <v>116</v>
      </c>
      <c r="L110" s="6">
        <v>1201703</v>
      </c>
      <c r="M110" s="1">
        <f t="shared" si="9"/>
        <v>45809</v>
      </c>
      <c r="N110" s="1">
        <f t="shared" si="10"/>
        <v>1210326</v>
      </c>
    </row>
    <row r="111" spans="1:14" ht="15.75" customHeight="1">
      <c r="A111" s="4" t="s">
        <v>39</v>
      </c>
      <c r="B111" s="4" t="s">
        <v>21</v>
      </c>
      <c r="C111" s="4" t="s">
        <v>18</v>
      </c>
      <c r="D111" s="4" t="s">
        <v>15</v>
      </c>
      <c r="E111" s="6">
        <v>6896</v>
      </c>
      <c r="F111" s="6">
        <v>806</v>
      </c>
      <c r="G111" s="6">
        <v>965</v>
      </c>
      <c r="H111" s="6">
        <v>942</v>
      </c>
      <c r="I111" s="6">
        <v>868</v>
      </c>
      <c r="J111" s="6">
        <v>742</v>
      </c>
      <c r="K111" s="6">
        <v>36</v>
      </c>
      <c r="L111" s="6">
        <v>153491</v>
      </c>
      <c r="M111" s="1">
        <f t="shared" si="9"/>
        <v>9609</v>
      </c>
      <c r="N111" s="1">
        <f t="shared" si="10"/>
        <v>155137</v>
      </c>
    </row>
    <row r="112" spans="1:14" ht="15.75" customHeight="1">
      <c r="A112" s="4" t="s">
        <v>39</v>
      </c>
      <c r="B112" s="4" t="s">
        <v>21</v>
      </c>
      <c r="C112" s="4" t="s">
        <v>18</v>
      </c>
      <c r="D112" s="4" t="s">
        <v>16</v>
      </c>
      <c r="E112" s="6">
        <v>3246</v>
      </c>
      <c r="F112" s="6">
        <v>2367</v>
      </c>
      <c r="G112" s="6">
        <v>2462</v>
      </c>
      <c r="H112" s="6">
        <v>567</v>
      </c>
      <c r="I112" s="6">
        <v>1070</v>
      </c>
      <c r="J112" s="6">
        <v>982</v>
      </c>
      <c r="K112" s="6">
        <v>30</v>
      </c>
      <c r="L112" s="6">
        <v>110345</v>
      </c>
      <c r="M112" s="1">
        <f t="shared" si="9"/>
        <v>8642</v>
      </c>
      <c r="N112" s="1">
        <f t="shared" si="10"/>
        <v>112427</v>
      </c>
    </row>
    <row r="113" spans="1:14" ht="15.75" customHeight="1">
      <c r="A113" s="4" t="s">
        <v>39</v>
      </c>
      <c r="B113" s="4" t="s">
        <v>21</v>
      </c>
      <c r="C113" s="4" t="s">
        <v>18</v>
      </c>
      <c r="D113" s="4" t="s">
        <v>17</v>
      </c>
      <c r="E113" s="6">
        <v>39819</v>
      </c>
      <c r="F113" s="6">
        <v>8258</v>
      </c>
      <c r="G113" s="6">
        <v>11915</v>
      </c>
      <c r="H113" s="6">
        <v>7988</v>
      </c>
      <c r="I113" s="6">
        <v>6295</v>
      </c>
      <c r="J113" s="6">
        <v>6697</v>
      </c>
      <c r="K113" s="6">
        <v>223</v>
      </c>
      <c r="L113" s="6">
        <v>1101376</v>
      </c>
      <c r="M113" s="1">
        <f t="shared" si="9"/>
        <v>67980</v>
      </c>
      <c r="N113" s="1">
        <f t="shared" si="10"/>
        <v>1114591</v>
      </c>
    </row>
    <row r="114" spans="1:14" ht="15.75" customHeight="1">
      <c r="A114" s="4" t="s">
        <v>39</v>
      </c>
      <c r="B114" s="4" t="s">
        <v>21</v>
      </c>
      <c r="C114" s="4" t="s">
        <v>20</v>
      </c>
      <c r="D114" s="4" t="s">
        <v>15</v>
      </c>
      <c r="E114" s="6">
        <v>9093</v>
      </c>
      <c r="F114" s="6">
        <v>1672</v>
      </c>
      <c r="G114" s="6">
        <v>2161</v>
      </c>
      <c r="H114" s="6">
        <v>1023</v>
      </c>
      <c r="I114" s="6">
        <v>1125</v>
      </c>
      <c r="J114" s="6">
        <v>512</v>
      </c>
      <c r="K114" s="6">
        <v>137</v>
      </c>
      <c r="L114" s="6">
        <v>149023</v>
      </c>
      <c r="M114" s="1">
        <f t="shared" si="9"/>
        <v>13949</v>
      </c>
      <c r="N114" s="1">
        <f t="shared" si="10"/>
        <v>150797</v>
      </c>
    </row>
    <row r="115" spans="1:14" ht="15.75" customHeight="1">
      <c r="A115" s="4" t="s">
        <v>39</v>
      </c>
      <c r="B115" s="4" t="s">
        <v>21</v>
      </c>
      <c r="C115" s="4" t="s">
        <v>20</v>
      </c>
      <c r="D115" s="4" t="s">
        <v>16</v>
      </c>
      <c r="E115" s="6">
        <v>6124</v>
      </c>
      <c r="F115" s="6">
        <v>753</v>
      </c>
      <c r="G115" s="6">
        <v>1651</v>
      </c>
      <c r="H115" s="6">
        <v>845</v>
      </c>
      <c r="I115" s="6">
        <v>1248</v>
      </c>
      <c r="J115" s="6">
        <v>1460</v>
      </c>
      <c r="K115" s="6">
        <v>48</v>
      </c>
      <c r="L115" s="6">
        <v>108940</v>
      </c>
      <c r="M115" s="1">
        <f t="shared" si="9"/>
        <v>9373</v>
      </c>
      <c r="N115" s="1">
        <f t="shared" si="10"/>
        <v>111696</v>
      </c>
    </row>
    <row r="116" spans="1:14" ht="15.75" customHeight="1">
      <c r="A116" s="4" t="s">
        <v>39</v>
      </c>
      <c r="B116" s="4" t="s">
        <v>21</v>
      </c>
      <c r="C116" s="4" t="s">
        <v>20</v>
      </c>
      <c r="D116" s="4" t="s">
        <v>17</v>
      </c>
      <c r="E116" s="6">
        <v>28675</v>
      </c>
      <c r="F116" s="6">
        <v>9177</v>
      </c>
      <c r="G116" s="6">
        <v>4997</v>
      </c>
      <c r="H116" s="6">
        <v>6335</v>
      </c>
      <c r="I116" s="6">
        <v>6589</v>
      </c>
      <c r="J116" s="6">
        <v>5100</v>
      </c>
      <c r="K116" s="6">
        <v>162</v>
      </c>
      <c r="L116" s="6">
        <v>1121536</v>
      </c>
      <c r="M116" s="1">
        <f t="shared" si="9"/>
        <v>49184</v>
      </c>
      <c r="N116" s="1">
        <f t="shared" si="10"/>
        <v>1133387</v>
      </c>
    </row>
    <row r="117" spans="1:14" ht="15.75" customHeight="1">
      <c r="A117" s="4" t="s">
        <v>39</v>
      </c>
      <c r="B117" s="4" t="s">
        <v>21</v>
      </c>
      <c r="C117" s="4" t="s">
        <v>22</v>
      </c>
      <c r="D117" s="4" t="s">
        <v>15</v>
      </c>
      <c r="E117" s="6">
        <v>10661</v>
      </c>
      <c r="F117" s="6">
        <v>1841</v>
      </c>
      <c r="G117" s="6">
        <v>1194</v>
      </c>
      <c r="H117" s="6">
        <v>2179</v>
      </c>
      <c r="I117" s="6">
        <v>1160</v>
      </c>
      <c r="J117" s="6">
        <v>965</v>
      </c>
      <c r="K117" s="6">
        <v>99</v>
      </c>
      <c r="L117" s="6">
        <v>156791</v>
      </c>
      <c r="M117" s="1">
        <f t="shared" si="9"/>
        <v>15875</v>
      </c>
      <c r="N117" s="1">
        <f t="shared" si="10"/>
        <v>159015</v>
      </c>
    </row>
    <row r="118" spans="1:14" ht="15.75" customHeight="1">
      <c r="A118" s="4" t="s">
        <v>39</v>
      </c>
      <c r="B118" s="4" t="s">
        <v>21</v>
      </c>
      <c r="C118" s="4" t="s">
        <v>22</v>
      </c>
      <c r="D118" s="4" t="s">
        <v>16</v>
      </c>
      <c r="E118" s="6">
        <v>9283</v>
      </c>
      <c r="F118" s="6">
        <v>1922</v>
      </c>
      <c r="G118" s="6">
        <v>1287</v>
      </c>
      <c r="H118" s="6">
        <v>1474</v>
      </c>
      <c r="I118" s="6">
        <v>1428</v>
      </c>
      <c r="J118" s="6">
        <v>1337</v>
      </c>
      <c r="K118" s="6">
        <v>271</v>
      </c>
      <c r="L118" s="6">
        <v>111943</v>
      </c>
      <c r="M118" s="1">
        <f t="shared" si="9"/>
        <v>13966</v>
      </c>
      <c r="N118" s="1">
        <f t="shared" si="10"/>
        <v>114979</v>
      </c>
    </row>
    <row r="119" spans="1:14" ht="15.75" customHeight="1">
      <c r="A119" s="4" t="s">
        <v>39</v>
      </c>
      <c r="B119" s="4" t="s">
        <v>21</v>
      </c>
      <c r="C119" s="4" t="s">
        <v>22</v>
      </c>
      <c r="D119" s="4" t="s">
        <v>17</v>
      </c>
      <c r="E119" s="6">
        <v>32056</v>
      </c>
      <c r="F119" s="6">
        <v>5775</v>
      </c>
      <c r="G119" s="6">
        <v>5588</v>
      </c>
      <c r="H119" s="6">
        <v>6120</v>
      </c>
      <c r="I119" s="6">
        <v>4451</v>
      </c>
      <c r="J119" s="6">
        <v>5039</v>
      </c>
      <c r="K119" s="6">
        <v>402</v>
      </c>
      <c r="L119" s="6">
        <v>1208686</v>
      </c>
      <c r="M119" s="1">
        <f t="shared" si="9"/>
        <v>49539</v>
      </c>
      <c r="N119" s="1">
        <f t="shared" si="10"/>
        <v>1218578</v>
      </c>
    </row>
    <row r="120" spans="1:14" ht="15.75" customHeight="1">
      <c r="A120" s="4" t="s">
        <v>42</v>
      </c>
      <c r="B120" s="4" t="s">
        <v>21</v>
      </c>
      <c r="C120" s="4"/>
      <c r="D120" s="4"/>
      <c r="E120" s="6">
        <v>198775</v>
      </c>
      <c r="F120" s="7">
        <v>46184</v>
      </c>
      <c r="G120" s="6">
        <v>43093</v>
      </c>
      <c r="H120" s="6">
        <v>36877</v>
      </c>
      <c r="I120" s="6">
        <v>29833</v>
      </c>
      <c r="J120" s="6">
        <v>32224</v>
      </c>
      <c r="K120" s="6">
        <v>1591</v>
      </c>
      <c r="L120" s="6">
        <v>5681665</v>
      </c>
      <c r="M120" s="1">
        <f t="shared" si="9"/>
        <v>324929</v>
      </c>
      <c r="N120" s="1">
        <f t="shared" si="10"/>
        <v>5745313</v>
      </c>
    </row>
    <row r="121" spans="1:14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4" ht="15.75" customHeight="1">
      <c r="A122" s="4" t="s">
        <v>39</v>
      </c>
      <c r="B122" s="4" t="s">
        <v>23</v>
      </c>
      <c r="C122" s="4" t="s">
        <v>13</v>
      </c>
      <c r="D122" s="4" t="s">
        <v>15</v>
      </c>
      <c r="E122" s="6">
        <v>19188</v>
      </c>
      <c r="F122" s="6">
        <v>4668</v>
      </c>
      <c r="G122" s="6">
        <v>5660</v>
      </c>
      <c r="H122" s="6">
        <v>2327</v>
      </c>
      <c r="I122" s="6">
        <v>2010</v>
      </c>
      <c r="J122" s="6">
        <v>2962</v>
      </c>
      <c r="K122" s="6">
        <v>67</v>
      </c>
      <c r="L122" s="6">
        <v>139666</v>
      </c>
      <c r="M122" s="1">
        <f t="shared" ref="M122:M134" si="11">SUM(E122:H122)</f>
        <v>31843</v>
      </c>
      <c r="N122" s="1">
        <f t="shared" ref="N122:N134" si="12">SUM(I122:L122)</f>
        <v>144705</v>
      </c>
    </row>
    <row r="123" spans="1:14" ht="15.75" customHeight="1">
      <c r="A123" s="4" t="s">
        <v>39</v>
      </c>
      <c r="B123" s="4" t="s">
        <v>23</v>
      </c>
      <c r="C123" s="4" t="s">
        <v>13</v>
      </c>
      <c r="D123" s="4" t="s">
        <v>16</v>
      </c>
      <c r="E123" s="6">
        <v>12974</v>
      </c>
      <c r="F123" s="6">
        <v>3434</v>
      </c>
      <c r="G123" s="6">
        <v>3401</v>
      </c>
      <c r="H123" s="6">
        <v>1576</v>
      </c>
      <c r="I123" s="6">
        <v>1678</v>
      </c>
      <c r="J123" s="6">
        <v>1985</v>
      </c>
      <c r="K123" s="6">
        <v>56</v>
      </c>
      <c r="L123" s="6">
        <v>103731</v>
      </c>
      <c r="M123" s="1">
        <f t="shared" si="11"/>
        <v>21385</v>
      </c>
      <c r="N123" s="1">
        <f t="shared" si="12"/>
        <v>107450</v>
      </c>
    </row>
    <row r="124" spans="1:14" ht="15.75" customHeight="1">
      <c r="A124" s="4" t="s">
        <v>39</v>
      </c>
      <c r="B124" s="4" t="s">
        <v>23</v>
      </c>
      <c r="C124" s="4" t="s">
        <v>13</v>
      </c>
      <c r="D124" s="4" t="s">
        <v>17</v>
      </c>
      <c r="E124" s="6">
        <v>31217</v>
      </c>
      <c r="F124" s="6">
        <v>7957</v>
      </c>
      <c r="G124" s="6">
        <v>4245</v>
      </c>
      <c r="H124" s="6">
        <v>5253</v>
      </c>
      <c r="I124" s="6">
        <v>4251</v>
      </c>
      <c r="J124" s="6">
        <v>3728</v>
      </c>
      <c r="K124" s="6">
        <v>141</v>
      </c>
      <c r="L124" s="6">
        <v>1199343</v>
      </c>
      <c r="M124" s="1">
        <f t="shared" si="11"/>
        <v>48672</v>
      </c>
      <c r="N124" s="1">
        <f t="shared" si="12"/>
        <v>1207463</v>
      </c>
    </row>
    <row r="125" spans="1:14" ht="15.75" customHeight="1">
      <c r="A125" s="4" t="s">
        <v>39</v>
      </c>
      <c r="B125" s="4" t="s">
        <v>23</v>
      </c>
      <c r="C125" s="4" t="s">
        <v>18</v>
      </c>
      <c r="D125" s="4" t="s">
        <v>15</v>
      </c>
      <c r="E125" s="6">
        <v>8172</v>
      </c>
      <c r="F125" s="6">
        <v>2927</v>
      </c>
      <c r="G125" s="6">
        <v>1611</v>
      </c>
      <c r="H125" s="6">
        <v>2210</v>
      </c>
      <c r="I125" s="6">
        <v>2786</v>
      </c>
      <c r="J125" s="6">
        <v>1757</v>
      </c>
      <c r="K125" s="6">
        <v>84</v>
      </c>
      <c r="L125" s="6">
        <v>145199</v>
      </c>
      <c r="M125" s="1">
        <f t="shared" si="11"/>
        <v>14920</v>
      </c>
      <c r="N125" s="1">
        <f t="shared" si="12"/>
        <v>149826</v>
      </c>
    </row>
    <row r="126" spans="1:14" ht="15.75" customHeight="1">
      <c r="A126" s="4" t="s">
        <v>39</v>
      </c>
      <c r="B126" s="4" t="s">
        <v>23</v>
      </c>
      <c r="C126" s="4" t="s">
        <v>18</v>
      </c>
      <c r="D126" s="4" t="s">
        <v>16</v>
      </c>
      <c r="E126" s="6">
        <v>5819</v>
      </c>
      <c r="F126" s="6">
        <v>1132</v>
      </c>
      <c r="G126" s="6">
        <v>751</v>
      </c>
      <c r="H126" s="6">
        <v>1373</v>
      </c>
      <c r="I126" s="6">
        <v>1348</v>
      </c>
      <c r="J126" s="6">
        <v>816</v>
      </c>
      <c r="K126" s="6">
        <v>7</v>
      </c>
      <c r="L126" s="6">
        <v>109823</v>
      </c>
      <c r="M126" s="1">
        <f t="shared" si="11"/>
        <v>9075</v>
      </c>
      <c r="N126" s="1">
        <f t="shared" si="12"/>
        <v>111994</v>
      </c>
    </row>
    <row r="127" spans="1:14" ht="15.75" customHeight="1">
      <c r="A127" s="4" t="s">
        <v>39</v>
      </c>
      <c r="B127" s="4" t="s">
        <v>23</v>
      </c>
      <c r="C127" s="4" t="s">
        <v>18</v>
      </c>
      <c r="D127" s="4" t="s">
        <v>17</v>
      </c>
      <c r="E127" s="6">
        <v>26124</v>
      </c>
      <c r="F127" s="6">
        <v>10370</v>
      </c>
      <c r="G127" s="6">
        <v>6612</v>
      </c>
      <c r="H127" s="6">
        <v>7878</v>
      </c>
      <c r="I127" s="6">
        <v>6040</v>
      </c>
      <c r="J127" s="6">
        <v>8595</v>
      </c>
      <c r="K127" s="6">
        <v>437</v>
      </c>
      <c r="L127" s="6">
        <v>1116515</v>
      </c>
      <c r="M127" s="1">
        <f t="shared" si="11"/>
        <v>50984</v>
      </c>
      <c r="N127" s="1">
        <f t="shared" si="12"/>
        <v>1131587</v>
      </c>
    </row>
    <row r="128" spans="1:14" ht="15.75" customHeight="1">
      <c r="A128" s="4" t="s">
        <v>39</v>
      </c>
      <c r="B128" s="4" t="s">
        <v>23</v>
      </c>
      <c r="C128" s="4" t="s">
        <v>20</v>
      </c>
      <c r="D128" s="4" t="s">
        <v>15</v>
      </c>
      <c r="E128" s="6">
        <v>7538</v>
      </c>
      <c r="F128" s="6">
        <v>5064</v>
      </c>
      <c r="G128" s="6">
        <v>1643</v>
      </c>
      <c r="H128" s="6">
        <v>1745</v>
      </c>
      <c r="I128" s="6">
        <v>1028</v>
      </c>
      <c r="J128" s="6">
        <v>1136</v>
      </c>
      <c r="K128" s="6">
        <v>67</v>
      </c>
      <c r="L128" s="6">
        <v>146525</v>
      </c>
      <c r="M128" s="1">
        <f t="shared" si="11"/>
        <v>15990</v>
      </c>
      <c r="N128" s="1">
        <f t="shared" si="12"/>
        <v>148756</v>
      </c>
    </row>
    <row r="129" spans="1:14" ht="15.75" customHeight="1">
      <c r="A129" s="4" t="s">
        <v>39</v>
      </c>
      <c r="B129" s="4" t="s">
        <v>23</v>
      </c>
      <c r="C129" s="4" t="s">
        <v>20</v>
      </c>
      <c r="D129" s="4" t="s">
        <v>16</v>
      </c>
      <c r="E129" s="6">
        <v>6317</v>
      </c>
      <c r="F129" s="6">
        <v>1994</v>
      </c>
      <c r="G129" s="6">
        <v>900</v>
      </c>
      <c r="H129" s="6">
        <v>1000</v>
      </c>
      <c r="I129" s="6">
        <v>804</v>
      </c>
      <c r="J129" s="6">
        <v>777</v>
      </c>
      <c r="K129" s="6">
        <v>49</v>
      </c>
      <c r="L129" s="6">
        <v>109228</v>
      </c>
      <c r="M129" s="1">
        <f t="shared" si="11"/>
        <v>10211</v>
      </c>
      <c r="N129" s="1">
        <f t="shared" si="12"/>
        <v>110858</v>
      </c>
    </row>
    <row r="130" spans="1:14" ht="15.75" customHeight="1">
      <c r="A130" s="4" t="s">
        <v>39</v>
      </c>
      <c r="B130" s="4" t="s">
        <v>23</v>
      </c>
      <c r="C130" s="4" t="s">
        <v>20</v>
      </c>
      <c r="D130" s="4" t="s">
        <v>17</v>
      </c>
      <c r="E130" s="6">
        <v>51956</v>
      </c>
      <c r="F130" s="6">
        <v>14273</v>
      </c>
      <c r="G130" s="6">
        <v>8981</v>
      </c>
      <c r="H130" s="6">
        <v>8788</v>
      </c>
      <c r="I130" s="6">
        <v>7805</v>
      </c>
      <c r="J130" s="6">
        <v>7404</v>
      </c>
      <c r="K130" s="6">
        <v>158</v>
      </c>
      <c r="L130" s="6">
        <v>1083206</v>
      </c>
      <c r="M130" s="1">
        <f t="shared" si="11"/>
        <v>83998</v>
      </c>
      <c r="N130" s="1">
        <f t="shared" si="12"/>
        <v>1098573</v>
      </c>
    </row>
    <row r="131" spans="1:14" ht="15.75" customHeight="1">
      <c r="A131" s="4" t="s">
        <v>39</v>
      </c>
      <c r="B131" s="4" t="s">
        <v>23</v>
      </c>
      <c r="C131" s="4" t="s">
        <v>22</v>
      </c>
      <c r="D131" s="4" t="s">
        <v>15</v>
      </c>
      <c r="E131" s="6">
        <v>10565</v>
      </c>
      <c r="F131" s="6">
        <v>1258</v>
      </c>
      <c r="G131" s="6">
        <v>2669</v>
      </c>
      <c r="H131" s="6">
        <v>1681</v>
      </c>
      <c r="I131" s="6">
        <v>1856</v>
      </c>
      <c r="J131" s="6">
        <v>1154</v>
      </c>
      <c r="K131" s="6">
        <v>139</v>
      </c>
      <c r="L131" s="6">
        <v>155568</v>
      </c>
      <c r="M131" s="1">
        <f t="shared" si="11"/>
        <v>16173</v>
      </c>
      <c r="N131" s="1">
        <f t="shared" si="12"/>
        <v>158717</v>
      </c>
    </row>
    <row r="132" spans="1:14" ht="15.75" customHeight="1">
      <c r="A132" s="4" t="s">
        <v>39</v>
      </c>
      <c r="B132" s="4" t="s">
        <v>23</v>
      </c>
      <c r="C132" s="4" t="s">
        <v>22</v>
      </c>
      <c r="D132" s="4" t="s">
        <v>16</v>
      </c>
      <c r="E132" s="6">
        <v>6135</v>
      </c>
      <c r="F132" s="6">
        <v>1177</v>
      </c>
      <c r="G132" s="6">
        <v>1104</v>
      </c>
      <c r="H132" s="6">
        <v>951</v>
      </c>
      <c r="I132" s="6">
        <v>584</v>
      </c>
      <c r="J132" s="6">
        <v>668</v>
      </c>
      <c r="K132" s="6">
        <v>30</v>
      </c>
      <c r="L132" s="6">
        <v>118296</v>
      </c>
      <c r="M132" s="1">
        <f t="shared" si="11"/>
        <v>9367</v>
      </c>
      <c r="N132" s="1">
        <f t="shared" si="12"/>
        <v>119578</v>
      </c>
    </row>
    <row r="133" spans="1:14" ht="15.75" customHeight="1">
      <c r="A133" s="4" t="s">
        <v>39</v>
      </c>
      <c r="B133" s="4" t="s">
        <v>23</v>
      </c>
      <c r="C133" s="4" t="s">
        <v>22</v>
      </c>
      <c r="D133" s="4" t="s">
        <v>17</v>
      </c>
      <c r="E133" s="6">
        <v>40756</v>
      </c>
      <c r="F133" s="6">
        <v>8952</v>
      </c>
      <c r="G133" s="6">
        <v>7756</v>
      </c>
      <c r="H133" s="6">
        <v>7670</v>
      </c>
      <c r="I133" s="6">
        <v>6017</v>
      </c>
      <c r="J133" s="6">
        <v>6345</v>
      </c>
      <c r="K133" s="6">
        <v>398</v>
      </c>
      <c r="L133" s="6">
        <v>1190223</v>
      </c>
      <c r="M133" s="1">
        <f t="shared" si="11"/>
        <v>65134</v>
      </c>
      <c r="N133" s="1">
        <f t="shared" si="12"/>
        <v>1202983</v>
      </c>
    </row>
    <row r="134" spans="1:14" ht="15.75" customHeight="1">
      <c r="A134" s="4" t="s">
        <v>43</v>
      </c>
      <c r="B134" s="4" t="s">
        <v>23</v>
      </c>
      <c r="C134" s="4"/>
      <c r="D134" s="4"/>
      <c r="E134" s="6">
        <v>226761</v>
      </c>
      <c r="F134" s="6">
        <v>63206</v>
      </c>
      <c r="G134" s="6">
        <v>45333</v>
      </c>
      <c r="H134" s="6">
        <v>42452</v>
      </c>
      <c r="I134" s="6">
        <v>36207</v>
      </c>
      <c r="J134" s="6">
        <v>37327</v>
      </c>
      <c r="K134" s="6">
        <v>1633</v>
      </c>
      <c r="L134" s="6">
        <v>5617323</v>
      </c>
      <c r="M134" s="1">
        <f t="shared" si="11"/>
        <v>377752</v>
      </c>
      <c r="N134" s="1">
        <f t="shared" si="12"/>
        <v>5692490</v>
      </c>
    </row>
    <row r="135" spans="1:14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4" ht="15.75" customHeight="1">
      <c r="A136" s="4" t="s">
        <v>39</v>
      </c>
      <c r="B136" s="4" t="s">
        <v>25</v>
      </c>
      <c r="C136" s="4" t="s">
        <v>13</v>
      </c>
      <c r="D136" s="4" t="s">
        <v>15</v>
      </c>
      <c r="E136" s="6">
        <v>8493</v>
      </c>
      <c r="F136" s="6">
        <v>698</v>
      </c>
      <c r="G136" s="6">
        <v>670</v>
      </c>
      <c r="H136" s="6">
        <v>1080</v>
      </c>
      <c r="I136" s="6">
        <v>756</v>
      </c>
      <c r="J136" s="6">
        <v>410</v>
      </c>
      <c r="K136" s="6">
        <v>10</v>
      </c>
      <c r="L136" s="6">
        <v>53184</v>
      </c>
      <c r="M136" s="1">
        <f t="shared" ref="M136:M148" si="13">SUM(E136:H136)</f>
        <v>10941</v>
      </c>
      <c r="N136" s="1">
        <f t="shared" ref="N136:N148" si="14">SUM(I136:L136)</f>
        <v>54360</v>
      </c>
    </row>
    <row r="137" spans="1:14" ht="15.75" customHeight="1">
      <c r="A137" s="4" t="s">
        <v>39</v>
      </c>
      <c r="B137" s="4" t="s">
        <v>25</v>
      </c>
      <c r="C137" s="4" t="s">
        <v>13</v>
      </c>
      <c r="D137" s="4" t="s">
        <v>16</v>
      </c>
      <c r="E137" s="6">
        <v>5901</v>
      </c>
      <c r="F137" s="6">
        <v>374</v>
      </c>
      <c r="G137" s="6">
        <v>627</v>
      </c>
      <c r="H137" s="6">
        <v>597</v>
      </c>
      <c r="I137" s="6">
        <v>690</v>
      </c>
      <c r="J137" s="6">
        <v>560</v>
      </c>
      <c r="K137" s="6">
        <v>72</v>
      </c>
      <c r="L137" s="6">
        <v>56743</v>
      </c>
      <c r="M137" s="1">
        <f t="shared" si="13"/>
        <v>7499</v>
      </c>
      <c r="N137" s="1">
        <f t="shared" si="14"/>
        <v>58065</v>
      </c>
    </row>
    <row r="138" spans="1:14" ht="15.75" customHeight="1">
      <c r="A138" s="4" t="s">
        <v>39</v>
      </c>
      <c r="B138" s="4" t="s">
        <v>25</v>
      </c>
      <c r="C138" s="4" t="s">
        <v>13</v>
      </c>
      <c r="D138" s="4" t="s">
        <v>17</v>
      </c>
      <c r="E138" s="6">
        <v>50834</v>
      </c>
      <c r="F138" s="6">
        <v>13506</v>
      </c>
      <c r="G138" s="6">
        <v>14282</v>
      </c>
      <c r="H138" s="6">
        <v>8587</v>
      </c>
      <c r="I138" s="6">
        <v>8014</v>
      </c>
      <c r="J138" s="6">
        <v>7719</v>
      </c>
      <c r="K138" s="6">
        <v>513</v>
      </c>
      <c r="L138" s="6">
        <v>502059</v>
      </c>
      <c r="M138" s="1">
        <f t="shared" si="13"/>
        <v>87209</v>
      </c>
      <c r="N138" s="1">
        <f t="shared" si="14"/>
        <v>518305</v>
      </c>
    </row>
    <row r="139" spans="1:14" ht="15.75" customHeight="1">
      <c r="A139" s="4" t="s">
        <v>39</v>
      </c>
      <c r="B139" s="4" t="s">
        <v>25</v>
      </c>
      <c r="C139" s="4" t="s">
        <v>18</v>
      </c>
      <c r="D139" s="4" t="s">
        <v>15</v>
      </c>
      <c r="E139" s="6">
        <v>15724</v>
      </c>
      <c r="F139" s="6">
        <v>490</v>
      </c>
      <c r="G139" s="6">
        <v>1058</v>
      </c>
      <c r="H139" s="6">
        <v>1105</v>
      </c>
      <c r="I139" s="6">
        <v>858</v>
      </c>
      <c r="J139" s="6">
        <v>490</v>
      </c>
      <c r="K139" s="6">
        <v>27</v>
      </c>
      <c r="L139" s="6">
        <v>38621</v>
      </c>
      <c r="M139" s="1">
        <f t="shared" si="13"/>
        <v>18377</v>
      </c>
      <c r="N139" s="1">
        <f t="shared" si="14"/>
        <v>39996</v>
      </c>
    </row>
    <row r="140" spans="1:14" ht="15.75" customHeight="1">
      <c r="A140" s="4" t="s">
        <v>39</v>
      </c>
      <c r="B140" s="4" t="s">
        <v>25</v>
      </c>
      <c r="C140" s="4" t="s">
        <v>18</v>
      </c>
      <c r="D140" s="4" t="s">
        <v>16</v>
      </c>
      <c r="E140" s="6">
        <v>16945</v>
      </c>
      <c r="F140" s="6">
        <v>539</v>
      </c>
      <c r="G140" s="6">
        <v>1153</v>
      </c>
      <c r="H140" s="6">
        <v>995</v>
      </c>
      <c r="I140" s="6">
        <v>754</v>
      </c>
      <c r="J140" s="6">
        <v>195</v>
      </c>
      <c r="K140" s="6">
        <v>23</v>
      </c>
      <c r="L140" s="6">
        <v>39190</v>
      </c>
      <c r="M140" s="1">
        <f t="shared" si="13"/>
        <v>19632</v>
      </c>
      <c r="N140" s="1">
        <f t="shared" si="14"/>
        <v>40162</v>
      </c>
    </row>
    <row r="141" spans="1:14" ht="15.75" customHeight="1">
      <c r="A141" s="4" t="s">
        <v>39</v>
      </c>
      <c r="B141" s="4" t="s">
        <v>25</v>
      </c>
      <c r="C141" s="4" t="s">
        <v>18</v>
      </c>
      <c r="D141" s="4" t="s">
        <v>17</v>
      </c>
      <c r="E141" s="6">
        <v>101001</v>
      </c>
      <c r="F141" s="6">
        <v>9718</v>
      </c>
      <c r="G141" s="6">
        <v>16504</v>
      </c>
      <c r="H141" s="6">
        <v>8518</v>
      </c>
      <c r="I141" s="6">
        <v>11543</v>
      </c>
      <c r="J141" s="6">
        <v>10807</v>
      </c>
      <c r="K141" s="6">
        <v>560</v>
      </c>
      <c r="L141" s="6">
        <v>414908</v>
      </c>
      <c r="M141" s="1">
        <f t="shared" si="13"/>
        <v>135741</v>
      </c>
      <c r="N141" s="1">
        <f t="shared" si="14"/>
        <v>437818</v>
      </c>
    </row>
    <row r="142" spans="1:14" ht="15.75" customHeight="1">
      <c r="A142" s="4" t="s">
        <v>39</v>
      </c>
      <c r="B142" s="4" t="s">
        <v>25</v>
      </c>
      <c r="C142" s="4" t="s">
        <v>20</v>
      </c>
      <c r="D142" s="4" t="s">
        <v>15</v>
      </c>
      <c r="E142" s="6">
        <v>11327</v>
      </c>
      <c r="F142" s="6">
        <v>718</v>
      </c>
      <c r="G142" s="6">
        <v>1528</v>
      </c>
      <c r="H142" s="6">
        <v>596</v>
      </c>
      <c r="I142" s="6">
        <v>609</v>
      </c>
      <c r="J142" s="6">
        <v>648</v>
      </c>
      <c r="K142" s="6">
        <v>30</v>
      </c>
      <c r="L142" s="6">
        <v>42917</v>
      </c>
      <c r="M142" s="1">
        <f t="shared" si="13"/>
        <v>14169</v>
      </c>
      <c r="N142" s="1">
        <f t="shared" si="14"/>
        <v>44204</v>
      </c>
    </row>
    <row r="143" spans="1:14" ht="15.75" customHeight="1">
      <c r="A143" s="4" t="s">
        <v>39</v>
      </c>
      <c r="B143" s="4" t="s">
        <v>25</v>
      </c>
      <c r="C143" s="4" t="s">
        <v>20</v>
      </c>
      <c r="D143" s="4" t="s">
        <v>16</v>
      </c>
      <c r="E143" s="6">
        <v>9571</v>
      </c>
      <c r="F143" s="6">
        <v>334</v>
      </c>
      <c r="G143" s="6">
        <v>659</v>
      </c>
      <c r="H143" s="6">
        <v>747</v>
      </c>
      <c r="I143" s="6">
        <v>645</v>
      </c>
      <c r="J143" s="6">
        <v>266</v>
      </c>
      <c r="K143" s="6">
        <v>16</v>
      </c>
      <c r="L143" s="6">
        <v>47556</v>
      </c>
      <c r="M143" s="1">
        <f t="shared" si="13"/>
        <v>11311</v>
      </c>
      <c r="N143" s="1">
        <f t="shared" si="14"/>
        <v>48483</v>
      </c>
    </row>
    <row r="144" spans="1:14" ht="15.75" customHeight="1">
      <c r="A144" s="4" t="s">
        <v>39</v>
      </c>
      <c r="B144" s="4" t="s">
        <v>25</v>
      </c>
      <c r="C144" s="4" t="s">
        <v>20</v>
      </c>
      <c r="D144" s="4" t="s">
        <v>17</v>
      </c>
      <c r="E144" s="6">
        <v>81347</v>
      </c>
      <c r="F144" s="6">
        <v>10612</v>
      </c>
      <c r="G144" s="6">
        <v>14374</v>
      </c>
      <c r="H144" s="6">
        <v>9851</v>
      </c>
      <c r="I144" s="6">
        <v>7583</v>
      </c>
      <c r="J144" s="6">
        <v>5559</v>
      </c>
      <c r="K144" s="6">
        <v>367</v>
      </c>
      <c r="L144" s="6">
        <v>443866</v>
      </c>
      <c r="M144" s="1">
        <f t="shared" si="13"/>
        <v>116184</v>
      </c>
      <c r="N144" s="1">
        <f t="shared" si="14"/>
        <v>457375</v>
      </c>
    </row>
    <row r="145" spans="1:14" ht="15.75" customHeight="1">
      <c r="A145" s="4" t="s">
        <v>39</v>
      </c>
      <c r="B145" s="4" t="s">
        <v>25</v>
      </c>
      <c r="C145" s="4" t="s">
        <v>22</v>
      </c>
      <c r="D145" s="4" t="s">
        <v>15</v>
      </c>
      <c r="E145" s="6">
        <v>8110</v>
      </c>
      <c r="F145" s="6">
        <v>77</v>
      </c>
      <c r="G145" s="6">
        <v>431</v>
      </c>
      <c r="H145" s="6">
        <v>423</v>
      </c>
      <c r="I145" s="6">
        <v>398</v>
      </c>
      <c r="J145" s="6">
        <v>155</v>
      </c>
      <c r="K145" s="6">
        <v>29</v>
      </c>
      <c r="L145" s="6">
        <v>56161</v>
      </c>
      <c r="M145" s="1">
        <f t="shared" si="13"/>
        <v>9041</v>
      </c>
      <c r="N145" s="1">
        <f t="shared" si="14"/>
        <v>56743</v>
      </c>
    </row>
    <row r="146" spans="1:14" ht="15.75" customHeight="1">
      <c r="A146" s="4" t="s">
        <v>39</v>
      </c>
      <c r="B146" s="4" t="s">
        <v>25</v>
      </c>
      <c r="C146" s="4" t="s">
        <v>22</v>
      </c>
      <c r="D146" s="4" t="s">
        <v>16</v>
      </c>
      <c r="E146" s="6">
        <v>10821</v>
      </c>
      <c r="F146" s="6">
        <v>264</v>
      </c>
      <c r="G146" s="6">
        <v>1093</v>
      </c>
      <c r="H146" s="6">
        <v>875</v>
      </c>
      <c r="I146" s="6">
        <v>471</v>
      </c>
      <c r="J146" s="6">
        <v>377</v>
      </c>
      <c r="K146" s="6">
        <v>4</v>
      </c>
      <c r="L146" s="6">
        <v>51629</v>
      </c>
      <c r="M146" s="1">
        <f t="shared" si="13"/>
        <v>13053</v>
      </c>
      <c r="N146" s="1">
        <f t="shared" si="14"/>
        <v>52481</v>
      </c>
    </row>
    <row r="147" spans="1:14" ht="15.75" customHeight="1">
      <c r="A147" s="4" t="s">
        <v>39</v>
      </c>
      <c r="B147" s="4" t="s">
        <v>25</v>
      </c>
      <c r="C147" s="4" t="s">
        <v>22</v>
      </c>
      <c r="D147" s="4" t="s">
        <v>17</v>
      </c>
      <c r="E147" s="6">
        <v>72330</v>
      </c>
      <c r="F147" s="6">
        <v>8689</v>
      </c>
      <c r="G147" s="6">
        <v>10058</v>
      </c>
      <c r="H147" s="6">
        <v>6484</v>
      </c>
      <c r="I147" s="6">
        <v>5413</v>
      </c>
      <c r="J147" s="6">
        <v>5604</v>
      </c>
      <c r="K147" s="6">
        <v>221</v>
      </c>
      <c r="L147" s="6">
        <v>501235</v>
      </c>
      <c r="M147" s="1">
        <f t="shared" si="13"/>
        <v>97561</v>
      </c>
      <c r="N147" s="1">
        <f t="shared" si="14"/>
        <v>512473</v>
      </c>
    </row>
    <row r="148" spans="1:14" ht="15.75" customHeight="1">
      <c r="A148" s="4" t="s">
        <v>44</v>
      </c>
      <c r="B148" s="4" t="s">
        <v>25</v>
      </c>
      <c r="C148" s="4"/>
      <c r="D148" s="4"/>
      <c r="E148" s="7">
        <v>392404</v>
      </c>
      <c r="F148" s="7">
        <v>46019</v>
      </c>
      <c r="G148" s="6">
        <v>62437</v>
      </c>
      <c r="H148" s="6">
        <v>39858</v>
      </c>
      <c r="I148" s="6">
        <v>37734</v>
      </c>
      <c r="J148" s="6">
        <v>32790</v>
      </c>
      <c r="K148" s="6">
        <v>1872</v>
      </c>
      <c r="L148" s="6">
        <v>2248069</v>
      </c>
      <c r="M148" s="1">
        <f t="shared" si="13"/>
        <v>540718</v>
      </c>
      <c r="N148" s="1">
        <f t="shared" si="14"/>
        <v>2320465</v>
      </c>
    </row>
    <row r="149" spans="1:14" ht="15.75" customHeight="1"/>
    <row r="150" spans="1:14" ht="15.75" customHeight="1">
      <c r="A150" s="1" t="s">
        <v>24</v>
      </c>
      <c r="E150" s="1">
        <f t="shared" ref="E150:L150" si="15">SUM(E136:E147,E122:E133,E108:E119,E94:E105,E80:E91)</f>
        <v>885897</v>
      </c>
      <c r="F150" s="1">
        <f t="shared" si="15"/>
        <v>161894</v>
      </c>
      <c r="G150" s="1">
        <f t="shared" si="15"/>
        <v>159220</v>
      </c>
      <c r="H150" s="1">
        <f t="shared" si="15"/>
        <v>124572</v>
      </c>
      <c r="I150" s="1">
        <f t="shared" si="15"/>
        <v>106582</v>
      </c>
      <c r="J150" s="1">
        <f t="shared" si="15"/>
        <v>103618</v>
      </c>
      <c r="K150" s="1">
        <f t="shared" si="15"/>
        <v>5325</v>
      </c>
      <c r="L150" s="1">
        <f t="shared" si="15"/>
        <v>14970400</v>
      </c>
      <c r="M150" s="1">
        <f>SUM(E150:H150)</f>
        <v>1331583</v>
      </c>
      <c r="N150" s="1">
        <f>SUM(I150:L150)</f>
        <v>15185925</v>
      </c>
    </row>
    <row r="151" spans="1:14" ht="15.75" customHeight="1">
      <c r="A151" s="1" t="s">
        <v>0</v>
      </c>
      <c r="E151" s="1">
        <f t="shared" ref="E151:H151" si="16">ROUND(E150/$M$150,3)</f>
        <v>0.66500000000000004</v>
      </c>
      <c r="F151" s="1">
        <f t="shared" si="16"/>
        <v>0.122</v>
      </c>
      <c r="G151" s="1">
        <f t="shared" si="16"/>
        <v>0.12</v>
      </c>
      <c r="H151" s="1">
        <f t="shared" si="16"/>
        <v>9.4E-2</v>
      </c>
      <c r="I151" s="1">
        <f t="shared" ref="I151:J151" si="17">ROUND(I150/$N$150,3)</f>
        <v>7.0000000000000001E-3</v>
      </c>
      <c r="J151" s="1">
        <f t="shared" si="17"/>
        <v>7.0000000000000001E-3</v>
      </c>
      <c r="K151" s="1">
        <f>ROUND(K150/$N$150,4)</f>
        <v>4.0000000000000002E-4</v>
      </c>
      <c r="L151" s="1">
        <f>ROUND(L150/$N$150,3)</f>
        <v>0.98599999999999999</v>
      </c>
    </row>
    <row r="152" spans="1:14" ht="15.75" customHeight="1"/>
    <row r="153" spans="1:14" ht="15.75" customHeight="1"/>
    <row r="154" spans="1:14" ht="15.75" customHeight="1"/>
    <row r="155" spans="1:14" ht="15.75" customHeight="1"/>
    <row r="156" spans="1:14" ht="15.75" customHeight="1"/>
    <row r="157" spans="1:14" ht="15.75" customHeight="1"/>
    <row r="158" spans="1:14" ht="15.75" customHeight="1"/>
    <row r="159" spans="1:14" ht="15.75" customHeight="1"/>
    <row r="160" spans="1:14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A1:D1"/>
    <mergeCell ref="A2:D2"/>
    <mergeCell ref="M2:P2"/>
    <mergeCell ref="A77:D77"/>
    <mergeCell ref="A78:D78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body-gender</vt:lpstr>
      <vt:lpstr>body-race</vt:lpstr>
      <vt:lpstr>race-gender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2023-08-31T17:32:01Z</dcterms:created>
  <dcterms:modified xsi:type="dcterms:W3CDTF">2023-08-31T17:32:14Z</dcterms:modified>
</cp:coreProperties>
</file>