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dy-gender" sheetId="1" r:id="rId4"/>
    <sheet state="visible" name="body-race" sheetId="2" r:id="rId5"/>
    <sheet state="visible" name="race-gender" sheetId="3" r:id="rId6"/>
  </sheets>
  <definedNames/>
  <calcPr/>
  <extLst>
    <ext uri="GoogleSheetsCustomDataVersion2">
      <go:sheetsCustomData xmlns:go="http://customooxmlschemas.google.com/" r:id="rId7" roundtripDataChecksum="ev83PlKllf4I1H8WgX895fDSHfjYuCvrSZMT8pK6s6I="/>
    </ext>
  </extLst>
</workbook>
</file>

<file path=xl/sharedStrings.xml><?xml version="1.0" encoding="utf-8"?>
<sst xmlns="http://schemas.openxmlformats.org/spreadsheetml/2006/main" count="2410" uniqueCount="50">
  <si>
    <t>Rate</t>
  </si>
  <si>
    <t>By Dataset</t>
  </si>
  <si>
    <t>By Model</t>
  </si>
  <si>
    <t>Technique</t>
  </si>
  <si>
    <t>model</t>
  </si>
  <si>
    <t>dataset</t>
  </si>
  <si>
    <t>set</t>
  </si>
  <si>
    <t>num_errors</t>
  </si>
  <si>
    <t>num_occurrences</t>
  </si>
  <si>
    <t>num_cases_modified</t>
  </si>
  <si>
    <t>err_rate</t>
  </si>
  <si>
    <t>time (s)</t>
  </si>
  <si>
    <t>overview_intersectional_body_gender</t>
  </si>
  <si>
    <t>bert-base-uncased</t>
  </si>
  <si>
    <t>ledgar</t>
  </si>
  <si>
    <t>test</t>
  </si>
  <si>
    <t>validation</t>
  </si>
  <si>
    <t>train</t>
  </si>
  <si>
    <t>microsoft/deberta-base</t>
  </si>
  <si>
    <t>scotus</t>
  </si>
  <si>
    <t>roberta-base</t>
  </si>
  <si>
    <t>ecthr_a</t>
  </si>
  <si>
    <t>nlpaueb/legal-bert-base-uncased</t>
  </si>
  <si>
    <t>ecthr_b</t>
  </si>
  <si>
    <t>Total</t>
  </si>
  <si>
    <t>eurlex</t>
  </si>
  <si>
    <t>Total all models</t>
  </si>
  <si>
    <t>Details</t>
  </si>
  <si>
    <t>description</t>
  </si>
  <si>
    <t>error_body_only_error</t>
  </si>
  <si>
    <t>error_gender_only_error</t>
  </si>
  <si>
    <t>error_both_error</t>
  </si>
  <si>
    <t>error_intersection_only_error</t>
  </si>
  <si>
    <t>not_body_only_error</t>
  </si>
  <si>
    <t>not_gender_only_error</t>
  </si>
  <si>
    <t>not_both_error</t>
  </si>
  <si>
    <t>not_no_error</t>
  </si>
  <si>
    <t>nb_errors</t>
  </si>
  <si>
    <t>nb_no_error</t>
  </si>
  <si>
    <t>intersectionality</t>
  </si>
  <si>
    <t>total_ledgar</t>
  </si>
  <si>
    <t>total_scotus</t>
  </si>
  <si>
    <t>total_ecthr_a</t>
  </si>
  <si>
    <t>total_ecthr_b</t>
  </si>
  <si>
    <t>total_eurlex</t>
  </si>
  <si>
    <t>overview_intersectional_body_race</t>
  </si>
  <si>
    <t>None</t>
  </si>
  <si>
    <t>error_race_only_error</t>
  </si>
  <si>
    <t>not_race_only_error</t>
  </si>
  <si>
    <t>overview_intersectional_race_gender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</si>
</sst>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2.0"/>
      <color theme="1"/>
      <name val="Calibri"/>
      <scheme val="minor"/>
    </font>
    <font>
      <color theme="1"/>
      <name val="Calibri"/>
      <scheme val="minor"/>
    </font>
    <font>
      <color theme="1"/>
      <name val="Arial"/>
    </font>
    <font>
      <sz val="8.0"/>
      <color theme="1"/>
      <name val="&quot;Liberation Sans&quot;"/>
    </font>
    <font>
      <sz val="8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horizontal="center"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4" numFmtId="0" xfId="0" applyAlignment="1" applyFont="1">
      <alignment horizontal="right" readingOrder="0"/>
    </xf>
    <xf borderId="0" fillId="0" fontId="2" numFmtId="0" xfId="0" applyFont="1"/>
    <xf borderId="0" fillId="0" fontId="4" numFmtId="0" xfId="0" applyAlignment="1" applyFont="1">
      <alignment horizontal="left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0"/>
    <col customWidth="1" min="2" max="18" width="9.14"/>
    <col customWidth="1" min="19" max="19" width="10.86"/>
    <col customWidth="1" min="20" max="27" width="9.14"/>
  </cols>
  <sheetData>
    <row r="1">
      <c r="A1" s="1" t="s">
        <v>0</v>
      </c>
      <c r="E1" s="2"/>
      <c r="F1" s="2"/>
      <c r="G1" s="2"/>
      <c r="H1" s="2"/>
      <c r="I1" s="2"/>
    </row>
    <row r="2">
      <c r="A2" s="3" t="s">
        <v>1</v>
      </c>
      <c r="E2" s="2"/>
      <c r="F2" s="2"/>
      <c r="G2" s="2"/>
      <c r="H2" s="2"/>
      <c r="I2" s="2"/>
      <c r="M2" s="3" t="s">
        <v>2</v>
      </c>
      <c r="Q2" s="2"/>
      <c r="R2" s="2"/>
      <c r="S2" s="2"/>
      <c r="T2" s="2"/>
      <c r="U2" s="2"/>
    </row>
    <row r="3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M3" s="2" t="s">
        <v>3</v>
      </c>
      <c r="N3" s="2" t="s">
        <v>4</v>
      </c>
      <c r="O3" s="2" t="s">
        <v>5</v>
      </c>
      <c r="P3" s="2" t="s">
        <v>6</v>
      </c>
      <c r="Q3" s="2" t="s">
        <v>7</v>
      </c>
      <c r="R3" s="2" t="s">
        <v>8</v>
      </c>
      <c r="S3" s="2" t="s">
        <v>9</v>
      </c>
      <c r="T3" s="2" t="s">
        <v>10</v>
      </c>
      <c r="U3" s="2" t="s">
        <v>11</v>
      </c>
    </row>
    <row r="4">
      <c r="A4" s="2" t="s">
        <v>12</v>
      </c>
      <c r="B4" s="2" t="s">
        <v>13</v>
      </c>
      <c r="C4" s="2" t="s">
        <v>14</v>
      </c>
      <c r="D4" s="2" t="s">
        <v>15</v>
      </c>
      <c r="E4" s="2">
        <v>0.0</v>
      </c>
      <c r="F4" s="2">
        <v>0.0</v>
      </c>
      <c r="G4" s="2">
        <v>656.0</v>
      </c>
      <c r="H4" s="2">
        <v>0.0</v>
      </c>
      <c r="I4" s="2">
        <v>471.903</v>
      </c>
      <c r="M4" s="2" t="s">
        <v>12</v>
      </c>
      <c r="N4" s="2" t="s">
        <v>13</v>
      </c>
      <c r="O4" s="2" t="s">
        <v>14</v>
      </c>
      <c r="P4" s="2" t="s">
        <v>15</v>
      </c>
      <c r="Q4" s="2">
        <v>0.0</v>
      </c>
      <c r="R4" s="2">
        <v>0.0</v>
      </c>
      <c r="S4" s="2">
        <v>656.0</v>
      </c>
      <c r="T4" s="2">
        <v>0.0</v>
      </c>
      <c r="U4" s="2">
        <v>471.903</v>
      </c>
    </row>
    <row r="5">
      <c r="A5" s="2" t="s">
        <v>12</v>
      </c>
      <c r="B5" s="2" t="s">
        <v>13</v>
      </c>
      <c r="C5" s="2" t="s">
        <v>14</v>
      </c>
      <c r="D5" s="2" t="s">
        <v>16</v>
      </c>
      <c r="E5" s="2">
        <v>0.0</v>
      </c>
      <c r="F5" s="2">
        <v>0.0</v>
      </c>
      <c r="G5" s="2">
        <v>54.0</v>
      </c>
      <c r="H5" s="2">
        <v>0.0</v>
      </c>
      <c r="I5" s="2">
        <v>480.613</v>
      </c>
      <c r="M5" s="2" t="s">
        <v>12</v>
      </c>
      <c r="N5" s="2" t="s">
        <v>13</v>
      </c>
      <c r="O5" s="2" t="s">
        <v>14</v>
      </c>
      <c r="P5" s="2" t="s">
        <v>16</v>
      </c>
      <c r="Q5" s="2">
        <v>0.0</v>
      </c>
      <c r="R5" s="2">
        <v>0.0</v>
      </c>
      <c r="S5" s="2">
        <v>54.0</v>
      </c>
      <c r="T5" s="2">
        <v>0.0</v>
      </c>
      <c r="U5" s="2">
        <v>480.613</v>
      </c>
    </row>
    <row r="6">
      <c r="A6" s="2" t="s">
        <v>12</v>
      </c>
      <c r="B6" s="2" t="s">
        <v>13</v>
      </c>
      <c r="C6" s="2" t="s">
        <v>14</v>
      </c>
      <c r="D6" s="2" t="s">
        <v>17</v>
      </c>
      <c r="E6" s="2">
        <v>5.0</v>
      </c>
      <c r="F6" s="2">
        <v>0.0</v>
      </c>
      <c r="G6" s="2">
        <v>9921.0</v>
      </c>
      <c r="H6" s="2">
        <v>0.001</v>
      </c>
      <c r="I6" s="2">
        <v>3139.235</v>
      </c>
      <c r="M6" s="2" t="s">
        <v>12</v>
      </c>
      <c r="N6" s="2" t="s">
        <v>13</v>
      </c>
      <c r="O6" s="2" t="s">
        <v>14</v>
      </c>
      <c r="P6" s="2" t="s">
        <v>17</v>
      </c>
      <c r="Q6" s="2">
        <v>5.0</v>
      </c>
      <c r="R6" s="2">
        <v>0.0</v>
      </c>
      <c r="S6" s="2">
        <v>9921.0</v>
      </c>
      <c r="T6" s="2">
        <v>0.001</v>
      </c>
      <c r="U6" s="2">
        <v>3139.235</v>
      </c>
    </row>
    <row r="7">
      <c r="A7" s="2" t="s">
        <v>12</v>
      </c>
      <c r="B7" s="2" t="s">
        <v>18</v>
      </c>
      <c r="C7" s="2" t="s">
        <v>14</v>
      </c>
      <c r="D7" s="2" t="s">
        <v>15</v>
      </c>
      <c r="E7" s="2">
        <v>0.0</v>
      </c>
      <c r="F7" s="2">
        <v>0.0</v>
      </c>
      <c r="G7" s="2">
        <v>656.0</v>
      </c>
      <c r="H7" s="2">
        <v>0.0</v>
      </c>
      <c r="I7" s="2">
        <v>474.109</v>
      </c>
      <c r="M7" s="2" t="s">
        <v>12</v>
      </c>
      <c r="N7" s="2" t="s">
        <v>13</v>
      </c>
      <c r="O7" s="2" t="s">
        <v>19</v>
      </c>
      <c r="P7" s="2" t="s">
        <v>15</v>
      </c>
      <c r="Q7" s="2">
        <v>6525.0</v>
      </c>
      <c r="R7" s="2">
        <v>0.0</v>
      </c>
      <c r="S7" s="2">
        <v>97382.0</v>
      </c>
      <c r="T7" s="2">
        <v>0.067</v>
      </c>
      <c r="U7" s="2">
        <v>4351.447</v>
      </c>
    </row>
    <row r="8">
      <c r="A8" s="2" t="s">
        <v>12</v>
      </c>
      <c r="B8" s="2" t="s">
        <v>18</v>
      </c>
      <c r="C8" s="2" t="s">
        <v>14</v>
      </c>
      <c r="D8" s="2" t="s">
        <v>16</v>
      </c>
      <c r="E8" s="2">
        <v>0.0</v>
      </c>
      <c r="F8" s="2">
        <v>0.0</v>
      </c>
      <c r="G8" s="2">
        <v>54.0</v>
      </c>
      <c r="H8" s="2">
        <v>0.0</v>
      </c>
      <c r="I8" s="2">
        <v>474.322</v>
      </c>
      <c r="M8" s="2" t="s">
        <v>12</v>
      </c>
      <c r="N8" s="2" t="s">
        <v>13</v>
      </c>
      <c r="O8" s="2" t="s">
        <v>19</v>
      </c>
      <c r="P8" s="2" t="s">
        <v>16</v>
      </c>
      <c r="Q8" s="2">
        <v>1997.0</v>
      </c>
      <c r="R8" s="2">
        <v>0.0</v>
      </c>
      <c r="S8" s="2">
        <v>91990.0</v>
      </c>
      <c r="T8" s="2">
        <v>0.022</v>
      </c>
      <c r="U8" s="2">
        <v>5118.143</v>
      </c>
    </row>
    <row r="9">
      <c r="A9" s="2" t="s">
        <v>12</v>
      </c>
      <c r="B9" s="2" t="s">
        <v>18</v>
      </c>
      <c r="C9" s="2" t="s">
        <v>14</v>
      </c>
      <c r="D9" s="2" t="s">
        <v>17</v>
      </c>
      <c r="E9" s="2">
        <v>17.0</v>
      </c>
      <c r="F9" s="2">
        <v>0.0</v>
      </c>
      <c r="G9" s="2">
        <v>9921.0</v>
      </c>
      <c r="H9" s="2">
        <v>0.002</v>
      </c>
      <c r="I9" s="2">
        <v>3169.042</v>
      </c>
      <c r="M9" s="2" t="s">
        <v>12</v>
      </c>
      <c r="N9" s="2" t="s">
        <v>13</v>
      </c>
      <c r="O9" s="2" t="s">
        <v>19</v>
      </c>
      <c r="P9" s="2" t="s">
        <v>17</v>
      </c>
      <c r="Q9" s="2">
        <v>4013.0</v>
      </c>
      <c r="R9" s="2">
        <v>0.0</v>
      </c>
      <c r="S9" s="2">
        <v>494546.0</v>
      </c>
      <c r="T9" s="2">
        <v>0.008</v>
      </c>
      <c r="U9" s="2">
        <v>24758.712</v>
      </c>
    </row>
    <row r="10">
      <c r="A10" s="2" t="s">
        <v>12</v>
      </c>
      <c r="B10" s="2" t="s">
        <v>20</v>
      </c>
      <c r="C10" s="2" t="s">
        <v>14</v>
      </c>
      <c r="D10" s="2" t="s">
        <v>15</v>
      </c>
      <c r="E10" s="2">
        <v>0.0</v>
      </c>
      <c r="F10" s="2">
        <v>0.0</v>
      </c>
      <c r="G10" s="2">
        <v>656.0</v>
      </c>
      <c r="H10" s="2">
        <v>0.0</v>
      </c>
      <c r="I10" s="2">
        <v>466.42</v>
      </c>
      <c r="M10" s="2" t="s">
        <v>12</v>
      </c>
      <c r="N10" s="2" t="s">
        <v>13</v>
      </c>
      <c r="O10" s="2" t="s">
        <v>21</v>
      </c>
      <c r="P10" s="2" t="s">
        <v>15</v>
      </c>
      <c r="Q10" s="2">
        <v>33966.0</v>
      </c>
      <c r="R10" s="2">
        <v>0.0</v>
      </c>
      <c r="S10" s="2">
        <v>233050.0</v>
      </c>
      <c r="T10" s="2">
        <v>0.146</v>
      </c>
      <c r="U10" s="2">
        <v>10369.022</v>
      </c>
    </row>
    <row r="11">
      <c r="A11" s="2" t="s">
        <v>12</v>
      </c>
      <c r="B11" s="2" t="s">
        <v>20</v>
      </c>
      <c r="C11" s="2" t="s">
        <v>14</v>
      </c>
      <c r="D11" s="2" t="s">
        <v>16</v>
      </c>
      <c r="E11" s="2">
        <v>2.0</v>
      </c>
      <c r="F11" s="2">
        <v>0.0</v>
      </c>
      <c r="G11" s="2">
        <v>54.0</v>
      </c>
      <c r="H11" s="2">
        <v>0.037</v>
      </c>
      <c r="I11" s="2">
        <v>475.11</v>
      </c>
      <c r="M11" s="2" t="s">
        <v>12</v>
      </c>
      <c r="N11" s="2" t="s">
        <v>13</v>
      </c>
      <c r="O11" s="2" t="s">
        <v>21</v>
      </c>
      <c r="P11" s="2" t="s">
        <v>16</v>
      </c>
      <c r="Q11" s="2">
        <v>34500.0</v>
      </c>
      <c r="R11" s="2">
        <v>0.0</v>
      </c>
      <c r="S11" s="2">
        <v>214275.0</v>
      </c>
      <c r="T11" s="2">
        <v>0.161</v>
      </c>
      <c r="U11" s="2">
        <v>9396.824</v>
      </c>
    </row>
    <row r="12">
      <c r="A12" s="2" t="s">
        <v>12</v>
      </c>
      <c r="B12" s="2" t="s">
        <v>20</v>
      </c>
      <c r="C12" s="2" t="s">
        <v>14</v>
      </c>
      <c r="D12" s="2" t="s">
        <v>17</v>
      </c>
      <c r="E12" s="2">
        <v>450.0</v>
      </c>
      <c r="F12" s="2">
        <v>0.0</v>
      </c>
      <c r="G12" s="2">
        <v>9921.0</v>
      </c>
      <c r="H12" s="2">
        <v>0.045</v>
      </c>
      <c r="I12" s="2">
        <v>3040.316</v>
      </c>
      <c r="M12" s="2" t="s">
        <v>12</v>
      </c>
      <c r="N12" s="2" t="s">
        <v>13</v>
      </c>
      <c r="O12" s="2" t="s">
        <v>21</v>
      </c>
      <c r="P12" s="2" t="s">
        <v>17</v>
      </c>
      <c r="Q12" s="2">
        <v>94375.0</v>
      </c>
      <c r="R12" s="2">
        <v>0.0</v>
      </c>
      <c r="S12" s="2">
        <v>1586111.0</v>
      </c>
      <c r="T12" s="2">
        <v>0.06</v>
      </c>
      <c r="U12" s="2">
        <v>74353.703</v>
      </c>
    </row>
    <row r="13">
      <c r="A13" s="2" t="s">
        <v>12</v>
      </c>
      <c r="B13" s="2" t="s">
        <v>22</v>
      </c>
      <c r="C13" s="2" t="s">
        <v>14</v>
      </c>
      <c r="D13" s="2" t="s">
        <v>15</v>
      </c>
      <c r="E13" s="2">
        <v>0.0</v>
      </c>
      <c r="F13" s="2">
        <v>0.0</v>
      </c>
      <c r="G13" s="2">
        <v>656.0</v>
      </c>
      <c r="H13" s="2">
        <v>0.0</v>
      </c>
      <c r="I13" s="2">
        <v>466.339</v>
      </c>
      <c r="M13" s="2" t="s">
        <v>12</v>
      </c>
      <c r="N13" s="2" t="s">
        <v>13</v>
      </c>
      <c r="O13" s="2" t="s">
        <v>23</v>
      </c>
      <c r="P13" s="2" t="s">
        <v>15</v>
      </c>
      <c r="Q13" s="2">
        <v>38505.0</v>
      </c>
      <c r="R13" s="2">
        <v>0.0</v>
      </c>
      <c r="S13" s="2">
        <v>233050.0</v>
      </c>
      <c r="T13" s="2">
        <v>0.165</v>
      </c>
      <c r="U13" s="2">
        <v>10270.423</v>
      </c>
    </row>
    <row r="14">
      <c r="A14" s="2" t="s">
        <v>12</v>
      </c>
      <c r="B14" s="2" t="s">
        <v>22</v>
      </c>
      <c r="C14" s="2" t="s">
        <v>14</v>
      </c>
      <c r="D14" s="2" t="s">
        <v>16</v>
      </c>
      <c r="E14" s="2">
        <v>0.0</v>
      </c>
      <c r="F14" s="2">
        <v>0.0</v>
      </c>
      <c r="G14" s="2">
        <v>54.0</v>
      </c>
      <c r="H14" s="2">
        <v>0.0</v>
      </c>
      <c r="I14" s="2">
        <v>473.835</v>
      </c>
      <c r="M14" s="2" t="s">
        <v>12</v>
      </c>
      <c r="N14" s="2" t="s">
        <v>13</v>
      </c>
      <c r="O14" s="2" t="s">
        <v>23</v>
      </c>
      <c r="P14" s="2" t="s">
        <v>16</v>
      </c>
      <c r="Q14" s="2">
        <v>49347.0</v>
      </c>
      <c r="R14" s="2">
        <v>0.0</v>
      </c>
      <c r="S14" s="2">
        <v>214275.0</v>
      </c>
      <c r="T14" s="2">
        <v>0.23</v>
      </c>
      <c r="U14" s="2">
        <v>9557.78</v>
      </c>
    </row>
    <row r="15">
      <c r="A15" s="2" t="s">
        <v>12</v>
      </c>
      <c r="B15" s="2" t="s">
        <v>22</v>
      </c>
      <c r="C15" s="2" t="s">
        <v>14</v>
      </c>
      <c r="D15" s="2" t="s">
        <v>17</v>
      </c>
      <c r="E15" s="2">
        <v>0.0</v>
      </c>
      <c r="F15" s="2">
        <v>0.0</v>
      </c>
      <c r="G15" s="2">
        <v>9921.0</v>
      </c>
      <c r="H15" s="2">
        <v>0.0</v>
      </c>
      <c r="I15" s="2">
        <v>3077.677</v>
      </c>
      <c r="M15" s="2" t="s">
        <v>12</v>
      </c>
      <c r="N15" s="2" t="s">
        <v>13</v>
      </c>
      <c r="O15" s="2" t="s">
        <v>23</v>
      </c>
      <c r="P15" s="2" t="s">
        <v>17</v>
      </c>
      <c r="Q15" s="2">
        <v>75375.0</v>
      </c>
      <c r="R15" s="2">
        <v>0.0</v>
      </c>
      <c r="S15" s="2">
        <v>1586111.0</v>
      </c>
      <c r="T15" s="2">
        <v>0.048</v>
      </c>
      <c r="U15" s="2">
        <v>74441.717</v>
      </c>
    </row>
    <row r="16">
      <c r="A16" s="4" t="s">
        <v>24</v>
      </c>
      <c r="B16" s="4"/>
      <c r="C16" s="4"/>
      <c r="D16" s="4"/>
      <c r="E16" s="4"/>
      <c r="F16" s="4"/>
      <c r="G16" s="5">
        <f>SUM(G4:G15)</f>
        <v>42524</v>
      </c>
      <c r="H16" s="5">
        <f>SUM(E4:E15)</f>
        <v>474</v>
      </c>
      <c r="I16" s="5">
        <f>ROUND(H16/G16,3)</f>
        <v>0.011</v>
      </c>
      <c r="J16" s="5">
        <f>SUM(I4:I15)</f>
        <v>16208.921</v>
      </c>
      <c r="M16" s="2" t="s">
        <v>12</v>
      </c>
      <c r="N16" s="2" t="s">
        <v>13</v>
      </c>
      <c r="O16" s="2" t="s">
        <v>25</v>
      </c>
      <c r="P16" s="2" t="s">
        <v>15</v>
      </c>
      <c r="Q16" s="2">
        <v>1505.0</v>
      </c>
      <c r="R16" s="2">
        <v>0.0</v>
      </c>
      <c r="S16" s="2">
        <v>10395.0</v>
      </c>
      <c r="T16" s="2">
        <v>0.145</v>
      </c>
      <c r="U16" s="2">
        <v>1825.994</v>
      </c>
    </row>
    <row r="17">
      <c r="M17" s="2" t="s">
        <v>12</v>
      </c>
      <c r="N17" s="2" t="s">
        <v>13</v>
      </c>
      <c r="O17" s="2" t="s">
        <v>25</v>
      </c>
      <c r="P17" s="2" t="s">
        <v>16</v>
      </c>
      <c r="Q17" s="2">
        <v>1113.0</v>
      </c>
      <c r="R17" s="2">
        <v>0.0</v>
      </c>
      <c r="S17" s="2">
        <v>8128.0</v>
      </c>
      <c r="T17" s="2">
        <v>0.137</v>
      </c>
      <c r="U17" s="2">
        <v>1594.679</v>
      </c>
    </row>
    <row r="18">
      <c r="A18" s="2" t="s">
        <v>12</v>
      </c>
      <c r="B18" s="2" t="s">
        <v>13</v>
      </c>
      <c r="C18" s="2" t="s">
        <v>19</v>
      </c>
      <c r="D18" s="2" t="s">
        <v>15</v>
      </c>
      <c r="E18" s="2">
        <v>6525.0</v>
      </c>
      <c r="F18" s="2">
        <v>0.0</v>
      </c>
      <c r="G18" s="2">
        <v>97382.0</v>
      </c>
      <c r="H18" s="2">
        <v>0.067</v>
      </c>
      <c r="I18" s="2">
        <v>4351.447</v>
      </c>
      <c r="M18" s="2" t="s">
        <v>12</v>
      </c>
      <c r="N18" s="2" t="s">
        <v>13</v>
      </c>
      <c r="O18" s="2" t="s">
        <v>25</v>
      </c>
      <c r="P18" s="2" t="s">
        <v>17</v>
      </c>
      <c r="Q18" s="2">
        <v>10905.0</v>
      </c>
      <c r="R18" s="2">
        <v>0.0</v>
      </c>
      <c r="S18" s="2">
        <v>74637.0</v>
      </c>
      <c r="T18" s="2">
        <v>0.146</v>
      </c>
      <c r="U18" s="2">
        <v>16409.269</v>
      </c>
    </row>
    <row r="19">
      <c r="A19" s="2" t="s">
        <v>12</v>
      </c>
      <c r="B19" s="2" t="s">
        <v>13</v>
      </c>
      <c r="C19" s="2" t="s">
        <v>19</v>
      </c>
      <c r="D19" s="2" t="s">
        <v>16</v>
      </c>
      <c r="E19" s="2">
        <v>1997.0</v>
      </c>
      <c r="F19" s="2">
        <v>0.0</v>
      </c>
      <c r="G19" s="2">
        <v>91990.0</v>
      </c>
      <c r="H19" s="2">
        <v>0.022</v>
      </c>
      <c r="I19" s="2">
        <v>5118.143</v>
      </c>
      <c r="M19" s="6" t="s">
        <v>24</v>
      </c>
      <c r="N19" s="7" t="str">
        <f>N18</f>
        <v>bert-base-uncased</v>
      </c>
      <c r="O19" s="6"/>
      <c r="P19" s="6"/>
      <c r="Q19" s="8">
        <f t="shared" ref="Q19:S19" si="1">SUM(Q4:Q18)</f>
        <v>352131</v>
      </c>
      <c r="R19" s="8">
        <f t="shared" si="1"/>
        <v>0</v>
      </c>
      <c r="S19" s="8">
        <f t="shared" si="1"/>
        <v>4854581</v>
      </c>
      <c r="T19" s="8">
        <f>ROUND(Q19/S19,3)</f>
        <v>0.073</v>
      </c>
      <c r="U19" s="8">
        <f>SUM(U4:U18)</f>
        <v>246539.464</v>
      </c>
    </row>
    <row r="20">
      <c r="A20" s="2" t="s">
        <v>12</v>
      </c>
      <c r="B20" s="2" t="s">
        <v>13</v>
      </c>
      <c r="C20" s="2" t="s">
        <v>19</v>
      </c>
      <c r="D20" s="2" t="s">
        <v>17</v>
      </c>
      <c r="E20" s="2">
        <v>4013.0</v>
      </c>
      <c r="F20" s="2">
        <v>0.0</v>
      </c>
      <c r="G20" s="2">
        <v>494546.0</v>
      </c>
      <c r="H20" s="2">
        <v>0.008</v>
      </c>
      <c r="I20" s="2">
        <v>24758.712</v>
      </c>
      <c r="M20" s="2"/>
      <c r="N20" s="2"/>
      <c r="O20" s="2"/>
      <c r="P20" s="2"/>
      <c r="Q20" s="2"/>
      <c r="R20" s="2"/>
      <c r="S20" s="2"/>
      <c r="T20" s="2"/>
      <c r="U20" s="2"/>
    </row>
    <row r="21">
      <c r="A21" s="2" t="s">
        <v>12</v>
      </c>
      <c r="B21" s="2" t="s">
        <v>18</v>
      </c>
      <c r="C21" s="2" t="s">
        <v>19</v>
      </c>
      <c r="D21" s="2" t="s">
        <v>15</v>
      </c>
      <c r="E21" s="2">
        <v>3865.0</v>
      </c>
      <c r="F21" s="2">
        <v>0.0</v>
      </c>
      <c r="G21" s="2">
        <v>78673.0</v>
      </c>
      <c r="H21" s="2">
        <v>0.049</v>
      </c>
      <c r="I21" s="2">
        <v>5849.283</v>
      </c>
      <c r="M21" s="2" t="s">
        <v>12</v>
      </c>
      <c r="N21" s="2" t="s">
        <v>18</v>
      </c>
      <c r="O21" s="2" t="s">
        <v>14</v>
      </c>
      <c r="P21" s="2" t="s">
        <v>15</v>
      </c>
      <c r="Q21" s="2">
        <v>0.0</v>
      </c>
      <c r="R21" s="2">
        <v>0.0</v>
      </c>
      <c r="S21" s="2">
        <v>656.0</v>
      </c>
      <c r="T21" s="2">
        <v>0.0</v>
      </c>
      <c r="U21" s="2">
        <v>474.109</v>
      </c>
    </row>
    <row r="22">
      <c r="A22" s="2" t="s">
        <v>12</v>
      </c>
      <c r="B22" s="2" t="s">
        <v>18</v>
      </c>
      <c r="C22" s="2" t="s">
        <v>19</v>
      </c>
      <c r="D22" s="2" t="s">
        <v>16</v>
      </c>
      <c r="E22" s="2">
        <v>2434.0</v>
      </c>
      <c r="F22" s="2">
        <v>0.0</v>
      </c>
      <c r="G22" s="2">
        <v>88027.0</v>
      </c>
      <c r="H22" s="2">
        <v>0.028</v>
      </c>
      <c r="I22" s="2">
        <v>7416.386</v>
      </c>
      <c r="M22" s="2" t="s">
        <v>12</v>
      </c>
      <c r="N22" s="2" t="s">
        <v>18</v>
      </c>
      <c r="O22" s="2" t="s">
        <v>14</v>
      </c>
      <c r="P22" s="2" t="s">
        <v>16</v>
      </c>
      <c r="Q22" s="2">
        <v>0.0</v>
      </c>
      <c r="R22" s="2">
        <v>0.0</v>
      </c>
      <c r="S22" s="2">
        <v>54.0</v>
      </c>
      <c r="T22" s="2">
        <v>0.0</v>
      </c>
      <c r="U22" s="2">
        <v>474.322</v>
      </c>
    </row>
    <row r="23" ht="15.75" customHeight="1">
      <c r="A23" s="2" t="s">
        <v>12</v>
      </c>
      <c r="B23" s="2" t="s">
        <v>18</v>
      </c>
      <c r="C23" s="2" t="s">
        <v>19</v>
      </c>
      <c r="D23" s="2" t="s">
        <v>17</v>
      </c>
      <c r="E23" s="2">
        <v>18362.0</v>
      </c>
      <c r="F23" s="2">
        <v>0.0</v>
      </c>
      <c r="G23" s="2">
        <v>457600.0</v>
      </c>
      <c r="H23" s="2">
        <v>0.04</v>
      </c>
      <c r="I23" s="2">
        <v>36150.425</v>
      </c>
      <c r="M23" s="2" t="s">
        <v>12</v>
      </c>
      <c r="N23" s="2" t="s">
        <v>18</v>
      </c>
      <c r="O23" s="2" t="s">
        <v>14</v>
      </c>
      <c r="P23" s="2" t="s">
        <v>17</v>
      </c>
      <c r="Q23" s="2">
        <v>17.0</v>
      </c>
      <c r="R23" s="2">
        <v>0.0</v>
      </c>
      <c r="S23" s="2">
        <v>9921.0</v>
      </c>
      <c r="T23" s="2">
        <v>0.002</v>
      </c>
      <c r="U23" s="2">
        <v>3169.042</v>
      </c>
    </row>
    <row r="24" ht="15.75" customHeight="1">
      <c r="A24" s="2" t="s">
        <v>12</v>
      </c>
      <c r="B24" s="2" t="s">
        <v>20</v>
      </c>
      <c r="C24" s="2" t="s">
        <v>19</v>
      </c>
      <c r="D24" s="2" t="s">
        <v>15</v>
      </c>
      <c r="E24" s="2">
        <v>8970.0</v>
      </c>
      <c r="F24" s="2">
        <v>0.0</v>
      </c>
      <c r="G24" s="2">
        <v>78673.0</v>
      </c>
      <c r="H24" s="2">
        <v>0.114</v>
      </c>
      <c r="I24" s="2">
        <v>3553.982</v>
      </c>
      <c r="M24" s="2" t="s">
        <v>12</v>
      </c>
      <c r="N24" s="2" t="s">
        <v>18</v>
      </c>
      <c r="O24" s="2" t="s">
        <v>19</v>
      </c>
      <c r="P24" s="2" t="s">
        <v>15</v>
      </c>
      <c r="Q24" s="2">
        <v>3865.0</v>
      </c>
      <c r="R24" s="2">
        <v>0.0</v>
      </c>
      <c r="S24" s="2">
        <v>78673.0</v>
      </c>
      <c r="T24" s="2">
        <v>0.049</v>
      </c>
      <c r="U24" s="2">
        <v>5849.283</v>
      </c>
    </row>
    <row r="25" ht="15.75" customHeight="1">
      <c r="A25" s="2" t="s">
        <v>12</v>
      </c>
      <c r="B25" s="2" t="s">
        <v>20</v>
      </c>
      <c r="C25" s="2" t="s">
        <v>19</v>
      </c>
      <c r="D25" s="2" t="s">
        <v>16</v>
      </c>
      <c r="E25" s="2">
        <v>4856.0</v>
      </c>
      <c r="F25" s="2">
        <v>0.0</v>
      </c>
      <c r="G25" s="2">
        <v>88027.0</v>
      </c>
      <c r="H25" s="2">
        <v>0.055</v>
      </c>
      <c r="I25" s="2">
        <v>4727.486</v>
      </c>
      <c r="M25" s="2" t="s">
        <v>12</v>
      </c>
      <c r="N25" s="2" t="s">
        <v>18</v>
      </c>
      <c r="O25" s="2" t="s">
        <v>19</v>
      </c>
      <c r="P25" s="2" t="s">
        <v>16</v>
      </c>
      <c r="Q25" s="2">
        <v>2434.0</v>
      </c>
      <c r="R25" s="2">
        <v>0.0</v>
      </c>
      <c r="S25" s="2">
        <v>88027.0</v>
      </c>
      <c r="T25" s="2">
        <v>0.028</v>
      </c>
      <c r="U25" s="2">
        <v>7416.386</v>
      </c>
    </row>
    <row r="26" ht="15.75" customHeight="1">
      <c r="A26" s="2" t="s">
        <v>12</v>
      </c>
      <c r="B26" s="2" t="s">
        <v>20</v>
      </c>
      <c r="C26" s="2" t="s">
        <v>19</v>
      </c>
      <c r="D26" s="2" t="s">
        <v>17</v>
      </c>
      <c r="E26" s="2">
        <v>19273.0</v>
      </c>
      <c r="F26" s="2">
        <v>0.0</v>
      </c>
      <c r="G26" s="2">
        <v>457600.0</v>
      </c>
      <c r="H26" s="2">
        <v>0.042</v>
      </c>
      <c r="I26" s="2">
        <v>22091.504</v>
      </c>
      <c r="M26" s="2" t="s">
        <v>12</v>
      </c>
      <c r="N26" s="2" t="s">
        <v>18</v>
      </c>
      <c r="O26" s="2" t="s">
        <v>19</v>
      </c>
      <c r="P26" s="2" t="s">
        <v>17</v>
      </c>
      <c r="Q26" s="2">
        <v>18362.0</v>
      </c>
      <c r="R26" s="2">
        <v>0.0</v>
      </c>
      <c r="S26" s="2">
        <v>457600.0</v>
      </c>
      <c r="T26" s="2">
        <v>0.04</v>
      </c>
      <c r="U26" s="2">
        <v>36150.425</v>
      </c>
    </row>
    <row r="27" ht="15.75" customHeight="1">
      <c r="A27" s="2" t="s">
        <v>12</v>
      </c>
      <c r="B27" s="2" t="s">
        <v>22</v>
      </c>
      <c r="C27" s="2" t="s">
        <v>19</v>
      </c>
      <c r="D27" s="2" t="s">
        <v>15</v>
      </c>
      <c r="E27" s="2">
        <v>4929.0</v>
      </c>
      <c r="F27" s="2">
        <v>0.0</v>
      </c>
      <c r="G27" s="2">
        <v>94865.0</v>
      </c>
      <c r="H27" s="2">
        <v>0.052</v>
      </c>
      <c r="I27" s="2">
        <v>4272.84</v>
      </c>
      <c r="M27" s="2" t="s">
        <v>12</v>
      </c>
      <c r="N27" s="2" t="s">
        <v>18</v>
      </c>
      <c r="O27" s="2" t="s">
        <v>21</v>
      </c>
      <c r="P27" s="2" t="s">
        <v>15</v>
      </c>
      <c r="Q27" s="2">
        <v>16167.0</v>
      </c>
      <c r="R27" s="2">
        <v>0.0</v>
      </c>
      <c r="S27" s="2">
        <v>216599.0</v>
      </c>
      <c r="T27" s="2">
        <v>0.075</v>
      </c>
      <c r="U27" s="2">
        <v>16695.952</v>
      </c>
    </row>
    <row r="28" ht="15.75" customHeight="1">
      <c r="A28" s="2" t="s">
        <v>12</v>
      </c>
      <c r="B28" s="2" t="s">
        <v>22</v>
      </c>
      <c r="C28" s="2" t="s">
        <v>19</v>
      </c>
      <c r="D28" s="2" t="s">
        <v>16</v>
      </c>
      <c r="E28" s="2">
        <v>1478.0</v>
      </c>
      <c r="F28" s="2">
        <v>0.0</v>
      </c>
      <c r="G28" s="2">
        <v>90942.0</v>
      </c>
      <c r="H28" s="2">
        <v>0.016</v>
      </c>
      <c r="I28" s="2">
        <v>5032.501</v>
      </c>
      <c r="M28" s="2" t="s">
        <v>12</v>
      </c>
      <c r="N28" s="2" t="s">
        <v>18</v>
      </c>
      <c r="O28" s="2" t="s">
        <v>21</v>
      </c>
      <c r="P28" s="2" t="s">
        <v>16</v>
      </c>
      <c r="Q28" s="2">
        <v>18769.0</v>
      </c>
      <c r="R28" s="2">
        <v>0.0</v>
      </c>
      <c r="S28" s="2">
        <v>194573.0</v>
      </c>
      <c r="T28" s="2">
        <v>0.096</v>
      </c>
      <c r="U28" s="2">
        <v>14453.555</v>
      </c>
    </row>
    <row r="29" ht="15.75" customHeight="1">
      <c r="A29" s="2" t="s">
        <v>12</v>
      </c>
      <c r="B29" s="2" t="s">
        <v>22</v>
      </c>
      <c r="C29" s="2" t="s">
        <v>19</v>
      </c>
      <c r="D29" s="2" t="s">
        <v>17</v>
      </c>
      <c r="E29" s="2">
        <v>6358.0</v>
      </c>
      <c r="F29" s="2">
        <v>0.0</v>
      </c>
      <c r="G29" s="2">
        <v>503587.0</v>
      </c>
      <c r="H29" s="2">
        <v>0.013</v>
      </c>
      <c r="I29" s="2">
        <v>24044.346</v>
      </c>
      <c r="M29" s="2" t="s">
        <v>12</v>
      </c>
      <c r="N29" s="2" t="s">
        <v>18</v>
      </c>
      <c r="O29" s="2" t="s">
        <v>21</v>
      </c>
      <c r="P29" s="2" t="s">
        <v>17</v>
      </c>
      <c r="Q29" s="2">
        <v>88395.0</v>
      </c>
      <c r="R29" s="2">
        <v>0.0</v>
      </c>
      <c r="S29" s="2">
        <v>1473053.0</v>
      </c>
      <c r="T29" s="2">
        <v>0.06</v>
      </c>
      <c r="U29" s="2">
        <v>117330.655</v>
      </c>
    </row>
    <row r="30" ht="15.75" customHeight="1">
      <c r="A30" s="4" t="s">
        <v>24</v>
      </c>
      <c r="B30" s="4"/>
      <c r="C30" s="4"/>
      <c r="D30" s="4"/>
      <c r="E30" s="4"/>
      <c r="F30" s="4"/>
      <c r="G30" s="5">
        <f>SUM(G18:G29)</f>
        <v>2621912</v>
      </c>
      <c r="H30" s="5">
        <f>SUM(E18:E29)</f>
        <v>83060</v>
      </c>
      <c r="I30" s="5">
        <f>ROUND(H30/G30,3)</f>
        <v>0.032</v>
      </c>
      <c r="J30" s="5">
        <f>SUM(I18:I29)</f>
        <v>147367.055</v>
      </c>
      <c r="M30" s="2" t="s">
        <v>12</v>
      </c>
      <c r="N30" s="2" t="s">
        <v>18</v>
      </c>
      <c r="O30" s="2" t="s">
        <v>23</v>
      </c>
      <c r="P30" s="2" t="s">
        <v>15</v>
      </c>
      <c r="Q30" s="2">
        <v>33667.0</v>
      </c>
      <c r="R30" s="2">
        <v>0.0</v>
      </c>
      <c r="S30" s="2">
        <v>216599.0</v>
      </c>
      <c r="T30" s="2">
        <v>0.155</v>
      </c>
      <c r="U30" s="2">
        <v>16991.35</v>
      </c>
    </row>
    <row r="31" ht="15.75" customHeight="1">
      <c r="M31" s="2" t="s">
        <v>12</v>
      </c>
      <c r="N31" s="2" t="s">
        <v>18</v>
      </c>
      <c r="O31" s="2" t="s">
        <v>23</v>
      </c>
      <c r="P31" s="2" t="s">
        <v>16</v>
      </c>
      <c r="Q31" s="2">
        <v>17603.0</v>
      </c>
      <c r="R31" s="2">
        <v>0.0</v>
      </c>
      <c r="S31" s="2">
        <v>194573.0</v>
      </c>
      <c r="T31" s="2">
        <v>0.09</v>
      </c>
      <c r="U31" s="2">
        <v>14493.67</v>
      </c>
    </row>
    <row r="32" ht="15.75" customHeight="1">
      <c r="A32" s="2" t="s">
        <v>12</v>
      </c>
      <c r="B32" s="2" t="s">
        <v>13</v>
      </c>
      <c r="C32" s="2" t="s">
        <v>21</v>
      </c>
      <c r="D32" s="2" t="s">
        <v>15</v>
      </c>
      <c r="E32" s="2">
        <v>33966.0</v>
      </c>
      <c r="F32" s="2">
        <v>0.0</v>
      </c>
      <c r="G32" s="2">
        <v>233050.0</v>
      </c>
      <c r="H32" s="2">
        <v>0.146</v>
      </c>
      <c r="I32" s="2">
        <v>10369.022</v>
      </c>
      <c r="M32" s="2" t="s">
        <v>12</v>
      </c>
      <c r="N32" s="2" t="s">
        <v>18</v>
      </c>
      <c r="O32" s="2" t="s">
        <v>23</v>
      </c>
      <c r="P32" s="2" t="s">
        <v>17</v>
      </c>
      <c r="Q32" s="2">
        <v>111536.0</v>
      </c>
      <c r="R32" s="2">
        <v>0.0</v>
      </c>
      <c r="S32" s="2">
        <v>1473053.0</v>
      </c>
      <c r="T32" s="2">
        <v>0.076</v>
      </c>
      <c r="U32" s="2">
        <v>117958.173</v>
      </c>
    </row>
    <row r="33" ht="15.75" customHeight="1">
      <c r="A33" s="2" t="s">
        <v>12</v>
      </c>
      <c r="B33" s="2" t="s">
        <v>13</v>
      </c>
      <c r="C33" s="2" t="s">
        <v>21</v>
      </c>
      <c r="D33" s="2" t="s">
        <v>16</v>
      </c>
      <c r="E33" s="2">
        <v>34500.0</v>
      </c>
      <c r="F33" s="2">
        <v>0.0</v>
      </c>
      <c r="G33" s="2">
        <v>214275.0</v>
      </c>
      <c r="H33" s="2">
        <v>0.161</v>
      </c>
      <c r="I33" s="2">
        <v>9396.824</v>
      </c>
      <c r="M33" s="2" t="s">
        <v>12</v>
      </c>
      <c r="N33" s="2" t="s">
        <v>18</v>
      </c>
      <c r="O33" s="2" t="s">
        <v>25</v>
      </c>
      <c r="P33" s="2" t="s">
        <v>15</v>
      </c>
      <c r="Q33" s="2">
        <v>2387.0</v>
      </c>
      <c r="R33" s="2">
        <v>0.0</v>
      </c>
      <c r="S33" s="2">
        <v>8375.0</v>
      </c>
      <c r="T33" s="2">
        <v>0.285</v>
      </c>
      <c r="U33" s="2">
        <v>1691.138</v>
      </c>
    </row>
    <row r="34" ht="15.75" customHeight="1">
      <c r="A34" s="2" t="s">
        <v>12</v>
      </c>
      <c r="B34" s="2" t="s">
        <v>13</v>
      </c>
      <c r="C34" s="2" t="s">
        <v>21</v>
      </c>
      <c r="D34" s="2" t="s">
        <v>17</v>
      </c>
      <c r="E34" s="2">
        <v>94375.0</v>
      </c>
      <c r="F34" s="2">
        <v>0.0</v>
      </c>
      <c r="G34" s="2">
        <v>1586111.0</v>
      </c>
      <c r="H34" s="2">
        <v>0.06</v>
      </c>
      <c r="I34" s="2">
        <v>74353.703</v>
      </c>
      <c r="M34" s="2" t="s">
        <v>12</v>
      </c>
      <c r="N34" s="2" t="s">
        <v>18</v>
      </c>
      <c r="O34" s="2" t="s">
        <v>25</v>
      </c>
      <c r="P34" s="2" t="s">
        <v>16</v>
      </c>
      <c r="Q34" s="2">
        <v>1185.0</v>
      </c>
      <c r="R34" s="2">
        <v>0.0</v>
      </c>
      <c r="S34" s="2">
        <v>7983.0</v>
      </c>
      <c r="T34" s="2">
        <v>0.148</v>
      </c>
      <c r="U34" s="2">
        <v>1578.643</v>
      </c>
    </row>
    <row r="35" ht="15.75" customHeight="1">
      <c r="A35" s="2" t="s">
        <v>12</v>
      </c>
      <c r="B35" s="2" t="s">
        <v>18</v>
      </c>
      <c r="C35" s="2" t="s">
        <v>21</v>
      </c>
      <c r="D35" s="2" t="s">
        <v>15</v>
      </c>
      <c r="E35" s="2">
        <v>16167.0</v>
      </c>
      <c r="F35" s="2">
        <v>0.0</v>
      </c>
      <c r="G35" s="2">
        <v>216599.0</v>
      </c>
      <c r="H35" s="2">
        <v>0.075</v>
      </c>
      <c r="I35" s="2">
        <v>16695.952</v>
      </c>
      <c r="M35" s="2" t="s">
        <v>12</v>
      </c>
      <c r="N35" s="2" t="s">
        <v>18</v>
      </c>
      <c r="O35" s="2" t="s">
        <v>25</v>
      </c>
      <c r="P35" s="2" t="s">
        <v>17</v>
      </c>
      <c r="Q35" s="2">
        <v>11108.0</v>
      </c>
      <c r="R35" s="2">
        <v>0.0</v>
      </c>
      <c r="S35" s="2">
        <v>68490.0</v>
      </c>
      <c r="T35" s="2">
        <v>0.162</v>
      </c>
      <c r="U35" s="2">
        <v>15779.784</v>
      </c>
    </row>
    <row r="36" ht="15.75" customHeight="1">
      <c r="A36" s="2" t="s">
        <v>12</v>
      </c>
      <c r="B36" s="2" t="s">
        <v>18</v>
      </c>
      <c r="C36" s="2" t="s">
        <v>21</v>
      </c>
      <c r="D36" s="2" t="s">
        <v>16</v>
      </c>
      <c r="E36" s="2">
        <v>18769.0</v>
      </c>
      <c r="F36" s="2">
        <v>0.0</v>
      </c>
      <c r="G36" s="2">
        <v>194573.0</v>
      </c>
      <c r="H36" s="2">
        <v>0.096</v>
      </c>
      <c r="I36" s="2">
        <v>14453.555</v>
      </c>
      <c r="M36" s="6" t="s">
        <v>24</v>
      </c>
      <c r="N36" s="7" t="str">
        <f>N35</f>
        <v>microsoft/deberta-base</v>
      </c>
      <c r="O36" s="6"/>
      <c r="P36" s="6"/>
      <c r="Q36" s="8">
        <f t="shared" ref="Q36:S36" si="2">SUM(Q21:Q35)</f>
        <v>325495</v>
      </c>
      <c r="R36" s="8">
        <f t="shared" si="2"/>
        <v>0</v>
      </c>
      <c r="S36" s="8">
        <f t="shared" si="2"/>
        <v>4488229</v>
      </c>
      <c r="T36" s="8">
        <f>ROUND(Q36/S36,3)</f>
        <v>0.073</v>
      </c>
      <c r="U36" s="8">
        <f>SUM(U21:U35)</f>
        <v>370506.487</v>
      </c>
    </row>
    <row r="37" ht="15.75" customHeight="1">
      <c r="A37" s="2" t="s">
        <v>12</v>
      </c>
      <c r="B37" s="2" t="s">
        <v>18</v>
      </c>
      <c r="C37" s="2" t="s">
        <v>21</v>
      </c>
      <c r="D37" s="2" t="s">
        <v>17</v>
      </c>
      <c r="E37" s="2">
        <v>88395.0</v>
      </c>
      <c r="F37" s="2">
        <v>0.0</v>
      </c>
      <c r="G37" s="2">
        <v>1473053.0</v>
      </c>
      <c r="H37" s="2">
        <v>0.06</v>
      </c>
      <c r="I37" s="2">
        <v>117330.655</v>
      </c>
      <c r="M37" s="2"/>
      <c r="N37" s="2"/>
      <c r="O37" s="2"/>
      <c r="P37" s="2"/>
      <c r="Q37" s="2"/>
      <c r="R37" s="2"/>
      <c r="S37" s="2"/>
      <c r="T37" s="2"/>
      <c r="U37" s="2"/>
    </row>
    <row r="38" ht="15.75" customHeight="1">
      <c r="A38" s="2" t="s">
        <v>12</v>
      </c>
      <c r="B38" s="2" t="s">
        <v>20</v>
      </c>
      <c r="C38" s="2" t="s">
        <v>21</v>
      </c>
      <c r="D38" s="2" t="s">
        <v>15</v>
      </c>
      <c r="E38" s="2">
        <v>19129.0</v>
      </c>
      <c r="F38" s="2">
        <v>0.0</v>
      </c>
      <c r="G38" s="2">
        <v>216599.0</v>
      </c>
      <c r="H38" s="2">
        <v>0.088</v>
      </c>
      <c r="I38" s="2">
        <v>10049.287</v>
      </c>
      <c r="M38" s="2" t="s">
        <v>12</v>
      </c>
      <c r="N38" s="2" t="s">
        <v>22</v>
      </c>
      <c r="O38" s="2" t="s">
        <v>14</v>
      </c>
      <c r="P38" s="2" t="s">
        <v>15</v>
      </c>
      <c r="Q38" s="2">
        <v>0.0</v>
      </c>
      <c r="R38" s="2">
        <v>0.0</v>
      </c>
      <c r="S38" s="2">
        <v>656.0</v>
      </c>
      <c r="T38" s="2">
        <v>0.0</v>
      </c>
      <c r="U38" s="2">
        <v>466.339</v>
      </c>
    </row>
    <row r="39" ht="15.75" customHeight="1">
      <c r="A39" s="2" t="s">
        <v>12</v>
      </c>
      <c r="B39" s="2" t="s">
        <v>20</v>
      </c>
      <c r="C39" s="2" t="s">
        <v>21</v>
      </c>
      <c r="D39" s="2" t="s">
        <v>16</v>
      </c>
      <c r="E39" s="2">
        <v>15401.0</v>
      </c>
      <c r="F39" s="2">
        <v>0.0</v>
      </c>
      <c r="G39" s="2">
        <v>194573.0</v>
      </c>
      <c r="H39" s="2">
        <v>0.079</v>
      </c>
      <c r="I39" s="2">
        <v>8896.744</v>
      </c>
      <c r="M39" s="2" t="s">
        <v>12</v>
      </c>
      <c r="N39" s="2" t="s">
        <v>22</v>
      </c>
      <c r="O39" s="2" t="s">
        <v>14</v>
      </c>
      <c r="P39" s="2" t="s">
        <v>16</v>
      </c>
      <c r="Q39" s="2">
        <v>0.0</v>
      </c>
      <c r="R39" s="2">
        <v>0.0</v>
      </c>
      <c r="S39" s="2">
        <v>54.0</v>
      </c>
      <c r="T39" s="2">
        <v>0.0</v>
      </c>
      <c r="U39" s="2">
        <v>473.835</v>
      </c>
    </row>
    <row r="40" ht="15.75" customHeight="1">
      <c r="A40" s="2" t="s">
        <v>12</v>
      </c>
      <c r="B40" s="2" t="s">
        <v>20</v>
      </c>
      <c r="C40" s="2" t="s">
        <v>21</v>
      </c>
      <c r="D40" s="2" t="s">
        <v>17</v>
      </c>
      <c r="E40" s="2">
        <v>82297.0</v>
      </c>
      <c r="F40" s="2">
        <v>0.0</v>
      </c>
      <c r="G40" s="2">
        <v>1473053.0</v>
      </c>
      <c r="H40" s="2">
        <v>0.056</v>
      </c>
      <c r="I40" s="2">
        <v>68139.232</v>
      </c>
      <c r="M40" s="2" t="s">
        <v>12</v>
      </c>
      <c r="N40" s="2" t="s">
        <v>22</v>
      </c>
      <c r="O40" s="2" t="s">
        <v>14</v>
      </c>
      <c r="P40" s="2" t="s">
        <v>17</v>
      </c>
      <c r="Q40" s="2">
        <v>0.0</v>
      </c>
      <c r="R40" s="2">
        <v>0.0</v>
      </c>
      <c r="S40" s="2">
        <v>9921.0</v>
      </c>
      <c r="T40" s="2">
        <v>0.0</v>
      </c>
      <c r="U40" s="2">
        <v>3077.677</v>
      </c>
    </row>
    <row r="41" ht="15.75" customHeight="1">
      <c r="A41" s="2" t="s">
        <v>12</v>
      </c>
      <c r="B41" s="2" t="s">
        <v>22</v>
      </c>
      <c r="C41" s="2" t="s">
        <v>21</v>
      </c>
      <c r="D41" s="2" t="s">
        <v>15</v>
      </c>
      <c r="E41" s="2">
        <v>24902.0</v>
      </c>
      <c r="F41" s="2">
        <v>0.0</v>
      </c>
      <c r="G41" s="2">
        <v>230126.0</v>
      </c>
      <c r="H41" s="2">
        <v>0.108</v>
      </c>
      <c r="I41" s="2">
        <v>10288.125</v>
      </c>
      <c r="M41" s="2" t="s">
        <v>12</v>
      </c>
      <c r="N41" s="2" t="s">
        <v>22</v>
      </c>
      <c r="O41" s="2" t="s">
        <v>19</v>
      </c>
      <c r="P41" s="2" t="s">
        <v>15</v>
      </c>
      <c r="Q41" s="2">
        <v>4929.0</v>
      </c>
      <c r="R41" s="2">
        <v>0.0</v>
      </c>
      <c r="S41" s="2">
        <v>94865.0</v>
      </c>
      <c r="T41" s="2">
        <v>0.052</v>
      </c>
      <c r="U41" s="2">
        <v>4272.84</v>
      </c>
    </row>
    <row r="42" ht="15.75" customHeight="1">
      <c r="A42" s="2" t="s">
        <v>12</v>
      </c>
      <c r="B42" s="2" t="s">
        <v>22</v>
      </c>
      <c r="C42" s="2" t="s">
        <v>21</v>
      </c>
      <c r="D42" s="2" t="s">
        <v>16</v>
      </c>
      <c r="E42" s="2">
        <v>20634.0</v>
      </c>
      <c r="F42" s="2">
        <v>0.0</v>
      </c>
      <c r="G42" s="2">
        <v>212268.0</v>
      </c>
      <c r="H42" s="2">
        <v>0.097</v>
      </c>
      <c r="I42" s="2">
        <v>9691.184</v>
      </c>
      <c r="M42" s="2" t="s">
        <v>12</v>
      </c>
      <c r="N42" s="2" t="s">
        <v>22</v>
      </c>
      <c r="O42" s="2" t="s">
        <v>19</v>
      </c>
      <c r="P42" s="2" t="s">
        <v>16</v>
      </c>
      <c r="Q42" s="2">
        <v>1478.0</v>
      </c>
      <c r="R42" s="2">
        <v>0.0</v>
      </c>
      <c r="S42" s="2">
        <v>90942.0</v>
      </c>
      <c r="T42" s="2">
        <v>0.016</v>
      </c>
      <c r="U42" s="2">
        <v>5032.501</v>
      </c>
    </row>
    <row r="43" ht="15.75" customHeight="1">
      <c r="A43" s="2" t="s">
        <v>12</v>
      </c>
      <c r="B43" s="2" t="s">
        <v>22</v>
      </c>
      <c r="C43" s="2" t="s">
        <v>21</v>
      </c>
      <c r="D43" s="2" t="s">
        <v>17</v>
      </c>
      <c r="E43" s="2">
        <v>71141.0</v>
      </c>
      <c r="F43" s="2">
        <v>0.0</v>
      </c>
      <c r="G43" s="2">
        <v>1589860.0</v>
      </c>
      <c r="H43" s="2">
        <v>0.045</v>
      </c>
      <c r="I43" s="2">
        <v>74211.381</v>
      </c>
      <c r="M43" s="2" t="s">
        <v>12</v>
      </c>
      <c r="N43" s="2" t="s">
        <v>22</v>
      </c>
      <c r="O43" s="2" t="s">
        <v>19</v>
      </c>
      <c r="P43" s="2" t="s">
        <v>17</v>
      </c>
      <c r="Q43" s="2">
        <v>6358.0</v>
      </c>
      <c r="R43" s="2">
        <v>0.0</v>
      </c>
      <c r="S43" s="2">
        <v>503587.0</v>
      </c>
      <c r="T43" s="2">
        <v>0.013</v>
      </c>
      <c r="U43" s="2">
        <v>24044.346</v>
      </c>
    </row>
    <row r="44" ht="15.75" customHeight="1">
      <c r="A44" s="4" t="s">
        <v>24</v>
      </c>
      <c r="B44" s="4"/>
      <c r="C44" s="4"/>
      <c r="D44" s="4"/>
      <c r="E44" s="4">
        <f>SUM(E32:E43)</f>
        <v>519676</v>
      </c>
      <c r="F44" s="4"/>
      <c r="G44" s="5">
        <f>SUM(G32:G43)</f>
        <v>7834140</v>
      </c>
      <c r="H44" s="5">
        <f>SUM(E32:E43)</f>
        <v>519676</v>
      </c>
      <c r="I44" s="5">
        <f>ROUND(H44/G44,3)</f>
        <v>0.066</v>
      </c>
      <c r="J44" s="5">
        <f>SUM(I32:I43)</f>
        <v>423875.664</v>
      </c>
      <c r="M44" s="2" t="s">
        <v>12</v>
      </c>
      <c r="N44" s="2" t="s">
        <v>22</v>
      </c>
      <c r="O44" s="2" t="s">
        <v>21</v>
      </c>
      <c r="P44" s="2" t="s">
        <v>15</v>
      </c>
      <c r="Q44" s="2">
        <v>24902.0</v>
      </c>
      <c r="R44" s="2">
        <v>0.0</v>
      </c>
      <c r="S44" s="2">
        <v>230126.0</v>
      </c>
      <c r="T44" s="2">
        <v>0.108</v>
      </c>
      <c r="U44" s="2">
        <v>10288.125</v>
      </c>
    </row>
    <row r="45" ht="15.75" customHeight="1">
      <c r="M45" s="2" t="s">
        <v>12</v>
      </c>
      <c r="N45" s="2" t="s">
        <v>22</v>
      </c>
      <c r="O45" s="2" t="s">
        <v>21</v>
      </c>
      <c r="P45" s="2" t="s">
        <v>16</v>
      </c>
      <c r="Q45" s="2">
        <v>20634.0</v>
      </c>
      <c r="R45" s="2">
        <v>0.0</v>
      </c>
      <c r="S45" s="2">
        <v>212268.0</v>
      </c>
      <c r="T45" s="2">
        <v>0.097</v>
      </c>
      <c r="U45" s="2">
        <v>9691.184</v>
      </c>
    </row>
    <row r="46" ht="15.75" customHeight="1">
      <c r="A46" s="2" t="s">
        <v>12</v>
      </c>
      <c r="B46" s="2" t="s">
        <v>13</v>
      </c>
      <c r="C46" s="2" t="s">
        <v>23</v>
      </c>
      <c r="D46" s="2" t="s">
        <v>15</v>
      </c>
      <c r="E46" s="2">
        <v>38505.0</v>
      </c>
      <c r="F46" s="2">
        <v>0.0</v>
      </c>
      <c r="G46" s="2">
        <v>233050.0</v>
      </c>
      <c r="H46" s="2">
        <v>0.165</v>
      </c>
      <c r="I46" s="2">
        <v>10270.423</v>
      </c>
      <c r="M46" s="2" t="s">
        <v>12</v>
      </c>
      <c r="N46" s="2" t="s">
        <v>22</v>
      </c>
      <c r="O46" s="2" t="s">
        <v>21</v>
      </c>
      <c r="P46" s="2" t="s">
        <v>17</v>
      </c>
      <c r="Q46" s="2">
        <v>71141.0</v>
      </c>
      <c r="R46" s="2">
        <v>0.0</v>
      </c>
      <c r="S46" s="2">
        <v>1589860.0</v>
      </c>
      <c r="T46" s="2">
        <v>0.045</v>
      </c>
      <c r="U46" s="2">
        <v>74211.381</v>
      </c>
    </row>
    <row r="47" ht="15.75" customHeight="1">
      <c r="A47" s="2" t="s">
        <v>12</v>
      </c>
      <c r="B47" s="2" t="s">
        <v>13</v>
      </c>
      <c r="C47" s="2" t="s">
        <v>23</v>
      </c>
      <c r="D47" s="2" t="s">
        <v>16</v>
      </c>
      <c r="E47" s="2">
        <v>49347.0</v>
      </c>
      <c r="F47" s="2">
        <v>0.0</v>
      </c>
      <c r="G47" s="2">
        <v>214275.0</v>
      </c>
      <c r="H47" s="2">
        <v>0.23</v>
      </c>
      <c r="I47" s="2">
        <v>9557.78</v>
      </c>
      <c r="M47" s="2" t="s">
        <v>12</v>
      </c>
      <c r="N47" s="2" t="s">
        <v>22</v>
      </c>
      <c r="O47" s="2" t="s">
        <v>23</v>
      </c>
      <c r="P47" s="2" t="s">
        <v>15</v>
      </c>
      <c r="Q47" s="2">
        <v>27524.0</v>
      </c>
      <c r="R47" s="2">
        <v>0.0</v>
      </c>
      <c r="S47" s="2">
        <v>230126.0</v>
      </c>
      <c r="T47" s="2">
        <v>0.12</v>
      </c>
      <c r="U47" s="2">
        <v>10262.562</v>
      </c>
    </row>
    <row r="48" ht="15.75" customHeight="1">
      <c r="A48" s="2" t="s">
        <v>12</v>
      </c>
      <c r="B48" s="2" t="s">
        <v>13</v>
      </c>
      <c r="C48" s="2" t="s">
        <v>23</v>
      </c>
      <c r="D48" s="2" t="s">
        <v>17</v>
      </c>
      <c r="E48" s="2">
        <v>75375.0</v>
      </c>
      <c r="F48" s="2">
        <v>0.0</v>
      </c>
      <c r="G48" s="2">
        <v>1586111.0</v>
      </c>
      <c r="H48" s="2">
        <v>0.048</v>
      </c>
      <c r="I48" s="2">
        <v>74441.717</v>
      </c>
      <c r="M48" s="2" t="s">
        <v>12</v>
      </c>
      <c r="N48" s="2" t="s">
        <v>22</v>
      </c>
      <c r="O48" s="2" t="s">
        <v>23</v>
      </c>
      <c r="P48" s="2" t="s">
        <v>16</v>
      </c>
      <c r="Q48" s="2">
        <v>15490.0</v>
      </c>
      <c r="R48" s="2">
        <v>0.0</v>
      </c>
      <c r="S48" s="2">
        <v>212268.0</v>
      </c>
      <c r="T48" s="2">
        <v>0.073</v>
      </c>
      <c r="U48" s="2">
        <v>9293.085</v>
      </c>
    </row>
    <row r="49" ht="15.75" customHeight="1">
      <c r="A49" s="2" t="s">
        <v>12</v>
      </c>
      <c r="B49" s="2" t="s">
        <v>18</v>
      </c>
      <c r="C49" s="2" t="s">
        <v>23</v>
      </c>
      <c r="D49" s="2" t="s">
        <v>15</v>
      </c>
      <c r="E49" s="2">
        <v>33667.0</v>
      </c>
      <c r="F49" s="2">
        <v>0.0</v>
      </c>
      <c r="G49" s="2">
        <v>216599.0</v>
      </c>
      <c r="H49" s="2">
        <v>0.155</v>
      </c>
      <c r="I49" s="2">
        <v>16991.35</v>
      </c>
      <c r="M49" s="2" t="s">
        <v>12</v>
      </c>
      <c r="N49" s="2" t="s">
        <v>22</v>
      </c>
      <c r="O49" s="2" t="s">
        <v>23</v>
      </c>
      <c r="P49" s="2" t="s">
        <v>17</v>
      </c>
      <c r="Q49" s="2">
        <v>66184.0</v>
      </c>
      <c r="R49" s="2">
        <v>0.0</v>
      </c>
      <c r="S49" s="2">
        <v>1589860.0</v>
      </c>
      <c r="T49" s="2">
        <v>0.042</v>
      </c>
      <c r="U49" s="2">
        <v>77591.426</v>
      </c>
    </row>
    <row r="50" ht="15.75" customHeight="1">
      <c r="A50" s="2" t="s">
        <v>12</v>
      </c>
      <c r="B50" s="2" t="s">
        <v>18</v>
      </c>
      <c r="C50" s="2" t="s">
        <v>23</v>
      </c>
      <c r="D50" s="2" t="s">
        <v>16</v>
      </c>
      <c r="E50" s="2">
        <v>17603.0</v>
      </c>
      <c r="F50" s="2">
        <v>0.0</v>
      </c>
      <c r="G50" s="2">
        <v>194573.0</v>
      </c>
      <c r="H50" s="2">
        <v>0.09</v>
      </c>
      <c r="I50" s="2">
        <v>14493.67</v>
      </c>
      <c r="M50" s="2" t="s">
        <v>12</v>
      </c>
      <c r="N50" s="2" t="s">
        <v>22</v>
      </c>
      <c r="O50" s="2" t="s">
        <v>25</v>
      </c>
      <c r="P50" s="2" t="s">
        <v>15</v>
      </c>
      <c r="Q50" s="2">
        <v>936.0</v>
      </c>
      <c r="R50" s="2">
        <v>0.0</v>
      </c>
      <c r="S50" s="2">
        <v>10422.0</v>
      </c>
      <c r="T50" s="2">
        <v>0.09</v>
      </c>
      <c r="U50" s="2">
        <v>1790.772</v>
      </c>
    </row>
    <row r="51" ht="15.75" customHeight="1">
      <c r="A51" s="2" t="s">
        <v>12</v>
      </c>
      <c r="B51" s="2" t="s">
        <v>18</v>
      </c>
      <c r="C51" s="2" t="s">
        <v>23</v>
      </c>
      <c r="D51" s="2" t="s">
        <v>17</v>
      </c>
      <c r="E51" s="2">
        <v>111536.0</v>
      </c>
      <c r="F51" s="2">
        <v>0.0</v>
      </c>
      <c r="G51" s="2">
        <v>1473053.0</v>
      </c>
      <c r="H51" s="2">
        <v>0.076</v>
      </c>
      <c r="I51" s="2">
        <v>117958.173</v>
      </c>
      <c r="M51" s="2" t="s">
        <v>12</v>
      </c>
      <c r="N51" s="2" t="s">
        <v>22</v>
      </c>
      <c r="O51" s="2" t="s">
        <v>25</v>
      </c>
      <c r="P51" s="2" t="s">
        <v>16</v>
      </c>
      <c r="Q51" s="2">
        <v>692.0</v>
      </c>
      <c r="R51" s="2">
        <v>0.0</v>
      </c>
      <c r="S51" s="2">
        <v>8128.0</v>
      </c>
      <c r="T51" s="2">
        <v>0.085</v>
      </c>
      <c r="U51" s="2">
        <v>1621.748</v>
      </c>
    </row>
    <row r="52" ht="15.75" customHeight="1">
      <c r="A52" s="2" t="s">
        <v>12</v>
      </c>
      <c r="B52" s="2" t="s">
        <v>20</v>
      </c>
      <c r="C52" s="2" t="s">
        <v>23</v>
      </c>
      <c r="D52" s="2" t="s">
        <v>15</v>
      </c>
      <c r="E52" s="2">
        <v>32585.0</v>
      </c>
      <c r="F52" s="2">
        <v>0.0</v>
      </c>
      <c r="G52" s="2">
        <v>216599.0</v>
      </c>
      <c r="H52" s="2">
        <v>0.15</v>
      </c>
      <c r="I52" s="2">
        <v>9677.002</v>
      </c>
      <c r="M52" s="2" t="s">
        <v>12</v>
      </c>
      <c r="N52" s="2" t="s">
        <v>22</v>
      </c>
      <c r="O52" s="2" t="s">
        <v>25</v>
      </c>
      <c r="P52" s="2" t="s">
        <v>17</v>
      </c>
      <c r="Q52" s="2">
        <v>11579.0</v>
      </c>
      <c r="R52" s="2">
        <v>0.0</v>
      </c>
      <c r="S52" s="2">
        <v>75918.0</v>
      </c>
      <c r="T52" s="2">
        <v>0.153</v>
      </c>
      <c r="U52" s="2">
        <v>16405.331</v>
      </c>
    </row>
    <row r="53" ht="15.75" customHeight="1">
      <c r="A53" s="2" t="s">
        <v>12</v>
      </c>
      <c r="B53" s="2" t="s">
        <v>20</v>
      </c>
      <c r="C53" s="2" t="s">
        <v>23</v>
      </c>
      <c r="D53" s="2" t="s">
        <v>16</v>
      </c>
      <c r="E53" s="2">
        <v>26716.0</v>
      </c>
      <c r="F53" s="2">
        <v>0.0</v>
      </c>
      <c r="G53" s="2">
        <v>194573.0</v>
      </c>
      <c r="H53" s="2">
        <v>0.137</v>
      </c>
      <c r="I53" s="2">
        <v>8497.437</v>
      </c>
      <c r="M53" s="6" t="s">
        <v>24</v>
      </c>
      <c r="N53" s="7" t="str">
        <f>N52</f>
        <v>nlpaueb/legal-bert-base-uncased</v>
      </c>
      <c r="O53" s="6"/>
      <c r="P53" s="6"/>
      <c r="Q53" s="8">
        <f t="shared" ref="Q53:S53" si="3">SUM(Q38:Q52)</f>
        <v>251847</v>
      </c>
      <c r="R53" s="8">
        <f t="shared" si="3"/>
        <v>0</v>
      </c>
      <c r="S53" s="8">
        <f t="shared" si="3"/>
        <v>4859001</v>
      </c>
      <c r="T53" s="8">
        <f>ROUND(Q53/S53,3)</f>
        <v>0.052</v>
      </c>
      <c r="U53" s="8">
        <f>SUM(U38:U52)</f>
        <v>248523.152</v>
      </c>
    </row>
    <row r="54" ht="15.75" customHeight="1">
      <c r="A54" s="2" t="s">
        <v>12</v>
      </c>
      <c r="B54" s="2" t="s">
        <v>20</v>
      </c>
      <c r="C54" s="2" t="s">
        <v>23</v>
      </c>
      <c r="D54" s="2" t="s">
        <v>17</v>
      </c>
      <c r="E54" s="2">
        <v>139033.0</v>
      </c>
      <c r="F54" s="2">
        <v>0.0</v>
      </c>
      <c r="G54" s="2">
        <v>1473053.0</v>
      </c>
      <c r="H54" s="2">
        <v>0.094</v>
      </c>
      <c r="I54" s="2">
        <v>69240.194</v>
      </c>
      <c r="M54" s="2"/>
      <c r="N54" s="2"/>
      <c r="O54" s="2"/>
      <c r="P54" s="2"/>
      <c r="Q54" s="2"/>
      <c r="R54" s="2"/>
      <c r="S54" s="2"/>
      <c r="T54" s="2"/>
      <c r="U54" s="2"/>
    </row>
    <row r="55" ht="15.75" customHeight="1">
      <c r="A55" s="2" t="s">
        <v>12</v>
      </c>
      <c r="B55" s="2" t="s">
        <v>22</v>
      </c>
      <c r="C55" s="2" t="s">
        <v>23</v>
      </c>
      <c r="D55" s="2" t="s">
        <v>15</v>
      </c>
      <c r="E55" s="2">
        <v>27524.0</v>
      </c>
      <c r="F55" s="2">
        <v>0.0</v>
      </c>
      <c r="G55" s="2">
        <v>230126.0</v>
      </c>
      <c r="H55" s="2">
        <v>0.12</v>
      </c>
      <c r="I55" s="2">
        <v>10262.562</v>
      </c>
      <c r="M55" s="2" t="s">
        <v>12</v>
      </c>
      <c r="N55" s="2" t="s">
        <v>20</v>
      </c>
      <c r="O55" s="2" t="s">
        <v>14</v>
      </c>
      <c r="P55" s="2" t="s">
        <v>15</v>
      </c>
      <c r="Q55" s="2">
        <v>0.0</v>
      </c>
      <c r="R55" s="2">
        <v>0.0</v>
      </c>
      <c r="S55" s="2">
        <v>656.0</v>
      </c>
      <c r="T55" s="2">
        <v>0.0</v>
      </c>
      <c r="U55" s="2">
        <v>466.42</v>
      </c>
    </row>
    <row r="56" ht="15.75" customHeight="1">
      <c r="A56" s="2" t="s">
        <v>12</v>
      </c>
      <c r="B56" s="2" t="s">
        <v>22</v>
      </c>
      <c r="C56" s="2" t="s">
        <v>23</v>
      </c>
      <c r="D56" s="2" t="s">
        <v>16</v>
      </c>
      <c r="E56" s="2">
        <v>15490.0</v>
      </c>
      <c r="F56" s="2">
        <v>0.0</v>
      </c>
      <c r="G56" s="2">
        <v>212268.0</v>
      </c>
      <c r="H56" s="2">
        <v>0.073</v>
      </c>
      <c r="I56" s="2">
        <v>9293.085</v>
      </c>
      <c r="M56" s="2" t="s">
        <v>12</v>
      </c>
      <c r="N56" s="2" t="s">
        <v>20</v>
      </c>
      <c r="O56" s="2" t="s">
        <v>14</v>
      </c>
      <c r="P56" s="2" t="s">
        <v>16</v>
      </c>
      <c r="Q56" s="2">
        <v>2.0</v>
      </c>
      <c r="R56" s="2">
        <v>0.0</v>
      </c>
      <c r="S56" s="2">
        <v>54.0</v>
      </c>
      <c r="T56" s="2">
        <v>0.037</v>
      </c>
      <c r="U56" s="2">
        <v>475.11</v>
      </c>
    </row>
    <row r="57" ht="15.75" customHeight="1">
      <c r="A57" s="2" t="s">
        <v>12</v>
      </c>
      <c r="B57" s="2" t="s">
        <v>22</v>
      </c>
      <c r="C57" s="2" t="s">
        <v>23</v>
      </c>
      <c r="D57" s="2" t="s">
        <v>17</v>
      </c>
      <c r="E57" s="2">
        <v>66184.0</v>
      </c>
      <c r="F57" s="2">
        <v>0.0</v>
      </c>
      <c r="G57" s="2">
        <v>1589860.0</v>
      </c>
      <c r="H57" s="2">
        <v>0.042</v>
      </c>
      <c r="I57" s="2">
        <v>77591.426</v>
      </c>
      <c r="M57" s="2" t="s">
        <v>12</v>
      </c>
      <c r="N57" s="2" t="s">
        <v>20</v>
      </c>
      <c r="O57" s="2" t="s">
        <v>14</v>
      </c>
      <c r="P57" s="2" t="s">
        <v>17</v>
      </c>
      <c r="Q57" s="2">
        <v>450.0</v>
      </c>
      <c r="R57" s="2">
        <v>0.0</v>
      </c>
      <c r="S57" s="2">
        <v>9921.0</v>
      </c>
      <c r="T57" s="2">
        <v>0.045</v>
      </c>
      <c r="U57" s="2">
        <v>3040.316</v>
      </c>
    </row>
    <row r="58" ht="15.75" customHeight="1">
      <c r="A58" s="4" t="s">
        <v>24</v>
      </c>
      <c r="B58" s="4"/>
      <c r="C58" s="4"/>
      <c r="D58" s="4"/>
      <c r="E58" s="4"/>
      <c r="F58" s="4"/>
      <c r="G58" s="5">
        <f>SUM(G46:G57)</f>
        <v>7834140</v>
      </c>
      <c r="H58" s="5">
        <f>SUM(E46:E57)</f>
        <v>633565</v>
      </c>
      <c r="I58" s="5">
        <f>ROUND(H58/G58,3)</f>
        <v>0.081</v>
      </c>
      <c r="J58" s="5">
        <f>SUM(I46:I57)</f>
        <v>428274.819</v>
      </c>
      <c r="M58" s="2" t="s">
        <v>12</v>
      </c>
      <c r="N58" s="2" t="s">
        <v>20</v>
      </c>
      <c r="O58" s="2" t="s">
        <v>19</v>
      </c>
      <c r="P58" s="2" t="s">
        <v>15</v>
      </c>
      <c r="Q58" s="2">
        <v>8970.0</v>
      </c>
      <c r="R58" s="2">
        <v>0.0</v>
      </c>
      <c r="S58" s="2">
        <v>78673.0</v>
      </c>
      <c r="T58" s="2">
        <v>0.114</v>
      </c>
      <c r="U58" s="2">
        <v>3553.982</v>
      </c>
    </row>
    <row r="59" ht="15.75" customHeight="1">
      <c r="M59" s="2" t="s">
        <v>12</v>
      </c>
      <c r="N59" s="2" t="s">
        <v>20</v>
      </c>
      <c r="O59" s="2" t="s">
        <v>19</v>
      </c>
      <c r="P59" s="2" t="s">
        <v>16</v>
      </c>
      <c r="Q59" s="2">
        <v>4856.0</v>
      </c>
      <c r="R59" s="2">
        <v>0.0</v>
      </c>
      <c r="S59" s="2">
        <v>88027.0</v>
      </c>
      <c r="T59" s="2">
        <v>0.055</v>
      </c>
      <c r="U59" s="2">
        <v>4727.486</v>
      </c>
    </row>
    <row r="60" ht="15.75" customHeight="1">
      <c r="A60" s="2" t="s">
        <v>12</v>
      </c>
      <c r="B60" s="2" t="s">
        <v>13</v>
      </c>
      <c r="C60" s="2" t="s">
        <v>25</v>
      </c>
      <c r="D60" s="2" t="s">
        <v>15</v>
      </c>
      <c r="E60" s="2">
        <v>1505.0</v>
      </c>
      <c r="F60" s="2">
        <v>0.0</v>
      </c>
      <c r="G60" s="2">
        <v>10395.0</v>
      </c>
      <c r="H60" s="2">
        <v>0.145</v>
      </c>
      <c r="I60" s="2">
        <v>1825.994</v>
      </c>
      <c r="M60" s="2" t="s">
        <v>12</v>
      </c>
      <c r="N60" s="2" t="s">
        <v>20</v>
      </c>
      <c r="O60" s="2" t="s">
        <v>19</v>
      </c>
      <c r="P60" s="2" t="s">
        <v>17</v>
      </c>
      <c r="Q60" s="2">
        <v>19273.0</v>
      </c>
      <c r="R60" s="2">
        <v>0.0</v>
      </c>
      <c r="S60" s="2">
        <v>457600.0</v>
      </c>
      <c r="T60" s="2">
        <v>0.042</v>
      </c>
      <c r="U60" s="2">
        <v>22091.504</v>
      </c>
    </row>
    <row r="61" ht="15.75" customHeight="1">
      <c r="A61" s="2" t="s">
        <v>12</v>
      </c>
      <c r="B61" s="2" t="s">
        <v>13</v>
      </c>
      <c r="C61" s="2" t="s">
        <v>25</v>
      </c>
      <c r="D61" s="2" t="s">
        <v>16</v>
      </c>
      <c r="E61" s="2">
        <v>1113.0</v>
      </c>
      <c r="F61" s="2">
        <v>0.0</v>
      </c>
      <c r="G61" s="2">
        <v>8128.0</v>
      </c>
      <c r="H61" s="2">
        <v>0.137</v>
      </c>
      <c r="I61" s="2">
        <v>1594.679</v>
      </c>
      <c r="M61" s="2" t="s">
        <v>12</v>
      </c>
      <c r="N61" s="2" t="s">
        <v>20</v>
      </c>
      <c r="O61" s="2" t="s">
        <v>21</v>
      </c>
      <c r="P61" s="2" t="s">
        <v>15</v>
      </c>
      <c r="Q61" s="2">
        <v>19129.0</v>
      </c>
      <c r="R61" s="2">
        <v>0.0</v>
      </c>
      <c r="S61" s="2">
        <v>216599.0</v>
      </c>
      <c r="T61" s="2">
        <v>0.088</v>
      </c>
      <c r="U61" s="2">
        <v>10049.287</v>
      </c>
    </row>
    <row r="62" ht="15.75" customHeight="1">
      <c r="A62" s="2" t="s">
        <v>12</v>
      </c>
      <c r="B62" s="2" t="s">
        <v>13</v>
      </c>
      <c r="C62" s="2" t="s">
        <v>25</v>
      </c>
      <c r="D62" s="2" t="s">
        <v>17</v>
      </c>
      <c r="E62" s="2">
        <v>10905.0</v>
      </c>
      <c r="F62" s="2">
        <v>0.0</v>
      </c>
      <c r="G62" s="2">
        <v>74637.0</v>
      </c>
      <c r="H62" s="2">
        <v>0.146</v>
      </c>
      <c r="I62" s="2">
        <v>16409.269</v>
      </c>
      <c r="M62" s="2" t="s">
        <v>12</v>
      </c>
      <c r="N62" s="2" t="s">
        <v>20</v>
      </c>
      <c r="O62" s="2" t="s">
        <v>21</v>
      </c>
      <c r="P62" s="2" t="s">
        <v>16</v>
      </c>
      <c r="Q62" s="2">
        <v>15401.0</v>
      </c>
      <c r="R62" s="2">
        <v>0.0</v>
      </c>
      <c r="S62" s="2">
        <v>194573.0</v>
      </c>
      <c r="T62" s="2">
        <v>0.079</v>
      </c>
      <c r="U62" s="2">
        <v>8896.744</v>
      </c>
    </row>
    <row r="63" ht="15.75" customHeight="1">
      <c r="A63" s="2" t="s">
        <v>12</v>
      </c>
      <c r="B63" s="2" t="s">
        <v>18</v>
      </c>
      <c r="C63" s="2" t="s">
        <v>25</v>
      </c>
      <c r="D63" s="2" t="s">
        <v>15</v>
      </c>
      <c r="E63" s="2">
        <v>2387.0</v>
      </c>
      <c r="F63" s="2">
        <v>0.0</v>
      </c>
      <c r="G63" s="2">
        <v>8375.0</v>
      </c>
      <c r="H63" s="2">
        <v>0.285</v>
      </c>
      <c r="I63" s="2">
        <v>1691.138</v>
      </c>
      <c r="M63" s="2" t="s">
        <v>12</v>
      </c>
      <c r="N63" s="2" t="s">
        <v>20</v>
      </c>
      <c r="O63" s="2" t="s">
        <v>21</v>
      </c>
      <c r="P63" s="2" t="s">
        <v>17</v>
      </c>
      <c r="Q63" s="2">
        <v>82297.0</v>
      </c>
      <c r="R63" s="2">
        <v>0.0</v>
      </c>
      <c r="S63" s="2">
        <v>1473053.0</v>
      </c>
      <c r="T63" s="2">
        <v>0.056</v>
      </c>
      <c r="U63" s="2">
        <v>68139.232</v>
      </c>
    </row>
    <row r="64" ht="15.75" customHeight="1">
      <c r="A64" s="2" t="s">
        <v>12</v>
      </c>
      <c r="B64" s="2" t="s">
        <v>18</v>
      </c>
      <c r="C64" s="2" t="s">
        <v>25</v>
      </c>
      <c r="D64" s="2" t="s">
        <v>16</v>
      </c>
      <c r="E64" s="2">
        <v>1185.0</v>
      </c>
      <c r="F64" s="2">
        <v>0.0</v>
      </c>
      <c r="G64" s="2">
        <v>7983.0</v>
      </c>
      <c r="H64" s="2">
        <v>0.148</v>
      </c>
      <c r="I64" s="2">
        <v>1578.643</v>
      </c>
      <c r="M64" s="2" t="s">
        <v>12</v>
      </c>
      <c r="N64" s="2" t="s">
        <v>20</v>
      </c>
      <c r="O64" s="2" t="s">
        <v>23</v>
      </c>
      <c r="P64" s="2" t="s">
        <v>15</v>
      </c>
      <c r="Q64" s="2">
        <v>32585.0</v>
      </c>
      <c r="R64" s="2">
        <v>0.0</v>
      </c>
      <c r="S64" s="2">
        <v>216599.0</v>
      </c>
      <c r="T64" s="2">
        <v>0.15</v>
      </c>
      <c r="U64" s="2">
        <v>9677.002</v>
      </c>
    </row>
    <row r="65" ht="15.75" customHeight="1">
      <c r="A65" s="2" t="s">
        <v>12</v>
      </c>
      <c r="B65" s="2" t="s">
        <v>18</v>
      </c>
      <c r="C65" s="2" t="s">
        <v>25</v>
      </c>
      <c r="D65" s="2" t="s">
        <v>17</v>
      </c>
      <c r="E65" s="2">
        <v>11108.0</v>
      </c>
      <c r="F65" s="2">
        <v>0.0</v>
      </c>
      <c r="G65" s="2">
        <v>68490.0</v>
      </c>
      <c r="H65" s="2">
        <v>0.162</v>
      </c>
      <c r="I65" s="2">
        <v>15779.784</v>
      </c>
      <c r="M65" s="2" t="s">
        <v>12</v>
      </c>
      <c r="N65" s="2" t="s">
        <v>20</v>
      </c>
      <c r="O65" s="2" t="s">
        <v>23</v>
      </c>
      <c r="P65" s="2" t="s">
        <v>16</v>
      </c>
      <c r="Q65" s="2">
        <v>26716.0</v>
      </c>
      <c r="R65" s="2">
        <v>0.0</v>
      </c>
      <c r="S65" s="2">
        <v>194573.0</v>
      </c>
      <c r="T65" s="2">
        <v>0.137</v>
      </c>
      <c r="U65" s="2">
        <v>8497.437</v>
      </c>
    </row>
    <row r="66" ht="15.75" customHeight="1">
      <c r="A66" s="2" t="s">
        <v>12</v>
      </c>
      <c r="B66" s="2" t="s">
        <v>20</v>
      </c>
      <c r="C66" s="2" t="s">
        <v>25</v>
      </c>
      <c r="D66" s="2" t="s">
        <v>15</v>
      </c>
      <c r="E66" s="2">
        <v>2073.0</v>
      </c>
      <c r="F66" s="2">
        <v>0.0</v>
      </c>
      <c r="G66" s="2">
        <v>8375.0</v>
      </c>
      <c r="H66" s="2">
        <v>0.248</v>
      </c>
      <c r="I66" s="2">
        <v>1572.057</v>
      </c>
      <c r="M66" s="2" t="s">
        <v>12</v>
      </c>
      <c r="N66" s="2" t="s">
        <v>20</v>
      </c>
      <c r="O66" s="2" t="s">
        <v>23</v>
      </c>
      <c r="P66" s="2" t="s">
        <v>17</v>
      </c>
      <c r="Q66" s="2">
        <v>139033.0</v>
      </c>
      <c r="R66" s="2">
        <v>0.0</v>
      </c>
      <c r="S66" s="2">
        <v>1473053.0</v>
      </c>
      <c r="T66" s="2">
        <v>0.094</v>
      </c>
      <c r="U66" s="2">
        <v>69240.194</v>
      </c>
    </row>
    <row r="67" ht="15.75" customHeight="1">
      <c r="A67" s="2" t="s">
        <v>12</v>
      </c>
      <c r="B67" s="2" t="s">
        <v>20</v>
      </c>
      <c r="C67" s="2" t="s">
        <v>25</v>
      </c>
      <c r="D67" s="2" t="s">
        <v>16</v>
      </c>
      <c r="E67" s="2">
        <v>1853.0</v>
      </c>
      <c r="F67" s="2">
        <v>0.0</v>
      </c>
      <c r="G67" s="2">
        <v>7983.0</v>
      </c>
      <c r="H67" s="2">
        <v>0.232</v>
      </c>
      <c r="I67" s="2">
        <v>1468.526</v>
      </c>
      <c r="M67" s="2" t="s">
        <v>12</v>
      </c>
      <c r="N67" s="2" t="s">
        <v>20</v>
      </c>
      <c r="O67" s="2" t="s">
        <v>25</v>
      </c>
      <c r="P67" s="2" t="s">
        <v>15</v>
      </c>
      <c r="Q67" s="2">
        <v>2073.0</v>
      </c>
      <c r="R67" s="2">
        <v>0.0</v>
      </c>
      <c r="S67" s="2">
        <v>8375.0</v>
      </c>
      <c r="T67" s="2">
        <v>0.248</v>
      </c>
      <c r="U67" s="2">
        <v>1572.057</v>
      </c>
    </row>
    <row r="68" ht="15.75" customHeight="1">
      <c r="A68" s="2" t="s">
        <v>12</v>
      </c>
      <c r="B68" s="2" t="s">
        <v>20</v>
      </c>
      <c r="C68" s="2" t="s">
        <v>25</v>
      </c>
      <c r="D68" s="2" t="s">
        <v>17</v>
      </c>
      <c r="E68" s="2">
        <v>14367.0</v>
      </c>
      <c r="F68" s="2">
        <v>0.0</v>
      </c>
      <c r="G68" s="2">
        <v>68490.0</v>
      </c>
      <c r="H68" s="2">
        <v>0.21</v>
      </c>
      <c r="I68" s="2">
        <v>14379.707</v>
      </c>
      <c r="M68" s="2" t="s">
        <v>12</v>
      </c>
      <c r="N68" s="2" t="s">
        <v>20</v>
      </c>
      <c r="O68" s="2" t="s">
        <v>25</v>
      </c>
      <c r="P68" s="2" t="s">
        <v>16</v>
      </c>
      <c r="Q68" s="2">
        <v>1853.0</v>
      </c>
      <c r="R68" s="2">
        <v>0.0</v>
      </c>
      <c r="S68" s="2">
        <v>7983.0</v>
      </c>
      <c r="T68" s="2">
        <v>0.232</v>
      </c>
      <c r="U68" s="2">
        <v>1468.526</v>
      </c>
    </row>
    <row r="69" ht="15.75" customHeight="1">
      <c r="A69" s="2" t="s">
        <v>12</v>
      </c>
      <c r="B69" s="2" t="s">
        <v>22</v>
      </c>
      <c r="C69" s="2" t="s">
        <v>25</v>
      </c>
      <c r="D69" s="2" t="s">
        <v>15</v>
      </c>
      <c r="E69" s="2">
        <v>936.0</v>
      </c>
      <c r="F69" s="2">
        <v>0.0</v>
      </c>
      <c r="G69" s="2">
        <v>10422.0</v>
      </c>
      <c r="H69" s="2">
        <v>0.09</v>
      </c>
      <c r="I69" s="2">
        <v>1790.772</v>
      </c>
      <c r="M69" s="2" t="s">
        <v>12</v>
      </c>
      <c r="N69" s="2" t="s">
        <v>20</v>
      </c>
      <c r="O69" s="2" t="s">
        <v>25</v>
      </c>
      <c r="P69" s="2" t="s">
        <v>17</v>
      </c>
      <c r="Q69" s="2">
        <v>14367.0</v>
      </c>
      <c r="R69" s="2">
        <v>0.0</v>
      </c>
      <c r="S69" s="2">
        <v>68490.0</v>
      </c>
      <c r="T69" s="2">
        <v>0.21</v>
      </c>
      <c r="U69" s="2">
        <v>14379.707</v>
      </c>
    </row>
    <row r="70" ht="15.75" customHeight="1">
      <c r="A70" s="2" t="s">
        <v>12</v>
      </c>
      <c r="B70" s="2" t="s">
        <v>22</v>
      </c>
      <c r="C70" s="2" t="s">
        <v>25</v>
      </c>
      <c r="D70" s="2" t="s">
        <v>16</v>
      </c>
      <c r="E70" s="2">
        <v>692.0</v>
      </c>
      <c r="F70" s="2">
        <v>0.0</v>
      </c>
      <c r="G70" s="2">
        <v>8128.0</v>
      </c>
      <c r="H70" s="2">
        <v>0.085</v>
      </c>
      <c r="I70" s="2">
        <v>1621.748</v>
      </c>
      <c r="M70" s="4" t="s">
        <v>24</v>
      </c>
      <c r="N70" s="9" t="str">
        <f>N69</f>
        <v>roberta-base</v>
      </c>
      <c r="O70" s="4"/>
      <c r="P70" s="4"/>
      <c r="Q70" s="5">
        <f t="shared" ref="Q70:S70" si="4">SUM(Q55:Q69)</f>
        <v>367005</v>
      </c>
      <c r="R70" s="5">
        <f t="shared" si="4"/>
        <v>0</v>
      </c>
      <c r="S70" s="5">
        <f t="shared" si="4"/>
        <v>4488229</v>
      </c>
      <c r="T70" s="5">
        <f>ROUND(Q70/S70,3)</f>
        <v>0.082</v>
      </c>
      <c r="U70" s="5">
        <f>SUM(U55:U69)</f>
        <v>226275.004</v>
      </c>
    </row>
    <row r="71" ht="15.75" customHeight="1">
      <c r="A71" s="2" t="s">
        <v>12</v>
      </c>
      <c r="B71" s="2" t="s">
        <v>22</v>
      </c>
      <c r="C71" s="2" t="s">
        <v>25</v>
      </c>
      <c r="D71" s="2" t="s">
        <v>17</v>
      </c>
      <c r="E71" s="2">
        <v>11579.0</v>
      </c>
      <c r="F71" s="2">
        <v>0.0</v>
      </c>
      <c r="G71" s="2">
        <v>75918.0</v>
      </c>
      <c r="H71" s="2">
        <v>0.153</v>
      </c>
      <c r="I71" s="2">
        <v>16405.331</v>
      </c>
    </row>
    <row r="72" ht="15.75" customHeight="1">
      <c r="A72" s="4" t="s">
        <v>24</v>
      </c>
      <c r="B72" s="4"/>
      <c r="C72" s="4"/>
      <c r="D72" s="4"/>
      <c r="E72" s="4"/>
      <c r="F72" s="4"/>
      <c r="G72" s="5">
        <f>SUM(G60:G71)</f>
        <v>357324</v>
      </c>
      <c r="H72" s="5">
        <f>SUM(E60:E71)</f>
        <v>59703</v>
      </c>
      <c r="I72" s="5">
        <f>ROUND(H72/G72,3)</f>
        <v>0.167</v>
      </c>
      <c r="J72" s="5">
        <f>SUM(I60:I71)</f>
        <v>76117.648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7</v>
      </c>
      <c r="R72" s="4" t="s">
        <v>8</v>
      </c>
      <c r="S72" s="4" t="s">
        <v>9</v>
      </c>
      <c r="T72" s="4" t="s">
        <v>10</v>
      </c>
      <c r="U72" s="4" t="s">
        <v>11</v>
      </c>
    </row>
    <row r="73" ht="15.75" customHeight="1">
      <c r="M73" s="4" t="s">
        <v>26</v>
      </c>
      <c r="N73" s="4"/>
      <c r="O73" s="4"/>
      <c r="P73" s="4"/>
      <c r="Q73" s="5">
        <f t="shared" ref="Q73:S73" si="5">SUM(Q70,Q53,Q36,Q19)</f>
        <v>1296478</v>
      </c>
      <c r="R73" s="5">
        <f t="shared" si="5"/>
        <v>0</v>
      </c>
      <c r="S73" s="5">
        <f t="shared" si="5"/>
        <v>18690040</v>
      </c>
      <c r="T73" s="5">
        <f>ROUND(Q73/S73,3)</f>
        <v>0.069</v>
      </c>
      <c r="U73" s="5">
        <f>SUM(U70,U53,U36,U19)</f>
        <v>1091844.107</v>
      </c>
    </row>
    <row r="74" ht="15.75" customHeight="1">
      <c r="A74" s="2" t="s">
        <v>3</v>
      </c>
      <c r="B74" s="2" t="s">
        <v>7</v>
      </c>
      <c r="C74" s="2" t="s">
        <v>8</v>
      </c>
      <c r="D74" s="2" t="s">
        <v>9</v>
      </c>
      <c r="E74" s="2" t="s">
        <v>10</v>
      </c>
      <c r="F74" s="2" t="s">
        <v>11</v>
      </c>
    </row>
    <row r="75" ht="15.75" customHeight="1">
      <c r="A75" s="2" t="s">
        <v>12</v>
      </c>
      <c r="B75" s="2">
        <v>1296478.0</v>
      </c>
      <c r="C75" s="2">
        <v>0.0</v>
      </c>
      <c r="D75" s="2">
        <v>1.869004E7</v>
      </c>
      <c r="E75" s="2">
        <v>0.069</v>
      </c>
      <c r="F75" s="2">
        <v>1091844.0</v>
      </c>
    </row>
    <row r="76" ht="15.75" customHeight="1"/>
    <row r="77" ht="15.75" customHeight="1"/>
    <row r="78" ht="15.75" customHeight="1"/>
    <row r="79" ht="15.75" customHeight="1">
      <c r="A79" s="1" t="s">
        <v>27</v>
      </c>
    </row>
    <row r="80" ht="15.75" customHeight="1">
      <c r="A80" s="3" t="s">
        <v>1</v>
      </c>
    </row>
    <row r="81" ht="15.75" customHeight="1">
      <c r="A81" s="10" t="s">
        <v>28</v>
      </c>
      <c r="B81" s="10" t="s">
        <v>5</v>
      </c>
      <c r="C81" s="10" t="s">
        <v>4</v>
      </c>
      <c r="D81" s="10" t="s">
        <v>6</v>
      </c>
      <c r="E81" s="11" t="s">
        <v>29</v>
      </c>
      <c r="F81" s="10" t="s">
        <v>30</v>
      </c>
      <c r="G81" s="10" t="s">
        <v>31</v>
      </c>
      <c r="H81" s="10" t="s">
        <v>32</v>
      </c>
      <c r="I81" s="10" t="s">
        <v>33</v>
      </c>
      <c r="J81" s="10" t="s">
        <v>34</v>
      </c>
      <c r="K81" s="10" t="s">
        <v>35</v>
      </c>
      <c r="L81" s="10" t="s">
        <v>36</v>
      </c>
      <c r="M81" s="2" t="s">
        <v>37</v>
      </c>
      <c r="N81" s="2" t="s">
        <v>38</v>
      </c>
    </row>
    <row r="82" ht="15.75" customHeight="1">
      <c r="A82" s="10" t="s">
        <v>39</v>
      </c>
      <c r="B82" s="10" t="s">
        <v>14</v>
      </c>
      <c r="C82" s="10" t="s">
        <v>13</v>
      </c>
      <c r="D82" s="10" t="s">
        <v>15</v>
      </c>
      <c r="E82" s="12">
        <v>0.0</v>
      </c>
      <c r="F82" s="12">
        <v>0.0</v>
      </c>
      <c r="G82" s="12">
        <v>0.0</v>
      </c>
      <c r="H82" s="12">
        <v>0.0</v>
      </c>
      <c r="I82" s="12">
        <v>0.0</v>
      </c>
      <c r="J82" s="12">
        <v>0.0</v>
      </c>
      <c r="K82" s="12">
        <v>0.0</v>
      </c>
      <c r="L82" s="12">
        <v>1023.0</v>
      </c>
      <c r="M82" s="13">
        <f t="shared" ref="M82:M94" si="6">SUM(E82:H82)</f>
        <v>0</v>
      </c>
      <c r="N82" s="13">
        <f t="shared" ref="N82:N94" si="7">SUM(I82:L82)</f>
        <v>1023</v>
      </c>
    </row>
    <row r="83" ht="15.75" customHeight="1">
      <c r="A83" s="10" t="s">
        <v>39</v>
      </c>
      <c r="B83" s="10" t="s">
        <v>14</v>
      </c>
      <c r="C83" s="10" t="s">
        <v>13</v>
      </c>
      <c r="D83" s="10" t="s">
        <v>16</v>
      </c>
      <c r="E83" s="12">
        <v>0.0</v>
      </c>
      <c r="F83" s="12">
        <v>0.0</v>
      </c>
      <c r="G83" s="12">
        <v>0.0</v>
      </c>
      <c r="H83" s="12">
        <v>0.0</v>
      </c>
      <c r="I83" s="12">
        <v>0.0</v>
      </c>
      <c r="J83" s="12">
        <v>0.0</v>
      </c>
      <c r="K83" s="12">
        <v>0.0</v>
      </c>
      <c r="L83" s="12">
        <v>54.0</v>
      </c>
      <c r="M83" s="13">
        <f t="shared" si="6"/>
        <v>0</v>
      </c>
      <c r="N83" s="13">
        <f t="shared" si="7"/>
        <v>54</v>
      </c>
    </row>
    <row r="84" ht="15.75" customHeight="1">
      <c r="A84" s="10" t="s">
        <v>39</v>
      </c>
      <c r="B84" s="10" t="s">
        <v>14</v>
      </c>
      <c r="C84" s="10" t="s">
        <v>13</v>
      </c>
      <c r="D84" s="10" t="s">
        <v>17</v>
      </c>
      <c r="E84" s="12">
        <v>4.0</v>
      </c>
      <c r="F84" s="12">
        <v>0.0</v>
      </c>
      <c r="G84" s="12">
        <v>0.0</v>
      </c>
      <c r="H84" s="12">
        <v>1.0</v>
      </c>
      <c r="I84" s="12">
        <v>1.0</v>
      </c>
      <c r="J84" s="12">
        <v>0.0</v>
      </c>
      <c r="K84" s="12">
        <v>0.0</v>
      </c>
      <c r="L84" s="12">
        <v>11123.0</v>
      </c>
      <c r="M84" s="13">
        <f t="shared" si="6"/>
        <v>5</v>
      </c>
      <c r="N84" s="13">
        <f t="shared" si="7"/>
        <v>11124</v>
      </c>
    </row>
    <row r="85" ht="15.75" customHeight="1">
      <c r="A85" s="10" t="s">
        <v>39</v>
      </c>
      <c r="B85" s="10" t="s">
        <v>14</v>
      </c>
      <c r="C85" s="10" t="s">
        <v>18</v>
      </c>
      <c r="D85" s="10" t="s">
        <v>15</v>
      </c>
      <c r="E85" s="12">
        <v>0.0</v>
      </c>
      <c r="F85" s="12">
        <v>0.0</v>
      </c>
      <c r="G85" s="12">
        <v>0.0</v>
      </c>
      <c r="H85" s="12">
        <v>0.0</v>
      </c>
      <c r="I85" s="12">
        <v>0.0</v>
      </c>
      <c r="J85" s="12">
        <v>0.0</v>
      </c>
      <c r="K85" s="12">
        <v>0.0</v>
      </c>
      <c r="L85" s="12">
        <v>1023.0</v>
      </c>
      <c r="M85" s="13">
        <f t="shared" si="6"/>
        <v>0</v>
      </c>
      <c r="N85" s="13">
        <f t="shared" si="7"/>
        <v>1023</v>
      </c>
    </row>
    <row r="86" ht="15.75" customHeight="1">
      <c r="A86" s="10" t="s">
        <v>39</v>
      </c>
      <c r="B86" s="10" t="s">
        <v>14</v>
      </c>
      <c r="C86" s="10" t="s">
        <v>18</v>
      </c>
      <c r="D86" s="10" t="s">
        <v>16</v>
      </c>
      <c r="E86" s="12">
        <v>0.0</v>
      </c>
      <c r="F86" s="12">
        <v>0.0</v>
      </c>
      <c r="G86" s="12">
        <v>0.0</v>
      </c>
      <c r="H86" s="12">
        <v>0.0</v>
      </c>
      <c r="I86" s="12">
        <v>0.0</v>
      </c>
      <c r="J86" s="12">
        <v>0.0</v>
      </c>
      <c r="K86" s="12">
        <v>0.0</v>
      </c>
      <c r="L86" s="12">
        <v>54.0</v>
      </c>
      <c r="M86" s="13">
        <f t="shared" si="6"/>
        <v>0</v>
      </c>
      <c r="N86" s="13">
        <f t="shared" si="7"/>
        <v>54</v>
      </c>
    </row>
    <row r="87" ht="15.75" customHeight="1">
      <c r="A87" s="10" t="s">
        <v>39</v>
      </c>
      <c r="B87" s="10" t="s">
        <v>14</v>
      </c>
      <c r="C87" s="10" t="s">
        <v>18</v>
      </c>
      <c r="D87" s="10" t="s">
        <v>17</v>
      </c>
      <c r="E87" s="12">
        <v>15.0</v>
      </c>
      <c r="F87" s="12">
        <v>0.0</v>
      </c>
      <c r="G87" s="12">
        <v>0.0</v>
      </c>
      <c r="H87" s="12">
        <v>2.0</v>
      </c>
      <c r="I87" s="12">
        <v>8.0</v>
      </c>
      <c r="J87" s="12">
        <v>0.0</v>
      </c>
      <c r="K87" s="12">
        <v>0.0</v>
      </c>
      <c r="L87" s="12">
        <v>11104.0</v>
      </c>
      <c r="M87" s="13">
        <f t="shared" si="6"/>
        <v>17</v>
      </c>
      <c r="N87" s="13">
        <f t="shared" si="7"/>
        <v>11112</v>
      </c>
    </row>
    <row r="88" ht="15.75" customHeight="1">
      <c r="A88" s="10" t="s">
        <v>39</v>
      </c>
      <c r="B88" s="10" t="s">
        <v>14</v>
      </c>
      <c r="C88" s="10" t="s">
        <v>20</v>
      </c>
      <c r="D88" s="10" t="s">
        <v>15</v>
      </c>
      <c r="E88" s="12">
        <v>0.0</v>
      </c>
      <c r="F88" s="12">
        <v>0.0</v>
      </c>
      <c r="G88" s="12">
        <v>0.0</v>
      </c>
      <c r="H88" s="12">
        <v>0.0</v>
      </c>
      <c r="I88" s="12">
        <v>0.0</v>
      </c>
      <c r="J88" s="12">
        <v>0.0</v>
      </c>
      <c r="K88" s="12">
        <v>0.0</v>
      </c>
      <c r="L88" s="12">
        <v>1023.0</v>
      </c>
      <c r="M88" s="13">
        <f t="shared" si="6"/>
        <v>0</v>
      </c>
      <c r="N88" s="13">
        <f t="shared" si="7"/>
        <v>1023</v>
      </c>
    </row>
    <row r="89" ht="15.75" customHeight="1">
      <c r="A89" s="10" t="s">
        <v>39</v>
      </c>
      <c r="B89" s="10" t="s">
        <v>14</v>
      </c>
      <c r="C89" s="10" t="s">
        <v>20</v>
      </c>
      <c r="D89" s="10" t="s">
        <v>16</v>
      </c>
      <c r="E89" s="12">
        <v>2.0</v>
      </c>
      <c r="F89" s="12">
        <v>0.0</v>
      </c>
      <c r="G89" s="12">
        <v>0.0</v>
      </c>
      <c r="H89" s="12">
        <v>0.0</v>
      </c>
      <c r="I89" s="12">
        <v>0.0</v>
      </c>
      <c r="J89" s="12">
        <v>0.0</v>
      </c>
      <c r="K89" s="12">
        <v>0.0</v>
      </c>
      <c r="L89" s="12">
        <v>52.0</v>
      </c>
      <c r="M89" s="13">
        <f t="shared" si="6"/>
        <v>2</v>
      </c>
      <c r="N89" s="13">
        <f t="shared" si="7"/>
        <v>52</v>
      </c>
    </row>
    <row r="90" ht="15.75" customHeight="1">
      <c r="A90" s="10" t="s">
        <v>39</v>
      </c>
      <c r="B90" s="10" t="s">
        <v>14</v>
      </c>
      <c r="C90" s="10" t="s">
        <v>20</v>
      </c>
      <c r="D90" s="10" t="s">
        <v>17</v>
      </c>
      <c r="E90" s="12">
        <v>415.0</v>
      </c>
      <c r="F90" s="12">
        <v>0.0</v>
      </c>
      <c r="G90" s="12">
        <v>0.0</v>
      </c>
      <c r="H90" s="12">
        <v>35.0</v>
      </c>
      <c r="I90" s="12">
        <v>8.0</v>
      </c>
      <c r="J90" s="12">
        <v>0.0</v>
      </c>
      <c r="K90" s="12">
        <v>0.0</v>
      </c>
      <c r="L90" s="12">
        <v>10671.0</v>
      </c>
      <c r="M90" s="13">
        <f t="shared" si="6"/>
        <v>450</v>
      </c>
      <c r="N90" s="13">
        <f t="shared" si="7"/>
        <v>10679</v>
      </c>
    </row>
    <row r="91" ht="15.75" customHeight="1">
      <c r="A91" s="10" t="s">
        <v>39</v>
      </c>
      <c r="B91" s="10" t="s">
        <v>14</v>
      </c>
      <c r="C91" s="10" t="s">
        <v>22</v>
      </c>
      <c r="D91" s="10" t="s">
        <v>15</v>
      </c>
      <c r="E91" s="12">
        <v>0.0</v>
      </c>
      <c r="F91" s="12">
        <v>0.0</v>
      </c>
      <c r="G91" s="12">
        <v>0.0</v>
      </c>
      <c r="H91" s="12">
        <v>0.0</v>
      </c>
      <c r="I91" s="12">
        <v>0.0</v>
      </c>
      <c r="J91" s="12">
        <v>0.0</v>
      </c>
      <c r="K91" s="12">
        <v>0.0</v>
      </c>
      <c r="L91" s="12">
        <v>1023.0</v>
      </c>
      <c r="M91" s="13">
        <f t="shared" si="6"/>
        <v>0</v>
      </c>
      <c r="N91" s="13">
        <f t="shared" si="7"/>
        <v>1023</v>
      </c>
    </row>
    <row r="92" ht="15.75" customHeight="1">
      <c r="A92" s="10" t="s">
        <v>39</v>
      </c>
      <c r="B92" s="10" t="s">
        <v>14</v>
      </c>
      <c r="C92" s="10" t="s">
        <v>22</v>
      </c>
      <c r="D92" s="10" t="s">
        <v>16</v>
      </c>
      <c r="E92" s="12">
        <v>0.0</v>
      </c>
      <c r="F92" s="12">
        <v>0.0</v>
      </c>
      <c r="G92" s="12">
        <v>0.0</v>
      </c>
      <c r="H92" s="12">
        <v>0.0</v>
      </c>
      <c r="I92" s="12">
        <v>1.0</v>
      </c>
      <c r="J92" s="12">
        <v>0.0</v>
      </c>
      <c r="K92" s="12">
        <v>0.0</v>
      </c>
      <c r="L92" s="12">
        <v>53.0</v>
      </c>
      <c r="M92" s="13">
        <f t="shared" si="6"/>
        <v>0</v>
      </c>
      <c r="N92" s="13">
        <f t="shared" si="7"/>
        <v>54</v>
      </c>
    </row>
    <row r="93" ht="15.75" customHeight="1">
      <c r="A93" s="10" t="s">
        <v>39</v>
      </c>
      <c r="B93" s="10" t="s">
        <v>14</v>
      </c>
      <c r="C93" s="10" t="s">
        <v>22</v>
      </c>
      <c r="D93" s="10" t="s">
        <v>17</v>
      </c>
      <c r="E93" s="12">
        <v>0.0</v>
      </c>
      <c r="F93" s="12">
        <v>0.0</v>
      </c>
      <c r="G93" s="12">
        <v>0.0</v>
      </c>
      <c r="H93" s="12">
        <v>0.0</v>
      </c>
      <c r="I93" s="12">
        <v>0.0</v>
      </c>
      <c r="J93" s="12">
        <v>0.0</v>
      </c>
      <c r="K93" s="12">
        <v>0.0</v>
      </c>
      <c r="L93" s="12">
        <v>11129.0</v>
      </c>
      <c r="M93" s="13">
        <f t="shared" si="6"/>
        <v>0</v>
      </c>
      <c r="N93" s="13">
        <f t="shared" si="7"/>
        <v>11129</v>
      </c>
    </row>
    <row r="94" ht="15.75" customHeight="1">
      <c r="A94" s="10" t="s">
        <v>40</v>
      </c>
      <c r="B94" s="10" t="s">
        <v>14</v>
      </c>
      <c r="C94" s="14"/>
      <c r="D94" s="14"/>
      <c r="E94" s="12">
        <v>436.0</v>
      </c>
      <c r="F94" s="12">
        <v>0.0</v>
      </c>
      <c r="G94" s="12">
        <v>0.0</v>
      </c>
      <c r="H94" s="12">
        <v>38.0</v>
      </c>
      <c r="I94" s="12">
        <v>18.0</v>
      </c>
      <c r="J94" s="12">
        <v>0.0</v>
      </c>
      <c r="K94" s="12">
        <v>0.0</v>
      </c>
      <c r="L94" s="12">
        <v>48332.0</v>
      </c>
      <c r="M94" s="13">
        <f t="shared" si="6"/>
        <v>474</v>
      </c>
      <c r="N94" s="13">
        <f t="shared" si="7"/>
        <v>48350</v>
      </c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</row>
    <row r="96" ht="15.75" customHeight="1">
      <c r="A96" s="10" t="s">
        <v>39</v>
      </c>
      <c r="B96" s="10" t="s">
        <v>19</v>
      </c>
      <c r="C96" s="10" t="s">
        <v>13</v>
      </c>
      <c r="D96" s="10" t="s">
        <v>15</v>
      </c>
      <c r="E96" s="12">
        <v>4453.0</v>
      </c>
      <c r="F96" s="12">
        <v>1247.0</v>
      </c>
      <c r="G96" s="12">
        <v>170.0</v>
      </c>
      <c r="H96" s="12">
        <v>655.0</v>
      </c>
      <c r="I96" s="12">
        <v>670.0</v>
      </c>
      <c r="J96" s="12">
        <v>137.0</v>
      </c>
      <c r="K96" s="12">
        <v>0.0</v>
      </c>
      <c r="L96" s="12">
        <v>92565.0</v>
      </c>
      <c r="M96" s="13">
        <f t="shared" ref="M96:M108" si="8">SUM(E96:H96)</f>
        <v>6525</v>
      </c>
      <c r="N96" s="13">
        <f t="shared" ref="N96:N108" si="9">SUM(I96:L96)</f>
        <v>93372</v>
      </c>
    </row>
    <row r="97" ht="15.75" customHeight="1">
      <c r="A97" s="10" t="s">
        <v>39</v>
      </c>
      <c r="B97" s="10" t="s">
        <v>19</v>
      </c>
      <c r="C97" s="10" t="s">
        <v>13</v>
      </c>
      <c r="D97" s="10" t="s">
        <v>16</v>
      </c>
      <c r="E97" s="12">
        <v>1200.0</v>
      </c>
      <c r="F97" s="12">
        <v>240.0</v>
      </c>
      <c r="G97" s="12">
        <v>159.0</v>
      </c>
      <c r="H97" s="12">
        <v>398.0</v>
      </c>
      <c r="I97" s="12">
        <v>257.0</v>
      </c>
      <c r="J97" s="12">
        <v>92.0</v>
      </c>
      <c r="K97" s="12">
        <v>52.0</v>
      </c>
      <c r="L97" s="12">
        <v>92275.0</v>
      </c>
      <c r="M97" s="13">
        <f t="shared" si="8"/>
        <v>1997</v>
      </c>
      <c r="N97" s="13">
        <f t="shared" si="9"/>
        <v>92676</v>
      </c>
    </row>
    <row r="98" ht="15.75" customHeight="1">
      <c r="A98" s="10" t="s">
        <v>39</v>
      </c>
      <c r="B98" s="10" t="s">
        <v>19</v>
      </c>
      <c r="C98" s="10" t="s">
        <v>13</v>
      </c>
      <c r="D98" s="10" t="s">
        <v>17</v>
      </c>
      <c r="E98" s="12">
        <v>2608.0</v>
      </c>
      <c r="F98" s="12">
        <v>239.0</v>
      </c>
      <c r="G98" s="12">
        <v>84.0</v>
      </c>
      <c r="H98" s="12">
        <v>1080.0</v>
      </c>
      <c r="I98" s="12">
        <v>312.0</v>
      </c>
      <c r="J98" s="12">
        <v>198.0</v>
      </c>
      <c r="K98" s="12">
        <v>4.0</v>
      </c>
      <c r="L98" s="12">
        <v>502369.0</v>
      </c>
      <c r="M98" s="13">
        <f t="shared" si="8"/>
        <v>4011</v>
      </c>
      <c r="N98" s="13">
        <f t="shared" si="9"/>
        <v>502883</v>
      </c>
    </row>
    <row r="99" ht="15.75" customHeight="1">
      <c r="A99" s="10" t="s">
        <v>39</v>
      </c>
      <c r="B99" s="10" t="s">
        <v>19</v>
      </c>
      <c r="C99" s="10" t="s">
        <v>18</v>
      </c>
      <c r="D99" s="10" t="s">
        <v>15</v>
      </c>
      <c r="E99" s="12">
        <v>2983.0</v>
      </c>
      <c r="F99" s="12">
        <v>270.0</v>
      </c>
      <c r="G99" s="12">
        <v>182.0</v>
      </c>
      <c r="H99" s="12">
        <v>430.0</v>
      </c>
      <c r="I99" s="12">
        <v>234.0</v>
      </c>
      <c r="J99" s="12">
        <v>657.0</v>
      </c>
      <c r="K99" s="12">
        <v>1.0</v>
      </c>
      <c r="L99" s="12">
        <v>76177.0</v>
      </c>
      <c r="M99" s="13">
        <f t="shared" si="8"/>
        <v>3865</v>
      </c>
      <c r="N99" s="13">
        <f t="shared" si="9"/>
        <v>77069</v>
      </c>
    </row>
    <row r="100" ht="15.75" customHeight="1">
      <c r="A100" s="10" t="s">
        <v>39</v>
      </c>
      <c r="B100" s="10" t="s">
        <v>19</v>
      </c>
      <c r="C100" s="10" t="s">
        <v>18</v>
      </c>
      <c r="D100" s="10" t="s">
        <v>16</v>
      </c>
      <c r="E100" s="12">
        <v>2227.0</v>
      </c>
      <c r="F100" s="12">
        <v>25.0</v>
      </c>
      <c r="G100" s="12">
        <v>8.0</v>
      </c>
      <c r="H100" s="12">
        <v>174.0</v>
      </c>
      <c r="I100" s="12">
        <v>302.0</v>
      </c>
      <c r="J100" s="12">
        <v>28.0</v>
      </c>
      <c r="K100" s="12">
        <v>4.0</v>
      </c>
      <c r="L100" s="12">
        <v>87929.0</v>
      </c>
      <c r="M100" s="13">
        <f t="shared" si="8"/>
        <v>2434</v>
      </c>
      <c r="N100" s="13">
        <f t="shared" si="9"/>
        <v>88263</v>
      </c>
    </row>
    <row r="101" ht="15.75" customHeight="1">
      <c r="A101" s="10" t="s">
        <v>39</v>
      </c>
      <c r="B101" s="10" t="s">
        <v>19</v>
      </c>
      <c r="C101" s="10" t="s">
        <v>18</v>
      </c>
      <c r="D101" s="10" t="s">
        <v>17</v>
      </c>
      <c r="E101" s="12">
        <v>16615.0</v>
      </c>
      <c r="F101" s="12">
        <v>50.0</v>
      </c>
      <c r="G101" s="12">
        <v>662.0</v>
      </c>
      <c r="H101" s="12">
        <v>1033.0</v>
      </c>
      <c r="I101" s="12">
        <v>1335.0</v>
      </c>
      <c r="J101" s="12">
        <v>1633.0</v>
      </c>
      <c r="K101" s="12">
        <v>113.0</v>
      </c>
      <c r="L101" s="12">
        <v>447787.0</v>
      </c>
      <c r="M101" s="13">
        <f t="shared" si="8"/>
        <v>18360</v>
      </c>
      <c r="N101" s="13">
        <f t="shared" si="9"/>
        <v>450868</v>
      </c>
    </row>
    <row r="102" ht="15.75" customHeight="1">
      <c r="A102" s="10" t="s">
        <v>39</v>
      </c>
      <c r="B102" s="10" t="s">
        <v>19</v>
      </c>
      <c r="C102" s="10" t="s">
        <v>20</v>
      </c>
      <c r="D102" s="10" t="s">
        <v>15</v>
      </c>
      <c r="E102" s="12">
        <v>5669.0</v>
      </c>
      <c r="F102" s="12">
        <v>2144.0</v>
      </c>
      <c r="G102" s="12">
        <v>695.0</v>
      </c>
      <c r="H102" s="12">
        <v>462.0</v>
      </c>
      <c r="I102" s="12">
        <v>556.0</v>
      </c>
      <c r="J102" s="12">
        <v>730.0</v>
      </c>
      <c r="K102" s="12">
        <v>49.0</v>
      </c>
      <c r="L102" s="12">
        <v>70629.0</v>
      </c>
      <c r="M102" s="13">
        <f t="shared" si="8"/>
        <v>8970</v>
      </c>
      <c r="N102" s="13">
        <f t="shared" si="9"/>
        <v>71964</v>
      </c>
    </row>
    <row r="103" ht="15.75" customHeight="1">
      <c r="A103" s="10" t="s">
        <v>39</v>
      </c>
      <c r="B103" s="10" t="s">
        <v>19</v>
      </c>
      <c r="C103" s="10" t="s">
        <v>20</v>
      </c>
      <c r="D103" s="10" t="s">
        <v>16</v>
      </c>
      <c r="E103" s="12">
        <v>2568.0</v>
      </c>
      <c r="F103" s="12">
        <v>923.0</v>
      </c>
      <c r="G103" s="12">
        <v>971.0</v>
      </c>
      <c r="H103" s="12">
        <v>394.0</v>
      </c>
      <c r="I103" s="12">
        <v>707.0</v>
      </c>
      <c r="J103" s="12">
        <v>464.0</v>
      </c>
      <c r="K103" s="12">
        <v>23.0</v>
      </c>
      <c r="L103" s="12">
        <v>84647.0</v>
      </c>
      <c r="M103" s="13">
        <f t="shared" si="8"/>
        <v>4856</v>
      </c>
      <c r="N103" s="13">
        <f t="shared" si="9"/>
        <v>85841</v>
      </c>
    </row>
    <row r="104" ht="15.75" customHeight="1">
      <c r="A104" s="10" t="s">
        <v>39</v>
      </c>
      <c r="B104" s="10" t="s">
        <v>19</v>
      </c>
      <c r="C104" s="10" t="s">
        <v>20</v>
      </c>
      <c r="D104" s="10" t="s">
        <v>17</v>
      </c>
      <c r="E104" s="12">
        <v>16299.0</v>
      </c>
      <c r="F104" s="12">
        <v>467.0</v>
      </c>
      <c r="G104" s="12">
        <v>1191.0</v>
      </c>
      <c r="H104" s="12">
        <v>1306.0</v>
      </c>
      <c r="I104" s="12">
        <v>1398.0</v>
      </c>
      <c r="J104" s="12">
        <v>1028.0</v>
      </c>
      <c r="K104" s="12">
        <v>164.0</v>
      </c>
      <c r="L104" s="12">
        <v>447375.0</v>
      </c>
      <c r="M104" s="13">
        <f t="shared" si="8"/>
        <v>19263</v>
      </c>
      <c r="N104" s="13">
        <f t="shared" si="9"/>
        <v>449965</v>
      </c>
    </row>
    <row r="105" ht="15.75" customHeight="1">
      <c r="A105" s="10" t="s">
        <v>39</v>
      </c>
      <c r="B105" s="10" t="s">
        <v>19</v>
      </c>
      <c r="C105" s="10" t="s">
        <v>22</v>
      </c>
      <c r="D105" s="10" t="s">
        <v>15</v>
      </c>
      <c r="E105" s="12">
        <v>4344.0</v>
      </c>
      <c r="F105" s="12">
        <v>105.0</v>
      </c>
      <c r="G105" s="12">
        <v>89.0</v>
      </c>
      <c r="H105" s="12">
        <v>391.0</v>
      </c>
      <c r="I105" s="12">
        <v>201.0</v>
      </c>
      <c r="J105" s="12">
        <v>386.0</v>
      </c>
      <c r="K105" s="12">
        <v>59.0</v>
      </c>
      <c r="L105" s="12">
        <v>91792.0</v>
      </c>
      <c r="M105" s="13">
        <f t="shared" si="8"/>
        <v>4929</v>
      </c>
      <c r="N105" s="13">
        <f t="shared" si="9"/>
        <v>92438</v>
      </c>
    </row>
    <row r="106" ht="15.75" customHeight="1">
      <c r="A106" s="10" t="s">
        <v>39</v>
      </c>
      <c r="B106" s="10" t="s">
        <v>19</v>
      </c>
      <c r="C106" s="10" t="s">
        <v>22</v>
      </c>
      <c r="D106" s="10" t="s">
        <v>16</v>
      </c>
      <c r="E106" s="12">
        <v>1278.0</v>
      </c>
      <c r="F106" s="12">
        <v>103.0</v>
      </c>
      <c r="G106" s="12">
        <v>15.0</v>
      </c>
      <c r="H106" s="12">
        <v>82.0</v>
      </c>
      <c r="I106" s="12">
        <v>425.0</v>
      </c>
      <c r="J106" s="12">
        <v>72.0</v>
      </c>
      <c r="K106" s="12">
        <v>59.0</v>
      </c>
      <c r="L106" s="12">
        <v>91604.0</v>
      </c>
      <c r="M106" s="13">
        <f t="shared" si="8"/>
        <v>1478</v>
      </c>
      <c r="N106" s="13">
        <f t="shared" si="9"/>
        <v>92160</v>
      </c>
    </row>
    <row r="107" ht="15.75" customHeight="1">
      <c r="A107" s="10" t="s">
        <v>39</v>
      </c>
      <c r="B107" s="10" t="s">
        <v>19</v>
      </c>
      <c r="C107" s="10" t="s">
        <v>22</v>
      </c>
      <c r="D107" s="10" t="s">
        <v>17</v>
      </c>
      <c r="E107" s="12">
        <v>4665.0</v>
      </c>
      <c r="F107" s="12">
        <v>1159.0</v>
      </c>
      <c r="G107" s="12">
        <v>0.0</v>
      </c>
      <c r="H107" s="12">
        <v>534.0</v>
      </c>
      <c r="I107" s="12">
        <v>343.0</v>
      </c>
      <c r="J107" s="12">
        <v>0.0</v>
      </c>
      <c r="K107" s="12">
        <v>0.0</v>
      </c>
      <c r="L107" s="12">
        <v>509422.0</v>
      </c>
      <c r="M107" s="13">
        <f t="shared" si="8"/>
        <v>6358</v>
      </c>
      <c r="N107" s="13">
        <f t="shared" si="9"/>
        <v>509765</v>
      </c>
    </row>
    <row r="108" ht="15.75" customHeight="1">
      <c r="A108" s="10" t="s">
        <v>41</v>
      </c>
      <c r="B108" s="10" t="s">
        <v>19</v>
      </c>
      <c r="C108" s="14"/>
      <c r="D108" s="14"/>
      <c r="E108" s="12">
        <v>64909.0</v>
      </c>
      <c r="F108" s="12">
        <v>6972.0</v>
      </c>
      <c r="G108" s="12">
        <v>4226.0</v>
      </c>
      <c r="H108" s="12">
        <v>6939.0</v>
      </c>
      <c r="I108" s="12">
        <v>6740.0</v>
      </c>
      <c r="J108" s="12">
        <v>5425.0</v>
      </c>
      <c r="K108" s="12">
        <v>528.0</v>
      </c>
      <c r="L108" s="12">
        <v>2594571.0</v>
      </c>
      <c r="M108" s="13">
        <f t="shared" si="8"/>
        <v>83046</v>
      </c>
      <c r="N108" s="13">
        <f t="shared" si="9"/>
        <v>2607264</v>
      </c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</row>
    <row r="110" ht="15.75" customHeight="1">
      <c r="A110" s="10" t="s">
        <v>39</v>
      </c>
      <c r="B110" s="10" t="s">
        <v>21</v>
      </c>
      <c r="C110" s="10" t="s">
        <v>13</v>
      </c>
      <c r="D110" s="10" t="s">
        <v>15</v>
      </c>
      <c r="E110" s="12">
        <v>25318.0</v>
      </c>
      <c r="F110" s="12">
        <v>1921.0</v>
      </c>
      <c r="G110" s="12">
        <v>4040.0</v>
      </c>
      <c r="H110" s="12">
        <v>2687.0</v>
      </c>
      <c r="I110" s="12">
        <v>2887.0</v>
      </c>
      <c r="J110" s="12">
        <v>2008.0</v>
      </c>
      <c r="K110" s="12">
        <v>324.0</v>
      </c>
      <c r="L110" s="12">
        <v>197191.0</v>
      </c>
      <c r="M110" s="13">
        <f t="shared" ref="M110:M122" si="10">SUM(E110:H110)</f>
        <v>33966</v>
      </c>
      <c r="N110" s="13">
        <f t="shared" ref="N110:N122" si="11">SUM(I110:L110)</f>
        <v>202410</v>
      </c>
    </row>
    <row r="111" ht="15.75" customHeight="1">
      <c r="A111" s="10" t="s">
        <v>39</v>
      </c>
      <c r="B111" s="10" t="s">
        <v>21</v>
      </c>
      <c r="C111" s="10" t="s">
        <v>13</v>
      </c>
      <c r="D111" s="10" t="s">
        <v>16</v>
      </c>
      <c r="E111" s="12">
        <v>22765.0</v>
      </c>
      <c r="F111" s="12">
        <v>3894.0</v>
      </c>
      <c r="G111" s="12">
        <v>4620.0</v>
      </c>
      <c r="H111" s="12">
        <v>3221.0</v>
      </c>
      <c r="I111" s="12">
        <v>4127.0</v>
      </c>
      <c r="J111" s="12">
        <v>1944.0</v>
      </c>
      <c r="K111" s="12">
        <v>98.0</v>
      </c>
      <c r="L111" s="12">
        <v>176792.0</v>
      </c>
      <c r="M111" s="13">
        <f t="shared" si="10"/>
        <v>34500</v>
      </c>
      <c r="N111" s="13">
        <f t="shared" si="11"/>
        <v>182961</v>
      </c>
    </row>
    <row r="112" ht="15.75" customHeight="1">
      <c r="A112" s="10" t="s">
        <v>39</v>
      </c>
      <c r="B112" s="10" t="s">
        <v>21</v>
      </c>
      <c r="C112" s="10" t="s">
        <v>13</v>
      </c>
      <c r="D112" s="10" t="s">
        <v>17</v>
      </c>
      <c r="E112" s="12">
        <v>71861.0</v>
      </c>
      <c r="F112" s="12">
        <v>4538.0</v>
      </c>
      <c r="G112" s="12">
        <v>6663.0</v>
      </c>
      <c r="H112" s="12">
        <v>11313.0</v>
      </c>
      <c r="I112" s="12">
        <v>7839.0</v>
      </c>
      <c r="J112" s="12">
        <v>5317.0</v>
      </c>
      <c r="K112" s="12">
        <v>308.0</v>
      </c>
      <c r="L112" s="12">
        <v>1510486.0</v>
      </c>
      <c r="M112" s="13">
        <f t="shared" si="10"/>
        <v>94375</v>
      </c>
      <c r="N112" s="13">
        <f t="shared" si="11"/>
        <v>1523950</v>
      </c>
    </row>
    <row r="113" ht="15.75" customHeight="1">
      <c r="A113" s="10" t="s">
        <v>39</v>
      </c>
      <c r="B113" s="10" t="s">
        <v>21</v>
      </c>
      <c r="C113" s="10" t="s">
        <v>18</v>
      </c>
      <c r="D113" s="10" t="s">
        <v>15</v>
      </c>
      <c r="E113" s="12">
        <v>10012.0</v>
      </c>
      <c r="F113" s="12">
        <v>2408.0</v>
      </c>
      <c r="G113" s="12">
        <v>1364.0</v>
      </c>
      <c r="H113" s="12">
        <v>2382.0</v>
      </c>
      <c r="I113" s="12">
        <v>1726.0</v>
      </c>
      <c r="J113" s="12">
        <v>1301.0</v>
      </c>
      <c r="K113" s="12">
        <v>67.0</v>
      </c>
      <c r="L113" s="12">
        <v>200364.0</v>
      </c>
      <c r="M113" s="13">
        <f t="shared" si="10"/>
        <v>16166</v>
      </c>
      <c r="N113" s="13">
        <f t="shared" si="11"/>
        <v>203458</v>
      </c>
    </row>
    <row r="114" ht="15.75" customHeight="1">
      <c r="A114" s="10" t="s">
        <v>39</v>
      </c>
      <c r="B114" s="10" t="s">
        <v>21</v>
      </c>
      <c r="C114" s="10" t="s">
        <v>18</v>
      </c>
      <c r="D114" s="10" t="s">
        <v>16</v>
      </c>
      <c r="E114" s="12">
        <v>12334.0</v>
      </c>
      <c r="F114" s="12">
        <v>1784.0</v>
      </c>
      <c r="G114" s="12">
        <v>2893.0</v>
      </c>
      <c r="H114" s="12">
        <v>1758.0</v>
      </c>
      <c r="I114" s="12">
        <v>1479.0</v>
      </c>
      <c r="J114" s="12">
        <v>2298.0</v>
      </c>
      <c r="K114" s="12">
        <v>63.0</v>
      </c>
      <c r="L114" s="12">
        <v>175032.0</v>
      </c>
      <c r="M114" s="13">
        <f t="shared" si="10"/>
        <v>18769</v>
      </c>
      <c r="N114" s="13">
        <f t="shared" si="11"/>
        <v>178872</v>
      </c>
    </row>
    <row r="115" ht="15.75" customHeight="1">
      <c r="A115" s="10" t="s">
        <v>39</v>
      </c>
      <c r="B115" s="10" t="s">
        <v>21</v>
      </c>
      <c r="C115" s="10" t="s">
        <v>18</v>
      </c>
      <c r="D115" s="10" t="s">
        <v>17</v>
      </c>
      <c r="E115" s="12">
        <v>60745.0</v>
      </c>
      <c r="F115" s="12">
        <v>7848.0</v>
      </c>
      <c r="G115" s="12">
        <v>10029.0</v>
      </c>
      <c r="H115" s="12">
        <v>9770.0</v>
      </c>
      <c r="I115" s="12">
        <v>10990.0</v>
      </c>
      <c r="J115" s="12">
        <v>8430.0</v>
      </c>
      <c r="K115" s="12">
        <v>1024.0</v>
      </c>
      <c r="L115" s="12">
        <v>1394764.0</v>
      </c>
      <c r="M115" s="13">
        <f t="shared" si="10"/>
        <v>88392</v>
      </c>
      <c r="N115" s="13">
        <f t="shared" si="11"/>
        <v>1415208</v>
      </c>
    </row>
    <row r="116" ht="15.75" customHeight="1">
      <c r="A116" s="10" t="s">
        <v>39</v>
      </c>
      <c r="B116" s="10" t="s">
        <v>21</v>
      </c>
      <c r="C116" s="10" t="s">
        <v>20</v>
      </c>
      <c r="D116" s="10" t="s">
        <v>15</v>
      </c>
      <c r="E116" s="12">
        <v>12084.0</v>
      </c>
      <c r="F116" s="12">
        <v>2223.0</v>
      </c>
      <c r="G116" s="12">
        <v>2277.0</v>
      </c>
      <c r="H116" s="12">
        <v>2545.0</v>
      </c>
      <c r="I116" s="12">
        <v>2366.0</v>
      </c>
      <c r="J116" s="12">
        <v>1512.0</v>
      </c>
      <c r="K116" s="12">
        <v>327.0</v>
      </c>
      <c r="L116" s="12">
        <v>196290.0</v>
      </c>
      <c r="M116" s="13">
        <f t="shared" si="10"/>
        <v>19129</v>
      </c>
      <c r="N116" s="13">
        <f t="shared" si="11"/>
        <v>200495</v>
      </c>
    </row>
    <row r="117" ht="15.75" customHeight="1">
      <c r="A117" s="10" t="s">
        <v>39</v>
      </c>
      <c r="B117" s="10" t="s">
        <v>21</v>
      </c>
      <c r="C117" s="10" t="s">
        <v>20</v>
      </c>
      <c r="D117" s="10" t="s">
        <v>16</v>
      </c>
      <c r="E117" s="12">
        <v>9825.0</v>
      </c>
      <c r="F117" s="12">
        <v>2571.0</v>
      </c>
      <c r="G117" s="12">
        <v>1468.0</v>
      </c>
      <c r="H117" s="12">
        <v>1537.0</v>
      </c>
      <c r="I117" s="12">
        <v>925.0</v>
      </c>
      <c r="J117" s="12">
        <v>3573.0</v>
      </c>
      <c r="K117" s="12">
        <v>110.0</v>
      </c>
      <c r="L117" s="12">
        <v>177632.0</v>
      </c>
      <c r="M117" s="13">
        <f t="shared" si="10"/>
        <v>15401</v>
      </c>
      <c r="N117" s="13">
        <f t="shared" si="11"/>
        <v>182240</v>
      </c>
    </row>
    <row r="118" ht="15.75" customHeight="1">
      <c r="A118" s="10" t="s">
        <v>39</v>
      </c>
      <c r="B118" s="10" t="s">
        <v>21</v>
      </c>
      <c r="C118" s="10" t="s">
        <v>20</v>
      </c>
      <c r="D118" s="10" t="s">
        <v>17</v>
      </c>
      <c r="E118" s="12">
        <v>56981.0</v>
      </c>
      <c r="F118" s="12">
        <v>8550.0</v>
      </c>
      <c r="G118" s="12">
        <v>5336.0</v>
      </c>
      <c r="H118" s="12">
        <v>11428.0</v>
      </c>
      <c r="I118" s="12">
        <v>8182.0</v>
      </c>
      <c r="J118" s="12">
        <v>7368.0</v>
      </c>
      <c r="K118" s="12">
        <v>833.0</v>
      </c>
      <c r="L118" s="12">
        <v>1404922.0</v>
      </c>
      <c r="M118" s="13">
        <f t="shared" si="10"/>
        <v>82295</v>
      </c>
      <c r="N118" s="13">
        <f t="shared" si="11"/>
        <v>1421305</v>
      </c>
    </row>
    <row r="119" ht="15.75" customHeight="1">
      <c r="A119" s="10" t="s">
        <v>39</v>
      </c>
      <c r="B119" s="10" t="s">
        <v>21</v>
      </c>
      <c r="C119" s="10" t="s">
        <v>22</v>
      </c>
      <c r="D119" s="10" t="s">
        <v>15</v>
      </c>
      <c r="E119" s="12">
        <v>12709.0</v>
      </c>
      <c r="F119" s="12">
        <v>2980.0</v>
      </c>
      <c r="G119" s="12">
        <v>5704.0</v>
      </c>
      <c r="H119" s="12">
        <v>3509.0</v>
      </c>
      <c r="I119" s="12">
        <v>2887.0</v>
      </c>
      <c r="J119" s="12">
        <v>2318.0</v>
      </c>
      <c r="K119" s="12">
        <v>185.0</v>
      </c>
      <c r="L119" s="12">
        <v>203147.0</v>
      </c>
      <c r="M119" s="13">
        <f t="shared" si="10"/>
        <v>24902</v>
      </c>
      <c r="N119" s="13">
        <f t="shared" si="11"/>
        <v>208537</v>
      </c>
    </row>
    <row r="120" ht="15.75" customHeight="1">
      <c r="A120" s="10" t="s">
        <v>39</v>
      </c>
      <c r="B120" s="10" t="s">
        <v>21</v>
      </c>
      <c r="C120" s="10" t="s">
        <v>22</v>
      </c>
      <c r="D120" s="10" t="s">
        <v>16</v>
      </c>
      <c r="E120" s="12">
        <v>12968.0</v>
      </c>
      <c r="F120" s="12">
        <v>1251.0</v>
      </c>
      <c r="G120" s="12">
        <v>3170.0</v>
      </c>
      <c r="H120" s="12">
        <v>3245.0</v>
      </c>
      <c r="I120" s="12">
        <v>2380.0</v>
      </c>
      <c r="J120" s="12">
        <v>1973.0</v>
      </c>
      <c r="K120" s="12">
        <v>663.0</v>
      </c>
      <c r="L120" s="12">
        <v>189717.0</v>
      </c>
      <c r="M120" s="13">
        <f t="shared" si="10"/>
        <v>20634</v>
      </c>
      <c r="N120" s="13">
        <f t="shared" si="11"/>
        <v>194733</v>
      </c>
    </row>
    <row r="121" ht="15.75" customHeight="1">
      <c r="A121" s="10" t="s">
        <v>39</v>
      </c>
      <c r="B121" s="10" t="s">
        <v>21</v>
      </c>
      <c r="C121" s="10" t="s">
        <v>22</v>
      </c>
      <c r="D121" s="10" t="s">
        <v>17</v>
      </c>
      <c r="E121" s="12">
        <v>50043.0</v>
      </c>
      <c r="F121" s="12">
        <v>4641.0</v>
      </c>
      <c r="G121" s="12">
        <v>7250.0</v>
      </c>
      <c r="H121" s="12">
        <v>9205.0</v>
      </c>
      <c r="I121" s="12">
        <v>8350.0</v>
      </c>
      <c r="J121" s="12">
        <v>7534.0</v>
      </c>
      <c r="K121" s="12">
        <v>999.0</v>
      </c>
      <c r="L121" s="12">
        <v>1534310.0</v>
      </c>
      <c r="M121" s="13">
        <f t="shared" si="10"/>
        <v>71139</v>
      </c>
      <c r="N121" s="13">
        <f t="shared" si="11"/>
        <v>1551193</v>
      </c>
    </row>
    <row r="122" ht="15.75" customHeight="1">
      <c r="A122" s="10" t="s">
        <v>42</v>
      </c>
      <c r="B122" s="10" t="s">
        <v>21</v>
      </c>
      <c r="C122" s="14"/>
      <c r="D122" s="14"/>
      <c r="E122" s="12">
        <v>357645.0</v>
      </c>
      <c r="F122" s="12">
        <v>44609.0</v>
      </c>
      <c r="G122" s="12">
        <v>54814.0</v>
      </c>
      <c r="H122" s="12">
        <v>62600.0</v>
      </c>
      <c r="I122" s="12">
        <v>54138.0</v>
      </c>
      <c r="J122" s="12">
        <v>45576.0</v>
      </c>
      <c r="K122" s="12">
        <v>5001.0</v>
      </c>
      <c r="L122" s="12">
        <v>7360647.0</v>
      </c>
      <c r="M122" s="13">
        <f t="shared" si="10"/>
        <v>519668</v>
      </c>
      <c r="N122" s="13">
        <f t="shared" si="11"/>
        <v>7465362</v>
      </c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</row>
    <row r="124" ht="15.75" customHeight="1">
      <c r="A124" s="10" t="s">
        <v>39</v>
      </c>
      <c r="B124" s="10" t="s">
        <v>23</v>
      </c>
      <c r="C124" s="10" t="s">
        <v>13</v>
      </c>
      <c r="D124" s="10" t="s">
        <v>15</v>
      </c>
      <c r="E124" s="12">
        <v>27272.0</v>
      </c>
      <c r="F124" s="12">
        <v>2142.0</v>
      </c>
      <c r="G124" s="12">
        <v>4859.0</v>
      </c>
      <c r="H124" s="12">
        <v>4232.0</v>
      </c>
      <c r="I124" s="12">
        <v>3637.0</v>
      </c>
      <c r="J124" s="12">
        <v>3584.0</v>
      </c>
      <c r="K124" s="12">
        <v>235.0</v>
      </c>
      <c r="L124" s="12">
        <v>190415.0</v>
      </c>
      <c r="M124" s="13">
        <f t="shared" ref="M124:M136" si="12">SUM(E124:H124)</f>
        <v>38505</v>
      </c>
      <c r="N124" s="13">
        <f t="shared" ref="N124:N136" si="13">SUM(I124:L124)</f>
        <v>197871</v>
      </c>
    </row>
    <row r="125" ht="15.75" customHeight="1">
      <c r="A125" s="10" t="s">
        <v>39</v>
      </c>
      <c r="B125" s="10" t="s">
        <v>23</v>
      </c>
      <c r="C125" s="10" t="s">
        <v>13</v>
      </c>
      <c r="D125" s="10" t="s">
        <v>16</v>
      </c>
      <c r="E125" s="12">
        <v>29904.0</v>
      </c>
      <c r="F125" s="12">
        <v>8100.0</v>
      </c>
      <c r="G125" s="12">
        <v>6901.0</v>
      </c>
      <c r="H125" s="12">
        <v>4442.0</v>
      </c>
      <c r="I125" s="12">
        <v>3289.0</v>
      </c>
      <c r="J125" s="12">
        <v>4660.0</v>
      </c>
      <c r="K125" s="12">
        <v>170.0</v>
      </c>
      <c r="L125" s="12">
        <v>159995.0</v>
      </c>
      <c r="M125" s="13">
        <f t="shared" si="12"/>
        <v>49347</v>
      </c>
      <c r="N125" s="13">
        <f t="shared" si="13"/>
        <v>168114</v>
      </c>
    </row>
    <row r="126" ht="15.75" customHeight="1">
      <c r="A126" s="10" t="s">
        <v>39</v>
      </c>
      <c r="B126" s="10" t="s">
        <v>23</v>
      </c>
      <c r="C126" s="10" t="s">
        <v>13</v>
      </c>
      <c r="D126" s="10" t="s">
        <v>17</v>
      </c>
      <c r="E126" s="12">
        <v>57168.0</v>
      </c>
      <c r="F126" s="12">
        <v>4126.0</v>
      </c>
      <c r="G126" s="12">
        <v>4347.0</v>
      </c>
      <c r="H126" s="12">
        <v>9732.0</v>
      </c>
      <c r="I126" s="12">
        <v>5953.0</v>
      </c>
      <c r="J126" s="12">
        <v>7651.0</v>
      </c>
      <c r="K126" s="12">
        <v>236.0</v>
      </c>
      <c r="L126" s="12">
        <v>1529112.0</v>
      </c>
      <c r="M126" s="13">
        <f t="shared" si="12"/>
        <v>75373</v>
      </c>
      <c r="N126" s="13">
        <f t="shared" si="13"/>
        <v>1542952</v>
      </c>
    </row>
    <row r="127" ht="15.75" customHeight="1">
      <c r="A127" s="10" t="s">
        <v>39</v>
      </c>
      <c r="B127" s="10" t="s">
        <v>23</v>
      </c>
      <c r="C127" s="10" t="s">
        <v>18</v>
      </c>
      <c r="D127" s="10" t="s">
        <v>15</v>
      </c>
      <c r="E127" s="12">
        <v>20457.0</v>
      </c>
      <c r="F127" s="12">
        <v>4194.0</v>
      </c>
      <c r="G127" s="12">
        <v>4639.0</v>
      </c>
      <c r="H127" s="12">
        <v>4377.0</v>
      </c>
      <c r="I127" s="12">
        <v>4483.0</v>
      </c>
      <c r="J127" s="12">
        <v>3240.0</v>
      </c>
      <c r="K127" s="12">
        <v>343.0</v>
      </c>
      <c r="L127" s="12">
        <v>177891.0</v>
      </c>
      <c r="M127" s="13">
        <f t="shared" si="12"/>
        <v>33667</v>
      </c>
      <c r="N127" s="13">
        <f t="shared" si="13"/>
        <v>185957</v>
      </c>
    </row>
    <row r="128" ht="15.75" customHeight="1">
      <c r="A128" s="10" t="s">
        <v>39</v>
      </c>
      <c r="B128" s="10" t="s">
        <v>23</v>
      </c>
      <c r="C128" s="10" t="s">
        <v>18</v>
      </c>
      <c r="D128" s="10" t="s">
        <v>16</v>
      </c>
      <c r="E128" s="12">
        <v>10374.0</v>
      </c>
      <c r="F128" s="12">
        <v>1664.0</v>
      </c>
      <c r="G128" s="12">
        <v>2915.0</v>
      </c>
      <c r="H128" s="12">
        <v>2650.0</v>
      </c>
      <c r="I128" s="12">
        <v>2320.0</v>
      </c>
      <c r="J128" s="12">
        <v>1032.0</v>
      </c>
      <c r="K128" s="12">
        <v>177.0</v>
      </c>
      <c r="L128" s="12">
        <v>176509.0</v>
      </c>
      <c r="M128" s="13">
        <f t="shared" si="12"/>
        <v>17603</v>
      </c>
      <c r="N128" s="13">
        <f t="shared" si="13"/>
        <v>180038</v>
      </c>
    </row>
    <row r="129" ht="15.75" customHeight="1">
      <c r="A129" s="10" t="s">
        <v>39</v>
      </c>
      <c r="B129" s="10" t="s">
        <v>23</v>
      </c>
      <c r="C129" s="10" t="s">
        <v>18</v>
      </c>
      <c r="D129" s="10" t="s">
        <v>17</v>
      </c>
      <c r="E129" s="12">
        <v>76080.0</v>
      </c>
      <c r="F129" s="12">
        <v>10140.0</v>
      </c>
      <c r="G129" s="12">
        <v>16395.0</v>
      </c>
      <c r="H129" s="12">
        <v>8921.0</v>
      </c>
      <c r="I129" s="12">
        <v>13475.0</v>
      </c>
      <c r="J129" s="12">
        <v>8278.0</v>
      </c>
      <c r="K129" s="12">
        <v>730.0</v>
      </c>
      <c r="L129" s="12">
        <v>1369581.0</v>
      </c>
      <c r="M129" s="13">
        <f t="shared" si="12"/>
        <v>111536</v>
      </c>
      <c r="N129" s="13">
        <f t="shared" si="13"/>
        <v>1392064</v>
      </c>
    </row>
    <row r="130" ht="15.75" customHeight="1">
      <c r="A130" s="10" t="s">
        <v>39</v>
      </c>
      <c r="B130" s="10" t="s">
        <v>23</v>
      </c>
      <c r="C130" s="10" t="s">
        <v>20</v>
      </c>
      <c r="D130" s="10" t="s">
        <v>15</v>
      </c>
      <c r="E130" s="12">
        <v>19077.0</v>
      </c>
      <c r="F130" s="12">
        <v>2891.0</v>
      </c>
      <c r="G130" s="12">
        <v>6153.0</v>
      </c>
      <c r="H130" s="12">
        <v>4464.0</v>
      </c>
      <c r="I130" s="12">
        <v>4716.0</v>
      </c>
      <c r="J130" s="12">
        <v>2922.0</v>
      </c>
      <c r="K130" s="12">
        <v>621.0</v>
      </c>
      <c r="L130" s="12">
        <v>178780.0</v>
      </c>
      <c r="M130" s="13">
        <f t="shared" si="12"/>
        <v>32585</v>
      </c>
      <c r="N130" s="13">
        <f t="shared" si="13"/>
        <v>187039</v>
      </c>
    </row>
    <row r="131" ht="15.75" customHeight="1">
      <c r="A131" s="10" t="s">
        <v>39</v>
      </c>
      <c r="B131" s="10" t="s">
        <v>23</v>
      </c>
      <c r="C131" s="10" t="s">
        <v>20</v>
      </c>
      <c r="D131" s="10" t="s">
        <v>16</v>
      </c>
      <c r="E131" s="12">
        <v>15660.0</v>
      </c>
      <c r="F131" s="12">
        <v>3406.0</v>
      </c>
      <c r="G131" s="12">
        <v>3719.0</v>
      </c>
      <c r="H131" s="12">
        <v>3931.0</v>
      </c>
      <c r="I131" s="12">
        <v>2661.0</v>
      </c>
      <c r="J131" s="12">
        <v>1321.0</v>
      </c>
      <c r="K131" s="12">
        <v>230.0</v>
      </c>
      <c r="L131" s="12">
        <v>166713.0</v>
      </c>
      <c r="M131" s="13">
        <f t="shared" si="12"/>
        <v>26716</v>
      </c>
      <c r="N131" s="13">
        <f t="shared" si="13"/>
        <v>170925</v>
      </c>
    </row>
    <row r="132" ht="15.75" customHeight="1">
      <c r="A132" s="10" t="s">
        <v>39</v>
      </c>
      <c r="B132" s="10" t="s">
        <v>23</v>
      </c>
      <c r="C132" s="10" t="s">
        <v>20</v>
      </c>
      <c r="D132" s="10" t="s">
        <v>17</v>
      </c>
      <c r="E132" s="12">
        <v>92250.0</v>
      </c>
      <c r="F132" s="12">
        <v>16777.0</v>
      </c>
      <c r="G132" s="12">
        <v>12984.0</v>
      </c>
      <c r="H132" s="12">
        <v>17046.0</v>
      </c>
      <c r="I132" s="12">
        <v>15876.0</v>
      </c>
      <c r="J132" s="12">
        <v>10321.0</v>
      </c>
      <c r="K132" s="12">
        <v>1382.0</v>
      </c>
      <c r="L132" s="12">
        <v>1336964.0</v>
      </c>
      <c r="M132" s="13">
        <f t="shared" si="12"/>
        <v>139057</v>
      </c>
      <c r="N132" s="13">
        <f t="shared" si="13"/>
        <v>1364543</v>
      </c>
    </row>
    <row r="133" ht="15.75" customHeight="1">
      <c r="A133" s="10" t="s">
        <v>39</v>
      </c>
      <c r="B133" s="10" t="s">
        <v>23</v>
      </c>
      <c r="C133" s="10" t="s">
        <v>22</v>
      </c>
      <c r="D133" s="10" t="s">
        <v>15</v>
      </c>
      <c r="E133" s="12">
        <v>18180.0</v>
      </c>
      <c r="F133" s="12">
        <v>1846.0</v>
      </c>
      <c r="G133" s="12">
        <v>3452.0</v>
      </c>
      <c r="H133" s="12">
        <v>4046.0</v>
      </c>
      <c r="I133" s="12">
        <v>3335.0</v>
      </c>
      <c r="J133" s="12">
        <v>2551.0</v>
      </c>
      <c r="K133" s="12">
        <v>455.0</v>
      </c>
      <c r="L133" s="12">
        <v>199574.0</v>
      </c>
      <c r="M133" s="13">
        <f t="shared" si="12"/>
        <v>27524</v>
      </c>
      <c r="N133" s="13">
        <f t="shared" si="13"/>
        <v>205915</v>
      </c>
    </row>
    <row r="134" ht="15.75" customHeight="1">
      <c r="A134" s="10" t="s">
        <v>39</v>
      </c>
      <c r="B134" s="10" t="s">
        <v>23</v>
      </c>
      <c r="C134" s="10" t="s">
        <v>22</v>
      </c>
      <c r="D134" s="10" t="s">
        <v>16</v>
      </c>
      <c r="E134" s="12">
        <v>11112.0</v>
      </c>
      <c r="F134" s="12">
        <v>1061.0</v>
      </c>
      <c r="G134" s="12">
        <v>2071.0</v>
      </c>
      <c r="H134" s="12">
        <v>1246.0</v>
      </c>
      <c r="I134" s="12">
        <v>2308.0</v>
      </c>
      <c r="J134" s="12">
        <v>1399.0</v>
      </c>
      <c r="K134" s="12">
        <v>149.0</v>
      </c>
      <c r="L134" s="12">
        <v>196021.0</v>
      </c>
      <c r="M134" s="13">
        <f t="shared" si="12"/>
        <v>15490</v>
      </c>
      <c r="N134" s="13">
        <f t="shared" si="13"/>
        <v>199877</v>
      </c>
    </row>
    <row r="135" ht="15.75" customHeight="1">
      <c r="A135" s="10" t="s">
        <v>39</v>
      </c>
      <c r="B135" s="10" t="s">
        <v>23</v>
      </c>
      <c r="C135" s="10" t="s">
        <v>22</v>
      </c>
      <c r="D135" s="10" t="s">
        <v>17</v>
      </c>
      <c r="E135" s="12">
        <v>45106.0</v>
      </c>
      <c r="F135" s="12">
        <v>4620.0</v>
      </c>
      <c r="G135" s="12">
        <v>7779.0</v>
      </c>
      <c r="H135" s="12">
        <v>8679.0</v>
      </c>
      <c r="I135" s="12">
        <v>7655.0</v>
      </c>
      <c r="J135" s="12">
        <v>5727.0</v>
      </c>
      <c r="K135" s="12">
        <v>1144.0</v>
      </c>
      <c r="L135" s="12">
        <v>1541622.0</v>
      </c>
      <c r="M135" s="13">
        <f t="shared" si="12"/>
        <v>66184</v>
      </c>
      <c r="N135" s="13">
        <f t="shared" si="13"/>
        <v>1556148</v>
      </c>
    </row>
    <row r="136" ht="15.75" customHeight="1">
      <c r="A136" s="10" t="s">
        <v>43</v>
      </c>
      <c r="B136" s="10" t="s">
        <v>23</v>
      </c>
      <c r="C136" s="14"/>
      <c r="D136" s="14"/>
      <c r="E136" s="12">
        <v>422640.0</v>
      </c>
      <c r="F136" s="12">
        <v>60967.0</v>
      </c>
      <c r="G136" s="12">
        <v>76214.0</v>
      </c>
      <c r="H136" s="12">
        <v>73766.0</v>
      </c>
      <c r="I136" s="12">
        <v>69708.0</v>
      </c>
      <c r="J136" s="12">
        <v>52686.0</v>
      </c>
      <c r="K136" s="12">
        <v>5872.0</v>
      </c>
      <c r="L136" s="12">
        <v>7223177.0</v>
      </c>
      <c r="M136" s="13">
        <f t="shared" si="12"/>
        <v>633587</v>
      </c>
      <c r="N136" s="13">
        <f t="shared" si="13"/>
        <v>7351443</v>
      </c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</row>
    <row r="138" ht="15.75" customHeight="1">
      <c r="A138" s="10" t="s">
        <v>39</v>
      </c>
      <c r="B138" s="10" t="s">
        <v>25</v>
      </c>
      <c r="C138" s="10" t="s">
        <v>13</v>
      </c>
      <c r="D138" s="10" t="s">
        <v>15</v>
      </c>
      <c r="E138" s="12">
        <v>1350.0</v>
      </c>
      <c r="F138" s="12">
        <v>0.0</v>
      </c>
      <c r="G138" s="12">
        <v>0.0</v>
      </c>
      <c r="H138" s="12">
        <v>155.0</v>
      </c>
      <c r="I138" s="12">
        <v>427.0</v>
      </c>
      <c r="J138" s="12">
        <v>0.0</v>
      </c>
      <c r="K138" s="12">
        <v>0.0</v>
      </c>
      <c r="L138" s="12">
        <v>9752.0</v>
      </c>
      <c r="M138" s="13">
        <f t="shared" ref="M138:M150" si="14">SUM(E138:H138)</f>
        <v>1505</v>
      </c>
      <c r="N138" s="13">
        <f t="shared" ref="N138:N150" si="15">SUM(I138:L138)</f>
        <v>10179</v>
      </c>
    </row>
    <row r="139" ht="15.75" customHeight="1">
      <c r="A139" s="10" t="s">
        <v>39</v>
      </c>
      <c r="B139" s="10" t="s">
        <v>25</v>
      </c>
      <c r="C139" s="10" t="s">
        <v>13</v>
      </c>
      <c r="D139" s="10" t="s">
        <v>16</v>
      </c>
      <c r="E139" s="12">
        <v>1012.0</v>
      </c>
      <c r="F139" s="12">
        <v>0.0</v>
      </c>
      <c r="G139" s="12">
        <v>0.0</v>
      </c>
      <c r="H139" s="12">
        <v>101.0</v>
      </c>
      <c r="I139" s="12">
        <v>200.0</v>
      </c>
      <c r="J139" s="12">
        <v>0.0</v>
      </c>
      <c r="K139" s="12">
        <v>0.0</v>
      </c>
      <c r="L139" s="12">
        <v>7572.0</v>
      </c>
      <c r="M139" s="13">
        <f t="shared" si="14"/>
        <v>1113</v>
      </c>
      <c r="N139" s="13">
        <f t="shared" si="15"/>
        <v>7772</v>
      </c>
    </row>
    <row r="140" ht="15.75" customHeight="1">
      <c r="A140" s="10" t="s">
        <v>39</v>
      </c>
      <c r="B140" s="10" t="s">
        <v>25</v>
      </c>
      <c r="C140" s="10" t="s">
        <v>13</v>
      </c>
      <c r="D140" s="10" t="s">
        <v>17</v>
      </c>
      <c r="E140" s="12">
        <v>8727.0</v>
      </c>
      <c r="F140" s="12">
        <v>504.0</v>
      </c>
      <c r="G140" s="12">
        <v>254.0</v>
      </c>
      <c r="H140" s="12">
        <v>1420.0</v>
      </c>
      <c r="I140" s="12">
        <v>2311.0</v>
      </c>
      <c r="J140" s="12">
        <v>485.0</v>
      </c>
      <c r="K140" s="12">
        <v>331.0</v>
      </c>
      <c r="L140" s="12">
        <v>76969.0</v>
      </c>
      <c r="M140" s="13">
        <f t="shared" si="14"/>
        <v>10905</v>
      </c>
      <c r="N140" s="13">
        <f t="shared" si="15"/>
        <v>80096</v>
      </c>
    </row>
    <row r="141" ht="15.75" customHeight="1">
      <c r="A141" s="10" t="s">
        <v>39</v>
      </c>
      <c r="B141" s="10" t="s">
        <v>25</v>
      </c>
      <c r="C141" s="10" t="s">
        <v>18</v>
      </c>
      <c r="D141" s="10" t="s">
        <v>15</v>
      </c>
      <c r="E141" s="12">
        <v>1865.0</v>
      </c>
      <c r="F141" s="12">
        <v>66.0</v>
      </c>
      <c r="G141" s="12">
        <v>287.0</v>
      </c>
      <c r="H141" s="12">
        <v>169.0</v>
      </c>
      <c r="I141" s="12">
        <v>295.0</v>
      </c>
      <c r="J141" s="12">
        <v>18.0</v>
      </c>
      <c r="K141" s="12">
        <v>12.0</v>
      </c>
      <c r="L141" s="12">
        <v>6891.0</v>
      </c>
      <c r="M141" s="13">
        <f t="shared" si="14"/>
        <v>2387</v>
      </c>
      <c r="N141" s="13">
        <f t="shared" si="15"/>
        <v>7216</v>
      </c>
    </row>
    <row r="142" ht="15.75" customHeight="1">
      <c r="A142" s="10" t="s">
        <v>39</v>
      </c>
      <c r="B142" s="10" t="s">
        <v>25</v>
      </c>
      <c r="C142" s="10" t="s">
        <v>18</v>
      </c>
      <c r="D142" s="10" t="s">
        <v>16</v>
      </c>
      <c r="E142" s="12">
        <v>920.0</v>
      </c>
      <c r="F142" s="12">
        <v>60.0</v>
      </c>
      <c r="G142" s="12">
        <v>107.0</v>
      </c>
      <c r="H142" s="12">
        <v>98.0</v>
      </c>
      <c r="I142" s="12">
        <v>155.0</v>
      </c>
      <c r="J142" s="12">
        <v>92.0</v>
      </c>
      <c r="K142" s="12">
        <v>51.0</v>
      </c>
      <c r="L142" s="12">
        <v>7257.0</v>
      </c>
      <c r="M142" s="13">
        <f t="shared" si="14"/>
        <v>1185</v>
      </c>
      <c r="N142" s="13">
        <f t="shared" si="15"/>
        <v>7555</v>
      </c>
    </row>
    <row r="143" ht="15.75" customHeight="1">
      <c r="A143" s="10" t="s">
        <v>39</v>
      </c>
      <c r="B143" s="10" t="s">
        <v>25</v>
      </c>
      <c r="C143" s="10" t="s">
        <v>18</v>
      </c>
      <c r="D143" s="10" t="s">
        <v>17</v>
      </c>
      <c r="E143" s="12">
        <v>9060.0</v>
      </c>
      <c r="F143" s="12">
        <v>229.0</v>
      </c>
      <c r="G143" s="12">
        <v>374.0</v>
      </c>
      <c r="H143" s="12">
        <v>1445.0</v>
      </c>
      <c r="I143" s="12">
        <v>2704.0</v>
      </c>
      <c r="J143" s="12">
        <v>541.0</v>
      </c>
      <c r="K143" s="12">
        <v>331.0</v>
      </c>
      <c r="L143" s="12">
        <v>68533.0</v>
      </c>
      <c r="M143" s="13">
        <f t="shared" si="14"/>
        <v>11108</v>
      </c>
      <c r="N143" s="13">
        <f t="shared" si="15"/>
        <v>72109</v>
      </c>
    </row>
    <row r="144" ht="15.75" customHeight="1">
      <c r="A144" s="10" t="s">
        <v>39</v>
      </c>
      <c r="B144" s="10" t="s">
        <v>25</v>
      </c>
      <c r="C144" s="10" t="s">
        <v>20</v>
      </c>
      <c r="D144" s="10" t="s">
        <v>15</v>
      </c>
      <c r="E144" s="12">
        <v>1708.0</v>
      </c>
      <c r="F144" s="12">
        <v>0.0</v>
      </c>
      <c r="G144" s="12">
        <v>0.0</v>
      </c>
      <c r="H144" s="12">
        <v>365.0</v>
      </c>
      <c r="I144" s="12">
        <v>271.0</v>
      </c>
      <c r="J144" s="12">
        <v>16.0</v>
      </c>
      <c r="K144" s="12">
        <v>10.0</v>
      </c>
      <c r="L144" s="12">
        <v>7233.0</v>
      </c>
      <c r="M144" s="13">
        <f t="shared" si="14"/>
        <v>2073</v>
      </c>
      <c r="N144" s="13">
        <f t="shared" si="15"/>
        <v>7530</v>
      </c>
    </row>
    <row r="145" ht="15.75" customHeight="1">
      <c r="A145" s="10" t="s">
        <v>39</v>
      </c>
      <c r="B145" s="10" t="s">
        <v>25</v>
      </c>
      <c r="C145" s="10" t="s">
        <v>20</v>
      </c>
      <c r="D145" s="10" t="s">
        <v>16</v>
      </c>
      <c r="E145" s="12">
        <v>1670.0</v>
      </c>
      <c r="F145" s="12">
        <v>0.0</v>
      </c>
      <c r="G145" s="12">
        <v>0.0</v>
      </c>
      <c r="H145" s="12">
        <v>183.0</v>
      </c>
      <c r="I145" s="12">
        <v>241.0</v>
      </c>
      <c r="J145" s="12">
        <v>0.0</v>
      </c>
      <c r="K145" s="12">
        <v>0.0</v>
      </c>
      <c r="L145" s="12">
        <v>6646.0</v>
      </c>
      <c r="M145" s="13">
        <f t="shared" si="14"/>
        <v>1853</v>
      </c>
      <c r="N145" s="13">
        <f t="shared" si="15"/>
        <v>6887</v>
      </c>
    </row>
    <row r="146" ht="15.75" customHeight="1">
      <c r="A146" s="10" t="s">
        <v>39</v>
      </c>
      <c r="B146" s="10" t="s">
        <v>25</v>
      </c>
      <c r="C146" s="10" t="s">
        <v>20</v>
      </c>
      <c r="D146" s="10" t="s">
        <v>17</v>
      </c>
      <c r="E146" s="12">
        <v>12779.0</v>
      </c>
      <c r="F146" s="12">
        <v>180.0</v>
      </c>
      <c r="G146" s="12">
        <v>169.0</v>
      </c>
      <c r="H146" s="12">
        <v>1239.0</v>
      </c>
      <c r="I146" s="12">
        <v>2395.0</v>
      </c>
      <c r="J146" s="12">
        <v>476.0</v>
      </c>
      <c r="K146" s="12">
        <v>183.0</v>
      </c>
      <c r="L146" s="12">
        <v>65796.0</v>
      </c>
      <c r="M146" s="13">
        <f t="shared" si="14"/>
        <v>14367</v>
      </c>
      <c r="N146" s="13">
        <f t="shared" si="15"/>
        <v>68850</v>
      </c>
    </row>
    <row r="147" ht="15.75" customHeight="1">
      <c r="A147" s="10" t="s">
        <v>39</v>
      </c>
      <c r="B147" s="10" t="s">
        <v>25</v>
      </c>
      <c r="C147" s="10" t="s">
        <v>22</v>
      </c>
      <c r="D147" s="10" t="s">
        <v>15</v>
      </c>
      <c r="E147" s="12">
        <v>759.0</v>
      </c>
      <c r="F147" s="12">
        <v>0.0</v>
      </c>
      <c r="G147" s="12">
        <v>0.0</v>
      </c>
      <c r="H147" s="12">
        <v>177.0</v>
      </c>
      <c r="I147" s="12">
        <v>254.0</v>
      </c>
      <c r="J147" s="12">
        <v>0.0</v>
      </c>
      <c r="K147" s="12">
        <v>0.0</v>
      </c>
      <c r="L147" s="12">
        <v>10521.0</v>
      </c>
      <c r="M147" s="13">
        <f t="shared" si="14"/>
        <v>936</v>
      </c>
      <c r="N147" s="13">
        <f t="shared" si="15"/>
        <v>10775</v>
      </c>
    </row>
    <row r="148" ht="15.75" customHeight="1">
      <c r="A148" s="10" t="s">
        <v>39</v>
      </c>
      <c r="B148" s="10" t="s">
        <v>25</v>
      </c>
      <c r="C148" s="10" t="s">
        <v>22</v>
      </c>
      <c r="D148" s="10" t="s">
        <v>16</v>
      </c>
      <c r="E148" s="12">
        <v>463.0</v>
      </c>
      <c r="F148" s="12">
        <v>0.0</v>
      </c>
      <c r="G148" s="12">
        <v>37.0</v>
      </c>
      <c r="H148" s="12">
        <v>192.0</v>
      </c>
      <c r="I148" s="12">
        <v>229.0</v>
      </c>
      <c r="J148" s="12">
        <v>37.0</v>
      </c>
      <c r="K148" s="12">
        <v>0.0</v>
      </c>
      <c r="L148" s="12">
        <v>7940.0</v>
      </c>
      <c r="M148" s="13">
        <f t="shared" si="14"/>
        <v>692</v>
      </c>
      <c r="N148" s="13">
        <f t="shared" si="15"/>
        <v>8206</v>
      </c>
    </row>
    <row r="149" ht="15.75" customHeight="1">
      <c r="A149" s="10" t="s">
        <v>39</v>
      </c>
      <c r="B149" s="10" t="s">
        <v>25</v>
      </c>
      <c r="C149" s="10" t="s">
        <v>22</v>
      </c>
      <c r="D149" s="10" t="s">
        <v>17</v>
      </c>
      <c r="E149" s="12">
        <v>9006.0</v>
      </c>
      <c r="F149" s="12">
        <v>323.0</v>
      </c>
      <c r="G149" s="12">
        <v>417.0</v>
      </c>
      <c r="H149" s="12">
        <v>1833.0</v>
      </c>
      <c r="I149" s="12">
        <v>3048.0</v>
      </c>
      <c r="J149" s="12">
        <v>391.0</v>
      </c>
      <c r="K149" s="12">
        <v>173.0</v>
      </c>
      <c r="L149" s="12">
        <v>77086.0</v>
      </c>
      <c r="M149" s="13">
        <f t="shared" si="14"/>
        <v>11579</v>
      </c>
      <c r="N149" s="13">
        <f t="shared" si="15"/>
        <v>80698</v>
      </c>
    </row>
    <row r="150" ht="15.75" customHeight="1">
      <c r="A150" s="10" t="s">
        <v>44</v>
      </c>
      <c r="B150" s="10" t="s">
        <v>25</v>
      </c>
      <c r="C150" s="14"/>
      <c r="D150" s="14"/>
      <c r="E150" s="12">
        <v>49319.0</v>
      </c>
      <c r="F150" s="12">
        <v>1362.0</v>
      </c>
      <c r="G150" s="12">
        <v>1645.0</v>
      </c>
      <c r="H150" s="12">
        <v>7377.0</v>
      </c>
      <c r="I150" s="12">
        <v>12530.0</v>
      </c>
      <c r="J150" s="12">
        <v>2056.0</v>
      </c>
      <c r="K150" s="12">
        <v>1091.0</v>
      </c>
      <c r="L150" s="12">
        <v>352196.0</v>
      </c>
      <c r="M150" s="13">
        <f t="shared" si="14"/>
        <v>59703</v>
      </c>
      <c r="N150" s="13">
        <f t="shared" si="15"/>
        <v>367873</v>
      </c>
    </row>
    <row r="151" ht="15.75" customHeight="1"/>
    <row r="152" ht="15.75" customHeight="1">
      <c r="A152" s="2" t="s">
        <v>24</v>
      </c>
      <c r="E152" s="13">
        <f t="shared" ref="E152:L152" si="16">SUM(E138:E149,E124:E135,E110:E121,E96:E107,E82:E93)</f>
        <v>894949</v>
      </c>
      <c r="F152" s="13">
        <f t="shared" si="16"/>
        <v>113910</v>
      </c>
      <c r="G152" s="13">
        <f t="shared" si="16"/>
        <v>136899</v>
      </c>
      <c r="H152" s="13">
        <f t="shared" si="16"/>
        <v>150720</v>
      </c>
      <c r="I152" s="13">
        <f t="shared" si="16"/>
        <v>143134</v>
      </c>
      <c r="J152" s="13">
        <f t="shared" si="16"/>
        <v>105743</v>
      </c>
      <c r="K152" s="13">
        <f t="shared" si="16"/>
        <v>12492</v>
      </c>
      <c r="L152" s="13">
        <f t="shared" si="16"/>
        <v>17578923</v>
      </c>
      <c r="M152" s="13">
        <f>SUM(E152:H152)</f>
        <v>1296478</v>
      </c>
      <c r="N152" s="13">
        <f>SUM(I152:L152)</f>
        <v>17840292</v>
      </c>
    </row>
    <row r="153" ht="15.75" customHeight="1">
      <c r="A153" s="2" t="s">
        <v>0</v>
      </c>
      <c r="E153" s="13">
        <f t="shared" ref="E153:H153" si="17">round(E152/$M$152,3)</f>
        <v>0.69</v>
      </c>
      <c r="F153" s="13">
        <f t="shared" si="17"/>
        <v>0.088</v>
      </c>
      <c r="G153" s="13">
        <f t="shared" si="17"/>
        <v>0.106</v>
      </c>
      <c r="H153" s="13">
        <f t="shared" si="17"/>
        <v>0.116</v>
      </c>
      <c r="I153" s="13">
        <f t="shared" ref="I153:L153" si="18">ROUND(I152/$N$152,3)</f>
        <v>0.008</v>
      </c>
      <c r="J153" s="13">
        <f t="shared" si="18"/>
        <v>0.006</v>
      </c>
      <c r="K153" s="13">
        <f t="shared" si="18"/>
        <v>0.001</v>
      </c>
      <c r="L153" s="13">
        <f t="shared" si="18"/>
        <v>0.985</v>
      </c>
    </row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</sheetData>
  <mergeCells count="5">
    <mergeCell ref="A1:D1"/>
    <mergeCell ref="A2:D2"/>
    <mergeCell ref="M2:P2"/>
    <mergeCell ref="A79:D79"/>
    <mergeCell ref="A80:D80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" t="s">
        <v>0</v>
      </c>
      <c r="E1" s="2"/>
      <c r="F1" s="2"/>
      <c r="G1" s="2"/>
      <c r="H1" s="2"/>
      <c r="I1" s="2"/>
    </row>
    <row r="2">
      <c r="A2" s="3" t="s">
        <v>1</v>
      </c>
      <c r="E2" s="2"/>
      <c r="F2" s="2"/>
      <c r="G2" s="2"/>
      <c r="H2" s="2"/>
      <c r="I2" s="2"/>
      <c r="M2" s="3" t="s">
        <v>2</v>
      </c>
      <c r="Q2" s="2"/>
      <c r="R2" s="2"/>
      <c r="S2" s="2"/>
      <c r="T2" s="2"/>
      <c r="U2" s="2"/>
    </row>
    <row r="3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M3" s="2" t="s">
        <v>3</v>
      </c>
      <c r="N3" s="2" t="s">
        <v>4</v>
      </c>
      <c r="O3" s="2" t="s">
        <v>5</v>
      </c>
      <c r="P3" s="2" t="s">
        <v>6</v>
      </c>
      <c r="Q3" s="2" t="s">
        <v>7</v>
      </c>
      <c r="R3" s="2" t="s">
        <v>8</v>
      </c>
      <c r="S3" s="2" t="s">
        <v>9</v>
      </c>
      <c r="T3" s="2" t="s">
        <v>10</v>
      </c>
      <c r="U3" s="2" t="s">
        <v>11</v>
      </c>
    </row>
    <row r="4">
      <c r="A4" s="2" t="s">
        <v>45</v>
      </c>
      <c r="B4" s="2" t="s">
        <v>13</v>
      </c>
      <c r="C4" s="2" t="s">
        <v>14</v>
      </c>
      <c r="D4" s="2" t="s">
        <v>15</v>
      </c>
      <c r="E4" s="2">
        <v>0.0</v>
      </c>
      <c r="F4" s="2">
        <v>0.0</v>
      </c>
      <c r="G4" s="2">
        <v>0.0</v>
      </c>
      <c r="H4" s="2" t="s">
        <v>46</v>
      </c>
      <c r="I4" s="2">
        <v>3020.749</v>
      </c>
      <c r="M4" s="2" t="s">
        <v>45</v>
      </c>
      <c r="N4" s="2" t="s">
        <v>13</v>
      </c>
      <c r="O4" s="2" t="s">
        <v>14</v>
      </c>
      <c r="P4" s="2" t="s">
        <v>15</v>
      </c>
      <c r="Q4" s="2">
        <v>0.0</v>
      </c>
      <c r="R4" s="2">
        <v>0.0</v>
      </c>
      <c r="S4" s="2">
        <v>0.0</v>
      </c>
      <c r="T4" s="2" t="s">
        <v>46</v>
      </c>
      <c r="U4" s="2">
        <v>3020.749</v>
      </c>
    </row>
    <row r="5">
      <c r="A5" s="2" t="s">
        <v>45</v>
      </c>
      <c r="B5" s="2" t="s">
        <v>13</v>
      </c>
      <c r="C5" s="2" t="s">
        <v>14</v>
      </c>
      <c r="D5" s="2" t="s">
        <v>16</v>
      </c>
      <c r="E5" s="2">
        <v>0.0</v>
      </c>
      <c r="F5" s="2">
        <v>0.0</v>
      </c>
      <c r="G5" s="2">
        <v>0.0</v>
      </c>
      <c r="H5" s="2" t="s">
        <v>46</v>
      </c>
      <c r="I5" s="2">
        <v>3132.069</v>
      </c>
      <c r="M5" s="2" t="s">
        <v>45</v>
      </c>
      <c r="N5" s="2" t="s">
        <v>13</v>
      </c>
      <c r="O5" s="2" t="s">
        <v>14</v>
      </c>
      <c r="P5" s="2" t="s">
        <v>16</v>
      </c>
      <c r="Q5" s="2">
        <v>0.0</v>
      </c>
      <c r="R5" s="2">
        <v>0.0</v>
      </c>
      <c r="S5" s="2">
        <v>0.0</v>
      </c>
      <c r="T5" s="2" t="s">
        <v>46</v>
      </c>
      <c r="U5" s="2">
        <v>3132.069</v>
      </c>
    </row>
    <row r="6">
      <c r="A6" s="2" t="s">
        <v>45</v>
      </c>
      <c r="B6" s="2" t="s">
        <v>13</v>
      </c>
      <c r="C6" s="2" t="s">
        <v>14</v>
      </c>
      <c r="D6" s="2" t="s">
        <v>17</v>
      </c>
      <c r="E6" s="2">
        <v>0.0</v>
      </c>
      <c r="F6" s="2">
        <v>0.0</v>
      </c>
      <c r="G6" s="2">
        <v>0.0</v>
      </c>
      <c r="H6" s="2" t="s">
        <v>46</v>
      </c>
      <c r="I6" s="2">
        <v>19116.59</v>
      </c>
      <c r="M6" s="2" t="s">
        <v>45</v>
      </c>
      <c r="N6" s="2" t="s">
        <v>13</v>
      </c>
      <c r="O6" s="2" t="s">
        <v>14</v>
      </c>
      <c r="P6" s="2" t="s">
        <v>17</v>
      </c>
      <c r="Q6" s="2">
        <v>0.0</v>
      </c>
      <c r="R6" s="2">
        <v>0.0</v>
      </c>
      <c r="S6" s="2">
        <v>0.0</v>
      </c>
      <c r="T6" s="2" t="s">
        <v>46</v>
      </c>
      <c r="U6" s="2">
        <v>19116.59</v>
      </c>
    </row>
    <row r="7">
      <c r="A7" s="2" t="s">
        <v>45</v>
      </c>
      <c r="B7" s="2" t="s">
        <v>18</v>
      </c>
      <c r="C7" s="2" t="s">
        <v>14</v>
      </c>
      <c r="D7" s="2" t="s">
        <v>15</v>
      </c>
      <c r="E7" s="2">
        <v>0.0</v>
      </c>
      <c r="F7" s="2">
        <v>0.0</v>
      </c>
      <c r="G7" s="2">
        <v>0.0</v>
      </c>
      <c r="H7" s="2" t="s">
        <v>46</v>
      </c>
      <c r="I7" s="2">
        <v>2975.415</v>
      </c>
      <c r="M7" s="2" t="s">
        <v>45</v>
      </c>
      <c r="N7" s="2" t="s">
        <v>13</v>
      </c>
      <c r="O7" s="2" t="s">
        <v>19</v>
      </c>
      <c r="P7" s="2" t="s">
        <v>15</v>
      </c>
      <c r="Q7" s="2">
        <v>15113.0</v>
      </c>
      <c r="R7" s="2">
        <v>0.0</v>
      </c>
      <c r="S7" s="2">
        <v>86627.0</v>
      </c>
      <c r="T7" s="2">
        <v>0.174</v>
      </c>
      <c r="U7" s="2">
        <v>5305.564</v>
      </c>
    </row>
    <row r="8">
      <c r="A8" s="2" t="s">
        <v>45</v>
      </c>
      <c r="B8" s="2" t="s">
        <v>18</v>
      </c>
      <c r="C8" s="2" t="s">
        <v>14</v>
      </c>
      <c r="D8" s="2" t="s">
        <v>16</v>
      </c>
      <c r="E8" s="2">
        <v>0.0</v>
      </c>
      <c r="F8" s="2">
        <v>0.0</v>
      </c>
      <c r="G8" s="2">
        <v>0.0</v>
      </c>
      <c r="H8" s="2" t="s">
        <v>46</v>
      </c>
      <c r="I8" s="2">
        <v>3104.997</v>
      </c>
      <c r="M8" s="2" t="s">
        <v>45</v>
      </c>
      <c r="N8" s="2" t="s">
        <v>13</v>
      </c>
      <c r="O8" s="2" t="s">
        <v>19</v>
      </c>
      <c r="P8" s="2" t="s">
        <v>16</v>
      </c>
      <c r="Q8" s="2">
        <v>535.0</v>
      </c>
      <c r="R8" s="2">
        <v>0.0</v>
      </c>
      <c r="S8" s="2">
        <v>46466.0</v>
      </c>
      <c r="T8" s="2">
        <v>0.012</v>
      </c>
      <c r="U8" s="2">
        <v>4277.808</v>
      </c>
    </row>
    <row r="9">
      <c r="A9" s="2" t="s">
        <v>45</v>
      </c>
      <c r="B9" s="2" t="s">
        <v>18</v>
      </c>
      <c r="C9" s="2" t="s">
        <v>14</v>
      </c>
      <c r="D9" s="2" t="s">
        <v>17</v>
      </c>
      <c r="E9" s="2">
        <v>0.0</v>
      </c>
      <c r="F9" s="2">
        <v>0.0</v>
      </c>
      <c r="G9" s="2">
        <v>0.0</v>
      </c>
      <c r="H9" s="2" t="s">
        <v>46</v>
      </c>
      <c r="I9" s="2">
        <v>18865.031</v>
      </c>
      <c r="M9" s="2" t="s">
        <v>45</v>
      </c>
      <c r="N9" s="2" t="s">
        <v>13</v>
      </c>
      <c r="O9" s="2" t="s">
        <v>19</v>
      </c>
      <c r="P9" s="2" t="s">
        <v>17</v>
      </c>
      <c r="Q9" s="2">
        <v>1534.0</v>
      </c>
      <c r="R9" s="2">
        <v>0.0</v>
      </c>
      <c r="S9" s="2">
        <v>185144.0</v>
      </c>
      <c r="T9" s="2">
        <v>0.008</v>
      </c>
      <c r="U9" s="2">
        <v>17538.467</v>
      </c>
    </row>
    <row r="10">
      <c r="A10" s="2" t="s">
        <v>45</v>
      </c>
      <c r="B10" s="2" t="s">
        <v>20</v>
      </c>
      <c r="C10" s="2" t="s">
        <v>14</v>
      </c>
      <c r="D10" s="2" t="s">
        <v>15</v>
      </c>
      <c r="E10" s="2">
        <v>0.0</v>
      </c>
      <c r="F10" s="2">
        <v>0.0</v>
      </c>
      <c r="G10" s="2">
        <v>0.0</v>
      </c>
      <c r="H10" s="2" t="s">
        <v>46</v>
      </c>
      <c r="I10" s="2">
        <v>2976.442</v>
      </c>
      <c r="M10" s="2" t="s">
        <v>45</v>
      </c>
      <c r="N10" s="2" t="s">
        <v>13</v>
      </c>
      <c r="O10" s="2" t="s">
        <v>21</v>
      </c>
      <c r="P10" s="2" t="s">
        <v>15</v>
      </c>
      <c r="Q10" s="2">
        <v>104402.0</v>
      </c>
      <c r="R10" s="2">
        <v>0.0</v>
      </c>
      <c r="S10" s="2">
        <v>384960.0</v>
      </c>
      <c r="T10" s="2">
        <v>0.271</v>
      </c>
      <c r="U10" s="2">
        <v>18230.752</v>
      </c>
    </row>
    <row r="11">
      <c r="A11" s="2" t="s">
        <v>45</v>
      </c>
      <c r="B11" s="2" t="s">
        <v>20</v>
      </c>
      <c r="C11" s="2" t="s">
        <v>14</v>
      </c>
      <c r="D11" s="2" t="s">
        <v>16</v>
      </c>
      <c r="E11" s="2">
        <v>0.0</v>
      </c>
      <c r="F11" s="2">
        <v>0.0</v>
      </c>
      <c r="G11" s="2">
        <v>0.0</v>
      </c>
      <c r="H11" s="2" t="s">
        <v>46</v>
      </c>
      <c r="I11" s="2">
        <v>3068.031</v>
      </c>
      <c r="M11" s="2" t="s">
        <v>45</v>
      </c>
      <c r="N11" s="2" t="s">
        <v>13</v>
      </c>
      <c r="O11" s="2" t="s">
        <v>21</v>
      </c>
      <c r="P11" s="2" t="s">
        <v>16</v>
      </c>
      <c r="Q11" s="2">
        <v>39410.0</v>
      </c>
      <c r="R11" s="2">
        <v>0.0</v>
      </c>
      <c r="S11" s="2">
        <v>227093.0</v>
      </c>
      <c r="T11" s="2">
        <v>0.174</v>
      </c>
      <c r="U11" s="2">
        <v>12127.161</v>
      </c>
    </row>
    <row r="12">
      <c r="A12" s="2" t="s">
        <v>45</v>
      </c>
      <c r="B12" s="2" t="s">
        <v>20</v>
      </c>
      <c r="C12" s="2" t="s">
        <v>14</v>
      </c>
      <c r="D12" s="2" t="s">
        <v>17</v>
      </c>
      <c r="E12" s="2">
        <v>0.0</v>
      </c>
      <c r="F12" s="2">
        <v>0.0</v>
      </c>
      <c r="G12" s="2">
        <v>0.0</v>
      </c>
      <c r="H12" s="2" t="s">
        <v>46</v>
      </c>
      <c r="I12" s="2">
        <v>18796.668</v>
      </c>
      <c r="M12" s="2" t="s">
        <v>45</v>
      </c>
      <c r="N12" s="2" t="s">
        <v>13</v>
      </c>
      <c r="O12" s="2" t="s">
        <v>21</v>
      </c>
      <c r="P12" s="2" t="s">
        <v>17</v>
      </c>
      <c r="Q12" s="2">
        <v>165324.0</v>
      </c>
      <c r="R12" s="2">
        <v>0.0</v>
      </c>
      <c r="S12" s="2">
        <v>2192846.0</v>
      </c>
      <c r="T12" s="2">
        <v>0.075</v>
      </c>
      <c r="U12" s="2">
        <v>112421.551</v>
      </c>
    </row>
    <row r="13">
      <c r="A13" s="2" t="s">
        <v>45</v>
      </c>
      <c r="B13" s="2" t="s">
        <v>22</v>
      </c>
      <c r="C13" s="2" t="s">
        <v>14</v>
      </c>
      <c r="D13" s="2" t="s">
        <v>15</v>
      </c>
      <c r="E13" s="2">
        <v>0.0</v>
      </c>
      <c r="F13" s="2">
        <v>0.0</v>
      </c>
      <c r="G13" s="2">
        <v>0.0</v>
      </c>
      <c r="H13" s="2" t="s">
        <v>46</v>
      </c>
      <c r="I13" s="2">
        <v>2971.363</v>
      </c>
      <c r="M13" s="2" t="s">
        <v>45</v>
      </c>
      <c r="N13" s="2" t="s">
        <v>13</v>
      </c>
      <c r="O13" s="2" t="s">
        <v>23</v>
      </c>
      <c r="P13" s="2" t="s">
        <v>15</v>
      </c>
      <c r="Q13" s="2">
        <v>91182.0</v>
      </c>
      <c r="R13" s="2">
        <v>0.0</v>
      </c>
      <c r="S13" s="2">
        <v>384960.0</v>
      </c>
      <c r="T13" s="2">
        <v>0.237</v>
      </c>
      <c r="U13" s="2">
        <v>17967.15</v>
      </c>
    </row>
    <row r="14">
      <c r="A14" s="2" t="s">
        <v>45</v>
      </c>
      <c r="B14" s="2" t="s">
        <v>22</v>
      </c>
      <c r="C14" s="2" t="s">
        <v>14</v>
      </c>
      <c r="D14" s="2" t="s">
        <v>16</v>
      </c>
      <c r="E14" s="2">
        <v>0.0</v>
      </c>
      <c r="F14" s="2">
        <v>0.0</v>
      </c>
      <c r="G14" s="2">
        <v>0.0</v>
      </c>
      <c r="H14" s="2" t="s">
        <v>46</v>
      </c>
      <c r="I14" s="2">
        <v>3091.737</v>
      </c>
      <c r="M14" s="2" t="s">
        <v>45</v>
      </c>
      <c r="N14" s="2" t="s">
        <v>13</v>
      </c>
      <c r="O14" s="2" t="s">
        <v>23</v>
      </c>
      <c r="P14" s="2" t="s">
        <v>16</v>
      </c>
      <c r="Q14" s="2">
        <v>47844.0</v>
      </c>
      <c r="R14" s="2">
        <v>0.0</v>
      </c>
      <c r="S14" s="2">
        <v>227093.0</v>
      </c>
      <c r="T14" s="2">
        <v>0.211</v>
      </c>
      <c r="U14" s="2">
        <v>12080.682</v>
      </c>
    </row>
    <row r="15">
      <c r="A15" s="2" t="s">
        <v>45</v>
      </c>
      <c r="B15" s="2" t="s">
        <v>22</v>
      </c>
      <c r="C15" s="2" t="s">
        <v>14</v>
      </c>
      <c r="D15" s="2" t="s">
        <v>17</v>
      </c>
      <c r="E15" s="2">
        <v>0.0</v>
      </c>
      <c r="F15" s="2">
        <v>0.0</v>
      </c>
      <c r="G15" s="2">
        <v>0.0</v>
      </c>
      <c r="H15" s="2" t="s">
        <v>46</v>
      </c>
      <c r="I15" s="2">
        <v>18788.436</v>
      </c>
      <c r="M15" s="2" t="s">
        <v>45</v>
      </c>
      <c r="N15" s="2" t="s">
        <v>13</v>
      </c>
      <c r="O15" s="2" t="s">
        <v>23</v>
      </c>
      <c r="P15" s="2" t="s">
        <v>17</v>
      </c>
      <c r="Q15" s="2">
        <v>175696.0</v>
      </c>
      <c r="R15" s="2">
        <v>0.0</v>
      </c>
      <c r="S15" s="2">
        <v>2192846.0</v>
      </c>
      <c r="T15" s="2">
        <v>0.08</v>
      </c>
      <c r="U15" s="2">
        <v>115773.977</v>
      </c>
    </row>
    <row r="16">
      <c r="A16" s="4" t="s">
        <v>24</v>
      </c>
      <c r="B16" s="4"/>
      <c r="C16" s="4"/>
      <c r="D16" s="4"/>
      <c r="E16" s="5">
        <f>SUM(E4:E15)</f>
        <v>0</v>
      </c>
      <c r="F16" s="4"/>
      <c r="G16" s="5">
        <f>SUM(G4:G15)</f>
        <v>0</v>
      </c>
      <c r="H16" s="15" t="s">
        <v>46</v>
      </c>
      <c r="I16" s="5">
        <f>SUM(I4:I15)</f>
        <v>99907.528</v>
      </c>
      <c r="M16" s="2" t="s">
        <v>45</v>
      </c>
      <c r="N16" s="2" t="s">
        <v>13</v>
      </c>
      <c r="O16" s="2" t="s">
        <v>25</v>
      </c>
      <c r="P16" s="2" t="s">
        <v>15</v>
      </c>
      <c r="Q16" s="2">
        <v>87067.0</v>
      </c>
      <c r="R16" s="2">
        <v>0.0</v>
      </c>
      <c r="S16" s="2">
        <v>479118.0</v>
      </c>
      <c r="T16" s="2">
        <v>0.182</v>
      </c>
      <c r="U16" s="2">
        <v>26356.027</v>
      </c>
    </row>
    <row r="17">
      <c r="M17" s="2" t="s">
        <v>45</v>
      </c>
      <c r="N17" s="2" t="s">
        <v>13</v>
      </c>
      <c r="O17" s="2" t="s">
        <v>25</v>
      </c>
      <c r="P17" s="2" t="s">
        <v>16</v>
      </c>
      <c r="Q17" s="2">
        <v>75062.0</v>
      </c>
      <c r="R17" s="2">
        <v>0.0</v>
      </c>
      <c r="S17" s="2">
        <v>523481.0</v>
      </c>
      <c r="T17" s="2">
        <v>0.143</v>
      </c>
      <c r="U17" s="2">
        <v>27311.412</v>
      </c>
    </row>
    <row r="18">
      <c r="A18" s="2" t="s">
        <v>45</v>
      </c>
      <c r="B18" s="2" t="s">
        <v>13</v>
      </c>
      <c r="C18" s="2" t="s">
        <v>19</v>
      </c>
      <c r="D18" s="2" t="s">
        <v>15</v>
      </c>
      <c r="E18" s="2">
        <v>15113.0</v>
      </c>
      <c r="F18" s="2">
        <v>0.0</v>
      </c>
      <c r="G18" s="2">
        <v>86627.0</v>
      </c>
      <c r="H18" s="2">
        <v>0.174</v>
      </c>
      <c r="I18" s="2">
        <v>5305.564</v>
      </c>
      <c r="M18" s="2" t="s">
        <v>45</v>
      </c>
      <c r="N18" s="2" t="s">
        <v>13</v>
      </c>
      <c r="O18" s="2" t="s">
        <v>25</v>
      </c>
      <c r="P18" s="2" t="s">
        <v>17</v>
      </c>
      <c r="Q18" s="2">
        <v>854355.0</v>
      </c>
      <c r="R18" s="2">
        <v>0.0</v>
      </c>
      <c r="S18" s="2">
        <v>4537807.0</v>
      </c>
      <c r="T18" s="2">
        <v>0.188</v>
      </c>
      <c r="U18" s="2">
        <v>260973.595</v>
      </c>
    </row>
    <row r="19">
      <c r="A19" s="2" t="s">
        <v>45</v>
      </c>
      <c r="B19" s="2" t="s">
        <v>13</v>
      </c>
      <c r="C19" s="2" t="s">
        <v>19</v>
      </c>
      <c r="D19" s="2" t="s">
        <v>16</v>
      </c>
      <c r="E19" s="2">
        <v>535.0</v>
      </c>
      <c r="F19" s="2">
        <v>0.0</v>
      </c>
      <c r="G19" s="2">
        <v>46466.0</v>
      </c>
      <c r="H19" s="2">
        <v>0.012</v>
      </c>
      <c r="I19" s="2">
        <v>4277.808</v>
      </c>
      <c r="M19" s="6" t="s">
        <v>24</v>
      </c>
      <c r="N19" s="7" t="str">
        <f>N18</f>
        <v>bert-base-uncased</v>
      </c>
      <c r="O19" s="6"/>
      <c r="P19" s="6"/>
      <c r="Q19" s="8">
        <f t="shared" ref="Q19:S19" si="1">SUM(Q4:Q18)</f>
        <v>1657524</v>
      </c>
      <c r="R19" s="8">
        <f t="shared" si="1"/>
        <v>0</v>
      </c>
      <c r="S19" s="8">
        <f t="shared" si="1"/>
        <v>11468441</v>
      </c>
      <c r="T19" s="8">
        <f>ROUND(Q19/S19,3)</f>
        <v>0.145</v>
      </c>
      <c r="U19" s="8">
        <f>SUM(U4:U18)</f>
        <v>655633.554</v>
      </c>
    </row>
    <row r="20">
      <c r="A20" s="2" t="s">
        <v>45</v>
      </c>
      <c r="B20" s="2" t="s">
        <v>13</v>
      </c>
      <c r="C20" s="2" t="s">
        <v>19</v>
      </c>
      <c r="D20" s="2" t="s">
        <v>17</v>
      </c>
      <c r="E20" s="2">
        <v>1534.0</v>
      </c>
      <c r="F20" s="2">
        <v>0.0</v>
      </c>
      <c r="G20" s="2">
        <v>185144.0</v>
      </c>
      <c r="H20" s="2">
        <v>0.008</v>
      </c>
      <c r="I20" s="2">
        <v>17538.467</v>
      </c>
      <c r="M20" s="2"/>
      <c r="N20" s="2"/>
      <c r="O20" s="2"/>
      <c r="P20" s="2"/>
      <c r="Q20" s="2"/>
      <c r="R20" s="2"/>
      <c r="S20" s="2"/>
      <c r="T20" s="2"/>
      <c r="U20" s="2"/>
    </row>
    <row r="21">
      <c r="A21" s="2" t="s">
        <v>45</v>
      </c>
      <c r="B21" s="2" t="s">
        <v>18</v>
      </c>
      <c r="C21" s="2" t="s">
        <v>19</v>
      </c>
      <c r="D21" s="2" t="s">
        <v>15</v>
      </c>
      <c r="E21" s="2">
        <v>949.0</v>
      </c>
      <c r="F21" s="2">
        <v>0.0</v>
      </c>
      <c r="G21" s="2">
        <v>82050.0</v>
      </c>
      <c r="H21" s="2">
        <v>0.012</v>
      </c>
      <c r="I21" s="2">
        <v>6498.612</v>
      </c>
      <c r="M21" s="2" t="s">
        <v>45</v>
      </c>
      <c r="N21" s="2" t="s">
        <v>18</v>
      </c>
      <c r="O21" s="2" t="s">
        <v>14</v>
      </c>
      <c r="P21" s="2" t="s">
        <v>15</v>
      </c>
      <c r="Q21" s="2">
        <v>0.0</v>
      </c>
      <c r="R21" s="2">
        <v>0.0</v>
      </c>
      <c r="S21" s="2">
        <v>0.0</v>
      </c>
      <c r="T21" s="2" t="s">
        <v>46</v>
      </c>
      <c r="U21" s="2">
        <v>2975.415</v>
      </c>
    </row>
    <row r="22">
      <c r="A22" s="2" t="s">
        <v>45</v>
      </c>
      <c r="B22" s="2" t="s">
        <v>18</v>
      </c>
      <c r="C22" s="2" t="s">
        <v>19</v>
      </c>
      <c r="D22" s="2" t="s">
        <v>16</v>
      </c>
      <c r="E22" s="2">
        <v>2639.0</v>
      </c>
      <c r="F22" s="2">
        <v>0.0</v>
      </c>
      <c r="G22" s="2">
        <v>46466.0</v>
      </c>
      <c r="H22" s="2">
        <v>0.057</v>
      </c>
      <c r="I22" s="2">
        <v>4997.718</v>
      </c>
      <c r="M22" s="2" t="s">
        <v>45</v>
      </c>
      <c r="N22" s="2" t="s">
        <v>18</v>
      </c>
      <c r="O22" s="2" t="s">
        <v>14</v>
      </c>
      <c r="P22" s="2" t="s">
        <v>16</v>
      </c>
      <c r="Q22" s="2">
        <v>0.0</v>
      </c>
      <c r="R22" s="2">
        <v>0.0</v>
      </c>
      <c r="S22" s="2">
        <v>0.0</v>
      </c>
      <c r="T22" s="2" t="s">
        <v>46</v>
      </c>
      <c r="U22" s="2">
        <v>3104.997</v>
      </c>
    </row>
    <row r="23">
      <c r="A23" s="2" t="s">
        <v>45</v>
      </c>
      <c r="B23" s="2" t="s">
        <v>18</v>
      </c>
      <c r="C23" s="2" t="s">
        <v>19</v>
      </c>
      <c r="D23" s="2" t="s">
        <v>17</v>
      </c>
      <c r="E23" s="2">
        <v>9187.0</v>
      </c>
      <c r="F23" s="2">
        <v>0.0</v>
      </c>
      <c r="G23" s="2">
        <v>178361.0</v>
      </c>
      <c r="H23" s="2">
        <v>0.052</v>
      </c>
      <c r="I23" s="2">
        <v>19838.167</v>
      </c>
      <c r="M23" s="2" t="s">
        <v>45</v>
      </c>
      <c r="N23" s="2" t="s">
        <v>18</v>
      </c>
      <c r="O23" s="2" t="s">
        <v>14</v>
      </c>
      <c r="P23" s="2" t="s">
        <v>17</v>
      </c>
      <c r="Q23" s="2">
        <v>0.0</v>
      </c>
      <c r="R23" s="2">
        <v>0.0</v>
      </c>
      <c r="S23" s="2">
        <v>0.0</v>
      </c>
      <c r="T23" s="2" t="s">
        <v>46</v>
      </c>
      <c r="U23" s="2">
        <v>18865.031</v>
      </c>
    </row>
    <row r="24">
      <c r="A24" s="2" t="s">
        <v>45</v>
      </c>
      <c r="B24" s="2" t="s">
        <v>20</v>
      </c>
      <c r="C24" s="2" t="s">
        <v>19</v>
      </c>
      <c r="D24" s="2" t="s">
        <v>15</v>
      </c>
      <c r="E24" s="2">
        <v>755.0</v>
      </c>
      <c r="F24" s="2">
        <v>0.0</v>
      </c>
      <c r="G24" s="2">
        <v>82050.0</v>
      </c>
      <c r="H24" s="2">
        <v>0.009</v>
      </c>
      <c r="I24" s="2">
        <v>4763.911</v>
      </c>
      <c r="M24" s="2" t="s">
        <v>45</v>
      </c>
      <c r="N24" s="2" t="s">
        <v>18</v>
      </c>
      <c r="O24" s="2" t="s">
        <v>19</v>
      </c>
      <c r="P24" s="2" t="s">
        <v>15</v>
      </c>
      <c r="Q24" s="2">
        <v>949.0</v>
      </c>
      <c r="R24" s="2">
        <v>0.0</v>
      </c>
      <c r="S24" s="2">
        <v>82050.0</v>
      </c>
      <c r="T24" s="2">
        <v>0.012</v>
      </c>
      <c r="U24" s="2">
        <v>6498.612</v>
      </c>
    </row>
    <row r="25" ht="15.75" customHeight="1">
      <c r="A25" s="2" t="s">
        <v>45</v>
      </c>
      <c r="B25" s="2" t="s">
        <v>20</v>
      </c>
      <c r="C25" s="2" t="s">
        <v>19</v>
      </c>
      <c r="D25" s="2" t="s">
        <v>16</v>
      </c>
      <c r="E25" s="2">
        <v>1588.0</v>
      </c>
      <c r="F25" s="2">
        <v>0.0</v>
      </c>
      <c r="G25" s="2">
        <v>46466.0</v>
      </c>
      <c r="H25" s="2">
        <v>0.034</v>
      </c>
      <c r="I25" s="2">
        <v>4050.354</v>
      </c>
      <c r="M25" s="2" t="s">
        <v>45</v>
      </c>
      <c r="N25" s="2" t="s">
        <v>18</v>
      </c>
      <c r="O25" s="2" t="s">
        <v>19</v>
      </c>
      <c r="P25" s="2" t="s">
        <v>16</v>
      </c>
      <c r="Q25" s="2">
        <v>2639.0</v>
      </c>
      <c r="R25" s="2">
        <v>0.0</v>
      </c>
      <c r="S25" s="2">
        <v>46466.0</v>
      </c>
      <c r="T25" s="2">
        <v>0.057</v>
      </c>
      <c r="U25" s="2">
        <v>4997.718</v>
      </c>
    </row>
    <row r="26" ht="15.75" customHeight="1">
      <c r="A26" s="2" t="s">
        <v>45</v>
      </c>
      <c r="B26" s="2" t="s">
        <v>20</v>
      </c>
      <c r="C26" s="2" t="s">
        <v>19</v>
      </c>
      <c r="D26" s="2" t="s">
        <v>17</v>
      </c>
      <c r="E26" s="2">
        <v>2329.0</v>
      </c>
      <c r="F26" s="2">
        <v>0.0</v>
      </c>
      <c r="G26" s="2">
        <v>178361.0</v>
      </c>
      <c r="H26" s="2">
        <v>0.013</v>
      </c>
      <c r="I26" s="2">
        <v>16304.421</v>
      </c>
      <c r="M26" s="2" t="s">
        <v>45</v>
      </c>
      <c r="N26" s="2" t="s">
        <v>18</v>
      </c>
      <c r="O26" s="2" t="s">
        <v>19</v>
      </c>
      <c r="P26" s="2" t="s">
        <v>17</v>
      </c>
      <c r="Q26" s="2">
        <v>9187.0</v>
      </c>
      <c r="R26" s="2">
        <v>0.0</v>
      </c>
      <c r="S26" s="2">
        <v>178361.0</v>
      </c>
      <c r="T26" s="2">
        <v>0.052</v>
      </c>
      <c r="U26" s="2">
        <v>19838.167</v>
      </c>
    </row>
    <row r="27" ht="15.75" customHeight="1">
      <c r="A27" s="2" t="s">
        <v>45</v>
      </c>
      <c r="B27" s="2" t="s">
        <v>22</v>
      </c>
      <c r="C27" s="2" t="s">
        <v>19</v>
      </c>
      <c r="D27" s="2" t="s">
        <v>15</v>
      </c>
      <c r="E27" s="2">
        <v>2537.0</v>
      </c>
      <c r="F27" s="2">
        <v>0.0</v>
      </c>
      <c r="G27" s="2">
        <v>84800.0</v>
      </c>
      <c r="H27" s="2">
        <v>0.03</v>
      </c>
      <c r="I27" s="2">
        <v>5242.098</v>
      </c>
      <c r="M27" s="2" t="s">
        <v>45</v>
      </c>
      <c r="N27" s="2" t="s">
        <v>18</v>
      </c>
      <c r="O27" s="2" t="s">
        <v>21</v>
      </c>
      <c r="P27" s="2" t="s">
        <v>15</v>
      </c>
      <c r="Q27" s="2">
        <v>43171.0</v>
      </c>
      <c r="R27" s="2">
        <v>0.0</v>
      </c>
      <c r="S27" s="2">
        <v>356686.0</v>
      </c>
      <c r="T27" s="2">
        <v>0.121</v>
      </c>
      <c r="U27" s="2">
        <v>27103.7</v>
      </c>
    </row>
    <row r="28" ht="15.75" customHeight="1">
      <c r="A28" s="2" t="s">
        <v>45</v>
      </c>
      <c r="B28" s="2" t="s">
        <v>22</v>
      </c>
      <c r="C28" s="2" t="s">
        <v>19</v>
      </c>
      <c r="D28" s="2" t="s">
        <v>16</v>
      </c>
      <c r="E28" s="2">
        <v>7196.0</v>
      </c>
      <c r="F28" s="2">
        <v>0.0</v>
      </c>
      <c r="G28" s="2">
        <v>46466.0</v>
      </c>
      <c r="H28" s="2">
        <v>0.155</v>
      </c>
      <c r="I28" s="2">
        <v>4339.215</v>
      </c>
      <c r="M28" s="2" t="s">
        <v>45</v>
      </c>
      <c r="N28" s="2" t="s">
        <v>18</v>
      </c>
      <c r="O28" s="2" t="s">
        <v>21</v>
      </c>
      <c r="P28" s="2" t="s">
        <v>16</v>
      </c>
      <c r="Q28" s="2">
        <v>24000.0</v>
      </c>
      <c r="R28" s="2">
        <v>0.0</v>
      </c>
      <c r="S28" s="2">
        <v>222715.0</v>
      </c>
      <c r="T28" s="2">
        <v>0.108</v>
      </c>
      <c r="U28" s="2">
        <v>19316.447</v>
      </c>
    </row>
    <row r="29" ht="15.75" customHeight="1">
      <c r="A29" s="2" t="s">
        <v>45</v>
      </c>
      <c r="B29" s="2" t="s">
        <v>22</v>
      </c>
      <c r="C29" s="2" t="s">
        <v>19</v>
      </c>
      <c r="D29" s="2" t="s">
        <v>17</v>
      </c>
      <c r="E29" s="2">
        <v>1025.0</v>
      </c>
      <c r="F29" s="2">
        <v>0.0</v>
      </c>
      <c r="G29" s="2">
        <v>192607.0</v>
      </c>
      <c r="H29" s="2">
        <v>0.005</v>
      </c>
      <c r="I29" s="2">
        <v>17765.478</v>
      </c>
      <c r="M29" s="2" t="s">
        <v>45</v>
      </c>
      <c r="N29" s="2" t="s">
        <v>18</v>
      </c>
      <c r="O29" s="2" t="s">
        <v>21</v>
      </c>
      <c r="P29" s="2" t="s">
        <v>17</v>
      </c>
      <c r="Q29" s="2">
        <v>138131.0</v>
      </c>
      <c r="R29" s="2">
        <v>0.0</v>
      </c>
      <c r="S29" s="2">
        <v>2082239.0</v>
      </c>
      <c r="T29" s="2">
        <v>0.066</v>
      </c>
      <c r="U29" s="2">
        <v>168737.438</v>
      </c>
    </row>
    <row r="30" ht="15.75" customHeight="1">
      <c r="A30" s="4" t="s">
        <v>24</v>
      </c>
      <c r="B30" s="4"/>
      <c r="C30" s="4"/>
      <c r="D30" s="4"/>
      <c r="E30" s="5">
        <f>SUM(E18:E29)</f>
        <v>45387</v>
      </c>
      <c r="F30" s="4"/>
      <c r="G30" s="5">
        <f>SUM(G18:G29)</f>
        <v>1255864</v>
      </c>
      <c r="H30" s="5">
        <f>ROUND(E30/G30,3)</f>
        <v>0.036</v>
      </c>
      <c r="I30" s="5">
        <f>SUM(I18:I29)</f>
        <v>110921.813</v>
      </c>
      <c r="M30" s="2" t="s">
        <v>45</v>
      </c>
      <c r="N30" s="2" t="s">
        <v>18</v>
      </c>
      <c r="O30" s="2" t="s">
        <v>23</v>
      </c>
      <c r="P30" s="2" t="s">
        <v>15</v>
      </c>
      <c r="Q30" s="2">
        <v>70915.0</v>
      </c>
      <c r="R30" s="2">
        <v>0.0</v>
      </c>
      <c r="S30" s="2">
        <v>356686.0</v>
      </c>
      <c r="T30" s="2">
        <v>0.199</v>
      </c>
      <c r="U30" s="2">
        <v>27015.231</v>
      </c>
    </row>
    <row r="31" ht="15.75" customHeight="1">
      <c r="M31" s="2" t="s">
        <v>45</v>
      </c>
      <c r="N31" s="2" t="s">
        <v>18</v>
      </c>
      <c r="O31" s="2" t="s">
        <v>23</v>
      </c>
      <c r="P31" s="2" t="s">
        <v>16</v>
      </c>
      <c r="Q31" s="2">
        <v>29360.0</v>
      </c>
      <c r="R31" s="2">
        <v>0.0</v>
      </c>
      <c r="S31" s="2">
        <v>222715.0</v>
      </c>
      <c r="T31" s="2">
        <v>0.132</v>
      </c>
      <c r="U31" s="2">
        <v>18717.059</v>
      </c>
    </row>
    <row r="32" ht="15.75" customHeight="1">
      <c r="A32" s="2" t="s">
        <v>45</v>
      </c>
      <c r="B32" s="2" t="s">
        <v>13</v>
      </c>
      <c r="C32" s="2" t="s">
        <v>21</v>
      </c>
      <c r="D32" s="2" t="s">
        <v>15</v>
      </c>
      <c r="E32" s="2">
        <v>104402.0</v>
      </c>
      <c r="F32" s="2">
        <v>0.0</v>
      </c>
      <c r="G32" s="2">
        <v>384960.0</v>
      </c>
      <c r="H32" s="2">
        <v>0.271</v>
      </c>
      <c r="I32" s="2">
        <v>18230.752</v>
      </c>
      <c r="M32" s="2" t="s">
        <v>45</v>
      </c>
      <c r="N32" s="2" t="s">
        <v>18</v>
      </c>
      <c r="O32" s="2" t="s">
        <v>23</v>
      </c>
      <c r="P32" s="2" t="s">
        <v>17</v>
      </c>
      <c r="Q32" s="2">
        <v>203974.0</v>
      </c>
      <c r="R32" s="2">
        <v>0.0</v>
      </c>
      <c r="S32" s="2">
        <v>2082239.0</v>
      </c>
      <c r="T32" s="2">
        <v>0.098</v>
      </c>
      <c r="U32" s="2">
        <v>170788.908</v>
      </c>
    </row>
    <row r="33" ht="15.75" customHeight="1">
      <c r="A33" s="2" t="s">
        <v>45</v>
      </c>
      <c r="B33" s="2" t="s">
        <v>13</v>
      </c>
      <c r="C33" s="2" t="s">
        <v>21</v>
      </c>
      <c r="D33" s="2" t="s">
        <v>16</v>
      </c>
      <c r="E33" s="2">
        <v>39410.0</v>
      </c>
      <c r="F33" s="2">
        <v>0.0</v>
      </c>
      <c r="G33" s="2">
        <v>227093.0</v>
      </c>
      <c r="H33" s="2">
        <v>0.174</v>
      </c>
      <c r="I33" s="2">
        <v>12127.161</v>
      </c>
      <c r="M33" s="2" t="s">
        <v>45</v>
      </c>
      <c r="N33" s="2" t="s">
        <v>18</v>
      </c>
      <c r="O33" s="2" t="s">
        <v>25</v>
      </c>
      <c r="P33" s="2" t="s">
        <v>15</v>
      </c>
      <c r="Q33" s="2">
        <v>79943.0</v>
      </c>
      <c r="R33" s="2">
        <v>0.0</v>
      </c>
      <c r="S33" s="2">
        <v>447564.0</v>
      </c>
      <c r="T33" s="2">
        <v>0.179</v>
      </c>
      <c r="U33" s="2">
        <v>39248.218</v>
      </c>
    </row>
    <row r="34" ht="15.75" customHeight="1">
      <c r="A34" s="2" t="s">
        <v>45</v>
      </c>
      <c r="B34" s="2" t="s">
        <v>13</v>
      </c>
      <c r="C34" s="2" t="s">
        <v>21</v>
      </c>
      <c r="D34" s="2" t="s">
        <v>17</v>
      </c>
      <c r="E34" s="2">
        <v>165324.0</v>
      </c>
      <c r="F34" s="2">
        <v>0.0</v>
      </c>
      <c r="G34" s="2">
        <v>2192846.0</v>
      </c>
      <c r="H34" s="2">
        <v>0.075</v>
      </c>
      <c r="I34" s="2">
        <v>112421.551</v>
      </c>
      <c r="M34" s="2" t="s">
        <v>45</v>
      </c>
      <c r="N34" s="2" t="s">
        <v>18</v>
      </c>
      <c r="O34" s="2" t="s">
        <v>25</v>
      </c>
      <c r="P34" s="2" t="s">
        <v>16</v>
      </c>
      <c r="Q34" s="2">
        <v>78628.0</v>
      </c>
      <c r="R34" s="2">
        <v>0.0</v>
      </c>
      <c r="S34" s="2">
        <v>511419.0</v>
      </c>
      <c r="T34" s="2">
        <v>0.154</v>
      </c>
      <c r="U34" s="2">
        <v>41827.247</v>
      </c>
    </row>
    <row r="35" ht="15.75" customHeight="1">
      <c r="A35" s="2" t="s">
        <v>45</v>
      </c>
      <c r="B35" s="2" t="s">
        <v>18</v>
      </c>
      <c r="C35" s="2" t="s">
        <v>21</v>
      </c>
      <c r="D35" s="2" t="s">
        <v>15</v>
      </c>
      <c r="E35" s="2">
        <v>43171.0</v>
      </c>
      <c r="F35" s="2">
        <v>0.0</v>
      </c>
      <c r="G35" s="2">
        <v>356686.0</v>
      </c>
      <c r="H35" s="2">
        <v>0.121</v>
      </c>
      <c r="I35" s="2">
        <v>27103.7</v>
      </c>
      <c r="M35" s="2" t="s">
        <v>45</v>
      </c>
      <c r="N35" s="2" t="s">
        <v>18</v>
      </c>
      <c r="O35" s="2" t="s">
        <v>25</v>
      </c>
      <c r="P35" s="2" t="s">
        <v>17</v>
      </c>
      <c r="Q35" s="2">
        <v>861314.0</v>
      </c>
      <c r="R35" s="2">
        <v>0.0</v>
      </c>
      <c r="S35" s="2">
        <v>4292279.0</v>
      </c>
      <c r="T35" s="2">
        <v>0.201</v>
      </c>
      <c r="U35" s="2">
        <v>372383.308</v>
      </c>
    </row>
    <row r="36" ht="15.75" customHeight="1">
      <c r="A36" s="2" t="s">
        <v>45</v>
      </c>
      <c r="B36" s="2" t="s">
        <v>18</v>
      </c>
      <c r="C36" s="2" t="s">
        <v>21</v>
      </c>
      <c r="D36" s="2" t="s">
        <v>16</v>
      </c>
      <c r="E36" s="2">
        <v>24000.0</v>
      </c>
      <c r="F36" s="2">
        <v>0.0</v>
      </c>
      <c r="G36" s="2">
        <v>222715.0</v>
      </c>
      <c r="H36" s="2">
        <v>0.108</v>
      </c>
      <c r="I36" s="2">
        <v>19316.447</v>
      </c>
      <c r="M36" s="6" t="s">
        <v>24</v>
      </c>
      <c r="N36" s="7" t="str">
        <f>N35</f>
        <v>microsoft/deberta-base</v>
      </c>
      <c r="O36" s="6"/>
      <c r="P36" s="6"/>
      <c r="Q36" s="8">
        <f t="shared" ref="Q36:S36" si="2">SUM(Q21:Q35)</f>
        <v>1542211</v>
      </c>
      <c r="R36" s="8">
        <f t="shared" si="2"/>
        <v>0</v>
      </c>
      <c r="S36" s="8">
        <f t="shared" si="2"/>
        <v>10881419</v>
      </c>
      <c r="T36" s="8">
        <f>ROUND(Q36/S36,3)</f>
        <v>0.142</v>
      </c>
      <c r="U36" s="8">
        <f>SUM(U21:U35)</f>
        <v>941417.496</v>
      </c>
    </row>
    <row r="37" ht="15.75" customHeight="1">
      <c r="A37" s="2" t="s">
        <v>45</v>
      </c>
      <c r="B37" s="2" t="s">
        <v>18</v>
      </c>
      <c r="C37" s="2" t="s">
        <v>21</v>
      </c>
      <c r="D37" s="2" t="s">
        <v>17</v>
      </c>
      <c r="E37" s="2">
        <v>138131.0</v>
      </c>
      <c r="F37" s="2">
        <v>0.0</v>
      </c>
      <c r="G37" s="2">
        <v>2082239.0</v>
      </c>
      <c r="H37" s="2">
        <v>0.066</v>
      </c>
      <c r="I37" s="2">
        <v>168737.438</v>
      </c>
      <c r="M37" s="2"/>
      <c r="N37" s="2"/>
      <c r="O37" s="2"/>
      <c r="P37" s="2"/>
      <c r="Q37" s="2"/>
      <c r="R37" s="2"/>
      <c r="S37" s="2"/>
      <c r="T37" s="2"/>
      <c r="U37" s="2"/>
    </row>
    <row r="38" ht="15.75" customHeight="1">
      <c r="A38" s="2" t="s">
        <v>45</v>
      </c>
      <c r="B38" s="2" t="s">
        <v>20</v>
      </c>
      <c r="C38" s="2" t="s">
        <v>21</v>
      </c>
      <c r="D38" s="2" t="s">
        <v>15</v>
      </c>
      <c r="E38" s="2">
        <v>39252.0</v>
      </c>
      <c r="F38" s="2">
        <v>0.0</v>
      </c>
      <c r="G38" s="2">
        <v>356686.0</v>
      </c>
      <c r="H38" s="2">
        <v>0.11</v>
      </c>
      <c r="I38" s="2">
        <v>16470.003</v>
      </c>
      <c r="M38" s="2" t="s">
        <v>45</v>
      </c>
      <c r="N38" s="2" t="s">
        <v>22</v>
      </c>
      <c r="O38" s="2" t="s">
        <v>14</v>
      </c>
      <c r="P38" s="2" t="s">
        <v>15</v>
      </c>
      <c r="Q38" s="2">
        <v>0.0</v>
      </c>
      <c r="R38" s="2">
        <v>0.0</v>
      </c>
      <c r="S38" s="2">
        <v>0.0</v>
      </c>
      <c r="T38" s="2" t="s">
        <v>46</v>
      </c>
      <c r="U38" s="2">
        <v>2971.363</v>
      </c>
    </row>
    <row r="39" ht="15.75" customHeight="1">
      <c r="A39" s="2" t="s">
        <v>45</v>
      </c>
      <c r="B39" s="2" t="s">
        <v>20</v>
      </c>
      <c r="C39" s="2" t="s">
        <v>21</v>
      </c>
      <c r="D39" s="2" t="s">
        <v>16</v>
      </c>
      <c r="E39" s="2">
        <v>24186.0</v>
      </c>
      <c r="F39" s="2">
        <v>0.0</v>
      </c>
      <c r="G39" s="2">
        <v>222715.0</v>
      </c>
      <c r="H39" s="2">
        <v>0.109</v>
      </c>
      <c r="I39" s="2">
        <v>11725.54</v>
      </c>
      <c r="M39" s="2" t="s">
        <v>45</v>
      </c>
      <c r="N39" s="2" t="s">
        <v>22</v>
      </c>
      <c r="O39" s="2" t="s">
        <v>14</v>
      </c>
      <c r="P39" s="2" t="s">
        <v>16</v>
      </c>
      <c r="Q39" s="2">
        <v>0.0</v>
      </c>
      <c r="R39" s="2">
        <v>0.0</v>
      </c>
      <c r="S39" s="2">
        <v>0.0</v>
      </c>
      <c r="T39" s="2" t="s">
        <v>46</v>
      </c>
      <c r="U39" s="2">
        <v>3091.737</v>
      </c>
    </row>
    <row r="40" ht="15.75" customHeight="1">
      <c r="A40" s="2" t="s">
        <v>45</v>
      </c>
      <c r="B40" s="2" t="s">
        <v>20</v>
      </c>
      <c r="C40" s="2" t="s">
        <v>21</v>
      </c>
      <c r="D40" s="2" t="s">
        <v>17</v>
      </c>
      <c r="E40" s="2">
        <v>119118.0</v>
      </c>
      <c r="F40" s="2">
        <v>0.0</v>
      </c>
      <c r="G40" s="2">
        <v>2082239.0</v>
      </c>
      <c r="H40" s="2">
        <v>0.057</v>
      </c>
      <c r="I40" s="2">
        <v>108611.9</v>
      </c>
      <c r="M40" s="2" t="s">
        <v>45</v>
      </c>
      <c r="N40" s="2" t="s">
        <v>22</v>
      </c>
      <c r="O40" s="2" t="s">
        <v>14</v>
      </c>
      <c r="P40" s="2" t="s">
        <v>17</v>
      </c>
      <c r="Q40" s="2">
        <v>0.0</v>
      </c>
      <c r="R40" s="2">
        <v>0.0</v>
      </c>
      <c r="S40" s="2">
        <v>0.0</v>
      </c>
      <c r="T40" s="2" t="s">
        <v>46</v>
      </c>
      <c r="U40" s="2">
        <v>18788.436</v>
      </c>
    </row>
    <row r="41" ht="15.75" customHeight="1">
      <c r="A41" s="2" t="s">
        <v>45</v>
      </c>
      <c r="B41" s="2" t="s">
        <v>22</v>
      </c>
      <c r="C41" s="2" t="s">
        <v>21</v>
      </c>
      <c r="D41" s="2" t="s">
        <v>15</v>
      </c>
      <c r="E41" s="2">
        <v>79506.0</v>
      </c>
      <c r="F41" s="2">
        <v>0.0</v>
      </c>
      <c r="G41" s="2">
        <v>378896.0</v>
      </c>
      <c r="H41" s="2">
        <v>0.21</v>
      </c>
      <c r="I41" s="2">
        <v>17678.466</v>
      </c>
      <c r="M41" s="2" t="s">
        <v>45</v>
      </c>
      <c r="N41" s="2" t="s">
        <v>22</v>
      </c>
      <c r="O41" s="2" t="s">
        <v>19</v>
      </c>
      <c r="P41" s="2" t="s">
        <v>15</v>
      </c>
      <c r="Q41" s="2">
        <v>2537.0</v>
      </c>
      <c r="R41" s="2">
        <v>0.0</v>
      </c>
      <c r="S41" s="2">
        <v>84800.0</v>
      </c>
      <c r="T41" s="2">
        <v>0.03</v>
      </c>
      <c r="U41" s="2">
        <v>5242.098</v>
      </c>
    </row>
    <row r="42" ht="15.75" customHeight="1">
      <c r="A42" s="2" t="s">
        <v>45</v>
      </c>
      <c r="B42" s="2" t="s">
        <v>22</v>
      </c>
      <c r="C42" s="2" t="s">
        <v>21</v>
      </c>
      <c r="D42" s="2" t="s">
        <v>16</v>
      </c>
      <c r="E42" s="2">
        <v>28925.0</v>
      </c>
      <c r="F42" s="2">
        <v>0.0</v>
      </c>
      <c r="G42" s="2">
        <v>225149.0</v>
      </c>
      <c r="H42" s="2">
        <v>0.128</v>
      </c>
      <c r="I42" s="2">
        <v>12032.724</v>
      </c>
      <c r="M42" s="2" t="s">
        <v>45</v>
      </c>
      <c r="N42" s="2" t="s">
        <v>22</v>
      </c>
      <c r="O42" s="2" t="s">
        <v>19</v>
      </c>
      <c r="P42" s="2" t="s">
        <v>16</v>
      </c>
      <c r="Q42" s="2">
        <v>7196.0</v>
      </c>
      <c r="R42" s="2">
        <v>0.0</v>
      </c>
      <c r="S42" s="2">
        <v>46466.0</v>
      </c>
      <c r="T42" s="2">
        <v>0.155</v>
      </c>
      <c r="U42" s="2">
        <v>4339.215</v>
      </c>
    </row>
    <row r="43" ht="15.75" customHeight="1">
      <c r="A43" s="2" t="s">
        <v>45</v>
      </c>
      <c r="B43" s="2" t="s">
        <v>22</v>
      </c>
      <c r="C43" s="2" t="s">
        <v>21</v>
      </c>
      <c r="D43" s="2" t="s">
        <v>17</v>
      </c>
      <c r="E43" s="2">
        <v>110535.0</v>
      </c>
      <c r="F43" s="2">
        <v>0.0</v>
      </c>
      <c r="G43" s="2">
        <v>2228185.0</v>
      </c>
      <c r="H43" s="2">
        <v>0.05</v>
      </c>
      <c r="I43" s="2">
        <v>119908.708</v>
      </c>
      <c r="M43" s="2" t="s">
        <v>45</v>
      </c>
      <c r="N43" s="2" t="s">
        <v>22</v>
      </c>
      <c r="O43" s="2" t="s">
        <v>19</v>
      </c>
      <c r="P43" s="2" t="s">
        <v>17</v>
      </c>
      <c r="Q43" s="2">
        <v>1025.0</v>
      </c>
      <c r="R43" s="2">
        <v>0.0</v>
      </c>
      <c r="S43" s="2">
        <v>192607.0</v>
      </c>
      <c r="T43" s="2">
        <v>0.005</v>
      </c>
      <c r="U43" s="2">
        <v>17765.478</v>
      </c>
    </row>
    <row r="44" ht="15.75" customHeight="1">
      <c r="A44" s="4" t="s">
        <v>24</v>
      </c>
      <c r="B44" s="4"/>
      <c r="C44" s="4"/>
      <c r="D44" s="4"/>
      <c r="E44" s="4">
        <f>SUM(E32:E43)</f>
        <v>915960</v>
      </c>
      <c r="F44" s="4"/>
      <c r="G44" s="5">
        <v>1.0960409E7</v>
      </c>
      <c r="H44" s="5">
        <v>0.084</v>
      </c>
      <c r="I44" s="5">
        <f>SUM(I32:I43)</f>
        <v>644364.39</v>
      </c>
      <c r="M44" s="2" t="s">
        <v>45</v>
      </c>
      <c r="N44" s="2" t="s">
        <v>22</v>
      </c>
      <c r="O44" s="2" t="s">
        <v>21</v>
      </c>
      <c r="P44" s="2" t="s">
        <v>15</v>
      </c>
      <c r="Q44" s="2">
        <v>79506.0</v>
      </c>
      <c r="R44" s="2">
        <v>0.0</v>
      </c>
      <c r="S44" s="2">
        <v>378896.0</v>
      </c>
      <c r="T44" s="2">
        <v>0.21</v>
      </c>
      <c r="U44" s="2">
        <v>17678.466</v>
      </c>
    </row>
    <row r="45" ht="15.75" customHeight="1">
      <c r="M45" s="2" t="s">
        <v>45</v>
      </c>
      <c r="N45" s="2" t="s">
        <v>22</v>
      </c>
      <c r="O45" s="2" t="s">
        <v>21</v>
      </c>
      <c r="P45" s="2" t="s">
        <v>16</v>
      </c>
      <c r="Q45" s="2">
        <v>28925.0</v>
      </c>
      <c r="R45" s="2">
        <v>0.0</v>
      </c>
      <c r="S45" s="2">
        <v>225149.0</v>
      </c>
      <c r="T45" s="2">
        <v>0.128</v>
      </c>
      <c r="U45" s="2">
        <v>12032.724</v>
      </c>
    </row>
    <row r="46" ht="15.75" customHeight="1">
      <c r="A46" s="2" t="s">
        <v>45</v>
      </c>
      <c r="B46" s="2" t="s">
        <v>13</v>
      </c>
      <c r="C46" s="2" t="s">
        <v>23</v>
      </c>
      <c r="D46" s="2" t="s">
        <v>15</v>
      </c>
      <c r="E46" s="2">
        <v>91182.0</v>
      </c>
      <c r="F46" s="2">
        <v>0.0</v>
      </c>
      <c r="G46" s="2">
        <v>384960.0</v>
      </c>
      <c r="H46" s="2">
        <v>0.237</v>
      </c>
      <c r="I46" s="2">
        <v>17967.15</v>
      </c>
      <c r="M46" s="2" t="s">
        <v>45</v>
      </c>
      <c r="N46" s="2" t="s">
        <v>22</v>
      </c>
      <c r="O46" s="2" t="s">
        <v>21</v>
      </c>
      <c r="P46" s="2" t="s">
        <v>17</v>
      </c>
      <c r="Q46" s="2">
        <v>110535.0</v>
      </c>
      <c r="R46" s="2">
        <v>0.0</v>
      </c>
      <c r="S46" s="2">
        <v>2228185.0</v>
      </c>
      <c r="T46" s="2">
        <v>0.05</v>
      </c>
      <c r="U46" s="2">
        <v>119908.708</v>
      </c>
    </row>
    <row r="47" ht="15.75" customHeight="1">
      <c r="A47" s="2" t="s">
        <v>45</v>
      </c>
      <c r="B47" s="2" t="s">
        <v>13</v>
      </c>
      <c r="C47" s="2" t="s">
        <v>23</v>
      </c>
      <c r="D47" s="2" t="s">
        <v>16</v>
      </c>
      <c r="E47" s="2">
        <v>47844.0</v>
      </c>
      <c r="F47" s="2">
        <v>0.0</v>
      </c>
      <c r="G47" s="2">
        <v>227093.0</v>
      </c>
      <c r="H47" s="2">
        <v>0.211</v>
      </c>
      <c r="I47" s="2">
        <v>12080.682</v>
      </c>
      <c r="M47" s="2" t="s">
        <v>45</v>
      </c>
      <c r="N47" s="2" t="s">
        <v>22</v>
      </c>
      <c r="O47" s="2" t="s">
        <v>23</v>
      </c>
      <c r="P47" s="2" t="s">
        <v>15</v>
      </c>
      <c r="Q47" s="2">
        <v>67335.0</v>
      </c>
      <c r="R47" s="2">
        <v>0.0</v>
      </c>
      <c r="S47" s="2">
        <v>378896.0</v>
      </c>
      <c r="T47" s="2">
        <v>0.178</v>
      </c>
      <c r="U47" s="2">
        <v>17813.425</v>
      </c>
    </row>
    <row r="48" ht="15.75" customHeight="1">
      <c r="A48" s="2" t="s">
        <v>45</v>
      </c>
      <c r="B48" s="2" t="s">
        <v>13</v>
      </c>
      <c r="C48" s="2" t="s">
        <v>23</v>
      </c>
      <c r="D48" s="2" t="s">
        <v>17</v>
      </c>
      <c r="E48" s="2">
        <v>175696.0</v>
      </c>
      <c r="F48" s="2">
        <v>0.0</v>
      </c>
      <c r="G48" s="2">
        <v>2192846.0</v>
      </c>
      <c r="H48" s="2">
        <v>0.08</v>
      </c>
      <c r="I48" s="2">
        <v>115773.977</v>
      </c>
      <c r="M48" s="2" t="s">
        <v>45</v>
      </c>
      <c r="N48" s="2" t="s">
        <v>22</v>
      </c>
      <c r="O48" s="2" t="s">
        <v>23</v>
      </c>
      <c r="P48" s="2" t="s">
        <v>16</v>
      </c>
      <c r="Q48" s="2">
        <v>32513.0</v>
      </c>
      <c r="R48" s="2">
        <v>0.0</v>
      </c>
      <c r="S48" s="2">
        <v>225149.0</v>
      </c>
      <c r="T48" s="2">
        <v>0.144</v>
      </c>
      <c r="U48" s="2">
        <v>12037.251</v>
      </c>
    </row>
    <row r="49" ht="15.75" customHeight="1">
      <c r="A49" s="2" t="s">
        <v>45</v>
      </c>
      <c r="B49" s="2" t="s">
        <v>18</v>
      </c>
      <c r="C49" s="2" t="s">
        <v>23</v>
      </c>
      <c r="D49" s="2" t="s">
        <v>15</v>
      </c>
      <c r="E49" s="2">
        <v>70915.0</v>
      </c>
      <c r="F49" s="2">
        <v>0.0</v>
      </c>
      <c r="G49" s="2">
        <v>356686.0</v>
      </c>
      <c r="H49" s="2">
        <v>0.199</v>
      </c>
      <c r="I49" s="2">
        <v>27015.231</v>
      </c>
      <c r="M49" s="2" t="s">
        <v>45</v>
      </c>
      <c r="N49" s="2" t="s">
        <v>22</v>
      </c>
      <c r="O49" s="2" t="s">
        <v>23</v>
      </c>
      <c r="P49" s="2" t="s">
        <v>17</v>
      </c>
      <c r="Q49" s="2">
        <v>161962.0</v>
      </c>
      <c r="R49" s="2">
        <v>0.0</v>
      </c>
      <c r="S49" s="2">
        <v>2228185.0</v>
      </c>
      <c r="T49" s="2">
        <v>0.073</v>
      </c>
      <c r="U49" s="2">
        <v>120866.07</v>
      </c>
    </row>
    <row r="50" ht="15.75" customHeight="1">
      <c r="A50" s="2" t="s">
        <v>45</v>
      </c>
      <c r="B50" s="2" t="s">
        <v>18</v>
      </c>
      <c r="C50" s="2" t="s">
        <v>23</v>
      </c>
      <c r="D50" s="2" t="s">
        <v>16</v>
      </c>
      <c r="E50" s="2">
        <v>29360.0</v>
      </c>
      <c r="F50" s="2">
        <v>0.0</v>
      </c>
      <c r="G50" s="2">
        <v>222715.0</v>
      </c>
      <c r="H50" s="2">
        <v>0.132</v>
      </c>
      <c r="I50" s="2">
        <v>18717.059</v>
      </c>
      <c r="M50" s="2" t="s">
        <v>45</v>
      </c>
      <c r="N50" s="2" t="s">
        <v>22</v>
      </c>
      <c r="O50" s="2" t="s">
        <v>25</v>
      </c>
      <c r="P50" s="2" t="s">
        <v>15</v>
      </c>
      <c r="Q50" s="2">
        <v>72702.0</v>
      </c>
      <c r="R50" s="2">
        <v>0.0</v>
      </c>
      <c r="S50" s="2">
        <v>480820.0</v>
      </c>
      <c r="T50" s="2">
        <v>0.151</v>
      </c>
      <c r="U50" s="2">
        <v>26310.164</v>
      </c>
    </row>
    <row r="51" ht="15.75" customHeight="1">
      <c r="A51" s="2" t="s">
        <v>45</v>
      </c>
      <c r="B51" s="2" t="s">
        <v>18</v>
      </c>
      <c r="C51" s="2" t="s">
        <v>23</v>
      </c>
      <c r="D51" s="2" t="s">
        <v>17</v>
      </c>
      <c r="E51" s="2">
        <v>203974.0</v>
      </c>
      <c r="F51" s="2">
        <v>0.0</v>
      </c>
      <c r="G51" s="2">
        <v>2082239.0</v>
      </c>
      <c r="H51" s="2">
        <v>0.098</v>
      </c>
      <c r="I51" s="2">
        <v>170788.908</v>
      </c>
      <c r="M51" s="2" t="s">
        <v>45</v>
      </c>
      <c r="N51" s="2" t="s">
        <v>22</v>
      </c>
      <c r="O51" s="2" t="s">
        <v>25</v>
      </c>
      <c r="P51" s="2" t="s">
        <v>16</v>
      </c>
      <c r="Q51" s="2">
        <v>54985.0</v>
      </c>
      <c r="R51" s="2">
        <v>0.0</v>
      </c>
      <c r="S51" s="2">
        <v>522139.0</v>
      </c>
      <c r="T51" s="2">
        <v>0.105</v>
      </c>
      <c r="U51" s="2">
        <v>27762.425</v>
      </c>
    </row>
    <row r="52" ht="15.75" customHeight="1">
      <c r="A52" s="2" t="s">
        <v>45</v>
      </c>
      <c r="B52" s="2" t="s">
        <v>20</v>
      </c>
      <c r="C52" s="2" t="s">
        <v>23</v>
      </c>
      <c r="D52" s="2" t="s">
        <v>15</v>
      </c>
      <c r="E52" s="2">
        <v>59587.0</v>
      </c>
      <c r="F52" s="2">
        <v>0.0</v>
      </c>
      <c r="G52" s="2">
        <v>356686.0</v>
      </c>
      <c r="H52" s="2">
        <v>0.167</v>
      </c>
      <c r="I52" s="2">
        <v>16592.659</v>
      </c>
      <c r="M52" s="2" t="s">
        <v>45</v>
      </c>
      <c r="N52" s="2" t="s">
        <v>22</v>
      </c>
      <c r="O52" s="2" t="s">
        <v>25</v>
      </c>
      <c r="P52" s="2" t="s">
        <v>17</v>
      </c>
      <c r="Q52" s="2">
        <v>844342.0</v>
      </c>
      <c r="R52" s="2">
        <v>0.0</v>
      </c>
      <c r="S52" s="2">
        <v>4520962.0</v>
      </c>
      <c r="T52" s="2">
        <v>0.187</v>
      </c>
      <c r="U52" s="2">
        <v>250221.79</v>
      </c>
    </row>
    <row r="53" ht="15.75" customHeight="1">
      <c r="A53" s="2" t="s">
        <v>45</v>
      </c>
      <c r="B53" s="2" t="s">
        <v>20</v>
      </c>
      <c r="C53" s="2" t="s">
        <v>23</v>
      </c>
      <c r="D53" s="2" t="s">
        <v>16</v>
      </c>
      <c r="E53" s="2">
        <v>34457.0</v>
      </c>
      <c r="F53" s="2">
        <v>0.0</v>
      </c>
      <c r="G53" s="2">
        <v>222715.0</v>
      </c>
      <c r="H53" s="2">
        <v>0.155</v>
      </c>
      <c r="I53" s="2">
        <v>12090.544</v>
      </c>
      <c r="M53" s="6" t="s">
        <v>24</v>
      </c>
      <c r="N53" s="7" t="str">
        <f>N52</f>
        <v>nlpaueb/legal-bert-base-uncased</v>
      </c>
      <c r="O53" s="6"/>
      <c r="P53" s="6"/>
      <c r="Q53" s="8">
        <f t="shared" ref="Q53:S53" si="3">SUM(Q38:Q52)</f>
        <v>1463563</v>
      </c>
      <c r="R53" s="8">
        <f t="shared" si="3"/>
        <v>0</v>
      </c>
      <c r="S53" s="8">
        <f t="shared" si="3"/>
        <v>11512254</v>
      </c>
      <c r="T53" s="8">
        <f>ROUND(Q53/S53,3)</f>
        <v>0.127</v>
      </c>
      <c r="U53" s="8">
        <f>SUM(U38:U52)</f>
        <v>656829.35</v>
      </c>
    </row>
    <row r="54" ht="15.75" customHeight="1">
      <c r="A54" s="2" t="s">
        <v>45</v>
      </c>
      <c r="B54" s="2" t="s">
        <v>20</v>
      </c>
      <c r="C54" s="2" t="s">
        <v>23</v>
      </c>
      <c r="D54" s="2" t="s">
        <v>17</v>
      </c>
      <c r="E54" s="2">
        <v>235108.0</v>
      </c>
      <c r="F54" s="2">
        <v>0.0</v>
      </c>
      <c r="G54" s="2">
        <v>2082239.0</v>
      </c>
      <c r="H54" s="2">
        <v>0.113</v>
      </c>
      <c r="I54" s="2">
        <v>108661.582</v>
      </c>
      <c r="M54" s="2"/>
      <c r="N54" s="2"/>
      <c r="O54" s="2"/>
      <c r="P54" s="2"/>
      <c r="Q54" s="2"/>
      <c r="R54" s="2"/>
      <c r="S54" s="2"/>
      <c r="T54" s="2"/>
      <c r="U54" s="2"/>
    </row>
    <row r="55" ht="15.75" customHeight="1">
      <c r="A55" s="2" t="s">
        <v>45</v>
      </c>
      <c r="B55" s="2" t="s">
        <v>22</v>
      </c>
      <c r="C55" s="2" t="s">
        <v>23</v>
      </c>
      <c r="D55" s="2" t="s">
        <v>15</v>
      </c>
      <c r="E55" s="2">
        <v>67335.0</v>
      </c>
      <c r="F55" s="2">
        <v>0.0</v>
      </c>
      <c r="G55" s="2">
        <v>378896.0</v>
      </c>
      <c r="H55" s="2">
        <v>0.178</v>
      </c>
      <c r="I55" s="2">
        <v>17813.425</v>
      </c>
      <c r="M55" s="2" t="s">
        <v>45</v>
      </c>
      <c r="N55" s="2" t="s">
        <v>20</v>
      </c>
      <c r="O55" s="2" t="s">
        <v>14</v>
      </c>
      <c r="P55" s="2" t="s">
        <v>15</v>
      </c>
      <c r="Q55" s="2">
        <v>0.0</v>
      </c>
      <c r="R55" s="2">
        <v>0.0</v>
      </c>
      <c r="S55" s="2">
        <v>0.0</v>
      </c>
      <c r="T55" s="2" t="s">
        <v>46</v>
      </c>
      <c r="U55" s="2">
        <v>2976.442</v>
      </c>
    </row>
    <row r="56" ht="15.75" customHeight="1">
      <c r="A56" s="2" t="s">
        <v>45</v>
      </c>
      <c r="B56" s="2" t="s">
        <v>22</v>
      </c>
      <c r="C56" s="2" t="s">
        <v>23</v>
      </c>
      <c r="D56" s="2" t="s">
        <v>16</v>
      </c>
      <c r="E56" s="2">
        <v>32513.0</v>
      </c>
      <c r="F56" s="2">
        <v>0.0</v>
      </c>
      <c r="G56" s="2">
        <v>225149.0</v>
      </c>
      <c r="H56" s="2">
        <v>0.144</v>
      </c>
      <c r="I56" s="2">
        <v>12037.251</v>
      </c>
      <c r="M56" s="2" t="s">
        <v>45</v>
      </c>
      <c r="N56" s="2" t="s">
        <v>20</v>
      </c>
      <c r="O56" s="2" t="s">
        <v>14</v>
      </c>
      <c r="P56" s="2" t="s">
        <v>16</v>
      </c>
      <c r="Q56" s="2">
        <v>0.0</v>
      </c>
      <c r="R56" s="2">
        <v>0.0</v>
      </c>
      <c r="S56" s="2">
        <v>0.0</v>
      </c>
      <c r="T56" s="2" t="s">
        <v>46</v>
      </c>
      <c r="U56" s="2">
        <v>3068.031</v>
      </c>
    </row>
    <row r="57" ht="15.75" customHeight="1">
      <c r="A57" s="2" t="s">
        <v>45</v>
      </c>
      <c r="B57" s="2" t="s">
        <v>22</v>
      </c>
      <c r="C57" s="2" t="s">
        <v>23</v>
      </c>
      <c r="D57" s="2" t="s">
        <v>17</v>
      </c>
      <c r="E57" s="2">
        <v>161962.0</v>
      </c>
      <c r="F57" s="2">
        <v>0.0</v>
      </c>
      <c r="G57" s="2">
        <v>2228185.0</v>
      </c>
      <c r="H57" s="2">
        <v>0.073</v>
      </c>
      <c r="I57" s="2">
        <v>120866.07</v>
      </c>
      <c r="M57" s="2" t="s">
        <v>45</v>
      </c>
      <c r="N57" s="2" t="s">
        <v>20</v>
      </c>
      <c r="O57" s="2" t="s">
        <v>14</v>
      </c>
      <c r="P57" s="2" t="s">
        <v>17</v>
      </c>
      <c r="Q57" s="2">
        <v>0.0</v>
      </c>
      <c r="R57" s="2">
        <v>0.0</v>
      </c>
      <c r="S57" s="2">
        <v>0.0</v>
      </c>
      <c r="T57" s="2" t="s">
        <v>46</v>
      </c>
      <c r="U57" s="2">
        <v>18796.668</v>
      </c>
    </row>
    <row r="58" ht="15.75" customHeight="1">
      <c r="A58" s="4" t="s">
        <v>24</v>
      </c>
      <c r="B58" s="4"/>
      <c r="C58" s="4"/>
      <c r="D58" s="4"/>
      <c r="E58" s="5">
        <f>SUM(E46:E57)</f>
        <v>1209933</v>
      </c>
      <c r="F58" s="4"/>
      <c r="G58" s="5">
        <f>SUM(G46:G57)</f>
        <v>10960409</v>
      </c>
      <c r="H58" s="5">
        <f>ROUND(E58/G58,3)</f>
        <v>0.11</v>
      </c>
      <c r="I58" s="5">
        <f>SUM(I46:I57)</f>
        <v>650404.538</v>
      </c>
      <c r="M58" s="2" t="s">
        <v>45</v>
      </c>
      <c r="N58" s="2" t="s">
        <v>20</v>
      </c>
      <c r="O58" s="2" t="s">
        <v>19</v>
      </c>
      <c r="P58" s="2" t="s">
        <v>15</v>
      </c>
      <c r="Q58" s="2">
        <v>755.0</v>
      </c>
      <c r="R58" s="2">
        <v>0.0</v>
      </c>
      <c r="S58" s="2">
        <v>82050.0</v>
      </c>
      <c r="T58" s="2">
        <v>0.009</v>
      </c>
      <c r="U58" s="2">
        <v>4763.911</v>
      </c>
    </row>
    <row r="59" ht="15.75" customHeight="1">
      <c r="M59" s="2" t="s">
        <v>45</v>
      </c>
      <c r="N59" s="2" t="s">
        <v>20</v>
      </c>
      <c r="O59" s="2" t="s">
        <v>19</v>
      </c>
      <c r="P59" s="2" t="s">
        <v>16</v>
      </c>
      <c r="Q59" s="2">
        <v>1588.0</v>
      </c>
      <c r="R59" s="2">
        <v>0.0</v>
      </c>
      <c r="S59" s="2">
        <v>46466.0</v>
      </c>
      <c r="T59" s="2">
        <v>0.034</v>
      </c>
      <c r="U59" s="2">
        <v>4050.354</v>
      </c>
    </row>
    <row r="60" ht="15.75" customHeight="1">
      <c r="A60" s="2" t="s">
        <v>45</v>
      </c>
      <c r="B60" s="2" t="s">
        <v>13</v>
      </c>
      <c r="C60" s="2" t="s">
        <v>25</v>
      </c>
      <c r="D60" s="2" t="s">
        <v>15</v>
      </c>
      <c r="E60" s="2">
        <v>87067.0</v>
      </c>
      <c r="F60" s="2">
        <v>0.0</v>
      </c>
      <c r="G60" s="2">
        <v>479118.0</v>
      </c>
      <c r="H60" s="2">
        <v>0.182</v>
      </c>
      <c r="I60" s="2">
        <v>26356.027</v>
      </c>
      <c r="M60" s="2" t="s">
        <v>45</v>
      </c>
      <c r="N60" s="2" t="s">
        <v>20</v>
      </c>
      <c r="O60" s="2" t="s">
        <v>19</v>
      </c>
      <c r="P60" s="2" t="s">
        <v>17</v>
      </c>
      <c r="Q60" s="2">
        <v>2329.0</v>
      </c>
      <c r="R60" s="2">
        <v>0.0</v>
      </c>
      <c r="S60" s="2">
        <v>178361.0</v>
      </c>
      <c r="T60" s="2">
        <v>0.013</v>
      </c>
      <c r="U60" s="2">
        <v>16304.421</v>
      </c>
    </row>
    <row r="61" ht="15.75" customHeight="1">
      <c r="A61" s="2" t="s">
        <v>45</v>
      </c>
      <c r="B61" s="2" t="s">
        <v>13</v>
      </c>
      <c r="C61" s="2" t="s">
        <v>25</v>
      </c>
      <c r="D61" s="2" t="s">
        <v>16</v>
      </c>
      <c r="E61" s="2">
        <v>75062.0</v>
      </c>
      <c r="F61" s="2">
        <v>0.0</v>
      </c>
      <c r="G61" s="2">
        <v>523481.0</v>
      </c>
      <c r="H61" s="2">
        <v>0.143</v>
      </c>
      <c r="I61" s="2">
        <v>27311.412</v>
      </c>
      <c r="M61" s="2" t="s">
        <v>45</v>
      </c>
      <c r="N61" s="2" t="s">
        <v>20</v>
      </c>
      <c r="O61" s="2" t="s">
        <v>21</v>
      </c>
      <c r="P61" s="2" t="s">
        <v>15</v>
      </c>
      <c r="Q61" s="2">
        <v>39252.0</v>
      </c>
      <c r="R61" s="2">
        <v>0.0</v>
      </c>
      <c r="S61" s="2">
        <v>356686.0</v>
      </c>
      <c r="T61" s="2">
        <v>0.11</v>
      </c>
      <c r="U61" s="2">
        <v>16470.003</v>
      </c>
    </row>
    <row r="62" ht="15.75" customHeight="1">
      <c r="A62" s="2" t="s">
        <v>45</v>
      </c>
      <c r="B62" s="2" t="s">
        <v>13</v>
      </c>
      <c r="C62" s="2" t="s">
        <v>25</v>
      </c>
      <c r="D62" s="2" t="s">
        <v>17</v>
      </c>
      <c r="E62" s="2">
        <v>854355.0</v>
      </c>
      <c r="F62" s="2">
        <v>0.0</v>
      </c>
      <c r="G62" s="2">
        <v>4537807.0</v>
      </c>
      <c r="H62" s="2">
        <v>0.188</v>
      </c>
      <c r="I62" s="2">
        <v>260973.595</v>
      </c>
      <c r="M62" s="2" t="s">
        <v>45</v>
      </c>
      <c r="N62" s="2" t="s">
        <v>20</v>
      </c>
      <c r="O62" s="2" t="s">
        <v>21</v>
      </c>
      <c r="P62" s="2" t="s">
        <v>16</v>
      </c>
      <c r="Q62" s="2">
        <v>24186.0</v>
      </c>
      <c r="R62" s="2">
        <v>0.0</v>
      </c>
      <c r="S62" s="2">
        <v>222715.0</v>
      </c>
      <c r="T62" s="2">
        <v>0.109</v>
      </c>
      <c r="U62" s="2">
        <v>11725.54</v>
      </c>
    </row>
    <row r="63" ht="15.75" customHeight="1">
      <c r="A63" s="2" t="s">
        <v>45</v>
      </c>
      <c r="B63" s="2" t="s">
        <v>18</v>
      </c>
      <c r="C63" s="2" t="s">
        <v>25</v>
      </c>
      <c r="D63" s="2" t="s">
        <v>15</v>
      </c>
      <c r="E63" s="2">
        <v>79943.0</v>
      </c>
      <c r="F63" s="2">
        <v>0.0</v>
      </c>
      <c r="G63" s="2">
        <v>447564.0</v>
      </c>
      <c r="H63" s="2">
        <v>0.179</v>
      </c>
      <c r="I63" s="2">
        <v>39248.218</v>
      </c>
      <c r="M63" s="2" t="s">
        <v>45</v>
      </c>
      <c r="N63" s="2" t="s">
        <v>20</v>
      </c>
      <c r="O63" s="2" t="s">
        <v>21</v>
      </c>
      <c r="P63" s="2" t="s">
        <v>17</v>
      </c>
      <c r="Q63" s="2">
        <v>119118.0</v>
      </c>
      <c r="R63" s="2">
        <v>0.0</v>
      </c>
      <c r="S63" s="2">
        <v>2082239.0</v>
      </c>
      <c r="T63" s="2">
        <v>0.057</v>
      </c>
      <c r="U63" s="2">
        <v>108611.9</v>
      </c>
    </row>
    <row r="64" ht="15.75" customHeight="1">
      <c r="A64" s="2" t="s">
        <v>45</v>
      </c>
      <c r="B64" s="2" t="s">
        <v>18</v>
      </c>
      <c r="C64" s="2" t="s">
        <v>25</v>
      </c>
      <c r="D64" s="2" t="s">
        <v>16</v>
      </c>
      <c r="E64" s="2">
        <v>78628.0</v>
      </c>
      <c r="F64" s="2">
        <v>0.0</v>
      </c>
      <c r="G64" s="2">
        <v>511419.0</v>
      </c>
      <c r="H64" s="2">
        <v>0.154</v>
      </c>
      <c r="I64" s="2">
        <v>41827.247</v>
      </c>
      <c r="M64" s="2" t="s">
        <v>45</v>
      </c>
      <c r="N64" s="2" t="s">
        <v>20</v>
      </c>
      <c r="O64" s="2" t="s">
        <v>23</v>
      </c>
      <c r="P64" s="2" t="s">
        <v>15</v>
      </c>
      <c r="Q64" s="2">
        <v>59587.0</v>
      </c>
      <c r="R64" s="2">
        <v>0.0</v>
      </c>
      <c r="S64" s="2">
        <v>356686.0</v>
      </c>
      <c r="T64" s="2">
        <v>0.167</v>
      </c>
      <c r="U64" s="2">
        <v>16592.659</v>
      </c>
    </row>
    <row r="65" ht="15.75" customHeight="1">
      <c r="A65" s="2" t="s">
        <v>45</v>
      </c>
      <c r="B65" s="2" t="s">
        <v>18</v>
      </c>
      <c r="C65" s="2" t="s">
        <v>25</v>
      </c>
      <c r="D65" s="2" t="s">
        <v>17</v>
      </c>
      <c r="E65" s="2">
        <v>861314.0</v>
      </c>
      <c r="F65" s="2">
        <v>0.0</v>
      </c>
      <c r="G65" s="2">
        <v>4292279.0</v>
      </c>
      <c r="H65" s="2">
        <v>0.201</v>
      </c>
      <c r="I65" s="2">
        <v>372383.308</v>
      </c>
      <c r="M65" s="2" t="s">
        <v>45</v>
      </c>
      <c r="N65" s="2" t="s">
        <v>20</v>
      </c>
      <c r="O65" s="2" t="s">
        <v>23</v>
      </c>
      <c r="P65" s="2" t="s">
        <v>16</v>
      </c>
      <c r="Q65" s="2">
        <v>34457.0</v>
      </c>
      <c r="R65" s="2">
        <v>0.0</v>
      </c>
      <c r="S65" s="2">
        <v>222715.0</v>
      </c>
      <c r="T65" s="2">
        <v>0.155</v>
      </c>
      <c r="U65" s="2">
        <v>12090.544</v>
      </c>
    </row>
    <row r="66" ht="15.75" customHeight="1">
      <c r="A66" s="2" t="s">
        <v>45</v>
      </c>
      <c r="B66" s="2" t="s">
        <v>20</v>
      </c>
      <c r="C66" s="2" t="s">
        <v>25</v>
      </c>
      <c r="D66" s="2" t="s">
        <v>15</v>
      </c>
      <c r="E66" s="2">
        <v>174605.0</v>
      </c>
      <c r="F66" s="2">
        <v>0.0</v>
      </c>
      <c r="G66" s="2">
        <v>447564.0</v>
      </c>
      <c r="H66" s="2">
        <v>0.39</v>
      </c>
      <c r="I66" s="2">
        <v>24661.33</v>
      </c>
      <c r="M66" s="2" t="s">
        <v>45</v>
      </c>
      <c r="N66" s="2" t="s">
        <v>20</v>
      </c>
      <c r="O66" s="2" t="s">
        <v>23</v>
      </c>
      <c r="P66" s="2" t="s">
        <v>17</v>
      </c>
      <c r="Q66" s="2">
        <v>235108.0</v>
      </c>
      <c r="R66" s="2">
        <v>0.0</v>
      </c>
      <c r="S66" s="2">
        <v>2082239.0</v>
      </c>
      <c r="T66" s="2">
        <v>0.113</v>
      </c>
      <c r="U66" s="2">
        <v>108661.582</v>
      </c>
    </row>
    <row r="67" ht="15.75" customHeight="1">
      <c r="A67" s="2" t="s">
        <v>45</v>
      </c>
      <c r="B67" s="2" t="s">
        <v>20</v>
      </c>
      <c r="C67" s="2" t="s">
        <v>25</v>
      </c>
      <c r="D67" s="2" t="s">
        <v>16</v>
      </c>
      <c r="E67" s="2">
        <v>206377.0</v>
      </c>
      <c r="F67" s="2">
        <v>0.0</v>
      </c>
      <c r="G67" s="2">
        <v>511419.0</v>
      </c>
      <c r="H67" s="2">
        <v>0.404</v>
      </c>
      <c r="I67" s="2">
        <v>26255.63</v>
      </c>
      <c r="M67" s="2" t="s">
        <v>45</v>
      </c>
      <c r="N67" s="2" t="s">
        <v>20</v>
      </c>
      <c r="O67" s="2" t="s">
        <v>25</v>
      </c>
      <c r="P67" s="2" t="s">
        <v>15</v>
      </c>
      <c r="Q67" s="2">
        <v>174605.0</v>
      </c>
      <c r="R67" s="2">
        <v>0.0</v>
      </c>
      <c r="S67" s="2">
        <v>447564.0</v>
      </c>
      <c r="T67" s="2">
        <v>0.39</v>
      </c>
      <c r="U67" s="2">
        <v>24661.33</v>
      </c>
    </row>
    <row r="68" ht="15.75" customHeight="1">
      <c r="A68" s="2" t="s">
        <v>45</v>
      </c>
      <c r="B68" s="2" t="s">
        <v>20</v>
      </c>
      <c r="C68" s="2" t="s">
        <v>25</v>
      </c>
      <c r="D68" s="2" t="s">
        <v>17</v>
      </c>
      <c r="E68" s="2">
        <v>1489162.0</v>
      </c>
      <c r="F68" s="2">
        <v>0.0</v>
      </c>
      <c r="G68" s="2">
        <v>4292279.0</v>
      </c>
      <c r="H68" s="2">
        <v>0.347</v>
      </c>
      <c r="I68" s="2">
        <v>240767.843</v>
      </c>
      <c r="M68" s="2" t="s">
        <v>45</v>
      </c>
      <c r="N68" s="2" t="s">
        <v>20</v>
      </c>
      <c r="O68" s="2" t="s">
        <v>25</v>
      </c>
      <c r="P68" s="2" t="s">
        <v>16</v>
      </c>
      <c r="Q68" s="2">
        <v>206377.0</v>
      </c>
      <c r="R68" s="2">
        <v>0.0</v>
      </c>
      <c r="S68" s="2">
        <v>511419.0</v>
      </c>
      <c r="T68" s="2">
        <v>0.404</v>
      </c>
      <c r="U68" s="2">
        <v>26255.63</v>
      </c>
    </row>
    <row r="69" ht="15.75" customHeight="1">
      <c r="A69" s="2" t="s">
        <v>45</v>
      </c>
      <c r="B69" s="2" t="s">
        <v>22</v>
      </c>
      <c r="C69" s="2" t="s">
        <v>25</v>
      </c>
      <c r="D69" s="2" t="s">
        <v>15</v>
      </c>
      <c r="E69" s="2">
        <v>72702.0</v>
      </c>
      <c r="F69" s="2">
        <v>0.0</v>
      </c>
      <c r="G69" s="2">
        <v>480820.0</v>
      </c>
      <c r="H69" s="2">
        <v>0.151</v>
      </c>
      <c r="I69" s="2">
        <v>26310.164</v>
      </c>
      <c r="M69" s="2" t="s">
        <v>45</v>
      </c>
      <c r="N69" s="2" t="s">
        <v>20</v>
      </c>
      <c r="O69" s="2" t="s">
        <v>25</v>
      </c>
      <c r="P69" s="2" t="s">
        <v>17</v>
      </c>
      <c r="Q69" s="2">
        <v>1489162.0</v>
      </c>
      <c r="R69" s="2">
        <v>0.0</v>
      </c>
      <c r="S69" s="2">
        <v>4292279.0</v>
      </c>
      <c r="T69" s="2">
        <v>0.347</v>
      </c>
      <c r="U69" s="2">
        <v>240767.843</v>
      </c>
    </row>
    <row r="70" ht="15.75" customHeight="1">
      <c r="A70" s="2" t="s">
        <v>45</v>
      </c>
      <c r="B70" s="2" t="s">
        <v>22</v>
      </c>
      <c r="C70" s="2" t="s">
        <v>25</v>
      </c>
      <c r="D70" s="2" t="s">
        <v>16</v>
      </c>
      <c r="E70" s="2">
        <v>54985.0</v>
      </c>
      <c r="F70" s="2">
        <v>0.0</v>
      </c>
      <c r="G70" s="2">
        <v>522139.0</v>
      </c>
      <c r="H70" s="2">
        <v>0.105</v>
      </c>
      <c r="I70" s="2">
        <v>27762.425</v>
      </c>
      <c r="M70" s="6" t="s">
        <v>24</v>
      </c>
      <c r="N70" s="7" t="str">
        <f>N69</f>
        <v>roberta-base</v>
      </c>
      <c r="O70" s="6"/>
      <c r="P70" s="6"/>
      <c r="Q70" s="8">
        <f t="shared" ref="Q70:S70" si="4">SUM(Q55:Q69)</f>
        <v>2386524</v>
      </c>
      <c r="R70" s="8">
        <f t="shared" si="4"/>
        <v>0</v>
      </c>
      <c r="S70" s="8">
        <f t="shared" si="4"/>
        <v>10881419</v>
      </c>
      <c r="T70" s="8">
        <f>ROUND(Q70/S70,3)</f>
        <v>0.219</v>
      </c>
      <c r="U70" s="8">
        <f>SUM(U55:U69)</f>
        <v>615796.858</v>
      </c>
      <c r="V70" s="5"/>
    </row>
    <row r="71" ht="15.75" customHeight="1">
      <c r="A71" s="2" t="s">
        <v>45</v>
      </c>
      <c r="B71" s="2" t="s">
        <v>22</v>
      </c>
      <c r="C71" s="2" t="s">
        <v>25</v>
      </c>
      <c r="D71" s="2" t="s">
        <v>17</v>
      </c>
      <c r="E71" s="2">
        <v>844342.0</v>
      </c>
      <c r="F71" s="2">
        <v>0.0</v>
      </c>
      <c r="G71" s="2">
        <v>4520962.0</v>
      </c>
      <c r="H71" s="2">
        <v>0.187</v>
      </c>
      <c r="I71" s="2">
        <v>250221.79</v>
      </c>
    </row>
    <row r="72" ht="15.75" customHeight="1">
      <c r="A72" s="4" t="s">
        <v>24</v>
      </c>
      <c r="B72" s="4"/>
      <c r="C72" s="4"/>
      <c r="D72" s="4"/>
      <c r="E72" s="5">
        <f>SUM(E60:E71)</f>
        <v>4878542</v>
      </c>
      <c r="F72" s="4"/>
      <c r="G72" s="5">
        <f>SUM(G60:G71)</f>
        <v>21566851</v>
      </c>
      <c r="H72" s="5">
        <f>ROUND(E72/G72,3)</f>
        <v>0.226</v>
      </c>
      <c r="I72" s="5">
        <f>SUM(I60:I71)</f>
        <v>1364078.989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7</v>
      </c>
      <c r="R72" s="4" t="s">
        <v>8</v>
      </c>
      <c r="S72" s="4" t="s">
        <v>9</v>
      </c>
      <c r="T72" s="4" t="s">
        <v>10</v>
      </c>
      <c r="U72" s="4" t="s">
        <v>11</v>
      </c>
      <c r="V72" s="5"/>
    </row>
    <row r="73" ht="15.75" customHeight="1">
      <c r="M73" s="4" t="s">
        <v>26</v>
      </c>
      <c r="N73" s="4"/>
      <c r="O73" s="4"/>
      <c r="P73" s="4"/>
      <c r="Q73" s="5">
        <f t="shared" ref="Q73:S73" si="5">SUM(Q70,Q53,Q36,Q19)</f>
        <v>7049822</v>
      </c>
      <c r="R73" s="5">
        <f t="shared" si="5"/>
        <v>0</v>
      </c>
      <c r="S73" s="5">
        <f t="shared" si="5"/>
        <v>44743533</v>
      </c>
      <c r="T73" s="5">
        <f>ROUND(Q73/S73,3)</f>
        <v>0.158</v>
      </c>
      <c r="U73" s="5">
        <f>SUM(U70,U53,U36,U19)</f>
        <v>2869677.258</v>
      </c>
    </row>
    <row r="74" ht="15.75" customHeight="1">
      <c r="A74" s="2" t="s">
        <v>3</v>
      </c>
      <c r="B74" s="2" t="s">
        <v>7</v>
      </c>
      <c r="C74" s="2" t="s">
        <v>8</v>
      </c>
      <c r="D74" s="2" t="s">
        <v>9</v>
      </c>
      <c r="E74" s="2" t="s">
        <v>10</v>
      </c>
      <c r="F74" s="2" t="s">
        <v>11</v>
      </c>
      <c r="M74" s="4"/>
      <c r="N74" s="4"/>
      <c r="O74" s="4"/>
      <c r="P74" s="4"/>
      <c r="Q74" s="4"/>
      <c r="R74" s="4"/>
      <c r="S74" s="5"/>
      <c r="T74" s="5"/>
      <c r="U74" s="5"/>
      <c r="V74" s="5"/>
    </row>
    <row r="75" ht="15.75" customHeight="1">
      <c r="A75" s="2" t="s">
        <v>45</v>
      </c>
      <c r="B75" s="2">
        <v>7049822.0</v>
      </c>
      <c r="C75" s="2">
        <v>0.0</v>
      </c>
      <c r="D75" s="2">
        <v>4.4743533E7</v>
      </c>
      <c r="E75" s="2">
        <v>0.158</v>
      </c>
      <c r="F75" s="2">
        <v>2869677.0</v>
      </c>
    </row>
    <row r="76" ht="15.75" customHeight="1">
      <c r="M76" s="4"/>
      <c r="N76" s="4"/>
      <c r="O76" s="4"/>
      <c r="P76" s="4"/>
      <c r="Q76" s="4"/>
      <c r="R76" s="4"/>
      <c r="S76" s="5"/>
      <c r="T76" s="5"/>
      <c r="U76" s="5"/>
      <c r="V76" s="5"/>
    </row>
    <row r="77" ht="15.75" customHeight="1"/>
    <row r="78" ht="15.75" customHeight="1">
      <c r="M78" s="4"/>
      <c r="N78" s="4"/>
      <c r="O78" s="4"/>
      <c r="P78" s="4"/>
      <c r="Q78" s="4"/>
      <c r="R78" s="4"/>
      <c r="S78" s="5"/>
      <c r="T78" s="5"/>
      <c r="U78" s="5"/>
      <c r="V78" s="5"/>
    </row>
    <row r="79" ht="15.75" customHeight="1">
      <c r="A79" s="1" t="s">
        <v>27</v>
      </c>
    </row>
    <row r="80" ht="15.75" customHeight="1">
      <c r="A80" s="3" t="s">
        <v>1</v>
      </c>
    </row>
    <row r="81" ht="15.75" customHeight="1">
      <c r="A81" s="2" t="s">
        <v>28</v>
      </c>
      <c r="B81" s="2" t="s">
        <v>5</v>
      </c>
      <c r="C81" s="2" t="s">
        <v>4</v>
      </c>
      <c r="D81" s="2" t="s">
        <v>6</v>
      </c>
      <c r="E81" s="2" t="s">
        <v>29</v>
      </c>
      <c r="F81" s="2" t="s">
        <v>47</v>
      </c>
      <c r="G81" s="2" t="s">
        <v>31</v>
      </c>
      <c r="H81" s="2" t="s">
        <v>32</v>
      </c>
      <c r="I81" s="2" t="s">
        <v>33</v>
      </c>
      <c r="J81" s="2" t="s">
        <v>48</v>
      </c>
      <c r="K81" s="2" t="s">
        <v>35</v>
      </c>
      <c r="L81" s="2" t="s">
        <v>36</v>
      </c>
      <c r="M81" s="2" t="s">
        <v>37</v>
      </c>
      <c r="N81" s="2" t="s">
        <v>38</v>
      </c>
    </row>
    <row r="82" ht="15.75" customHeight="1">
      <c r="A82" s="2" t="s">
        <v>39</v>
      </c>
      <c r="B82" s="2" t="s">
        <v>14</v>
      </c>
      <c r="C82" s="2" t="s">
        <v>13</v>
      </c>
      <c r="D82" s="2" t="s">
        <v>15</v>
      </c>
      <c r="E82" s="2">
        <v>0.0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>
        <v>0.0</v>
      </c>
      <c r="L82" s="2">
        <v>0.0</v>
      </c>
      <c r="M82" s="13">
        <f t="shared" ref="M82:M94" si="6">SUM(E82:H82)</f>
        <v>0</v>
      </c>
      <c r="N82" s="13">
        <f t="shared" ref="N82:N94" si="7">SUM(K82:L82)</f>
        <v>0</v>
      </c>
    </row>
    <row r="83" ht="15.75" customHeight="1">
      <c r="A83" s="2" t="s">
        <v>39</v>
      </c>
      <c r="B83" s="2" t="s">
        <v>14</v>
      </c>
      <c r="C83" s="2" t="s">
        <v>13</v>
      </c>
      <c r="D83" s="2" t="s">
        <v>16</v>
      </c>
      <c r="E83" s="2">
        <v>0.0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2">
        <v>0.0</v>
      </c>
      <c r="M83" s="13">
        <f t="shared" si="6"/>
        <v>0</v>
      </c>
      <c r="N83" s="13">
        <f t="shared" si="7"/>
        <v>0</v>
      </c>
    </row>
    <row r="84" ht="15.75" customHeight="1">
      <c r="A84" s="2" t="s">
        <v>39</v>
      </c>
      <c r="B84" s="2" t="s">
        <v>14</v>
      </c>
      <c r="C84" s="2" t="s">
        <v>13</v>
      </c>
      <c r="D84" s="2" t="s">
        <v>17</v>
      </c>
      <c r="E84" s="2">
        <v>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>
        <v>0.0</v>
      </c>
      <c r="L84" s="2">
        <v>0.0</v>
      </c>
      <c r="M84" s="13">
        <f t="shared" si="6"/>
        <v>0</v>
      </c>
      <c r="N84" s="13">
        <f t="shared" si="7"/>
        <v>0</v>
      </c>
    </row>
    <row r="85" ht="15.75" customHeight="1">
      <c r="A85" s="2" t="s">
        <v>39</v>
      </c>
      <c r="B85" s="2" t="s">
        <v>14</v>
      </c>
      <c r="C85" s="2" t="s">
        <v>18</v>
      </c>
      <c r="D85" s="2" t="s">
        <v>15</v>
      </c>
      <c r="E85" s="2">
        <v>0.0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>
        <v>0.0</v>
      </c>
      <c r="L85" s="2">
        <v>0.0</v>
      </c>
      <c r="M85" s="13">
        <f t="shared" si="6"/>
        <v>0</v>
      </c>
      <c r="N85" s="13">
        <f t="shared" si="7"/>
        <v>0</v>
      </c>
    </row>
    <row r="86" ht="15.75" customHeight="1">
      <c r="A86" s="2" t="s">
        <v>39</v>
      </c>
      <c r="B86" s="2" t="s">
        <v>14</v>
      </c>
      <c r="C86" s="2" t="s">
        <v>18</v>
      </c>
      <c r="D86" s="2" t="s">
        <v>16</v>
      </c>
      <c r="E86" s="2">
        <v>0.0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2">
        <v>0.0</v>
      </c>
      <c r="M86" s="13">
        <f t="shared" si="6"/>
        <v>0</v>
      </c>
      <c r="N86" s="13">
        <f t="shared" si="7"/>
        <v>0</v>
      </c>
    </row>
    <row r="87" ht="15.75" customHeight="1">
      <c r="A87" s="2" t="s">
        <v>39</v>
      </c>
      <c r="B87" s="2" t="s">
        <v>14</v>
      </c>
      <c r="C87" s="2" t="s">
        <v>18</v>
      </c>
      <c r="D87" s="2" t="s">
        <v>17</v>
      </c>
      <c r="E87" s="2">
        <v>0.0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>
        <v>0.0</v>
      </c>
      <c r="L87" s="2">
        <v>0.0</v>
      </c>
      <c r="M87" s="13">
        <f t="shared" si="6"/>
        <v>0</v>
      </c>
      <c r="N87" s="13">
        <f t="shared" si="7"/>
        <v>0</v>
      </c>
    </row>
    <row r="88" ht="15.75" customHeight="1">
      <c r="A88" s="2" t="s">
        <v>39</v>
      </c>
      <c r="B88" s="2" t="s">
        <v>14</v>
      </c>
      <c r="C88" s="2" t="s">
        <v>20</v>
      </c>
      <c r="D88" s="2" t="s">
        <v>15</v>
      </c>
      <c r="E88" s="2">
        <v>0.0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2">
        <v>0.0</v>
      </c>
      <c r="M88" s="13">
        <f t="shared" si="6"/>
        <v>0</v>
      </c>
      <c r="N88" s="13">
        <f t="shared" si="7"/>
        <v>0</v>
      </c>
    </row>
    <row r="89" ht="15.75" customHeight="1">
      <c r="A89" s="2" t="s">
        <v>39</v>
      </c>
      <c r="B89" s="2" t="s">
        <v>14</v>
      </c>
      <c r="C89" s="2" t="s">
        <v>20</v>
      </c>
      <c r="D89" s="2" t="s">
        <v>16</v>
      </c>
      <c r="E89" s="2">
        <v>0.0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2">
        <v>0.0</v>
      </c>
      <c r="M89" s="13">
        <f t="shared" si="6"/>
        <v>0</v>
      </c>
      <c r="N89" s="13">
        <f t="shared" si="7"/>
        <v>0</v>
      </c>
    </row>
    <row r="90" ht="15.75" customHeight="1">
      <c r="A90" s="2" t="s">
        <v>39</v>
      </c>
      <c r="B90" s="2" t="s">
        <v>14</v>
      </c>
      <c r="C90" s="2" t="s">
        <v>20</v>
      </c>
      <c r="D90" s="2" t="s">
        <v>17</v>
      </c>
      <c r="E90" s="2">
        <v>0.0</v>
      </c>
      <c r="F90" s="2">
        <v>0.0</v>
      </c>
      <c r="G90" s="2">
        <v>0.0</v>
      </c>
      <c r="H90" s="2">
        <v>0.0</v>
      </c>
      <c r="I90" s="2">
        <v>0.0</v>
      </c>
      <c r="J90" s="2">
        <v>0.0</v>
      </c>
      <c r="K90" s="2">
        <v>0.0</v>
      </c>
      <c r="L90" s="2">
        <v>0.0</v>
      </c>
      <c r="M90" s="13">
        <f t="shared" si="6"/>
        <v>0</v>
      </c>
      <c r="N90" s="13">
        <f t="shared" si="7"/>
        <v>0</v>
      </c>
    </row>
    <row r="91" ht="15.75" customHeight="1">
      <c r="A91" s="2" t="s">
        <v>39</v>
      </c>
      <c r="B91" s="2" t="s">
        <v>14</v>
      </c>
      <c r="C91" s="2" t="s">
        <v>22</v>
      </c>
      <c r="D91" s="2" t="s">
        <v>15</v>
      </c>
      <c r="E91" s="2">
        <v>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2">
        <v>0.0</v>
      </c>
      <c r="M91" s="13">
        <f t="shared" si="6"/>
        <v>0</v>
      </c>
      <c r="N91" s="13">
        <f t="shared" si="7"/>
        <v>0</v>
      </c>
    </row>
    <row r="92" ht="15.75" customHeight="1">
      <c r="A92" s="2" t="s">
        <v>39</v>
      </c>
      <c r="B92" s="2" t="s">
        <v>14</v>
      </c>
      <c r="C92" s="2" t="s">
        <v>22</v>
      </c>
      <c r="D92" s="2" t="s">
        <v>16</v>
      </c>
      <c r="E92" s="2">
        <v>0.0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>
        <v>0.0</v>
      </c>
      <c r="L92" s="2">
        <v>0.0</v>
      </c>
      <c r="M92" s="13">
        <f t="shared" si="6"/>
        <v>0</v>
      </c>
      <c r="N92" s="13">
        <f t="shared" si="7"/>
        <v>0</v>
      </c>
    </row>
    <row r="93" ht="15.75" customHeight="1">
      <c r="A93" s="2" t="s">
        <v>39</v>
      </c>
      <c r="B93" s="2" t="s">
        <v>14</v>
      </c>
      <c r="C93" s="2" t="s">
        <v>22</v>
      </c>
      <c r="D93" s="2" t="s">
        <v>17</v>
      </c>
      <c r="E93" s="2">
        <v>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2">
        <v>0.0</v>
      </c>
      <c r="M93" s="13">
        <f t="shared" si="6"/>
        <v>0</v>
      </c>
      <c r="N93" s="13">
        <f t="shared" si="7"/>
        <v>0</v>
      </c>
    </row>
    <row r="94" ht="15.75" customHeight="1">
      <c r="A94" s="2" t="s">
        <v>40</v>
      </c>
      <c r="B94" s="2" t="s">
        <v>14</v>
      </c>
      <c r="E94" s="2">
        <v>0.0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0.0</v>
      </c>
      <c r="L94" s="2">
        <v>0.0</v>
      </c>
      <c r="M94" s="13">
        <f t="shared" si="6"/>
        <v>0</v>
      </c>
      <c r="N94" s="13">
        <f t="shared" si="7"/>
        <v>0</v>
      </c>
    </row>
    <row r="95" ht="15.75" customHeight="1"/>
    <row r="96" ht="15.75" customHeight="1">
      <c r="A96" s="2" t="s">
        <v>39</v>
      </c>
      <c r="B96" s="2" t="s">
        <v>19</v>
      </c>
      <c r="C96" s="2" t="s">
        <v>13</v>
      </c>
      <c r="D96" s="2" t="s">
        <v>15</v>
      </c>
      <c r="E96" s="2">
        <v>5868.0</v>
      </c>
      <c r="F96" s="2">
        <v>4319.0</v>
      </c>
      <c r="G96" s="2">
        <v>1815.0</v>
      </c>
      <c r="H96" s="2">
        <v>3111.0</v>
      </c>
      <c r="I96" s="2">
        <v>481.0</v>
      </c>
      <c r="J96" s="2">
        <v>4425.0</v>
      </c>
      <c r="K96" s="2">
        <v>10.0</v>
      </c>
      <c r="L96" s="2">
        <v>66598.0</v>
      </c>
      <c r="M96" s="13">
        <f t="shared" ref="M96:M108" si="8">SUM(E96:H96)</f>
        <v>15113</v>
      </c>
      <c r="N96" s="13">
        <f t="shared" ref="N96:N108" si="9">SUM(K96:L96)</f>
        <v>66608</v>
      </c>
    </row>
    <row r="97" ht="15.75" customHeight="1">
      <c r="A97" s="2" t="s">
        <v>39</v>
      </c>
      <c r="B97" s="2" t="s">
        <v>19</v>
      </c>
      <c r="C97" s="2" t="s">
        <v>13</v>
      </c>
      <c r="D97" s="2" t="s">
        <v>16</v>
      </c>
      <c r="E97" s="2">
        <v>200.0</v>
      </c>
      <c r="F97" s="2">
        <v>59.0</v>
      </c>
      <c r="G97" s="2">
        <v>91.0</v>
      </c>
      <c r="H97" s="2">
        <v>185.0</v>
      </c>
      <c r="I97" s="2">
        <v>111.0</v>
      </c>
      <c r="J97" s="2">
        <v>0.0</v>
      </c>
      <c r="K97" s="2">
        <v>2.0</v>
      </c>
      <c r="L97" s="2">
        <v>45818.0</v>
      </c>
      <c r="M97" s="13">
        <f t="shared" si="8"/>
        <v>535</v>
      </c>
      <c r="N97" s="13">
        <f t="shared" si="9"/>
        <v>45820</v>
      </c>
    </row>
    <row r="98" ht="15.75" customHeight="1">
      <c r="A98" s="2" t="s">
        <v>39</v>
      </c>
      <c r="B98" s="2" t="s">
        <v>19</v>
      </c>
      <c r="C98" s="2" t="s">
        <v>13</v>
      </c>
      <c r="D98" s="2" t="s">
        <v>17</v>
      </c>
      <c r="E98" s="2">
        <v>57.0</v>
      </c>
      <c r="F98" s="2">
        <v>1103.0</v>
      </c>
      <c r="G98" s="2">
        <v>0.0</v>
      </c>
      <c r="H98" s="2">
        <v>374.0</v>
      </c>
      <c r="I98" s="2">
        <v>45.0</v>
      </c>
      <c r="J98" s="2">
        <v>1530.0</v>
      </c>
      <c r="K98" s="2">
        <v>0.0</v>
      </c>
      <c r="L98" s="2">
        <v>182035.0</v>
      </c>
      <c r="M98" s="13">
        <f t="shared" si="8"/>
        <v>1534</v>
      </c>
      <c r="N98" s="13">
        <f t="shared" si="9"/>
        <v>182035</v>
      </c>
    </row>
    <row r="99" ht="15.75" customHeight="1">
      <c r="A99" s="2" t="s">
        <v>39</v>
      </c>
      <c r="B99" s="2" t="s">
        <v>19</v>
      </c>
      <c r="C99" s="2" t="s">
        <v>18</v>
      </c>
      <c r="D99" s="2" t="s">
        <v>15</v>
      </c>
      <c r="E99" s="2">
        <v>579.0</v>
      </c>
      <c r="F99" s="2">
        <v>36.0</v>
      </c>
      <c r="G99" s="2">
        <v>9.0</v>
      </c>
      <c r="H99" s="2">
        <v>325.0</v>
      </c>
      <c r="I99" s="2">
        <v>24.0</v>
      </c>
      <c r="J99" s="2">
        <v>72.0</v>
      </c>
      <c r="K99" s="2">
        <v>0.0</v>
      </c>
      <c r="L99" s="2">
        <v>81005.0</v>
      </c>
      <c r="M99" s="13">
        <f t="shared" si="8"/>
        <v>949</v>
      </c>
      <c r="N99" s="13">
        <f t="shared" si="9"/>
        <v>81005</v>
      </c>
    </row>
    <row r="100" ht="15.75" customHeight="1">
      <c r="A100" s="2" t="s">
        <v>39</v>
      </c>
      <c r="B100" s="2" t="s">
        <v>19</v>
      </c>
      <c r="C100" s="2" t="s">
        <v>18</v>
      </c>
      <c r="D100" s="2" t="s">
        <v>16</v>
      </c>
      <c r="E100" s="2">
        <v>1296.0</v>
      </c>
      <c r="F100" s="2">
        <v>977.0</v>
      </c>
      <c r="G100" s="2">
        <v>60.0</v>
      </c>
      <c r="H100" s="2">
        <v>306.0</v>
      </c>
      <c r="I100" s="2">
        <v>5671.0</v>
      </c>
      <c r="J100" s="2">
        <v>666.0</v>
      </c>
      <c r="K100" s="2">
        <v>0.0</v>
      </c>
      <c r="L100" s="2">
        <v>37490.0</v>
      </c>
      <c r="M100" s="13">
        <f t="shared" si="8"/>
        <v>2639</v>
      </c>
      <c r="N100" s="13">
        <f t="shared" si="9"/>
        <v>37490</v>
      </c>
    </row>
    <row r="101" ht="15.75" customHeight="1">
      <c r="A101" s="2" t="s">
        <v>39</v>
      </c>
      <c r="B101" s="2" t="s">
        <v>19</v>
      </c>
      <c r="C101" s="2" t="s">
        <v>18</v>
      </c>
      <c r="D101" s="2" t="s">
        <v>17</v>
      </c>
      <c r="E101" s="2">
        <v>1040.0</v>
      </c>
      <c r="F101" s="2">
        <v>7076.0</v>
      </c>
      <c r="G101" s="2">
        <v>436.0</v>
      </c>
      <c r="H101" s="2">
        <v>635.0</v>
      </c>
      <c r="I101" s="2">
        <v>159.0</v>
      </c>
      <c r="J101" s="2">
        <v>1014.0</v>
      </c>
      <c r="K101" s="2">
        <v>11.0</v>
      </c>
      <c r="L101" s="2">
        <v>167990.0</v>
      </c>
      <c r="M101" s="13">
        <f t="shared" si="8"/>
        <v>9187</v>
      </c>
      <c r="N101" s="13">
        <f t="shared" si="9"/>
        <v>168001</v>
      </c>
    </row>
    <row r="102" ht="15.75" customHeight="1">
      <c r="A102" s="2" t="s">
        <v>39</v>
      </c>
      <c r="B102" s="2" t="s">
        <v>19</v>
      </c>
      <c r="C102" s="2" t="s">
        <v>20</v>
      </c>
      <c r="D102" s="2" t="s">
        <v>15</v>
      </c>
      <c r="E102" s="2">
        <v>475.0</v>
      </c>
      <c r="F102" s="2">
        <v>181.0</v>
      </c>
      <c r="G102" s="2">
        <v>49.0</v>
      </c>
      <c r="H102" s="2">
        <v>50.0</v>
      </c>
      <c r="I102" s="2">
        <v>86.0</v>
      </c>
      <c r="J102" s="2">
        <v>22.0</v>
      </c>
      <c r="K102" s="2">
        <v>0.0</v>
      </c>
      <c r="L102" s="2">
        <v>81187.0</v>
      </c>
      <c r="M102" s="13">
        <f t="shared" si="8"/>
        <v>755</v>
      </c>
      <c r="N102" s="13">
        <f t="shared" si="9"/>
        <v>81187</v>
      </c>
    </row>
    <row r="103" ht="15.75" customHeight="1">
      <c r="A103" s="2" t="s">
        <v>39</v>
      </c>
      <c r="B103" s="2" t="s">
        <v>19</v>
      </c>
      <c r="C103" s="2" t="s">
        <v>20</v>
      </c>
      <c r="D103" s="2" t="s">
        <v>16</v>
      </c>
      <c r="E103" s="2">
        <v>985.0</v>
      </c>
      <c r="F103" s="2">
        <v>353.0</v>
      </c>
      <c r="G103" s="2">
        <v>46.0</v>
      </c>
      <c r="H103" s="2">
        <v>204.0</v>
      </c>
      <c r="I103" s="2">
        <v>4926.0</v>
      </c>
      <c r="J103" s="2">
        <v>67.0</v>
      </c>
      <c r="K103" s="2">
        <v>4.0</v>
      </c>
      <c r="L103" s="2">
        <v>39881.0</v>
      </c>
      <c r="M103" s="13">
        <f t="shared" si="8"/>
        <v>1588</v>
      </c>
      <c r="N103" s="13">
        <f t="shared" si="9"/>
        <v>39885</v>
      </c>
    </row>
    <row r="104" ht="15.75" customHeight="1">
      <c r="A104" s="2" t="s">
        <v>39</v>
      </c>
      <c r="B104" s="2" t="s">
        <v>19</v>
      </c>
      <c r="C104" s="2" t="s">
        <v>20</v>
      </c>
      <c r="D104" s="2" t="s">
        <v>17</v>
      </c>
      <c r="E104" s="2">
        <v>977.0</v>
      </c>
      <c r="F104" s="2">
        <v>236.0</v>
      </c>
      <c r="G104" s="2">
        <v>164.0</v>
      </c>
      <c r="H104" s="2">
        <v>952.0</v>
      </c>
      <c r="I104" s="2">
        <v>249.0</v>
      </c>
      <c r="J104" s="2">
        <v>269.0</v>
      </c>
      <c r="K104" s="2">
        <v>7.0</v>
      </c>
      <c r="L104" s="2">
        <v>175507.0</v>
      </c>
      <c r="M104" s="13">
        <f t="shared" si="8"/>
        <v>2329</v>
      </c>
      <c r="N104" s="13">
        <f t="shared" si="9"/>
        <v>175514</v>
      </c>
    </row>
    <row r="105" ht="15.75" customHeight="1">
      <c r="A105" s="2" t="s">
        <v>39</v>
      </c>
      <c r="B105" s="2" t="s">
        <v>19</v>
      </c>
      <c r="C105" s="2" t="s">
        <v>22</v>
      </c>
      <c r="D105" s="2" t="s">
        <v>15</v>
      </c>
      <c r="E105" s="2">
        <v>640.0</v>
      </c>
      <c r="F105" s="2">
        <v>134.0</v>
      </c>
      <c r="G105" s="2">
        <v>1006.0</v>
      </c>
      <c r="H105" s="2">
        <v>757.0</v>
      </c>
      <c r="I105" s="2">
        <v>248.0</v>
      </c>
      <c r="J105" s="2">
        <v>23.0</v>
      </c>
      <c r="K105" s="2">
        <v>0.0</v>
      </c>
      <c r="L105" s="2">
        <v>81992.0</v>
      </c>
      <c r="M105" s="13">
        <f t="shared" si="8"/>
        <v>2537</v>
      </c>
      <c r="N105" s="13">
        <f t="shared" si="9"/>
        <v>81992</v>
      </c>
    </row>
    <row r="106" ht="15.75" customHeight="1">
      <c r="A106" s="2" t="s">
        <v>39</v>
      </c>
      <c r="B106" s="2" t="s">
        <v>19</v>
      </c>
      <c r="C106" s="2" t="s">
        <v>22</v>
      </c>
      <c r="D106" s="2" t="s">
        <v>16</v>
      </c>
      <c r="E106" s="2">
        <v>63.0</v>
      </c>
      <c r="F106" s="2">
        <v>6997.0</v>
      </c>
      <c r="G106" s="2">
        <v>45.0</v>
      </c>
      <c r="H106" s="2">
        <v>91.0</v>
      </c>
      <c r="I106" s="2">
        <v>27.0</v>
      </c>
      <c r="J106" s="2">
        <v>285.0</v>
      </c>
      <c r="K106" s="2">
        <v>0.0</v>
      </c>
      <c r="L106" s="2">
        <v>38958.0</v>
      </c>
      <c r="M106" s="13">
        <f t="shared" si="8"/>
        <v>7196</v>
      </c>
      <c r="N106" s="13">
        <f t="shared" si="9"/>
        <v>38958</v>
      </c>
    </row>
    <row r="107" ht="15.75" customHeight="1">
      <c r="A107" s="2" t="s">
        <v>39</v>
      </c>
      <c r="B107" s="2" t="s">
        <v>19</v>
      </c>
      <c r="C107" s="2" t="s">
        <v>22</v>
      </c>
      <c r="D107" s="2" t="s">
        <v>17</v>
      </c>
      <c r="E107" s="2">
        <v>142.0</v>
      </c>
      <c r="F107" s="2">
        <v>667.0</v>
      </c>
      <c r="G107" s="2">
        <v>0.0</v>
      </c>
      <c r="H107" s="2">
        <v>216.0</v>
      </c>
      <c r="I107" s="2">
        <v>1.0</v>
      </c>
      <c r="J107" s="2">
        <v>90.0</v>
      </c>
      <c r="K107" s="2">
        <v>0.0</v>
      </c>
      <c r="L107" s="2">
        <v>191491.0</v>
      </c>
      <c r="M107" s="13">
        <f t="shared" si="8"/>
        <v>1025</v>
      </c>
      <c r="N107" s="13">
        <f t="shared" si="9"/>
        <v>191491</v>
      </c>
    </row>
    <row r="108" ht="15.75" customHeight="1">
      <c r="A108" s="2" t="s">
        <v>41</v>
      </c>
      <c r="B108" s="2" t="s">
        <v>19</v>
      </c>
      <c r="E108" s="2">
        <v>12322.0</v>
      </c>
      <c r="F108" s="2">
        <v>22138.0</v>
      </c>
      <c r="G108" s="2">
        <v>3721.0</v>
      </c>
      <c r="H108" s="2">
        <v>7206.0</v>
      </c>
      <c r="I108" s="2">
        <v>12028.0</v>
      </c>
      <c r="J108" s="2">
        <v>8463.0</v>
      </c>
      <c r="K108" s="2">
        <v>34.0</v>
      </c>
      <c r="L108" s="2">
        <v>1189952.0</v>
      </c>
      <c r="M108" s="13">
        <f t="shared" si="8"/>
        <v>45387</v>
      </c>
      <c r="N108" s="13">
        <f t="shared" si="9"/>
        <v>1189986</v>
      </c>
    </row>
    <row r="109" ht="15.75" customHeight="1"/>
    <row r="110" ht="15.75" customHeight="1">
      <c r="A110" s="2" t="s">
        <v>39</v>
      </c>
      <c r="B110" s="2" t="s">
        <v>21</v>
      </c>
      <c r="C110" s="2" t="s">
        <v>13</v>
      </c>
      <c r="D110" s="2" t="s">
        <v>15</v>
      </c>
      <c r="E110" s="2">
        <v>40071.0</v>
      </c>
      <c r="F110" s="2">
        <v>24563.0</v>
      </c>
      <c r="G110" s="2">
        <v>28069.0</v>
      </c>
      <c r="H110" s="2">
        <v>11699.0</v>
      </c>
      <c r="I110" s="2">
        <v>10791.0</v>
      </c>
      <c r="J110" s="2">
        <v>13247.0</v>
      </c>
      <c r="K110" s="2">
        <v>1971.0</v>
      </c>
      <c r="L110" s="2">
        <v>254527.0</v>
      </c>
      <c r="M110" s="13">
        <f t="shared" ref="M110:M122" si="10">SUM(E110:H110)</f>
        <v>104402</v>
      </c>
      <c r="N110" s="13">
        <f t="shared" ref="N110:N122" si="11">SUM(K110:L110)</f>
        <v>256498</v>
      </c>
    </row>
    <row r="111" ht="15.75" customHeight="1">
      <c r="A111" s="2" t="s">
        <v>39</v>
      </c>
      <c r="B111" s="2" t="s">
        <v>21</v>
      </c>
      <c r="C111" s="2" t="s">
        <v>13</v>
      </c>
      <c r="D111" s="2" t="s">
        <v>16</v>
      </c>
      <c r="E111" s="2">
        <v>19577.0</v>
      </c>
      <c r="F111" s="2">
        <v>6952.0</v>
      </c>
      <c r="G111" s="2">
        <v>7833.0</v>
      </c>
      <c r="H111" s="2">
        <v>5045.0</v>
      </c>
      <c r="I111" s="2">
        <v>5738.0</v>
      </c>
      <c r="J111" s="2">
        <v>3528.0</v>
      </c>
      <c r="K111" s="2">
        <v>785.0</v>
      </c>
      <c r="L111" s="2">
        <v>177613.0</v>
      </c>
      <c r="M111" s="13">
        <f t="shared" si="10"/>
        <v>39407</v>
      </c>
      <c r="N111" s="13">
        <f t="shared" si="11"/>
        <v>178398</v>
      </c>
    </row>
    <row r="112" ht="15.75" customHeight="1">
      <c r="A112" s="2" t="s">
        <v>39</v>
      </c>
      <c r="B112" s="2" t="s">
        <v>21</v>
      </c>
      <c r="C112" s="2" t="s">
        <v>13</v>
      </c>
      <c r="D112" s="2" t="s">
        <v>17</v>
      </c>
      <c r="E112" s="2">
        <v>86916.0</v>
      </c>
      <c r="F112" s="2">
        <v>27345.0</v>
      </c>
      <c r="G112" s="2">
        <v>20176.0</v>
      </c>
      <c r="H112" s="2">
        <v>30887.0</v>
      </c>
      <c r="I112" s="2">
        <v>17488.0</v>
      </c>
      <c r="J112" s="2">
        <v>12074.0</v>
      </c>
      <c r="K112" s="2">
        <v>939.0</v>
      </c>
      <c r="L112" s="2">
        <v>1996905.0</v>
      </c>
      <c r="M112" s="13">
        <f t="shared" si="10"/>
        <v>165324</v>
      </c>
      <c r="N112" s="13">
        <f t="shared" si="11"/>
        <v>1997844</v>
      </c>
    </row>
    <row r="113" ht="15.75" customHeight="1">
      <c r="A113" s="2" t="s">
        <v>39</v>
      </c>
      <c r="B113" s="2" t="s">
        <v>21</v>
      </c>
      <c r="C113" s="2" t="s">
        <v>18</v>
      </c>
      <c r="D113" s="2" t="s">
        <v>15</v>
      </c>
      <c r="E113" s="2">
        <v>13670.0</v>
      </c>
      <c r="F113" s="2">
        <v>14527.0</v>
      </c>
      <c r="G113" s="2">
        <v>5510.0</v>
      </c>
      <c r="H113" s="2">
        <v>9464.0</v>
      </c>
      <c r="I113" s="2">
        <v>4243.0</v>
      </c>
      <c r="J113" s="2">
        <v>6580.0</v>
      </c>
      <c r="K113" s="2">
        <v>340.0</v>
      </c>
      <c r="L113" s="2">
        <v>302330.0</v>
      </c>
      <c r="M113" s="13">
        <f t="shared" si="10"/>
        <v>43171</v>
      </c>
      <c r="N113" s="13">
        <f t="shared" si="11"/>
        <v>302670</v>
      </c>
    </row>
    <row r="114" ht="15.75" customHeight="1">
      <c r="A114" s="2" t="s">
        <v>39</v>
      </c>
      <c r="B114" s="2" t="s">
        <v>21</v>
      </c>
      <c r="C114" s="2" t="s">
        <v>18</v>
      </c>
      <c r="D114" s="2" t="s">
        <v>16</v>
      </c>
      <c r="E114" s="2">
        <v>12394.0</v>
      </c>
      <c r="F114" s="2">
        <v>4205.0</v>
      </c>
      <c r="G114" s="2">
        <v>4102.0</v>
      </c>
      <c r="H114" s="2">
        <v>3299.0</v>
      </c>
      <c r="I114" s="2">
        <v>1847.0</v>
      </c>
      <c r="J114" s="2">
        <v>2667.0</v>
      </c>
      <c r="K114" s="2">
        <v>124.0</v>
      </c>
      <c r="L114" s="2">
        <v>194055.0</v>
      </c>
      <c r="M114" s="13">
        <f t="shared" si="10"/>
        <v>24000</v>
      </c>
      <c r="N114" s="13">
        <f t="shared" si="11"/>
        <v>194179</v>
      </c>
    </row>
    <row r="115" ht="15.75" customHeight="1">
      <c r="A115" s="2" t="s">
        <v>39</v>
      </c>
      <c r="B115" s="2" t="s">
        <v>21</v>
      </c>
      <c r="C115" s="2" t="s">
        <v>18</v>
      </c>
      <c r="D115" s="2" t="s">
        <v>17</v>
      </c>
      <c r="E115" s="2">
        <v>60838.0</v>
      </c>
      <c r="F115" s="2">
        <v>32665.0</v>
      </c>
      <c r="G115" s="2">
        <v>20519.0</v>
      </c>
      <c r="H115" s="2">
        <v>24047.0</v>
      </c>
      <c r="I115" s="2">
        <v>19191.0</v>
      </c>
      <c r="J115" s="2">
        <v>22182.0</v>
      </c>
      <c r="K115" s="2">
        <v>657.0</v>
      </c>
      <c r="L115" s="2">
        <v>1902024.0</v>
      </c>
      <c r="M115" s="13">
        <f t="shared" si="10"/>
        <v>138069</v>
      </c>
      <c r="N115" s="13">
        <f t="shared" si="11"/>
        <v>1902681</v>
      </c>
    </row>
    <row r="116" ht="15.75" customHeight="1">
      <c r="A116" s="2" t="s">
        <v>39</v>
      </c>
      <c r="B116" s="2" t="s">
        <v>21</v>
      </c>
      <c r="C116" s="2" t="s">
        <v>20</v>
      </c>
      <c r="D116" s="2" t="s">
        <v>15</v>
      </c>
      <c r="E116" s="2">
        <v>17790.0</v>
      </c>
      <c r="F116" s="2">
        <v>11623.0</v>
      </c>
      <c r="G116" s="2">
        <v>3971.0</v>
      </c>
      <c r="H116" s="2">
        <v>5868.0</v>
      </c>
      <c r="I116" s="2">
        <v>7543.0</v>
      </c>
      <c r="J116" s="2">
        <v>13472.0</v>
      </c>
      <c r="K116" s="2">
        <v>1024.0</v>
      </c>
      <c r="L116" s="2">
        <v>295373.0</v>
      </c>
      <c r="M116" s="13">
        <f t="shared" si="10"/>
        <v>39252</v>
      </c>
      <c r="N116" s="13">
        <f t="shared" si="11"/>
        <v>296397</v>
      </c>
    </row>
    <row r="117" ht="15.75" customHeight="1">
      <c r="A117" s="2" t="s">
        <v>39</v>
      </c>
      <c r="B117" s="2" t="s">
        <v>21</v>
      </c>
      <c r="C117" s="2" t="s">
        <v>20</v>
      </c>
      <c r="D117" s="2" t="s">
        <v>16</v>
      </c>
      <c r="E117" s="2">
        <v>9287.0</v>
      </c>
      <c r="F117" s="2">
        <v>6549.0</v>
      </c>
      <c r="G117" s="2">
        <v>4444.0</v>
      </c>
      <c r="H117" s="2">
        <v>3906.0</v>
      </c>
      <c r="I117" s="2">
        <v>1926.0</v>
      </c>
      <c r="J117" s="2">
        <v>4042.0</v>
      </c>
      <c r="K117" s="2">
        <v>186.0</v>
      </c>
      <c r="L117" s="2">
        <v>192353.0</v>
      </c>
      <c r="M117" s="13">
        <f t="shared" si="10"/>
        <v>24186</v>
      </c>
      <c r="N117" s="13">
        <f t="shared" si="11"/>
        <v>192539</v>
      </c>
    </row>
    <row r="118" ht="15.75" customHeight="1">
      <c r="A118" s="2" t="s">
        <v>39</v>
      </c>
      <c r="B118" s="2" t="s">
        <v>21</v>
      </c>
      <c r="C118" s="2" t="s">
        <v>20</v>
      </c>
      <c r="D118" s="2" t="s">
        <v>17</v>
      </c>
      <c r="E118" s="2">
        <v>46291.0</v>
      </c>
      <c r="F118" s="2">
        <v>33412.0</v>
      </c>
      <c r="G118" s="2">
        <v>19254.0</v>
      </c>
      <c r="H118" s="2">
        <v>20081.0</v>
      </c>
      <c r="I118" s="2">
        <v>15851.0</v>
      </c>
      <c r="J118" s="2">
        <v>31748.0</v>
      </c>
      <c r="K118" s="2">
        <v>2770.0</v>
      </c>
      <c r="L118" s="2">
        <v>1912716.0</v>
      </c>
      <c r="M118" s="13">
        <f t="shared" si="10"/>
        <v>119038</v>
      </c>
      <c r="N118" s="13">
        <f t="shared" si="11"/>
        <v>1915486</v>
      </c>
    </row>
    <row r="119" ht="15.75" customHeight="1">
      <c r="A119" s="2" t="s">
        <v>39</v>
      </c>
      <c r="B119" s="2" t="s">
        <v>21</v>
      </c>
      <c r="C119" s="2" t="s">
        <v>22</v>
      </c>
      <c r="D119" s="2" t="s">
        <v>15</v>
      </c>
      <c r="E119" s="2">
        <v>37646.0</v>
      </c>
      <c r="F119" s="2">
        <v>21454.0</v>
      </c>
      <c r="G119" s="2">
        <v>6411.0</v>
      </c>
      <c r="H119" s="2">
        <v>13993.0</v>
      </c>
      <c r="I119" s="2">
        <v>7579.0</v>
      </c>
      <c r="J119" s="2">
        <v>4317.0</v>
      </c>
      <c r="K119" s="2">
        <v>435.0</v>
      </c>
      <c r="L119" s="2">
        <v>287039.0</v>
      </c>
      <c r="M119" s="13">
        <f t="shared" si="10"/>
        <v>79504</v>
      </c>
      <c r="N119" s="13">
        <f t="shared" si="11"/>
        <v>287474</v>
      </c>
    </row>
    <row r="120" ht="15.75" customHeight="1">
      <c r="A120" s="2" t="s">
        <v>39</v>
      </c>
      <c r="B120" s="2" t="s">
        <v>21</v>
      </c>
      <c r="C120" s="2" t="s">
        <v>22</v>
      </c>
      <c r="D120" s="2" t="s">
        <v>16</v>
      </c>
      <c r="E120" s="2">
        <v>6179.0</v>
      </c>
      <c r="F120" s="2">
        <v>7147.0</v>
      </c>
      <c r="G120" s="2">
        <v>8121.0</v>
      </c>
      <c r="H120" s="2">
        <v>7478.0</v>
      </c>
      <c r="I120" s="2">
        <v>1887.0</v>
      </c>
      <c r="J120" s="2">
        <v>3273.0</v>
      </c>
      <c r="K120" s="2">
        <v>691.0</v>
      </c>
      <c r="L120" s="2">
        <v>190351.0</v>
      </c>
      <c r="M120" s="13">
        <f t="shared" si="10"/>
        <v>28925</v>
      </c>
      <c r="N120" s="13">
        <f t="shared" si="11"/>
        <v>191042</v>
      </c>
    </row>
    <row r="121" ht="15.75" customHeight="1">
      <c r="A121" s="2" t="s">
        <v>39</v>
      </c>
      <c r="B121" s="2" t="s">
        <v>21</v>
      </c>
      <c r="C121" s="2" t="s">
        <v>22</v>
      </c>
      <c r="D121" s="2" t="s">
        <v>17</v>
      </c>
      <c r="E121" s="2">
        <v>42490.0</v>
      </c>
      <c r="F121" s="2">
        <v>26469.0</v>
      </c>
      <c r="G121" s="2">
        <v>19171.0</v>
      </c>
      <c r="H121" s="2">
        <v>22336.0</v>
      </c>
      <c r="I121" s="2">
        <v>23445.0</v>
      </c>
      <c r="J121" s="2">
        <v>11898.0</v>
      </c>
      <c r="K121" s="2">
        <v>2165.0</v>
      </c>
      <c r="L121" s="2">
        <v>2080095.0</v>
      </c>
      <c r="M121" s="13">
        <f t="shared" si="10"/>
        <v>110466</v>
      </c>
      <c r="N121" s="13">
        <f t="shared" si="11"/>
        <v>2082260</v>
      </c>
    </row>
    <row r="122" ht="15.75" customHeight="1">
      <c r="A122" s="2" t="s">
        <v>42</v>
      </c>
      <c r="B122" s="2" t="s">
        <v>21</v>
      </c>
      <c r="E122" s="2">
        <v>393149.0</v>
      </c>
      <c r="F122" s="2">
        <v>216911.0</v>
      </c>
      <c r="G122" s="2">
        <v>147581.0</v>
      </c>
      <c r="H122" s="2">
        <v>158103.0</v>
      </c>
      <c r="I122" s="2">
        <v>117529.0</v>
      </c>
      <c r="J122" s="2">
        <v>129028.0</v>
      </c>
      <c r="K122" s="2">
        <v>12087.0</v>
      </c>
      <c r="L122" s="2">
        <v>9785381.0</v>
      </c>
      <c r="M122" s="13">
        <f t="shared" si="10"/>
        <v>915744</v>
      </c>
      <c r="N122" s="13">
        <f t="shared" si="11"/>
        <v>9797468</v>
      </c>
    </row>
    <row r="123" ht="15.75" customHeight="1"/>
    <row r="124" ht="15.75" customHeight="1">
      <c r="A124" s="2" t="s">
        <v>39</v>
      </c>
      <c r="B124" s="2" t="s">
        <v>23</v>
      </c>
      <c r="C124" s="2" t="s">
        <v>13</v>
      </c>
      <c r="D124" s="2" t="s">
        <v>15</v>
      </c>
      <c r="E124" s="2">
        <v>35869.0</v>
      </c>
      <c r="F124" s="2">
        <v>23500.0</v>
      </c>
      <c r="G124" s="2">
        <v>20670.0</v>
      </c>
      <c r="H124" s="2">
        <v>11143.0</v>
      </c>
      <c r="I124" s="2">
        <v>15984.0</v>
      </c>
      <c r="J124" s="2">
        <v>19243.0</v>
      </c>
      <c r="K124" s="2">
        <v>2239.0</v>
      </c>
      <c r="L124" s="2">
        <v>256290.0</v>
      </c>
      <c r="M124" s="13">
        <f t="shared" ref="M124:M136" si="12">SUM(E124:H124)</f>
        <v>91182</v>
      </c>
      <c r="N124" s="13">
        <f t="shared" ref="N124:N136" si="13">SUM(K124:L124)</f>
        <v>258529</v>
      </c>
    </row>
    <row r="125" ht="15.75" customHeight="1">
      <c r="A125" s="2" t="s">
        <v>39</v>
      </c>
      <c r="B125" s="2" t="s">
        <v>23</v>
      </c>
      <c r="C125" s="2" t="s">
        <v>13</v>
      </c>
      <c r="D125" s="2" t="s">
        <v>16</v>
      </c>
      <c r="E125" s="2">
        <v>17938.0</v>
      </c>
      <c r="F125" s="2">
        <v>8395.0</v>
      </c>
      <c r="G125" s="2">
        <v>14543.0</v>
      </c>
      <c r="H125" s="2">
        <v>6968.0</v>
      </c>
      <c r="I125" s="2">
        <v>4602.0</v>
      </c>
      <c r="J125" s="2">
        <v>6724.0</v>
      </c>
      <c r="K125" s="2">
        <v>346.0</v>
      </c>
      <c r="L125" s="2">
        <v>167555.0</v>
      </c>
      <c r="M125" s="13">
        <f t="shared" si="12"/>
        <v>47844</v>
      </c>
      <c r="N125" s="13">
        <f t="shared" si="13"/>
        <v>167901</v>
      </c>
    </row>
    <row r="126" ht="15.75" customHeight="1">
      <c r="A126" s="2" t="s">
        <v>39</v>
      </c>
      <c r="B126" s="2" t="s">
        <v>23</v>
      </c>
      <c r="C126" s="2" t="s">
        <v>13</v>
      </c>
      <c r="D126" s="2" t="s">
        <v>17</v>
      </c>
      <c r="E126" s="2">
        <v>81978.0</v>
      </c>
      <c r="F126" s="2">
        <v>40221.0</v>
      </c>
      <c r="G126" s="2">
        <v>17502.0</v>
      </c>
      <c r="H126" s="2">
        <v>35982.0</v>
      </c>
      <c r="I126" s="2">
        <v>12387.0</v>
      </c>
      <c r="J126" s="2">
        <v>13535.0</v>
      </c>
      <c r="K126" s="2">
        <v>131.0</v>
      </c>
      <c r="L126" s="2">
        <v>1990994.0</v>
      </c>
      <c r="M126" s="13">
        <f t="shared" si="12"/>
        <v>175683</v>
      </c>
      <c r="N126" s="13">
        <f t="shared" si="13"/>
        <v>1991125</v>
      </c>
    </row>
    <row r="127" ht="15.75" customHeight="1">
      <c r="A127" s="2" t="s">
        <v>39</v>
      </c>
      <c r="B127" s="2" t="s">
        <v>23</v>
      </c>
      <c r="C127" s="2" t="s">
        <v>18</v>
      </c>
      <c r="D127" s="2" t="s">
        <v>15</v>
      </c>
      <c r="E127" s="2">
        <v>34658.0</v>
      </c>
      <c r="F127" s="2">
        <v>12544.0</v>
      </c>
      <c r="G127" s="2">
        <v>12270.0</v>
      </c>
      <c r="H127" s="2">
        <v>11443.0</v>
      </c>
      <c r="I127" s="2">
        <v>11833.0</v>
      </c>
      <c r="J127" s="2">
        <v>6221.0</v>
      </c>
      <c r="K127" s="2">
        <v>1231.0</v>
      </c>
      <c r="L127" s="2">
        <v>266464.0</v>
      </c>
      <c r="M127" s="13">
        <f t="shared" si="12"/>
        <v>70915</v>
      </c>
      <c r="N127" s="13">
        <f t="shared" si="13"/>
        <v>267695</v>
      </c>
    </row>
    <row r="128" ht="15.75" customHeight="1">
      <c r="A128" s="2" t="s">
        <v>39</v>
      </c>
      <c r="B128" s="2" t="s">
        <v>23</v>
      </c>
      <c r="C128" s="2" t="s">
        <v>18</v>
      </c>
      <c r="D128" s="2" t="s">
        <v>16</v>
      </c>
      <c r="E128" s="2">
        <v>13781.0</v>
      </c>
      <c r="F128" s="2">
        <v>4786.0</v>
      </c>
      <c r="G128" s="2">
        <v>3474.0</v>
      </c>
      <c r="H128" s="2">
        <v>7319.0</v>
      </c>
      <c r="I128" s="2">
        <v>1415.0</v>
      </c>
      <c r="J128" s="2">
        <v>2697.0</v>
      </c>
      <c r="K128" s="2">
        <v>282.0</v>
      </c>
      <c r="L128" s="2">
        <v>188939.0</v>
      </c>
      <c r="M128" s="13">
        <f t="shared" si="12"/>
        <v>29360</v>
      </c>
      <c r="N128" s="13">
        <f t="shared" si="13"/>
        <v>189221</v>
      </c>
    </row>
    <row r="129" ht="15.75" customHeight="1">
      <c r="A129" s="2" t="s">
        <v>39</v>
      </c>
      <c r="B129" s="2" t="s">
        <v>23</v>
      </c>
      <c r="C129" s="2" t="s">
        <v>18</v>
      </c>
      <c r="D129" s="2" t="s">
        <v>17</v>
      </c>
      <c r="E129" s="2">
        <v>95085.0</v>
      </c>
      <c r="F129" s="2">
        <v>35085.0</v>
      </c>
      <c r="G129" s="2">
        <v>42872.0</v>
      </c>
      <c r="H129" s="2">
        <v>30930.0</v>
      </c>
      <c r="I129" s="2">
        <v>28551.0</v>
      </c>
      <c r="J129" s="2">
        <v>24565.0</v>
      </c>
      <c r="K129" s="2">
        <v>1354.0</v>
      </c>
      <c r="L129" s="2">
        <v>1823681.0</v>
      </c>
      <c r="M129" s="13">
        <f t="shared" si="12"/>
        <v>203972</v>
      </c>
      <c r="N129" s="13">
        <f t="shared" si="13"/>
        <v>1825035</v>
      </c>
    </row>
    <row r="130" ht="15.75" customHeight="1">
      <c r="A130" s="2" t="s">
        <v>39</v>
      </c>
      <c r="B130" s="2" t="s">
        <v>23</v>
      </c>
      <c r="C130" s="2" t="s">
        <v>20</v>
      </c>
      <c r="D130" s="2" t="s">
        <v>15</v>
      </c>
      <c r="E130" s="2">
        <v>32459.0</v>
      </c>
      <c r="F130" s="2">
        <v>7521.0</v>
      </c>
      <c r="G130" s="2">
        <v>13011.0</v>
      </c>
      <c r="H130" s="2">
        <v>6595.0</v>
      </c>
      <c r="I130" s="2">
        <v>12037.0</v>
      </c>
      <c r="J130" s="2">
        <v>3822.0</v>
      </c>
      <c r="K130" s="2">
        <v>600.0</v>
      </c>
      <c r="L130" s="2">
        <v>280619.0</v>
      </c>
      <c r="M130" s="13">
        <f t="shared" si="12"/>
        <v>59586</v>
      </c>
      <c r="N130" s="13">
        <f t="shared" si="13"/>
        <v>281219</v>
      </c>
    </row>
    <row r="131" ht="15.75" customHeight="1">
      <c r="A131" s="2" t="s">
        <v>39</v>
      </c>
      <c r="B131" s="2" t="s">
        <v>23</v>
      </c>
      <c r="C131" s="2" t="s">
        <v>20</v>
      </c>
      <c r="D131" s="2" t="s">
        <v>16</v>
      </c>
      <c r="E131" s="2">
        <v>12120.0</v>
      </c>
      <c r="F131" s="2">
        <v>12494.0</v>
      </c>
      <c r="G131" s="2">
        <v>4381.0</v>
      </c>
      <c r="H131" s="2">
        <v>5462.0</v>
      </c>
      <c r="I131" s="2">
        <v>10175.0</v>
      </c>
      <c r="J131" s="2">
        <v>3393.0</v>
      </c>
      <c r="K131" s="2">
        <v>357.0</v>
      </c>
      <c r="L131" s="2">
        <v>174311.0</v>
      </c>
      <c r="M131" s="13">
        <f t="shared" si="12"/>
        <v>34457</v>
      </c>
      <c r="N131" s="13">
        <f t="shared" si="13"/>
        <v>174668</v>
      </c>
    </row>
    <row r="132" ht="15.75" customHeight="1">
      <c r="A132" s="2" t="s">
        <v>39</v>
      </c>
      <c r="B132" s="2" t="s">
        <v>23</v>
      </c>
      <c r="C132" s="2" t="s">
        <v>20</v>
      </c>
      <c r="D132" s="2" t="s">
        <v>17</v>
      </c>
      <c r="E132" s="2">
        <v>84046.0</v>
      </c>
      <c r="F132" s="2">
        <v>83520.0</v>
      </c>
      <c r="G132" s="2">
        <v>28270.0</v>
      </c>
      <c r="H132" s="2">
        <v>39226.0</v>
      </c>
      <c r="I132" s="2">
        <v>31990.0</v>
      </c>
      <c r="J132" s="2">
        <v>40156.0</v>
      </c>
      <c r="K132" s="2">
        <v>3014.0</v>
      </c>
      <c r="L132" s="2">
        <v>1771901.0</v>
      </c>
      <c r="M132" s="13">
        <f t="shared" si="12"/>
        <v>235062</v>
      </c>
      <c r="N132" s="13">
        <f t="shared" si="13"/>
        <v>1774915</v>
      </c>
    </row>
    <row r="133" ht="15.75" customHeight="1">
      <c r="A133" s="2" t="s">
        <v>39</v>
      </c>
      <c r="B133" s="2" t="s">
        <v>23</v>
      </c>
      <c r="C133" s="2" t="s">
        <v>22</v>
      </c>
      <c r="D133" s="2" t="s">
        <v>15</v>
      </c>
      <c r="E133" s="2">
        <v>25805.0</v>
      </c>
      <c r="F133" s="2">
        <v>17156.0</v>
      </c>
      <c r="G133" s="2">
        <v>14230.0</v>
      </c>
      <c r="H133" s="2">
        <v>10144.0</v>
      </c>
      <c r="I133" s="2">
        <v>8790.0</v>
      </c>
      <c r="J133" s="2">
        <v>6280.0</v>
      </c>
      <c r="K133" s="2">
        <v>1261.0</v>
      </c>
      <c r="L133" s="2">
        <v>295208.0</v>
      </c>
      <c r="M133" s="13">
        <f t="shared" si="12"/>
        <v>67335</v>
      </c>
      <c r="N133" s="13">
        <f t="shared" si="13"/>
        <v>296469</v>
      </c>
    </row>
    <row r="134" ht="15.75" customHeight="1">
      <c r="A134" s="2" t="s">
        <v>39</v>
      </c>
      <c r="B134" s="2" t="s">
        <v>23</v>
      </c>
      <c r="C134" s="2" t="s">
        <v>22</v>
      </c>
      <c r="D134" s="2" t="s">
        <v>16</v>
      </c>
      <c r="E134" s="2">
        <v>14726.0</v>
      </c>
      <c r="F134" s="2">
        <v>5683.0</v>
      </c>
      <c r="G134" s="2">
        <v>8954.0</v>
      </c>
      <c r="H134" s="2">
        <v>3150.0</v>
      </c>
      <c r="I134" s="2">
        <v>3265.0</v>
      </c>
      <c r="J134" s="2">
        <v>1762.0</v>
      </c>
      <c r="K134" s="2">
        <v>927.0</v>
      </c>
      <c r="L134" s="2">
        <v>186660.0</v>
      </c>
      <c r="M134" s="13">
        <f t="shared" si="12"/>
        <v>32513</v>
      </c>
      <c r="N134" s="13">
        <f t="shared" si="13"/>
        <v>187587</v>
      </c>
    </row>
    <row r="135" ht="15.75" customHeight="1">
      <c r="A135" s="2" t="s">
        <v>39</v>
      </c>
      <c r="B135" s="2" t="s">
        <v>23</v>
      </c>
      <c r="C135" s="2" t="s">
        <v>22</v>
      </c>
      <c r="D135" s="2" t="s">
        <v>17</v>
      </c>
      <c r="E135" s="2">
        <v>52232.0</v>
      </c>
      <c r="F135" s="2">
        <v>45256.0</v>
      </c>
      <c r="G135" s="2">
        <v>42443.0</v>
      </c>
      <c r="H135" s="2">
        <v>22027.0</v>
      </c>
      <c r="I135" s="2">
        <v>22373.0</v>
      </c>
      <c r="J135" s="2">
        <v>23733.0</v>
      </c>
      <c r="K135" s="2">
        <v>4426.0</v>
      </c>
      <c r="L135" s="2">
        <v>2015579.0</v>
      </c>
      <c r="M135" s="13">
        <f t="shared" si="12"/>
        <v>161958</v>
      </c>
      <c r="N135" s="13">
        <f t="shared" si="13"/>
        <v>2020005</v>
      </c>
    </row>
    <row r="136" ht="15.75" customHeight="1">
      <c r="A136" s="2" t="s">
        <v>43</v>
      </c>
      <c r="B136" s="2" t="s">
        <v>23</v>
      </c>
      <c r="E136" s="2">
        <v>500697.0</v>
      </c>
      <c r="F136" s="2">
        <v>296161.0</v>
      </c>
      <c r="G136" s="2">
        <v>222620.0</v>
      </c>
      <c r="H136" s="2">
        <v>190389.0</v>
      </c>
      <c r="I136" s="2">
        <v>163402.0</v>
      </c>
      <c r="J136" s="2">
        <v>152131.0</v>
      </c>
      <c r="K136" s="2">
        <v>16168.0</v>
      </c>
      <c r="L136" s="2">
        <v>9418201.0</v>
      </c>
      <c r="M136" s="13">
        <f t="shared" si="12"/>
        <v>1209867</v>
      </c>
      <c r="N136" s="13">
        <f t="shared" si="13"/>
        <v>9434369</v>
      </c>
    </row>
    <row r="137" ht="15.75" customHeight="1"/>
    <row r="138" ht="15.75" customHeight="1">
      <c r="A138" s="2" t="s">
        <v>39</v>
      </c>
      <c r="B138" s="2" t="s">
        <v>25</v>
      </c>
      <c r="C138" s="2" t="s">
        <v>13</v>
      </c>
      <c r="D138" s="2" t="s">
        <v>15</v>
      </c>
      <c r="E138" s="2">
        <v>45434.0</v>
      </c>
      <c r="F138" s="2">
        <v>19600.0</v>
      </c>
      <c r="G138" s="2">
        <v>14736.0</v>
      </c>
      <c r="H138" s="2">
        <v>7293.0</v>
      </c>
      <c r="I138" s="2">
        <v>5976.0</v>
      </c>
      <c r="J138" s="2">
        <v>5806.0</v>
      </c>
      <c r="K138" s="2">
        <v>705.0</v>
      </c>
      <c r="L138" s="2">
        <v>379546.0</v>
      </c>
      <c r="M138" s="13">
        <f t="shared" ref="M138:M150" si="14">SUM(E138:H138)</f>
        <v>87063</v>
      </c>
      <c r="N138" s="13">
        <f t="shared" ref="N138:N150" si="15">SUM(K138:L138)</f>
        <v>380251</v>
      </c>
    </row>
    <row r="139" ht="15.75" customHeight="1">
      <c r="A139" s="2" t="s">
        <v>39</v>
      </c>
      <c r="B139" s="2" t="s">
        <v>25</v>
      </c>
      <c r="C139" s="2" t="s">
        <v>13</v>
      </c>
      <c r="D139" s="2" t="s">
        <v>16</v>
      </c>
      <c r="E139" s="2">
        <v>50430.0</v>
      </c>
      <c r="F139" s="2">
        <v>8745.0</v>
      </c>
      <c r="G139" s="2">
        <v>9826.0</v>
      </c>
      <c r="H139" s="2">
        <v>6061.0</v>
      </c>
      <c r="I139" s="2">
        <v>4851.0</v>
      </c>
      <c r="J139" s="2">
        <v>3936.0</v>
      </c>
      <c r="K139" s="2">
        <v>626.0</v>
      </c>
      <c r="L139" s="2">
        <v>439006.0</v>
      </c>
      <c r="M139" s="13">
        <f t="shared" si="14"/>
        <v>75062</v>
      </c>
      <c r="N139" s="13">
        <f t="shared" si="15"/>
        <v>439632</v>
      </c>
    </row>
    <row r="140" ht="15.75" customHeight="1">
      <c r="A140" s="2" t="s">
        <v>39</v>
      </c>
      <c r="B140" s="2" t="s">
        <v>25</v>
      </c>
      <c r="C140" s="2" t="s">
        <v>13</v>
      </c>
      <c r="D140" s="2" t="s">
        <v>17</v>
      </c>
      <c r="E140" s="2">
        <v>655739.0</v>
      </c>
      <c r="F140" s="2">
        <v>79117.0</v>
      </c>
      <c r="G140" s="2">
        <v>65058.0</v>
      </c>
      <c r="H140" s="2">
        <v>54441.0</v>
      </c>
      <c r="I140" s="2">
        <v>48923.0</v>
      </c>
      <c r="J140" s="2">
        <v>39689.0</v>
      </c>
      <c r="K140" s="2">
        <v>1388.0</v>
      </c>
      <c r="L140" s="2">
        <v>3593452.0</v>
      </c>
      <c r="M140" s="13">
        <f t="shared" si="14"/>
        <v>854355</v>
      </c>
      <c r="N140" s="13">
        <f t="shared" si="15"/>
        <v>3594840</v>
      </c>
    </row>
    <row r="141" ht="15.75" customHeight="1">
      <c r="A141" s="2" t="s">
        <v>39</v>
      </c>
      <c r="B141" s="2" t="s">
        <v>25</v>
      </c>
      <c r="C141" s="2" t="s">
        <v>18</v>
      </c>
      <c r="D141" s="2" t="s">
        <v>15</v>
      </c>
      <c r="E141" s="2">
        <v>21407.0</v>
      </c>
      <c r="F141" s="2">
        <v>31136.0</v>
      </c>
      <c r="G141" s="2">
        <v>18818.0</v>
      </c>
      <c r="H141" s="2">
        <v>8578.0</v>
      </c>
      <c r="I141" s="2">
        <v>6537.0</v>
      </c>
      <c r="J141" s="2">
        <v>7142.0</v>
      </c>
      <c r="K141" s="2">
        <v>817.0</v>
      </c>
      <c r="L141" s="2">
        <v>353107.0</v>
      </c>
      <c r="M141" s="13">
        <f t="shared" si="14"/>
        <v>79939</v>
      </c>
      <c r="N141" s="13">
        <f t="shared" si="15"/>
        <v>353924</v>
      </c>
    </row>
    <row r="142" ht="15.75" customHeight="1">
      <c r="A142" s="2" t="s">
        <v>39</v>
      </c>
      <c r="B142" s="2" t="s">
        <v>25</v>
      </c>
      <c r="C142" s="2" t="s">
        <v>18</v>
      </c>
      <c r="D142" s="2" t="s">
        <v>16</v>
      </c>
      <c r="E142" s="2">
        <v>25602.0</v>
      </c>
      <c r="F142" s="2">
        <v>22525.0</v>
      </c>
      <c r="G142" s="2">
        <v>22119.0</v>
      </c>
      <c r="H142" s="2">
        <v>8382.0</v>
      </c>
      <c r="I142" s="2">
        <v>4632.0</v>
      </c>
      <c r="J142" s="2">
        <v>5342.0</v>
      </c>
      <c r="K142" s="2">
        <v>439.0</v>
      </c>
      <c r="L142" s="2">
        <v>422378.0</v>
      </c>
      <c r="M142" s="13">
        <f t="shared" si="14"/>
        <v>78628</v>
      </c>
      <c r="N142" s="13">
        <f t="shared" si="15"/>
        <v>422817</v>
      </c>
    </row>
    <row r="143" ht="15.75" customHeight="1">
      <c r="A143" s="2" t="s">
        <v>39</v>
      </c>
      <c r="B143" s="2" t="s">
        <v>25</v>
      </c>
      <c r="C143" s="2" t="s">
        <v>18</v>
      </c>
      <c r="D143" s="2" t="s">
        <v>17</v>
      </c>
      <c r="E143" s="2">
        <v>486491.0</v>
      </c>
      <c r="F143" s="2">
        <v>168760.0</v>
      </c>
      <c r="G143" s="2">
        <v>102528.0</v>
      </c>
      <c r="H143" s="2">
        <v>103535.0</v>
      </c>
      <c r="I143" s="2">
        <v>66085.0</v>
      </c>
      <c r="J143" s="2">
        <v>66365.0</v>
      </c>
      <c r="K143" s="2">
        <v>2540.0</v>
      </c>
      <c r="L143" s="2">
        <v>3295975.0</v>
      </c>
      <c r="M143" s="13">
        <f t="shared" si="14"/>
        <v>861314</v>
      </c>
      <c r="N143" s="13">
        <f t="shared" si="15"/>
        <v>3298515</v>
      </c>
    </row>
    <row r="144" ht="15.75" customHeight="1">
      <c r="A144" s="2" t="s">
        <v>39</v>
      </c>
      <c r="B144" s="2" t="s">
        <v>25</v>
      </c>
      <c r="C144" s="2" t="s">
        <v>20</v>
      </c>
      <c r="D144" s="2" t="s">
        <v>15</v>
      </c>
      <c r="E144" s="2">
        <v>129904.0</v>
      </c>
      <c r="F144" s="2">
        <v>21724.0</v>
      </c>
      <c r="G144" s="2">
        <v>13467.0</v>
      </c>
      <c r="H144" s="2">
        <v>9489.0</v>
      </c>
      <c r="I144" s="2">
        <v>9683.0</v>
      </c>
      <c r="J144" s="2">
        <v>6835.0</v>
      </c>
      <c r="K144" s="2">
        <v>774.0</v>
      </c>
      <c r="L144" s="2">
        <v>255666.0</v>
      </c>
      <c r="M144" s="13">
        <f t="shared" si="14"/>
        <v>174584</v>
      </c>
      <c r="N144" s="13">
        <f t="shared" si="15"/>
        <v>256440</v>
      </c>
    </row>
    <row r="145" ht="15.75" customHeight="1">
      <c r="A145" s="2" t="s">
        <v>39</v>
      </c>
      <c r="B145" s="2" t="s">
        <v>25</v>
      </c>
      <c r="C145" s="2" t="s">
        <v>20</v>
      </c>
      <c r="D145" s="2" t="s">
        <v>16</v>
      </c>
      <c r="E145" s="2">
        <v>177709.0</v>
      </c>
      <c r="F145" s="2">
        <v>12715.0</v>
      </c>
      <c r="G145" s="2">
        <v>8035.0</v>
      </c>
      <c r="H145" s="2">
        <v>7918.0</v>
      </c>
      <c r="I145" s="2">
        <v>9076.0</v>
      </c>
      <c r="J145" s="2">
        <v>2568.0</v>
      </c>
      <c r="K145" s="2">
        <v>291.0</v>
      </c>
      <c r="L145" s="2">
        <v>293107.0</v>
      </c>
      <c r="M145" s="13">
        <f t="shared" si="14"/>
        <v>206377</v>
      </c>
      <c r="N145" s="13">
        <f t="shared" si="15"/>
        <v>293398</v>
      </c>
    </row>
    <row r="146" ht="15.75" customHeight="1">
      <c r="A146" s="2" t="s">
        <v>39</v>
      </c>
      <c r="B146" s="2" t="s">
        <v>25</v>
      </c>
      <c r="C146" s="2" t="s">
        <v>20</v>
      </c>
      <c r="D146" s="2" t="s">
        <v>17</v>
      </c>
      <c r="E146" s="2">
        <v>1144976.0</v>
      </c>
      <c r="F146" s="2">
        <v>148589.0</v>
      </c>
      <c r="G146" s="2">
        <v>122300.0</v>
      </c>
      <c r="H146" s="2">
        <v>73616.0</v>
      </c>
      <c r="I146" s="2">
        <v>75731.0</v>
      </c>
      <c r="J146" s="2">
        <v>53706.0</v>
      </c>
      <c r="K146" s="2">
        <v>3352.0</v>
      </c>
      <c r="L146" s="2">
        <v>2670009.0</v>
      </c>
      <c r="M146" s="13">
        <f t="shared" si="14"/>
        <v>1489481</v>
      </c>
      <c r="N146" s="13">
        <f t="shared" si="15"/>
        <v>2673361</v>
      </c>
    </row>
    <row r="147" ht="15.75" customHeight="1">
      <c r="A147" s="2" t="s">
        <v>39</v>
      </c>
      <c r="B147" s="2" t="s">
        <v>25</v>
      </c>
      <c r="C147" s="2" t="s">
        <v>22</v>
      </c>
      <c r="D147" s="2" t="s">
        <v>15</v>
      </c>
      <c r="E147" s="2">
        <v>37718.0</v>
      </c>
      <c r="F147" s="2">
        <v>18462.0</v>
      </c>
      <c r="G147" s="2">
        <v>7681.0</v>
      </c>
      <c r="H147" s="2">
        <v>8833.0</v>
      </c>
      <c r="I147" s="2">
        <v>5039.0</v>
      </c>
      <c r="J147" s="2">
        <v>4806.0</v>
      </c>
      <c r="K147" s="2">
        <v>338.0</v>
      </c>
      <c r="L147" s="2">
        <v>397921.0</v>
      </c>
      <c r="M147" s="13">
        <f t="shared" si="14"/>
        <v>72694</v>
      </c>
      <c r="N147" s="13">
        <f t="shared" si="15"/>
        <v>398259</v>
      </c>
    </row>
    <row r="148" ht="15.75" customHeight="1">
      <c r="A148" s="2" t="s">
        <v>39</v>
      </c>
      <c r="B148" s="2" t="s">
        <v>25</v>
      </c>
      <c r="C148" s="2" t="s">
        <v>22</v>
      </c>
      <c r="D148" s="2" t="s">
        <v>16</v>
      </c>
      <c r="E148" s="2">
        <v>33035.0</v>
      </c>
      <c r="F148" s="2">
        <v>7659.0</v>
      </c>
      <c r="G148" s="2">
        <v>8969.0</v>
      </c>
      <c r="H148" s="2">
        <v>5322.0</v>
      </c>
      <c r="I148" s="2">
        <v>7538.0</v>
      </c>
      <c r="J148" s="2">
        <v>4902.0</v>
      </c>
      <c r="K148" s="2">
        <v>520.0</v>
      </c>
      <c r="L148" s="2">
        <v>454194.0</v>
      </c>
      <c r="M148" s="13">
        <f t="shared" si="14"/>
        <v>54985</v>
      </c>
      <c r="N148" s="13">
        <f t="shared" si="15"/>
        <v>454714</v>
      </c>
    </row>
    <row r="149" ht="15.75" customHeight="1">
      <c r="A149" s="2" t="s">
        <v>39</v>
      </c>
      <c r="B149" s="2" t="s">
        <v>25</v>
      </c>
      <c r="C149" s="2" t="s">
        <v>22</v>
      </c>
      <c r="D149" s="2" t="s">
        <v>17</v>
      </c>
      <c r="E149" s="2">
        <v>540926.0</v>
      </c>
      <c r="F149" s="2">
        <v>127596.0</v>
      </c>
      <c r="G149" s="2">
        <v>110087.0</v>
      </c>
      <c r="H149" s="2">
        <v>65733.0</v>
      </c>
      <c r="I149" s="2">
        <v>64544.0</v>
      </c>
      <c r="J149" s="2">
        <v>44604.0</v>
      </c>
      <c r="K149" s="2">
        <v>3080.0</v>
      </c>
      <c r="L149" s="2">
        <v>3564392.0</v>
      </c>
      <c r="M149" s="13">
        <f t="shared" si="14"/>
        <v>844342</v>
      </c>
      <c r="N149" s="13">
        <f t="shared" si="15"/>
        <v>3567472</v>
      </c>
    </row>
    <row r="150" ht="15.75" customHeight="1">
      <c r="A150" s="2" t="s">
        <v>44</v>
      </c>
      <c r="B150" s="2" t="s">
        <v>25</v>
      </c>
      <c r="E150" s="2">
        <v>3349371.0</v>
      </c>
      <c r="F150" s="2">
        <v>666628.0</v>
      </c>
      <c r="G150" s="2">
        <v>503624.0</v>
      </c>
      <c r="H150" s="2">
        <v>359201.0</v>
      </c>
      <c r="I150" s="2">
        <v>308615.0</v>
      </c>
      <c r="J150" s="2">
        <v>245701.0</v>
      </c>
      <c r="K150" s="2">
        <v>14870.0</v>
      </c>
      <c r="L150" s="2">
        <v>1.6118753E7</v>
      </c>
      <c r="M150" s="13">
        <f t="shared" si="14"/>
        <v>4878824</v>
      </c>
      <c r="N150" s="13">
        <f t="shared" si="15"/>
        <v>16133623</v>
      </c>
    </row>
    <row r="151" ht="15.75" customHeight="1"/>
    <row r="152" ht="15.75" customHeight="1">
      <c r="A152" s="2" t="s">
        <v>24</v>
      </c>
      <c r="E152" s="13">
        <f t="shared" ref="E152:L152" si="16">SUM(E138:E149,E124:E135,E110:E121,E96:E107,E82:E93)</f>
        <v>4255539</v>
      </c>
      <c r="F152" s="13">
        <f t="shared" si="16"/>
        <v>1201838</v>
      </c>
      <c r="G152" s="13">
        <f t="shared" si="16"/>
        <v>877546</v>
      </c>
      <c r="H152" s="13">
        <f t="shared" si="16"/>
        <v>714899</v>
      </c>
      <c r="I152" s="13">
        <f t="shared" si="16"/>
        <v>601574</v>
      </c>
      <c r="J152" s="13">
        <f t="shared" si="16"/>
        <v>535323</v>
      </c>
      <c r="K152" s="13">
        <f t="shared" si="16"/>
        <v>43159</v>
      </c>
      <c r="L152" s="13">
        <f t="shared" si="16"/>
        <v>36512287</v>
      </c>
      <c r="M152" s="13">
        <f>SUM(E152:H152)</f>
        <v>7049822</v>
      </c>
      <c r="N152" s="13">
        <f>SUM(K152:L152)</f>
        <v>36555446</v>
      </c>
    </row>
    <row r="153" ht="15.75" customHeight="1">
      <c r="A153" s="2" t="s">
        <v>0</v>
      </c>
      <c r="E153" s="13">
        <f t="shared" ref="E153:H153" si="17">round(E152/$M$152,3)</f>
        <v>0.604</v>
      </c>
      <c r="F153" s="13">
        <f t="shared" si="17"/>
        <v>0.17</v>
      </c>
      <c r="G153" s="13">
        <f t="shared" si="17"/>
        <v>0.124</v>
      </c>
      <c r="H153" s="13">
        <f t="shared" si="17"/>
        <v>0.101</v>
      </c>
      <c r="I153" s="13">
        <f t="shared" ref="I153:L153" si="18">ROUND(I152/$N$152,3)</f>
        <v>0.016</v>
      </c>
      <c r="J153" s="13">
        <f t="shared" si="18"/>
        <v>0.015</v>
      </c>
      <c r="K153" s="13">
        <f t="shared" si="18"/>
        <v>0.001</v>
      </c>
      <c r="L153" s="13">
        <f t="shared" si="18"/>
        <v>0.999</v>
      </c>
    </row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>
      <c r="B165" s="16"/>
      <c r="C165" s="15"/>
    </row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</sheetData>
  <mergeCells count="5">
    <mergeCell ref="A1:D1"/>
    <mergeCell ref="A2:D2"/>
    <mergeCell ref="M2:P2"/>
    <mergeCell ref="A79:D79"/>
    <mergeCell ref="A80:D80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5" width="16.57"/>
    <col customWidth="1" min="6" max="6" width="19.0"/>
    <col customWidth="1" min="7" max="7" width="18.71"/>
    <col customWidth="1" min="8" max="8" width="20.43"/>
    <col customWidth="1" min="9" max="9" width="16.71"/>
    <col customWidth="1" min="10" max="11" width="18.29"/>
    <col customWidth="1" min="12" max="12" width="17.43"/>
    <col customWidth="1" min="13" max="28" width="10.71"/>
  </cols>
  <sheetData>
    <row r="1">
      <c r="A1" s="1" t="s">
        <v>0</v>
      </c>
      <c r="E1" s="2"/>
      <c r="F1" s="2"/>
      <c r="G1" s="2"/>
      <c r="H1" s="2"/>
      <c r="I1" s="2"/>
    </row>
    <row r="2">
      <c r="A2" s="3" t="s">
        <v>1</v>
      </c>
      <c r="E2" s="2"/>
      <c r="F2" s="2"/>
      <c r="G2" s="2"/>
      <c r="H2" s="2"/>
      <c r="I2" s="2"/>
      <c r="M2" s="3" t="s">
        <v>2</v>
      </c>
    </row>
    <row r="3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M3" s="2" t="s">
        <v>3</v>
      </c>
      <c r="N3" s="2" t="s">
        <v>4</v>
      </c>
      <c r="O3" s="2" t="s">
        <v>5</v>
      </c>
      <c r="P3" s="2" t="s">
        <v>6</v>
      </c>
      <c r="Q3" s="2" t="s">
        <v>7</v>
      </c>
      <c r="R3" s="2" t="s">
        <v>8</v>
      </c>
      <c r="S3" s="2" t="s">
        <v>9</v>
      </c>
      <c r="T3" s="2" t="s">
        <v>10</v>
      </c>
      <c r="U3" s="2" t="s">
        <v>11</v>
      </c>
    </row>
    <row r="4">
      <c r="A4" s="2" t="s">
        <v>49</v>
      </c>
      <c r="B4" s="2" t="s">
        <v>13</v>
      </c>
      <c r="C4" s="2" t="s">
        <v>14</v>
      </c>
      <c r="D4" s="2" t="s">
        <v>15</v>
      </c>
      <c r="E4" s="2">
        <v>0.0</v>
      </c>
      <c r="F4" s="2">
        <v>0.0</v>
      </c>
      <c r="G4" s="2">
        <v>88.0</v>
      </c>
      <c r="H4" s="2">
        <v>0.0</v>
      </c>
      <c r="I4" s="2">
        <v>2362.3</v>
      </c>
      <c r="M4" s="2" t="s">
        <v>49</v>
      </c>
      <c r="N4" s="2" t="s">
        <v>13</v>
      </c>
      <c r="O4" s="2" t="s">
        <v>14</v>
      </c>
      <c r="P4" s="2" t="s">
        <v>15</v>
      </c>
      <c r="Q4" s="2">
        <v>0.0</v>
      </c>
      <c r="R4" s="2">
        <v>0.0</v>
      </c>
      <c r="S4" s="2">
        <v>88.0</v>
      </c>
      <c r="T4" s="2">
        <v>0.0</v>
      </c>
      <c r="U4" s="2">
        <v>2362.3</v>
      </c>
    </row>
    <row r="5">
      <c r="A5" s="2" t="s">
        <v>49</v>
      </c>
      <c r="B5" s="2" t="s">
        <v>13</v>
      </c>
      <c r="C5" s="2" t="s">
        <v>14</v>
      </c>
      <c r="D5" s="2" t="s">
        <v>16</v>
      </c>
      <c r="E5" s="2">
        <v>0.0</v>
      </c>
      <c r="F5" s="2">
        <v>0.0</v>
      </c>
      <c r="G5" s="2">
        <v>1159.0</v>
      </c>
      <c r="H5" s="2">
        <v>0.0</v>
      </c>
      <c r="I5" s="2">
        <v>2496.943</v>
      </c>
      <c r="M5" s="2" t="s">
        <v>49</v>
      </c>
      <c r="N5" s="2" t="s">
        <v>13</v>
      </c>
      <c r="O5" s="2" t="s">
        <v>14</v>
      </c>
      <c r="P5" s="2" t="s">
        <v>16</v>
      </c>
      <c r="Q5" s="2">
        <v>0.0</v>
      </c>
      <c r="R5" s="2">
        <v>0.0</v>
      </c>
      <c r="S5" s="2">
        <v>1159.0</v>
      </c>
      <c r="T5" s="2">
        <v>0.0</v>
      </c>
      <c r="U5" s="2">
        <v>2496.943</v>
      </c>
    </row>
    <row r="6">
      <c r="A6" s="2" t="s">
        <v>49</v>
      </c>
      <c r="B6" s="2" t="s">
        <v>13</v>
      </c>
      <c r="C6" s="2" t="s">
        <v>14</v>
      </c>
      <c r="D6" s="2" t="s">
        <v>17</v>
      </c>
      <c r="E6" s="2">
        <v>0.0</v>
      </c>
      <c r="F6" s="2">
        <v>0.0</v>
      </c>
      <c r="G6" s="2">
        <v>7043.0</v>
      </c>
      <c r="H6" s="2">
        <v>0.0</v>
      </c>
      <c r="I6" s="2">
        <v>15030.393</v>
      </c>
      <c r="M6" s="2" t="s">
        <v>49</v>
      </c>
      <c r="N6" s="2" t="s">
        <v>13</v>
      </c>
      <c r="O6" s="2" t="s">
        <v>14</v>
      </c>
      <c r="P6" s="2" t="s">
        <v>17</v>
      </c>
      <c r="Q6" s="2">
        <v>0.0</v>
      </c>
      <c r="R6" s="2">
        <v>0.0</v>
      </c>
      <c r="S6" s="2">
        <v>7043.0</v>
      </c>
      <c r="T6" s="2">
        <v>0.0</v>
      </c>
      <c r="U6" s="2">
        <v>15030.393</v>
      </c>
    </row>
    <row r="7">
      <c r="A7" s="2" t="s">
        <v>49</v>
      </c>
      <c r="B7" s="2" t="s">
        <v>18</v>
      </c>
      <c r="C7" s="2" t="s">
        <v>14</v>
      </c>
      <c r="D7" s="2" t="s">
        <v>15</v>
      </c>
      <c r="E7" s="2">
        <v>0.0</v>
      </c>
      <c r="F7" s="2">
        <v>0.0</v>
      </c>
      <c r="G7" s="2">
        <v>88.0</v>
      </c>
      <c r="H7" s="2">
        <v>0.0</v>
      </c>
      <c r="I7" s="2">
        <v>2321.887</v>
      </c>
      <c r="M7" s="2" t="s">
        <v>49</v>
      </c>
      <c r="N7" s="2" t="s">
        <v>13</v>
      </c>
      <c r="O7" s="2" t="s">
        <v>19</v>
      </c>
      <c r="P7" s="2" t="s">
        <v>15</v>
      </c>
      <c r="Q7" s="2">
        <v>15098.0</v>
      </c>
      <c r="R7" s="2">
        <v>0.0</v>
      </c>
      <c r="S7" s="2">
        <v>73835.0</v>
      </c>
      <c r="T7" s="2">
        <v>0.204</v>
      </c>
      <c r="U7" s="2">
        <v>3751.692</v>
      </c>
    </row>
    <row r="8">
      <c r="A8" s="2" t="s">
        <v>49</v>
      </c>
      <c r="B8" s="2" t="s">
        <v>18</v>
      </c>
      <c r="C8" s="2" t="s">
        <v>14</v>
      </c>
      <c r="D8" s="2" t="s">
        <v>16</v>
      </c>
      <c r="E8" s="2">
        <v>0.0</v>
      </c>
      <c r="F8" s="2">
        <v>0.0</v>
      </c>
      <c r="G8" s="2">
        <v>1159.0</v>
      </c>
      <c r="H8" s="2">
        <v>0.0</v>
      </c>
      <c r="I8" s="2">
        <v>2466.185</v>
      </c>
      <c r="M8" s="2" t="s">
        <v>49</v>
      </c>
      <c r="N8" s="2" t="s">
        <v>13</v>
      </c>
      <c r="O8" s="2" t="s">
        <v>19</v>
      </c>
      <c r="P8" s="2" t="s">
        <v>16</v>
      </c>
      <c r="Q8" s="2">
        <v>5782.0</v>
      </c>
      <c r="R8" s="2">
        <v>0.0</v>
      </c>
      <c r="S8" s="2">
        <v>44730.0</v>
      </c>
      <c r="T8" s="2">
        <v>0.129</v>
      </c>
      <c r="U8" s="2">
        <v>2806.4</v>
      </c>
    </row>
    <row r="9">
      <c r="A9" s="2" t="s">
        <v>49</v>
      </c>
      <c r="B9" s="2" t="s">
        <v>18</v>
      </c>
      <c r="C9" s="2" t="s">
        <v>14</v>
      </c>
      <c r="D9" s="2" t="s">
        <v>17</v>
      </c>
      <c r="E9" s="2">
        <v>0.0</v>
      </c>
      <c r="F9" s="2">
        <v>0.0</v>
      </c>
      <c r="G9" s="2">
        <v>7043.0</v>
      </c>
      <c r="H9" s="2">
        <v>0.0</v>
      </c>
      <c r="I9" s="2">
        <v>14806.387</v>
      </c>
      <c r="M9" s="2" t="s">
        <v>49</v>
      </c>
      <c r="N9" s="2" t="s">
        <v>13</v>
      </c>
      <c r="O9" s="2" t="s">
        <v>19</v>
      </c>
      <c r="P9" s="2" t="s">
        <v>17</v>
      </c>
      <c r="Q9" s="2">
        <v>3962.0</v>
      </c>
      <c r="R9" s="2">
        <v>0.0</v>
      </c>
      <c r="S9" s="2">
        <v>266079.0</v>
      </c>
      <c r="T9" s="2">
        <v>0.015</v>
      </c>
      <c r="U9" s="2">
        <v>13981.304</v>
      </c>
    </row>
    <row r="10">
      <c r="A10" s="2" t="s">
        <v>49</v>
      </c>
      <c r="B10" s="2" t="s">
        <v>20</v>
      </c>
      <c r="C10" s="2" t="s">
        <v>14</v>
      </c>
      <c r="D10" s="2" t="s">
        <v>15</v>
      </c>
      <c r="E10" s="2">
        <v>0.0</v>
      </c>
      <c r="F10" s="2">
        <v>0.0</v>
      </c>
      <c r="G10" s="2">
        <v>88.0</v>
      </c>
      <c r="H10" s="2">
        <v>0.0</v>
      </c>
      <c r="I10" s="2">
        <v>2324.888</v>
      </c>
      <c r="M10" s="2" t="s">
        <v>49</v>
      </c>
      <c r="N10" s="2" t="s">
        <v>13</v>
      </c>
      <c r="O10" s="2" t="s">
        <v>21</v>
      </c>
      <c r="P10" s="2" t="s">
        <v>15</v>
      </c>
      <c r="Q10" s="2">
        <v>27390.0</v>
      </c>
      <c r="R10" s="2">
        <v>0.0</v>
      </c>
      <c r="S10" s="2">
        <v>176548.0</v>
      </c>
      <c r="T10" s="2">
        <v>0.155</v>
      </c>
      <c r="U10" s="2">
        <v>7451.677</v>
      </c>
    </row>
    <row r="11">
      <c r="A11" s="2" t="s">
        <v>49</v>
      </c>
      <c r="B11" s="2" t="s">
        <v>20</v>
      </c>
      <c r="C11" s="2" t="s">
        <v>14</v>
      </c>
      <c r="D11" s="2" t="s">
        <v>16</v>
      </c>
      <c r="E11" s="2">
        <v>0.0</v>
      </c>
      <c r="F11" s="2">
        <v>0.0</v>
      </c>
      <c r="G11" s="2">
        <v>1159.0</v>
      </c>
      <c r="H11" s="2">
        <v>0.0</v>
      </c>
      <c r="I11" s="2">
        <v>2371.881</v>
      </c>
      <c r="M11" s="2" t="s">
        <v>49</v>
      </c>
      <c r="N11" s="2" t="s">
        <v>13</v>
      </c>
      <c r="O11" s="2" t="s">
        <v>21</v>
      </c>
      <c r="P11" s="2" t="s">
        <v>16</v>
      </c>
      <c r="Q11" s="2">
        <v>13613.0</v>
      </c>
      <c r="R11" s="2">
        <v>0.0</v>
      </c>
      <c r="S11" s="2">
        <v>128835.0</v>
      </c>
      <c r="T11" s="2">
        <v>0.106</v>
      </c>
      <c r="U11" s="2">
        <v>5656.514</v>
      </c>
    </row>
    <row r="12">
      <c r="A12" s="2" t="s">
        <v>49</v>
      </c>
      <c r="B12" s="2" t="s">
        <v>20</v>
      </c>
      <c r="C12" s="2" t="s">
        <v>14</v>
      </c>
      <c r="D12" s="2" t="s">
        <v>17</v>
      </c>
      <c r="E12" s="2">
        <v>11.0</v>
      </c>
      <c r="F12" s="2">
        <v>0.0</v>
      </c>
      <c r="G12" s="2">
        <v>7043.0</v>
      </c>
      <c r="H12" s="2">
        <v>0.002</v>
      </c>
      <c r="I12" s="2">
        <v>14467.259</v>
      </c>
      <c r="M12" s="2" t="s">
        <v>49</v>
      </c>
      <c r="N12" s="2" t="s">
        <v>13</v>
      </c>
      <c r="O12" s="2" t="s">
        <v>21</v>
      </c>
      <c r="P12" s="2" t="s">
        <v>17</v>
      </c>
      <c r="Q12" s="2">
        <v>45809.0</v>
      </c>
      <c r="R12" s="2">
        <v>0.0</v>
      </c>
      <c r="S12" s="2">
        <v>1256135.0</v>
      </c>
      <c r="T12" s="2">
        <v>0.036</v>
      </c>
      <c r="U12" s="2">
        <v>55363.972</v>
      </c>
    </row>
    <row r="13">
      <c r="A13" s="2" t="s">
        <v>49</v>
      </c>
      <c r="B13" s="2" t="s">
        <v>22</v>
      </c>
      <c r="C13" s="2" t="s">
        <v>14</v>
      </c>
      <c r="D13" s="2" t="s">
        <v>15</v>
      </c>
      <c r="E13" s="2">
        <v>0.0</v>
      </c>
      <c r="F13" s="2">
        <v>0.0</v>
      </c>
      <c r="G13" s="2">
        <v>88.0</v>
      </c>
      <c r="H13" s="2">
        <v>0.0</v>
      </c>
      <c r="I13" s="2">
        <v>2323.096</v>
      </c>
      <c r="M13" s="2" t="s">
        <v>49</v>
      </c>
      <c r="N13" s="2" t="s">
        <v>13</v>
      </c>
      <c r="O13" s="2" t="s">
        <v>23</v>
      </c>
      <c r="P13" s="2" t="s">
        <v>15</v>
      </c>
      <c r="Q13" s="2">
        <v>31843.0</v>
      </c>
      <c r="R13" s="2">
        <v>0.0</v>
      </c>
      <c r="S13" s="2">
        <v>176548.0</v>
      </c>
      <c r="T13" s="2">
        <v>0.18</v>
      </c>
      <c r="U13" s="2">
        <v>7469.831</v>
      </c>
    </row>
    <row r="14">
      <c r="A14" s="2" t="s">
        <v>49</v>
      </c>
      <c r="B14" s="2" t="s">
        <v>22</v>
      </c>
      <c r="C14" s="2" t="s">
        <v>14</v>
      </c>
      <c r="D14" s="2" t="s">
        <v>16</v>
      </c>
      <c r="E14" s="2">
        <v>0.0</v>
      </c>
      <c r="F14" s="2">
        <v>0.0</v>
      </c>
      <c r="G14" s="2">
        <v>1159.0</v>
      </c>
      <c r="H14" s="2">
        <v>0.0</v>
      </c>
      <c r="I14" s="2">
        <v>2444.597</v>
      </c>
      <c r="M14" s="2" t="s">
        <v>49</v>
      </c>
      <c r="N14" s="2" t="s">
        <v>13</v>
      </c>
      <c r="O14" s="2" t="s">
        <v>23</v>
      </c>
      <c r="P14" s="2" t="s">
        <v>16</v>
      </c>
      <c r="Q14" s="2">
        <v>21385.0</v>
      </c>
      <c r="R14" s="2">
        <v>0.0</v>
      </c>
      <c r="S14" s="2">
        <v>128835.0</v>
      </c>
      <c r="T14" s="2">
        <v>0.166</v>
      </c>
      <c r="U14" s="2">
        <v>5663.714</v>
      </c>
    </row>
    <row r="15">
      <c r="A15" s="2" t="s">
        <v>49</v>
      </c>
      <c r="B15" s="2" t="s">
        <v>22</v>
      </c>
      <c r="C15" s="2" t="s">
        <v>14</v>
      </c>
      <c r="D15" s="2" t="s">
        <v>17</v>
      </c>
      <c r="E15" s="2">
        <v>0.0</v>
      </c>
      <c r="F15" s="2">
        <v>0.0</v>
      </c>
      <c r="G15" s="2">
        <v>7043.0</v>
      </c>
      <c r="H15" s="2">
        <v>0.0</v>
      </c>
      <c r="I15" s="2">
        <v>14676.49</v>
      </c>
      <c r="M15" s="2" t="s">
        <v>49</v>
      </c>
      <c r="N15" s="2" t="s">
        <v>13</v>
      </c>
      <c r="O15" s="2" t="s">
        <v>23</v>
      </c>
      <c r="P15" s="2" t="s">
        <v>17</v>
      </c>
      <c r="Q15" s="2">
        <v>48672.0</v>
      </c>
      <c r="R15" s="2">
        <v>0.0</v>
      </c>
      <c r="S15" s="2">
        <v>1256135.0</v>
      </c>
      <c r="T15" s="2">
        <v>0.039</v>
      </c>
      <c r="U15" s="2">
        <v>54788.317</v>
      </c>
    </row>
    <row r="16">
      <c r="A16" s="4" t="s">
        <v>24</v>
      </c>
      <c r="B16" s="4"/>
      <c r="C16" s="4"/>
      <c r="D16" s="4"/>
      <c r="E16" s="4"/>
      <c r="F16" s="4"/>
      <c r="G16" s="5">
        <f>SUM(G4:G15)</f>
        <v>33160</v>
      </c>
      <c r="H16" s="5">
        <f>SUM(E4:E15)</f>
        <v>11</v>
      </c>
      <c r="I16" s="5">
        <f>ROUND(H16/G16,3)</f>
        <v>0</v>
      </c>
      <c r="J16" s="5">
        <f>SUM(I4:I15)</f>
        <v>78092.306</v>
      </c>
      <c r="M16" s="2" t="s">
        <v>49</v>
      </c>
      <c r="N16" s="2" t="s">
        <v>13</v>
      </c>
      <c r="O16" s="2" t="s">
        <v>25</v>
      </c>
      <c r="P16" s="2" t="s">
        <v>15</v>
      </c>
      <c r="Q16" s="2">
        <v>10941.0</v>
      </c>
      <c r="R16" s="2">
        <v>0.0</v>
      </c>
      <c r="S16" s="2">
        <v>65301.0</v>
      </c>
      <c r="T16" s="2">
        <v>0.168</v>
      </c>
      <c r="U16" s="2">
        <v>12726.658</v>
      </c>
    </row>
    <row r="17">
      <c r="M17" s="2" t="s">
        <v>49</v>
      </c>
      <c r="N17" s="2" t="s">
        <v>13</v>
      </c>
      <c r="O17" s="2" t="s">
        <v>25</v>
      </c>
      <c r="P17" s="2" t="s">
        <v>16</v>
      </c>
      <c r="Q17" s="2">
        <v>7499.0</v>
      </c>
      <c r="R17" s="2">
        <v>0.0</v>
      </c>
      <c r="S17" s="2">
        <v>65564.0</v>
      </c>
      <c r="T17" s="2">
        <v>0.114</v>
      </c>
      <c r="U17" s="2">
        <v>12684.45</v>
      </c>
    </row>
    <row r="18">
      <c r="A18" s="2" t="s">
        <v>49</v>
      </c>
      <c r="B18" s="2" t="s">
        <v>13</v>
      </c>
      <c r="C18" s="2" t="s">
        <v>19</v>
      </c>
      <c r="D18" s="2" t="s">
        <v>15</v>
      </c>
      <c r="E18" s="2">
        <v>15098.0</v>
      </c>
      <c r="F18" s="2">
        <v>0.0</v>
      </c>
      <c r="G18" s="2">
        <v>73835.0</v>
      </c>
      <c r="H18" s="2">
        <v>0.204</v>
      </c>
      <c r="I18" s="2">
        <v>3751.692</v>
      </c>
      <c r="M18" s="2" t="s">
        <v>49</v>
      </c>
      <c r="N18" s="2" t="s">
        <v>13</v>
      </c>
      <c r="O18" s="2" t="s">
        <v>25</v>
      </c>
      <c r="P18" s="2" t="s">
        <v>17</v>
      </c>
      <c r="Q18" s="2">
        <v>87209.0</v>
      </c>
      <c r="R18" s="2">
        <v>0.0</v>
      </c>
      <c r="S18" s="2">
        <v>605514.0</v>
      </c>
      <c r="T18" s="2">
        <v>0.144</v>
      </c>
      <c r="U18" s="2">
        <v>144494.302</v>
      </c>
    </row>
    <row r="19">
      <c r="A19" s="2" t="s">
        <v>49</v>
      </c>
      <c r="B19" s="2" t="s">
        <v>13</v>
      </c>
      <c r="C19" s="2" t="s">
        <v>19</v>
      </c>
      <c r="D19" s="2" t="s">
        <v>16</v>
      </c>
      <c r="E19" s="2">
        <v>5782.0</v>
      </c>
      <c r="F19" s="2">
        <v>0.0</v>
      </c>
      <c r="G19" s="2">
        <v>44730.0</v>
      </c>
      <c r="H19" s="2">
        <v>0.129</v>
      </c>
      <c r="I19" s="2">
        <v>2806.4</v>
      </c>
      <c r="M19" s="6" t="s">
        <v>24</v>
      </c>
      <c r="N19" s="7" t="str">
        <f>N18</f>
        <v>bert-base-uncased</v>
      </c>
      <c r="O19" s="6"/>
      <c r="P19" s="6"/>
      <c r="Q19" s="8">
        <f t="shared" ref="Q19:S19" si="1">SUM(Q4:Q18)</f>
        <v>319203</v>
      </c>
      <c r="R19" s="8">
        <f t="shared" si="1"/>
        <v>0</v>
      </c>
      <c r="S19" s="8">
        <f t="shared" si="1"/>
        <v>4252349</v>
      </c>
      <c r="T19" s="8">
        <f>ROUND(Q19/S19,3)</f>
        <v>0.075</v>
      </c>
      <c r="U19" s="8">
        <f>SUM(U4:U18)</f>
        <v>346728.467</v>
      </c>
    </row>
    <row r="20">
      <c r="A20" s="2" t="s">
        <v>49</v>
      </c>
      <c r="B20" s="2" t="s">
        <v>13</v>
      </c>
      <c r="C20" s="2" t="s">
        <v>19</v>
      </c>
      <c r="D20" s="2" t="s">
        <v>17</v>
      </c>
      <c r="E20" s="2">
        <v>3962.0</v>
      </c>
      <c r="F20" s="2">
        <v>0.0</v>
      </c>
      <c r="G20" s="2">
        <v>266079.0</v>
      </c>
      <c r="H20" s="2">
        <v>0.015</v>
      </c>
      <c r="I20" s="2">
        <v>13981.304</v>
      </c>
      <c r="M20" s="2"/>
      <c r="N20" s="2"/>
      <c r="O20" s="2"/>
      <c r="P20" s="2"/>
      <c r="Q20" s="2"/>
      <c r="R20" s="2"/>
      <c r="S20" s="2"/>
      <c r="T20" s="2"/>
      <c r="U20" s="2"/>
    </row>
    <row r="21">
      <c r="A21" s="2" t="s">
        <v>49</v>
      </c>
      <c r="B21" s="2" t="s">
        <v>18</v>
      </c>
      <c r="C21" s="2" t="s">
        <v>19</v>
      </c>
      <c r="D21" s="2" t="s">
        <v>15</v>
      </c>
      <c r="E21" s="2">
        <v>11940.0</v>
      </c>
      <c r="F21" s="2">
        <v>0.0</v>
      </c>
      <c r="G21" s="2">
        <v>69227.0</v>
      </c>
      <c r="H21" s="2">
        <v>0.172</v>
      </c>
      <c r="I21" s="2">
        <v>5592.111</v>
      </c>
      <c r="M21" s="2" t="s">
        <v>49</v>
      </c>
      <c r="N21" s="2" t="s">
        <v>18</v>
      </c>
      <c r="O21" s="2" t="s">
        <v>14</v>
      </c>
      <c r="P21" s="2" t="s">
        <v>15</v>
      </c>
      <c r="Q21" s="2">
        <v>0.0</v>
      </c>
      <c r="R21" s="2">
        <v>0.0</v>
      </c>
      <c r="S21" s="2">
        <v>88.0</v>
      </c>
      <c r="T21" s="2">
        <v>0.0</v>
      </c>
      <c r="U21" s="2">
        <v>2321.887</v>
      </c>
    </row>
    <row r="22">
      <c r="A22" s="2" t="s">
        <v>49</v>
      </c>
      <c r="B22" s="2" t="s">
        <v>18</v>
      </c>
      <c r="C22" s="2" t="s">
        <v>19</v>
      </c>
      <c r="D22" s="2" t="s">
        <v>16</v>
      </c>
      <c r="E22" s="2">
        <v>1312.0</v>
      </c>
      <c r="F22" s="2">
        <v>0.0</v>
      </c>
      <c r="G22" s="2">
        <v>44214.0</v>
      </c>
      <c r="H22" s="2">
        <v>0.03</v>
      </c>
      <c r="I22" s="2">
        <v>3873.673</v>
      </c>
      <c r="M22" s="2" t="s">
        <v>49</v>
      </c>
      <c r="N22" s="2" t="s">
        <v>18</v>
      </c>
      <c r="O22" s="2" t="s">
        <v>14</v>
      </c>
      <c r="P22" s="2" t="s">
        <v>16</v>
      </c>
      <c r="Q22" s="2">
        <v>0.0</v>
      </c>
      <c r="R22" s="2">
        <v>0.0</v>
      </c>
      <c r="S22" s="2">
        <v>1159.0</v>
      </c>
      <c r="T22" s="2">
        <v>0.0</v>
      </c>
      <c r="U22" s="2">
        <v>2466.185</v>
      </c>
    </row>
    <row r="23" ht="15.75" customHeight="1">
      <c r="A23" s="2" t="s">
        <v>49</v>
      </c>
      <c r="B23" s="2" t="s">
        <v>18</v>
      </c>
      <c r="C23" s="2" t="s">
        <v>19</v>
      </c>
      <c r="D23" s="2" t="s">
        <v>17</v>
      </c>
      <c r="E23" s="2">
        <v>17120.0</v>
      </c>
      <c r="F23" s="2">
        <v>0.0</v>
      </c>
      <c r="G23" s="2">
        <v>241029.0</v>
      </c>
      <c r="H23" s="2">
        <v>0.071</v>
      </c>
      <c r="I23" s="2">
        <v>19356.74</v>
      </c>
      <c r="M23" s="2" t="s">
        <v>49</v>
      </c>
      <c r="N23" s="2" t="s">
        <v>18</v>
      </c>
      <c r="O23" s="2" t="s">
        <v>14</v>
      </c>
      <c r="P23" s="2" t="s">
        <v>17</v>
      </c>
      <c r="Q23" s="2">
        <v>0.0</v>
      </c>
      <c r="R23" s="2">
        <v>0.0</v>
      </c>
      <c r="S23" s="2">
        <v>7043.0</v>
      </c>
      <c r="T23" s="2">
        <v>0.0</v>
      </c>
      <c r="U23" s="2">
        <v>14806.387</v>
      </c>
    </row>
    <row r="24" ht="15.75" customHeight="1">
      <c r="A24" s="2" t="s">
        <v>49</v>
      </c>
      <c r="B24" s="2" t="s">
        <v>20</v>
      </c>
      <c r="C24" s="2" t="s">
        <v>19</v>
      </c>
      <c r="D24" s="2" t="s">
        <v>15</v>
      </c>
      <c r="E24" s="2">
        <v>7024.0</v>
      </c>
      <c r="F24" s="2">
        <v>0.0</v>
      </c>
      <c r="G24" s="2">
        <v>69227.0</v>
      </c>
      <c r="H24" s="2">
        <v>0.101</v>
      </c>
      <c r="I24" s="2">
        <v>3755.822</v>
      </c>
      <c r="M24" s="2" t="s">
        <v>49</v>
      </c>
      <c r="N24" s="2" t="s">
        <v>18</v>
      </c>
      <c r="O24" s="2" t="s">
        <v>19</v>
      </c>
      <c r="P24" s="2" t="s">
        <v>15</v>
      </c>
      <c r="Q24" s="2">
        <v>11940.0</v>
      </c>
      <c r="R24" s="2">
        <v>0.0</v>
      </c>
      <c r="S24" s="2">
        <v>69227.0</v>
      </c>
      <c r="T24" s="2">
        <v>0.172</v>
      </c>
      <c r="U24" s="2">
        <v>5592.111</v>
      </c>
    </row>
    <row r="25" ht="15.75" customHeight="1">
      <c r="A25" s="2" t="s">
        <v>49</v>
      </c>
      <c r="B25" s="2" t="s">
        <v>20</v>
      </c>
      <c r="C25" s="2" t="s">
        <v>19</v>
      </c>
      <c r="D25" s="2" t="s">
        <v>16</v>
      </c>
      <c r="E25" s="2">
        <v>6028.0</v>
      </c>
      <c r="F25" s="2">
        <v>0.0</v>
      </c>
      <c r="G25" s="2">
        <v>44214.0</v>
      </c>
      <c r="H25" s="2">
        <v>0.136</v>
      </c>
      <c r="I25" s="2">
        <v>2717.374</v>
      </c>
      <c r="M25" s="2" t="s">
        <v>49</v>
      </c>
      <c r="N25" s="2" t="s">
        <v>18</v>
      </c>
      <c r="O25" s="2" t="s">
        <v>19</v>
      </c>
      <c r="P25" s="2" t="s">
        <v>16</v>
      </c>
      <c r="Q25" s="2">
        <v>1312.0</v>
      </c>
      <c r="R25" s="2">
        <v>0.0</v>
      </c>
      <c r="S25" s="2">
        <v>44214.0</v>
      </c>
      <c r="T25" s="2">
        <v>0.03</v>
      </c>
      <c r="U25" s="2">
        <v>3873.673</v>
      </c>
    </row>
    <row r="26" ht="15.75" customHeight="1">
      <c r="A26" s="2" t="s">
        <v>49</v>
      </c>
      <c r="B26" s="2" t="s">
        <v>20</v>
      </c>
      <c r="C26" s="2" t="s">
        <v>19</v>
      </c>
      <c r="D26" s="2" t="s">
        <v>17</v>
      </c>
      <c r="E26" s="2">
        <v>12722.0</v>
      </c>
      <c r="F26" s="2">
        <v>0.0</v>
      </c>
      <c r="G26" s="2">
        <v>241029.0</v>
      </c>
      <c r="H26" s="2">
        <v>0.053</v>
      </c>
      <c r="I26" s="2">
        <v>12846.507</v>
      </c>
      <c r="M26" s="2" t="s">
        <v>49</v>
      </c>
      <c r="N26" s="2" t="s">
        <v>18</v>
      </c>
      <c r="O26" s="2" t="s">
        <v>19</v>
      </c>
      <c r="P26" s="2" t="s">
        <v>17</v>
      </c>
      <c r="Q26" s="2">
        <v>17120.0</v>
      </c>
      <c r="R26" s="2">
        <v>0.0</v>
      </c>
      <c r="S26" s="2">
        <v>241029.0</v>
      </c>
      <c r="T26" s="2">
        <v>0.071</v>
      </c>
      <c r="U26" s="2">
        <v>19356.74</v>
      </c>
    </row>
    <row r="27" ht="15.75" customHeight="1">
      <c r="A27" s="2" t="s">
        <v>49</v>
      </c>
      <c r="B27" s="2" t="s">
        <v>22</v>
      </c>
      <c r="C27" s="2" t="s">
        <v>19</v>
      </c>
      <c r="D27" s="2" t="s">
        <v>15</v>
      </c>
      <c r="E27" s="2">
        <v>847.0</v>
      </c>
      <c r="F27" s="2">
        <v>0.0</v>
      </c>
      <c r="G27" s="2">
        <v>73565.0</v>
      </c>
      <c r="H27" s="2">
        <v>0.012</v>
      </c>
      <c r="I27" s="2">
        <v>3742.656</v>
      </c>
      <c r="M27" s="2" t="s">
        <v>49</v>
      </c>
      <c r="N27" s="2" t="s">
        <v>18</v>
      </c>
      <c r="O27" s="2" t="s">
        <v>21</v>
      </c>
      <c r="P27" s="2" t="s">
        <v>15</v>
      </c>
      <c r="Q27" s="2">
        <v>9609.0</v>
      </c>
      <c r="R27" s="2">
        <v>0.0</v>
      </c>
      <c r="S27" s="2">
        <v>164746.0</v>
      </c>
      <c r="T27" s="2">
        <v>0.058</v>
      </c>
      <c r="U27" s="2">
        <v>11427.255</v>
      </c>
    </row>
    <row r="28" ht="15.75" customHeight="1">
      <c r="A28" s="2" t="s">
        <v>49</v>
      </c>
      <c r="B28" s="2" t="s">
        <v>22</v>
      </c>
      <c r="C28" s="2" t="s">
        <v>19</v>
      </c>
      <c r="D28" s="2" t="s">
        <v>16</v>
      </c>
      <c r="E28" s="2">
        <v>2719.0</v>
      </c>
      <c r="F28" s="2">
        <v>0.0</v>
      </c>
      <c r="G28" s="2">
        <v>47823.0</v>
      </c>
      <c r="H28" s="2">
        <v>0.057</v>
      </c>
      <c r="I28" s="2">
        <v>3011.864</v>
      </c>
      <c r="M28" s="2" t="s">
        <v>49</v>
      </c>
      <c r="N28" s="2" t="s">
        <v>18</v>
      </c>
      <c r="O28" s="2" t="s">
        <v>21</v>
      </c>
      <c r="P28" s="2" t="s">
        <v>16</v>
      </c>
      <c r="Q28" s="2">
        <v>8642.0</v>
      </c>
      <c r="R28" s="2">
        <v>0.0</v>
      </c>
      <c r="S28" s="2">
        <v>121069.0</v>
      </c>
      <c r="T28" s="2">
        <v>0.071</v>
      </c>
      <c r="U28" s="2">
        <v>8596.378</v>
      </c>
    </row>
    <row r="29" ht="15.75" customHeight="1">
      <c r="A29" s="2" t="s">
        <v>49</v>
      </c>
      <c r="B29" s="2" t="s">
        <v>22</v>
      </c>
      <c r="C29" s="2" t="s">
        <v>19</v>
      </c>
      <c r="D29" s="2" t="s">
        <v>17</v>
      </c>
      <c r="E29" s="2">
        <v>3619.0</v>
      </c>
      <c r="F29" s="2">
        <v>0.0</v>
      </c>
      <c r="G29" s="2">
        <v>267709.0</v>
      </c>
      <c r="H29" s="2">
        <v>0.014</v>
      </c>
      <c r="I29" s="2">
        <v>14034.572</v>
      </c>
      <c r="M29" s="2" t="s">
        <v>49</v>
      </c>
      <c r="N29" s="2" t="s">
        <v>18</v>
      </c>
      <c r="O29" s="2" t="s">
        <v>21</v>
      </c>
      <c r="P29" s="2" t="s">
        <v>17</v>
      </c>
      <c r="Q29" s="2">
        <v>67980.0</v>
      </c>
      <c r="R29" s="2">
        <v>0.0</v>
      </c>
      <c r="S29" s="2">
        <v>1182571.0</v>
      </c>
      <c r="T29" s="2">
        <v>0.057</v>
      </c>
      <c r="U29" s="2">
        <v>84891.259</v>
      </c>
    </row>
    <row r="30" ht="15.75" customHeight="1">
      <c r="A30" s="4" t="s">
        <v>24</v>
      </c>
      <c r="B30" s="4"/>
      <c r="C30" s="4"/>
      <c r="D30" s="4"/>
      <c r="E30" s="4"/>
      <c r="F30" s="4"/>
      <c r="G30" s="5">
        <f>SUM(G18:G29)</f>
        <v>1482681</v>
      </c>
      <c r="H30" s="5">
        <f>SUM(E18:E29)</f>
        <v>88173</v>
      </c>
      <c r="I30" s="5">
        <f>ROUND(H30/G30,3)</f>
        <v>0.059</v>
      </c>
      <c r="J30" s="5">
        <f>SUM(I18:I29)</f>
        <v>89470.715</v>
      </c>
      <c r="M30" s="2" t="s">
        <v>49</v>
      </c>
      <c r="N30" s="2" t="s">
        <v>18</v>
      </c>
      <c r="O30" s="2" t="s">
        <v>23</v>
      </c>
      <c r="P30" s="2" t="s">
        <v>15</v>
      </c>
      <c r="Q30" s="2">
        <v>14920.0</v>
      </c>
      <c r="R30" s="2">
        <v>0.0</v>
      </c>
      <c r="S30" s="2">
        <v>164746.0</v>
      </c>
      <c r="T30" s="2">
        <v>0.091</v>
      </c>
      <c r="U30" s="2">
        <v>11443.777</v>
      </c>
    </row>
    <row r="31" ht="15.75" customHeight="1">
      <c r="M31" s="2" t="s">
        <v>49</v>
      </c>
      <c r="N31" s="2" t="s">
        <v>18</v>
      </c>
      <c r="O31" s="2" t="s">
        <v>23</v>
      </c>
      <c r="P31" s="2" t="s">
        <v>16</v>
      </c>
      <c r="Q31" s="2">
        <v>9075.0</v>
      </c>
      <c r="R31" s="2">
        <v>0.0</v>
      </c>
      <c r="S31" s="2">
        <v>121069.0</v>
      </c>
      <c r="T31" s="2">
        <v>0.075</v>
      </c>
      <c r="U31" s="2">
        <v>8555.237</v>
      </c>
    </row>
    <row r="32" ht="15.75" customHeight="1">
      <c r="A32" s="2" t="s">
        <v>49</v>
      </c>
      <c r="B32" s="2" t="s">
        <v>13</v>
      </c>
      <c r="C32" s="2" t="s">
        <v>21</v>
      </c>
      <c r="D32" s="2" t="s">
        <v>15</v>
      </c>
      <c r="E32" s="2">
        <v>27390.0</v>
      </c>
      <c r="F32" s="2">
        <v>0.0</v>
      </c>
      <c r="G32" s="2">
        <v>176548.0</v>
      </c>
      <c r="H32" s="2">
        <v>0.155</v>
      </c>
      <c r="I32" s="2">
        <v>7451.677</v>
      </c>
      <c r="M32" s="2" t="s">
        <v>49</v>
      </c>
      <c r="N32" s="2" t="s">
        <v>18</v>
      </c>
      <c r="O32" s="2" t="s">
        <v>23</v>
      </c>
      <c r="P32" s="2" t="s">
        <v>17</v>
      </c>
      <c r="Q32" s="2">
        <v>50984.0</v>
      </c>
      <c r="R32" s="2">
        <v>0.0</v>
      </c>
      <c r="S32" s="2">
        <v>1182571.0</v>
      </c>
      <c r="T32" s="2">
        <v>0.043</v>
      </c>
      <c r="U32" s="2">
        <v>85401.097</v>
      </c>
    </row>
    <row r="33" ht="15.75" customHeight="1">
      <c r="A33" s="2" t="s">
        <v>49</v>
      </c>
      <c r="B33" s="2" t="s">
        <v>13</v>
      </c>
      <c r="C33" s="2" t="s">
        <v>21</v>
      </c>
      <c r="D33" s="2" t="s">
        <v>16</v>
      </c>
      <c r="E33" s="2">
        <v>13613.0</v>
      </c>
      <c r="F33" s="2">
        <v>0.0</v>
      </c>
      <c r="G33" s="2">
        <v>128835.0</v>
      </c>
      <c r="H33" s="2">
        <v>0.106</v>
      </c>
      <c r="I33" s="2">
        <v>5656.514</v>
      </c>
      <c r="M33" s="2" t="s">
        <v>49</v>
      </c>
      <c r="N33" s="2" t="s">
        <v>18</v>
      </c>
      <c r="O33" s="2" t="s">
        <v>25</v>
      </c>
      <c r="P33" s="2" t="s">
        <v>15</v>
      </c>
      <c r="Q33" s="2">
        <v>18377.0</v>
      </c>
      <c r="R33" s="2">
        <v>0.0</v>
      </c>
      <c r="S33" s="2">
        <v>58373.0</v>
      </c>
      <c r="T33" s="2">
        <v>0.315</v>
      </c>
      <c r="U33" s="2">
        <v>12260.818</v>
      </c>
    </row>
    <row r="34" ht="15.75" customHeight="1">
      <c r="A34" s="2" t="s">
        <v>49</v>
      </c>
      <c r="B34" s="2" t="s">
        <v>13</v>
      </c>
      <c r="C34" s="2" t="s">
        <v>21</v>
      </c>
      <c r="D34" s="2" t="s">
        <v>17</v>
      </c>
      <c r="E34" s="2">
        <v>45809.0</v>
      </c>
      <c r="F34" s="2">
        <v>0.0</v>
      </c>
      <c r="G34" s="2">
        <v>1256135.0</v>
      </c>
      <c r="H34" s="2">
        <v>0.036</v>
      </c>
      <c r="I34" s="2">
        <v>55363.972</v>
      </c>
      <c r="M34" s="2" t="s">
        <v>49</v>
      </c>
      <c r="N34" s="2" t="s">
        <v>18</v>
      </c>
      <c r="O34" s="2" t="s">
        <v>25</v>
      </c>
      <c r="P34" s="2" t="s">
        <v>16</v>
      </c>
      <c r="Q34" s="2">
        <v>19632.0</v>
      </c>
      <c r="R34" s="2">
        <v>0.0</v>
      </c>
      <c r="S34" s="2">
        <v>59794.0</v>
      </c>
      <c r="T34" s="2">
        <v>0.328</v>
      </c>
      <c r="U34" s="2">
        <v>11994.895</v>
      </c>
    </row>
    <row r="35" ht="15.75" customHeight="1">
      <c r="A35" s="2" t="s">
        <v>49</v>
      </c>
      <c r="B35" s="2" t="s">
        <v>18</v>
      </c>
      <c r="C35" s="2" t="s">
        <v>21</v>
      </c>
      <c r="D35" s="2" t="s">
        <v>15</v>
      </c>
      <c r="E35" s="2">
        <v>9609.0</v>
      </c>
      <c r="F35" s="2">
        <v>0.0</v>
      </c>
      <c r="G35" s="2">
        <v>164746.0</v>
      </c>
      <c r="H35" s="2">
        <v>0.058</v>
      </c>
      <c r="I35" s="2">
        <v>11427.255</v>
      </c>
      <c r="M35" s="2" t="s">
        <v>49</v>
      </c>
      <c r="N35" s="2" t="s">
        <v>18</v>
      </c>
      <c r="O35" s="2" t="s">
        <v>25</v>
      </c>
      <c r="P35" s="2" t="s">
        <v>17</v>
      </c>
      <c r="Q35" s="2">
        <v>135741.0</v>
      </c>
      <c r="R35" s="2">
        <v>0.0</v>
      </c>
      <c r="S35" s="2">
        <v>573559.0</v>
      </c>
      <c r="T35" s="2">
        <v>0.237</v>
      </c>
      <c r="U35" s="2">
        <v>137085.924</v>
      </c>
    </row>
    <row r="36" ht="15.75" customHeight="1">
      <c r="A36" s="2" t="s">
        <v>49</v>
      </c>
      <c r="B36" s="2" t="s">
        <v>18</v>
      </c>
      <c r="C36" s="2" t="s">
        <v>21</v>
      </c>
      <c r="D36" s="2" t="s">
        <v>16</v>
      </c>
      <c r="E36" s="2">
        <v>8642.0</v>
      </c>
      <c r="F36" s="2">
        <v>0.0</v>
      </c>
      <c r="G36" s="2">
        <v>121069.0</v>
      </c>
      <c r="H36" s="2">
        <v>0.071</v>
      </c>
      <c r="I36" s="2">
        <v>8596.378</v>
      </c>
      <c r="M36" s="6" t="s">
        <v>24</v>
      </c>
      <c r="N36" s="7" t="str">
        <f>N35</f>
        <v>microsoft/deberta-base</v>
      </c>
      <c r="O36" s="6"/>
      <c r="P36" s="6"/>
      <c r="Q36" s="8">
        <f t="shared" ref="Q36:S36" si="2">SUM(Q21:Q35)</f>
        <v>365332</v>
      </c>
      <c r="R36" s="8">
        <f t="shared" si="2"/>
        <v>0</v>
      </c>
      <c r="S36" s="8">
        <f t="shared" si="2"/>
        <v>3991258</v>
      </c>
      <c r="T36" s="8">
        <f>ROUND(Q36/S36,3)</f>
        <v>0.092</v>
      </c>
      <c r="U36" s="8">
        <f>SUM(U21:U35)</f>
        <v>420073.623</v>
      </c>
    </row>
    <row r="37" ht="15.75" customHeight="1">
      <c r="A37" s="2" t="s">
        <v>49</v>
      </c>
      <c r="B37" s="2" t="s">
        <v>18</v>
      </c>
      <c r="C37" s="2" t="s">
        <v>21</v>
      </c>
      <c r="D37" s="2" t="s">
        <v>17</v>
      </c>
      <c r="E37" s="2">
        <v>67980.0</v>
      </c>
      <c r="F37" s="2">
        <v>0.0</v>
      </c>
      <c r="G37" s="2">
        <v>1182571.0</v>
      </c>
      <c r="H37" s="2">
        <v>0.057</v>
      </c>
      <c r="I37" s="2">
        <v>84891.259</v>
      </c>
      <c r="M37" s="2"/>
      <c r="N37" s="2"/>
      <c r="O37" s="2"/>
      <c r="P37" s="2"/>
      <c r="Q37" s="2"/>
      <c r="R37" s="2"/>
      <c r="S37" s="2"/>
      <c r="T37" s="2"/>
      <c r="U37" s="2"/>
    </row>
    <row r="38" ht="15.75" customHeight="1">
      <c r="A38" s="2" t="s">
        <v>49</v>
      </c>
      <c r="B38" s="2" t="s">
        <v>20</v>
      </c>
      <c r="C38" s="2" t="s">
        <v>21</v>
      </c>
      <c r="D38" s="2" t="s">
        <v>15</v>
      </c>
      <c r="E38" s="2">
        <v>13949.0</v>
      </c>
      <c r="F38" s="2">
        <v>0.0</v>
      </c>
      <c r="G38" s="2">
        <v>164746.0</v>
      </c>
      <c r="H38" s="2">
        <v>0.085</v>
      </c>
      <c r="I38" s="2">
        <v>6987.928</v>
      </c>
      <c r="M38" s="2" t="s">
        <v>49</v>
      </c>
      <c r="N38" s="2" t="s">
        <v>22</v>
      </c>
      <c r="O38" s="2" t="s">
        <v>14</v>
      </c>
      <c r="P38" s="2" t="s">
        <v>15</v>
      </c>
      <c r="Q38" s="2">
        <v>0.0</v>
      </c>
      <c r="R38" s="2">
        <v>0.0</v>
      </c>
      <c r="S38" s="2">
        <v>88.0</v>
      </c>
      <c r="T38" s="2">
        <v>0.0</v>
      </c>
      <c r="U38" s="2">
        <v>2323.096</v>
      </c>
    </row>
    <row r="39" ht="15.75" customHeight="1">
      <c r="A39" s="2" t="s">
        <v>49</v>
      </c>
      <c r="B39" s="2" t="s">
        <v>20</v>
      </c>
      <c r="C39" s="2" t="s">
        <v>21</v>
      </c>
      <c r="D39" s="2" t="s">
        <v>16</v>
      </c>
      <c r="E39" s="2">
        <v>9373.0</v>
      </c>
      <c r="F39" s="2">
        <v>0.0</v>
      </c>
      <c r="G39" s="2">
        <v>121069.0</v>
      </c>
      <c r="H39" s="2">
        <v>0.077</v>
      </c>
      <c r="I39" s="2">
        <v>5286.125</v>
      </c>
      <c r="M39" s="2" t="s">
        <v>49</v>
      </c>
      <c r="N39" s="2" t="s">
        <v>22</v>
      </c>
      <c r="O39" s="2" t="s">
        <v>14</v>
      </c>
      <c r="P39" s="2" t="s">
        <v>16</v>
      </c>
      <c r="Q39" s="2">
        <v>0.0</v>
      </c>
      <c r="R39" s="2">
        <v>0.0</v>
      </c>
      <c r="S39" s="2">
        <v>1159.0</v>
      </c>
      <c r="T39" s="2">
        <v>0.0</v>
      </c>
      <c r="U39" s="2">
        <v>2444.597</v>
      </c>
    </row>
    <row r="40" ht="15.75" customHeight="1">
      <c r="A40" s="2" t="s">
        <v>49</v>
      </c>
      <c r="B40" s="2" t="s">
        <v>20</v>
      </c>
      <c r="C40" s="2" t="s">
        <v>21</v>
      </c>
      <c r="D40" s="2" t="s">
        <v>17</v>
      </c>
      <c r="E40" s="2">
        <v>49184.0</v>
      </c>
      <c r="F40" s="2">
        <v>0.0</v>
      </c>
      <c r="G40" s="2">
        <v>1182571.0</v>
      </c>
      <c r="H40" s="2">
        <v>0.042</v>
      </c>
      <c r="I40" s="2">
        <v>51866.331</v>
      </c>
      <c r="M40" s="2" t="s">
        <v>49</v>
      </c>
      <c r="N40" s="2" t="s">
        <v>22</v>
      </c>
      <c r="O40" s="2" t="s">
        <v>14</v>
      </c>
      <c r="P40" s="2" t="s">
        <v>17</v>
      </c>
      <c r="Q40" s="2">
        <v>0.0</v>
      </c>
      <c r="R40" s="2">
        <v>0.0</v>
      </c>
      <c r="S40" s="2">
        <v>7043.0</v>
      </c>
      <c r="T40" s="2">
        <v>0.0</v>
      </c>
      <c r="U40" s="2">
        <v>14676.49</v>
      </c>
    </row>
    <row r="41" ht="15.75" customHeight="1">
      <c r="A41" s="2" t="s">
        <v>49</v>
      </c>
      <c r="B41" s="2" t="s">
        <v>22</v>
      </c>
      <c r="C41" s="2" t="s">
        <v>21</v>
      </c>
      <c r="D41" s="2" t="s">
        <v>15</v>
      </c>
      <c r="E41" s="2">
        <v>15875.0</v>
      </c>
      <c r="F41" s="2">
        <v>0.0</v>
      </c>
      <c r="G41" s="2">
        <v>174890.0</v>
      </c>
      <c r="H41" s="2">
        <v>0.091</v>
      </c>
      <c r="I41" s="2">
        <v>7657.785</v>
      </c>
      <c r="M41" s="2" t="s">
        <v>49</v>
      </c>
      <c r="N41" s="2" t="s">
        <v>22</v>
      </c>
      <c r="O41" s="2" t="s">
        <v>19</v>
      </c>
      <c r="P41" s="2" t="s">
        <v>15</v>
      </c>
      <c r="Q41" s="2">
        <v>847.0</v>
      </c>
      <c r="R41" s="2">
        <v>0.0</v>
      </c>
      <c r="S41" s="2">
        <v>73565.0</v>
      </c>
      <c r="T41" s="2">
        <v>0.012</v>
      </c>
      <c r="U41" s="2">
        <v>3742.656</v>
      </c>
    </row>
    <row r="42" ht="15.75" customHeight="1">
      <c r="A42" s="2" t="s">
        <v>49</v>
      </c>
      <c r="B42" s="2" t="s">
        <v>22</v>
      </c>
      <c r="C42" s="2" t="s">
        <v>21</v>
      </c>
      <c r="D42" s="2" t="s">
        <v>16</v>
      </c>
      <c r="E42" s="2">
        <v>13966.0</v>
      </c>
      <c r="F42" s="2">
        <v>0.0</v>
      </c>
      <c r="G42" s="2">
        <v>128945.0</v>
      </c>
      <c r="H42" s="2">
        <v>0.108</v>
      </c>
      <c r="I42" s="2">
        <v>5686.634</v>
      </c>
      <c r="M42" s="2" t="s">
        <v>49</v>
      </c>
      <c r="N42" s="2" t="s">
        <v>22</v>
      </c>
      <c r="O42" s="2" t="s">
        <v>19</v>
      </c>
      <c r="P42" s="2" t="s">
        <v>16</v>
      </c>
      <c r="Q42" s="2">
        <v>2719.0</v>
      </c>
      <c r="R42" s="2">
        <v>0.0</v>
      </c>
      <c r="S42" s="2">
        <v>47823.0</v>
      </c>
      <c r="T42" s="2">
        <v>0.057</v>
      </c>
      <c r="U42" s="2">
        <v>3011.864</v>
      </c>
    </row>
    <row r="43" ht="15.75" customHeight="1">
      <c r="A43" s="2" t="s">
        <v>49</v>
      </c>
      <c r="B43" s="2" t="s">
        <v>22</v>
      </c>
      <c r="C43" s="2" t="s">
        <v>21</v>
      </c>
      <c r="D43" s="2" t="s">
        <v>17</v>
      </c>
      <c r="E43" s="2">
        <v>49539.0</v>
      </c>
      <c r="F43" s="2">
        <v>0.0</v>
      </c>
      <c r="G43" s="2">
        <v>1268117.0</v>
      </c>
      <c r="H43" s="2">
        <v>0.039</v>
      </c>
      <c r="I43" s="2">
        <v>55229.262</v>
      </c>
      <c r="M43" s="2" t="s">
        <v>49</v>
      </c>
      <c r="N43" s="2" t="s">
        <v>22</v>
      </c>
      <c r="O43" s="2" t="s">
        <v>19</v>
      </c>
      <c r="P43" s="2" t="s">
        <v>17</v>
      </c>
      <c r="Q43" s="2">
        <v>3619.0</v>
      </c>
      <c r="R43" s="2">
        <v>0.0</v>
      </c>
      <c r="S43" s="2">
        <v>267709.0</v>
      </c>
      <c r="T43" s="2">
        <v>0.014</v>
      </c>
      <c r="U43" s="2">
        <v>14034.572</v>
      </c>
    </row>
    <row r="44" ht="15.75" customHeight="1">
      <c r="A44" s="4" t="s">
        <v>24</v>
      </c>
      <c r="B44" s="4"/>
      <c r="C44" s="4"/>
      <c r="D44" s="4"/>
      <c r="E44" s="4">
        <f>SUM(E32:E43)</f>
        <v>324929</v>
      </c>
      <c r="F44" s="4"/>
      <c r="G44" s="5">
        <f>SUM(G32:G43)</f>
        <v>6070242</v>
      </c>
      <c r="H44" s="5">
        <f>SUM(E32:E43)</f>
        <v>324929</v>
      </c>
      <c r="I44" s="5">
        <f>ROUND(H44/G44,3)</f>
        <v>0.054</v>
      </c>
      <c r="J44" s="5">
        <f>SUM(I32:I43)</f>
        <v>306101.12</v>
      </c>
      <c r="M44" s="2" t="s">
        <v>49</v>
      </c>
      <c r="N44" s="2" t="s">
        <v>22</v>
      </c>
      <c r="O44" s="2" t="s">
        <v>21</v>
      </c>
      <c r="P44" s="2" t="s">
        <v>15</v>
      </c>
      <c r="Q44" s="2">
        <v>15875.0</v>
      </c>
      <c r="R44" s="2">
        <v>0.0</v>
      </c>
      <c r="S44" s="2">
        <v>174890.0</v>
      </c>
      <c r="T44" s="2">
        <v>0.091</v>
      </c>
      <c r="U44" s="2">
        <v>7657.785</v>
      </c>
    </row>
    <row r="45" ht="15.75" customHeight="1">
      <c r="M45" s="2" t="s">
        <v>49</v>
      </c>
      <c r="N45" s="2" t="s">
        <v>22</v>
      </c>
      <c r="O45" s="2" t="s">
        <v>21</v>
      </c>
      <c r="P45" s="2" t="s">
        <v>16</v>
      </c>
      <c r="Q45" s="2">
        <v>13966.0</v>
      </c>
      <c r="R45" s="2">
        <v>0.0</v>
      </c>
      <c r="S45" s="2">
        <v>128945.0</v>
      </c>
      <c r="T45" s="2">
        <v>0.108</v>
      </c>
      <c r="U45" s="2">
        <v>5686.634</v>
      </c>
    </row>
    <row r="46" ht="15.75" customHeight="1">
      <c r="A46" s="2" t="s">
        <v>49</v>
      </c>
      <c r="B46" s="2" t="s">
        <v>13</v>
      </c>
      <c r="C46" s="2" t="s">
        <v>23</v>
      </c>
      <c r="D46" s="2" t="s">
        <v>15</v>
      </c>
      <c r="E46" s="2">
        <v>31843.0</v>
      </c>
      <c r="F46" s="2">
        <v>0.0</v>
      </c>
      <c r="G46" s="2">
        <v>176548.0</v>
      </c>
      <c r="H46" s="2">
        <v>0.18</v>
      </c>
      <c r="I46" s="2">
        <v>7469.831</v>
      </c>
      <c r="M46" s="2" t="s">
        <v>49</v>
      </c>
      <c r="N46" s="2" t="s">
        <v>22</v>
      </c>
      <c r="O46" s="2" t="s">
        <v>21</v>
      </c>
      <c r="P46" s="2" t="s">
        <v>17</v>
      </c>
      <c r="Q46" s="2">
        <v>49539.0</v>
      </c>
      <c r="R46" s="2">
        <v>0.0</v>
      </c>
      <c r="S46" s="2">
        <v>1268117.0</v>
      </c>
      <c r="T46" s="2">
        <v>0.039</v>
      </c>
      <c r="U46" s="2">
        <v>55229.262</v>
      </c>
    </row>
    <row r="47" ht="15.75" customHeight="1">
      <c r="A47" s="2" t="s">
        <v>49</v>
      </c>
      <c r="B47" s="2" t="s">
        <v>13</v>
      </c>
      <c r="C47" s="2" t="s">
        <v>23</v>
      </c>
      <c r="D47" s="2" t="s">
        <v>16</v>
      </c>
      <c r="E47" s="2">
        <v>21385.0</v>
      </c>
      <c r="F47" s="2">
        <v>0.0</v>
      </c>
      <c r="G47" s="2">
        <v>128835.0</v>
      </c>
      <c r="H47" s="2">
        <v>0.166</v>
      </c>
      <c r="I47" s="2">
        <v>5663.714</v>
      </c>
      <c r="M47" s="2" t="s">
        <v>49</v>
      </c>
      <c r="N47" s="2" t="s">
        <v>22</v>
      </c>
      <c r="O47" s="2" t="s">
        <v>23</v>
      </c>
      <c r="P47" s="2" t="s">
        <v>15</v>
      </c>
      <c r="Q47" s="2">
        <v>16173.0</v>
      </c>
      <c r="R47" s="2">
        <v>0.0</v>
      </c>
      <c r="S47" s="2">
        <v>174890.0</v>
      </c>
      <c r="T47" s="2">
        <v>0.092</v>
      </c>
      <c r="U47" s="2">
        <v>7649.305</v>
      </c>
    </row>
    <row r="48" ht="15.75" customHeight="1">
      <c r="A48" s="2" t="s">
        <v>49</v>
      </c>
      <c r="B48" s="2" t="s">
        <v>13</v>
      </c>
      <c r="C48" s="2" t="s">
        <v>23</v>
      </c>
      <c r="D48" s="2" t="s">
        <v>17</v>
      </c>
      <c r="E48" s="2">
        <v>48672.0</v>
      </c>
      <c r="F48" s="2">
        <v>0.0</v>
      </c>
      <c r="G48" s="2">
        <v>1256135.0</v>
      </c>
      <c r="H48" s="2">
        <v>0.039</v>
      </c>
      <c r="I48" s="2">
        <v>54788.317</v>
      </c>
      <c r="M48" s="2" t="s">
        <v>49</v>
      </c>
      <c r="N48" s="2" t="s">
        <v>22</v>
      </c>
      <c r="O48" s="2" t="s">
        <v>23</v>
      </c>
      <c r="P48" s="2" t="s">
        <v>16</v>
      </c>
      <c r="Q48" s="2">
        <v>9367.0</v>
      </c>
      <c r="R48" s="2">
        <v>0.0</v>
      </c>
      <c r="S48" s="2">
        <v>128945.0</v>
      </c>
      <c r="T48" s="2">
        <v>0.073</v>
      </c>
      <c r="U48" s="2">
        <v>5674.056</v>
      </c>
    </row>
    <row r="49" ht="15.75" customHeight="1">
      <c r="A49" s="2" t="s">
        <v>49</v>
      </c>
      <c r="B49" s="2" t="s">
        <v>18</v>
      </c>
      <c r="C49" s="2" t="s">
        <v>23</v>
      </c>
      <c r="D49" s="2" t="s">
        <v>15</v>
      </c>
      <c r="E49" s="2">
        <v>14920.0</v>
      </c>
      <c r="F49" s="2">
        <v>0.0</v>
      </c>
      <c r="G49" s="2">
        <v>164746.0</v>
      </c>
      <c r="H49" s="2">
        <v>0.091</v>
      </c>
      <c r="I49" s="2">
        <v>11443.777</v>
      </c>
      <c r="M49" s="2" t="s">
        <v>49</v>
      </c>
      <c r="N49" s="2" t="s">
        <v>22</v>
      </c>
      <c r="O49" s="2" t="s">
        <v>23</v>
      </c>
      <c r="P49" s="2" t="s">
        <v>17</v>
      </c>
      <c r="Q49" s="2">
        <v>65134.0</v>
      </c>
      <c r="R49" s="2">
        <v>0.0</v>
      </c>
      <c r="S49" s="2">
        <v>1268117.0</v>
      </c>
      <c r="T49" s="2">
        <v>0.051</v>
      </c>
      <c r="U49" s="2">
        <v>56151.938</v>
      </c>
    </row>
    <row r="50" ht="15.75" customHeight="1">
      <c r="A50" s="2" t="s">
        <v>49</v>
      </c>
      <c r="B50" s="2" t="s">
        <v>18</v>
      </c>
      <c r="C50" s="2" t="s">
        <v>23</v>
      </c>
      <c r="D50" s="2" t="s">
        <v>16</v>
      </c>
      <c r="E50" s="2">
        <v>9075.0</v>
      </c>
      <c r="F50" s="2">
        <v>0.0</v>
      </c>
      <c r="G50" s="2">
        <v>121069.0</v>
      </c>
      <c r="H50" s="2">
        <v>0.075</v>
      </c>
      <c r="I50" s="2">
        <v>8555.237</v>
      </c>
      <c r="M50" s="2" t="s">
        <v>49</v>
      </c>
      <c r="N50" s="2" t="s">
        <v>22</v>
      </c>
      <c r="O50" s="2" t="s">
        <v>25</v>
      </c>
      <c r="P50" s="2" t="s">
        <v>15</v>
      </c>
      <c r="Q50" s="2">
        <v>9041.0</v>
      </c>
      <c r="R50" s="2">
        <v>0.0</v>
      </c>
      <c r="S50" s="2">
        <v>65784.0</v>
      </c>
      <c r="T50" s="2">
        <v>0.137</v>
      </c>
      <c r="U50" s="2">
        <v>12832.108</v>
      </c>
    </row>
    <row r="51" ht="15.75" customHeight="1">
      <c r="A51" s="2" t="s">
        <v>49</v>
      </c>
      <c r="B51" s="2" t="s">
        <v>18</v>
      </c>
      <c r="C51" s="2" t="s">
        <v>23</v>
      </c>
      <c r="D51" s="2" t="s">
        <v>17</v>
      </c>
      <c r="E51" s="2">
        <v>50984.0</v>
      </c>
      <c r="F51" s="2">
        <v>0.0</v>
      </c>
      <c r="G51" s="2">
        <v>1182571.0</v>
      </c>
      <c r="H51" s="2">
        <v>0.043</v>
      </c>
      <c r="I51" s="2">
        <v>85401.097</v>
      </c>
      <c r="M51" s="2" t="s">
        <v>49</v>
      </c>
      <c r="N51" s="2" t="s">
        <v>22</v>
      </c>
      <c r="O51" s="2" t="s">
        <v>25</v>
      </c>
      <c r="P51" s="2" t="s">
        <v>16</v>
      </c>
      <c r="Q51" s="2">
        <v>13053.0</v>
      </c>
      <c r="R51" s="2">
        <v>0.0</v>
      </c>
      <c r="S51" s="2">
        <v>65534.0</v>
      </c>
      <c r="T51" s="2">
        <v>0.199</v>
      </c>
      <c r="U51" s="2">
        <v>12670.669</v>
      </c>
    </row>
    <row r="52" ht="15.75" customHeight="1">
      <c r="A52" s="2" t="s">
        <v>49</v>
      </c>
      <c r="B52" s="2" t="s">
        <v>20</v>
      </c>
      <c r="C52" s="2" t="s">
        <v>23</v>
      </c>
      <c r="D52" s="2" t="s">
        <v>15</v>
      </c>
      <c r="E52" s="2">
        <v>15990.0</v>
      </c>
      <c r="F52" s="2">
        <v>0.0</v>
      </c>
      <c r="G52" s="2">
        <v>164746.0</v>
      </c>
      <c r="H52" s="2">
        <v>0.097</v>
      </c>
      <c r="I52" s="2">
        <v>6976.607</v>
      </c>
      <c r="M52" s="2" t="s">
        <v>49</v>
      </c>
      <c r="N52" s="2" t="s">
        <v>22</v>
      </c>
      <c r="O52" s="2" t="s">
        <v>25</v>
      </c>
      <c r="P52" s="2" t="s">
        <v>17</v>
      </c>
      <c r="Q52" s="2">
        <v>97561.0</v>
      </c>
      <c r="R52" s="2">
        <v>0.0</v>
      </c>
      <c r="S52" s="2">
        <v>610034.0</v>
      </c>
      <c r="T52" s="2">
        <v>0.16</v>
      </c>
      <c r="U52" s="2">
        <v>145334.389</v>
      </c>
    </row>
    <row r="53" ht="15.75" customHeight="1">
      <c r="A53" s="2" t="s">
        <v>49</v>
      </c>
      <c r="B53" s="2" t="s">
        <v>20</v>
      </c>
      <c r="C53" s="2" t="s">
        <v>23</v>
      </c>
      <c r="D53" s="2" t="s">
        <v>16</v>
      </c>
      <c r="E53" s="2">
        <v>10211.0</v>
      </c>
      <c r="F53" s="2">
        <v>0.0</v>
      </c>
      <c r="G53" s="2">
        <v>121069.0</v>
      </c>
      <c r="H53" s="2">
        <v>0.084</v>
      </c>
      <c r="I53" s="2">
        <v>5341.692</v>
      </c>
      <c r="M53" s="6" t="s">
        <v>24</v>
      </c>
      <c r="N53" s="7" t="str">
        <f>N52</f>
        <v>nlpaueb/legal-bert-base-uncased</v>
      </c>
      <c r="O53" s="6"/>
      <c r="P53" s="6"/>
      <c r="Q53" s="8">
        <f t="shared" ref="Q53:S53" si="3">SUM(Q38:Q52)</f>
        <v>296894</v>
      </c>
      <c r="R53" s="8">
        <f t="shared" si="3"/>
        <v>0</v>
      </c>
      <c r="S53" s="8">
        <f t="shared" si="3"/>
        <v>4282643</v>
      </c>
      <c r="T53" s="8">
        <f>ROUND(Q53/S53,3)</f>
        <v>0.069</v>
      </c>
      <c r="U53" s="8">
        <f>SUM(U38:U52)</f>
        <v>349119.421</v>
      </c>
    </row>
    <row r="54" ht="15.75" customHeight="1">
      <c r="A54" s="2" t="s">
        <v>49</v>
      </c>
      <c r="B54" s="2" t="s">
        <v>20</v>
      </c>
      <c r="C54" s="2" t="s">
        <v>23</v>
      </c>
      <c r="D54" s="2" t="s">
        <v>17</v>
      </c>
      <c r="E54" s="2">
        <v>83998.0</v>
      </c>
      <c r="F54" s="2">
        <v>0.0</v>
      </c>
      <c r="G54" s="2">
        <v>1182571.0</v>
      </c>
      <c r="H54" s="2">
        <v>0.071</v>
      </c>
      <c r="I54" s="2">
        <v>52150.28</v>
      </c>
      <c r="M54" s="2"/>
      <c r="N54" s="2"/>
      <c r="O54" s="2"/>
      <c r="P54" s="2"/>
      <c r="Q54" s="2"/>
      <c r="R54" s="2"/>
      <c r="S54" s="2"/>
      <c r="T54" s="2"/>
      <c r="U54" s="2"/>
    </row>
    <row r="55" ht="15.75" customHeight="1">
      <c r="A55" s="2" t="s">
        <v>49</v>
      </c>
      <c r="B55" s="2" t="s">
        <v>22</v>
      </c>
      <c r="C55" s="2" t="s">
        <v>23</v>
      </c>
      <c r="D55" s="2" t="s">
        <v>15</v>
      </c>
      <c r="E55" s="2">
        <v>16173.0</v>
      </c>
      <c r="F55" s="2">
        <v>0.0</v>
      </c>
      <c r="G55" s="2">
        <v>174890.0</v>
      </c>
      <c r="H55" s="2">
        <v>0.092</v>
      </c>
      <c r="I55" s="2">
        <v>7649.305</v>
      </c>
      <c r="M55" s="2" t="s">
        <v>49</v>
      </c>
      <c r="N55" s="2" t="s">
        <v>20</v>
      </c>
      <c r="O55" s="2" t="s">
        <v>14</v>
      </c>
      <c r="P55" s="2" t="s">
        <v>15</v>
      </c>
      <c r="Q55" s="2">
        <v>0.0</v>
      </c>
      <c r="R55" s="2">
        <v>0.0</v>
      </c>
      <c r="S55" s="2">
        <v>88.0</v>
      </c>
      <c r="T55" s="2">
        <v>0.0</v>
      </c>
      <c r="U55" s="2">
        <v>2324.888</v>
      </c>
    </row>
    <row r="56" ht="15.75" customHeight="1">
      <c r="A56" s="2" t="s">
        <v>49</v>
      </c>
      <c r="B56" s="2" t="s">
        <v>22</v>
      </c>
      <c r="C56" s="2" t="s">
        <v>23</v>
      </c>
      <c r="D56" s="2" t="s">
        <v>16</v>
      </c>
      <c r="E56" s="2">
        <v>9367.0</v>
      </c>
      <c r="F56" s="2">
        <v>0.0</v>
      </c>
      <c r="G56" s="2">
        <v>128945.0</v>
      </c>
      <c r="H56" s="2">
        <v>0.073</v>
      </c>
      <c r="I56" s="2">
        <v>5674.056</v>
      </c>
      <c r="M56" s="2" t="s">
        <v>49</v>
      </c>
      <c r="N56" s="2" t="s">
        <v>20</v>
      </c>
      <c r="O56" s="2" t="s">
        <v>14</v>
      </c>
      <c r="P56" s="2" t="s">
        <v>16</v>
      </c>
      <c r="Q56" s="2">
        <v>0.0</v>
      </c>
      <c r="R56" s="2">
        <v>0.0</v>
      </c>
      <c r="S56" s="2">
        <v>1159.0</v>
      </c>
      <c r="T56" s="2">
        <v>0.0</v>
      </c>
      <c r="U56" s="2">
        <v>2371.881</v>
      </c>
    </row>
    <row r="57" ht="15.75" customHeight="1">
      <c r="A57" s="2" t="s">
        <v>49</v>
      </c>
      <c r="B57" s="2" t="s">
        <v>22</v>
      </c>
      <c r="C57" s="2" t="s">
        <v>23</v>
      </c>
      <c r="D57" s="2" t="s">
        <v>17</v>
      </c>
      <c r="E57" s="2">
        <v>65134.0</v>
      </c>
      <c r="F57" s="2">
        <v>0.0</v>
      </c>
      <c r="G57" s="2">
        <v>1268117.0</v>
      </c>
      <c r="H57" s="2">
        <v>0.051</v>
      </c>
      <c r="I57" s="2">
        <v>56151.938</v>
      </c>
      <c r="M57" s="2" t="s">
        <v>49</v>
      </c>
      <c r="N57" s="2" t="s">
        <v>20</v>
      </c>
      <c r="O57" s="2" t="s">
        <v>14</v>
      </c>
      <c r="P57" s="2" t="s">
        <v>17</v>
      </c>
      <c r="Q57" s="2">
        <v>11.0</v>
      </c>
      <c r="R57" s="2">
        <v>0.0</v>
      </c>
      <c r="S57" s="2">
        <v>7043.0</v>
      </c>
      <c r="T57" s="2">
        <v>0.002</v>
      </c>
      <c r="U57" s="2">
        <v>14467.259</v>
      </c>
    </row>
    <row r="58" ht="15.75" customHeight="1">
      <c r="A58" s="4" t="s">
        <v>24</v>
      </c>
      <c r="B58" s="4"/>
      <c r="C58" s="4"/>
      <c r="D58" s="4"/>
      <c r="E58" s="4"/>
      <c r="F58" s="4"/>
      <c r="G58" s="5">
        <f>SUM(G46:G57)</f>
        <v>6070242</v>
      </c>
      <c r="H58" s="5">
        <f>SUM(E46:E57)</f>
        <v>377752</v>
      </c>
      <c r="I58" s="5">
        <f>ROUND(H58/G58,3)</f>
        <v>0.062</v>
      </c>
      <c r="J58" s="5">
        <f>SUM(I46:I57)</f>
        <v>307265.851</v>
      </c>
      <c r="M58" s="2" t="s">
        <v>49</v>
      </c>
      <c r="N58" s="2" t="s">
        <v>20</v>
      </c>
      <c r="O58" s="2" t="s">
        <v>19</v>
      </c>
      <c r="P58" s="2" t="s">
        <v>15</v>
      </c>
      <c r="Q58" s="2">
        <v>7024.0</v>
      </c>
      <c r="R58" s="2">
        <v>0.0</v>
      </c>
      <c r="S58" s="2">
        <v>69227.0</v>
      </c>
      <c r="T58" s="2">
        <v>0.101</v>
      </c>
      <c r="U58" s="2">
        <v>3755.822</v>
      </c>
    </row>
    <row r="59" ht="15.75" customHeight="1">
      <c r="M59" s="2" t="s">
        <v>49</v>
      </c>
      <c r="N59" s="2" t="s">
        <v>20</v>
      </c>
      <c r="O59" s="2" t="s">
        <v>19</v>
      </c>
      <c r="P59" s="2" t="s">
        <v>16</v>
      </c>
      <c r="Q59" s="2">
        <v>6028.0</v>
      </c>
      <c r="R59" s="2">
        <v>0.0</v>
      </c>
      <c r="S59" s="2">
        <v>44214.0</v>
      </c>
      <c r="T59" s="2">
        <v>0.136</v>
      </c>
      <c r="U59" s="2">
        <v>2717.374</v>
      </c>
    </row>
    <row r="60" ht="15.75" customHeight="1">
      <c r="A60" s="2" t="s">
        <v>49</v>
      </c>
      <c r="B60" s="2" t="s">
        <v>13</v>
      </c>
      <c r="C60" s="2" t="s">
        <v>25</v>
      </c>
      <c r="D60" s="2" t="s">
        <v>15</v>
      </c>
      <c r="E60" s="2">
        <v>10941.0</v>
      </c>
      <c r="F60" s="2">
        <v>0.0</v>
      </c>
      <c r="G60" s="2">
        <v>65301.0</v>
      </c>
      <c r="H60" s="2">
        <v>0.168</v>
      </c>
      <c r="I60" s="2">
        <v>12726.658</v>
      </c>
      <c r="M60" s="2" t="s">
        <v>49</v>
      </c>
      <c r="N60" s="2" t="s">
        <v>20</v>
      </c>
      <c r="O60" s="2" t="s">
        <v>19</v>
      </c>
      <c r="P60" s="2" t="s">
        <v>17</v>
      </c>
      <c r="Q60" s="2">
        <v>12722.0</v>
      </c>
      <c r="R60" s="2">
        <v>0.0</v>
      </c>
      <c r="S60" s="2">
        <v>241029.0</v>
      </c>
      <c r="T60" s="2">
        <v>0.053</v>
      </c>
      <c r="U60" s="2">
        <v>12846.507</v>
      </c>
    </row>
    <row r="61" ht="15.75" customHeight="1">
      <c r="A61" s="2" t="s">
        <v>49</v>
      </c>
      <c r="B61" s="2" t="s">
        <v>13</v>
      </c>
      <c r="C61" s="2" t="s">
        <v>25</v>
      </c>
      <c r="D61" s="2" t="s">
        <v>16</v>
      </c>
      <c r="E61" s="2">
        <v>7499.0</v>
      </c>
      <c r="F61" s="2">
        <v>0.0</v>
      </c>
      <c r="G61" s="2">
        <v>65564.0</v>
      </c>
      <c r="H61" s="2">
        <v>0.114</v>
      </c>
      <c r="I61" s="2">
        <v>12684.45</v>
      </c>
      <c r="M61" s="2" t="s">
        <v>49</v>
      </c>
      <c r="N61" s="2" t="s">
        <v>20</v>
      </c>
      <c r="O61" s="2" t="s">
        <v>21</v>
      </c>
      <c r="P61" s="2" t="s">
        <v>15</v>
      </c>
      <c r="Q61" s="2">
        <v>13949.0</v>
      </c>
      <c r="R61" s="2">
        <v>0.0</v>
      </c>
      <c r="S61" s="2">
        <v>164746.0</v>
      </c>
      <c r="T61" s="2">
        <v>0.085</v>
      </c>
      <c r="U61" s="2">
        <v>6987.928</v>
      </c>
    </row>
    <row r="62" ht="15.75" customHeight="1">
      <c r="A62" s="2" t="s">
        <v>49</v>
      </c>
      <c r="B62" s="2" t="s">
        <v>13</v>
      </c>
      <c r="C62" s="2" t="s">
        <v>25</v>
      </c>
      <c r="D62" s="2" t="s">
        <v>17</v>
      </c>
      <c r="E62" s="2">
        <v>87209.0</v>
      </c>
      <c r="F62" s="2">
        <v>0.0</v>
      </c>
      <c r="G62" s="2">
        <v>605514.0</v>
      </c>
      <c r="H62" s="2">
        <v>0.144</v>
      </c>
      <c r="I62" s="2">
        <v>144494.302</v>
      </c>
      <c r="M62" s="2" t="s">
        <v>49</v>
      </c>
      <c r="N62" s="2" t="s">
        <v>20</v>
      </c>
      <c r="O62" s="2" t="s">
        <v>21</v>
      </c>
      <c r="P62" s="2" t="s">
        <v>16</v>
      </c>
      <c r="Q62" s="2">
        <v>9373.0</v>
      </c>
      <c r="R62" s="2">
        <v>0.0</v>
      </c>
      <c r="S62" s="2">
        <v>121069.0</v>
      </c>
      <c r="T62" s="2">
        <v>0.077</v>
      </c>
      <c r="U62" s="2">
        <v>5286.125</v>
      </c>
    </row>
    <row r="63" ht="15.75" customHeight="1">
      <c r="A63" s="2" t="s">
        <v>49</v>
      </c>
      <c r="B63" s="2" t="s">
        <v>18</v>
      </c>
      <c r="C63" s="2" t="s">
        <v>25</v>
      </c>
      <c r="D63" s="2" t="s">
        <v>15</v>
      </c>
      <c r="E63" s="2">
        <v>18377.0</v>
      </c>
      <c r="F63" s="2">
        <v>0.0</v>
      </c>
      <c r="G63" s="2">
        <v>58373.0</v>
      </c>
      <c r="H63" s="2">
        <v>0.315</v>
      </c>
      <c r="I63" s="2">
        <v>12260.818</v>
      </c>
      <c r="M63" s="2" t="s">
        <v>49</v>
      </c>
      <c r="N63" s="2" t="s">
        <v>20</v>
      </c>
      <c r="O63" s="2" t="s">
        <v>21</v>
      </c>
      <c r="P63" s="2" t="s">
        <v>17</v>
      </c>
      <c r="Q63" s="2">
        <v>49184.0</v>
      </c>
      <c r="R63" s="2">
        <v>0.0</v>
      </c>
      <c r="S63" s="2">
        <v>1182571.0</v>
      </c>
      <c r="T63" s="2">
        <v>0.042</v>
      </c>
      <c r="U63" s="2">
        <v>51866.331</v>
      </c>
    </row>
    <row r="64" ht="15.75" customHeight="1">
      <c r="A64" s="2" t="s">
        <v>49</v>
      </c>
      <c r="B64" s="2" t="s">
        <v>18</v>
      </c>
      <c r="C64" s="2" t="s">
        <v>25</v>
      </c>
      <c r="D64" s="2" t="s">
        <v>16</v>
      </c>
      <c r="E64" s="2">
        <v>19632.0</v>
      </c>
      <c r="F64" s="2">
        <v>0.0</v>
      </c>
      <c r="G64" s="2">
        <v>59794.0</v>
      </c>
      <c r="H64" s="2">
        <v>0.328</v>
      </c>
      <c r="I64" s="2">
        <v>11994.895</v>
      </c>
      <c r="M64" s="2" t="s">
        <v>49</v>
      </c>
      <c r="N64" s="2" t="s">
        <v>20</v>
      </c>
      <c r="O64" s="2" t="s">
        <v>23</v>
      </c>
      <c r="P64" s="2" t="s">
        <v>15</v>
      </c>
      <c r="Q64" s="2">
        <v>15990.0</v>
      </c>
      <c r="R64" s="2">
        <v>0.0</v>
      </c>
      <c r="S64" s="2">
        <v>164746.0</v>
      </c>
      <c r="T64" s="2">
        <v>0.097</v>
      </c>
      <c r="U64" s="2">
        <v>6976.607</v>
      </c>
      <c r="V64" s="5"/>
    </row>
    <row r="65" ht="15.75" customHeight="1">
      <c r="A65" s="2" t="s">
        <v>49</v>
      </c>
      <c r="B65" s="2" t="s">
        <v>18</v>
      </c>
      <c r="C65" s="2" t="s">
        <v>25</v>
      </c>
      <c r="D65" s="2" t="s">
        <v>17</v>
      </c>
      <c r="E65" s="2">
        <v>135741.0</v>
      </c>
      <c r="F65" s="2">
        <v>0.0</v>
      </c>
      <c r="G65" s="2">
        <v>573559.0</v>
      </c>
      <c r="H65" s="2">
        <v>0.237</v>
      </c>
      <c r="I65" s="2">
        <v>137085.924</v>
      </c>
      <c r="M65" s="2" t="s">
        <v>49</v>
      </c>
      <c r="N65" s="2" t="s">
        <v>20</v>
      </c>
      <c r="O65" s="2" t="s">
        <v>23</v>
      </c>
      <c r="P65" s="2" t="s">
        <v>16</v>
      </c>
      <c r="Q65" s="2">
        <v>10211.0</v>
      </c>
      <c r="R65" s="2">
        <v>0.0</v>
      </c>
      <c r="S65" s="2">
        <v>121069.0</v>
      </c>
      <c r="T65" s="2">
        <v>0.084</v>
      </c>
      <c r="U65" s="2">
        <v>5341.692</v>
      </c>
    </row>
    <row r="66" ht="15.75" customHeight="1">
      <c r="A66" s="2" t="s">
        <v>49</v>
      </c>
      <c r="B66" s="2" t="s">
        <v>20</v>
      </c>
      <c r="C66" s="2" t="s">
        <v>25</v>
      </c>
      <c r="D66" s="2" t="s">
        <v>15</v>
      </c>
      <c r="E66" s="2">
        <v>14169.0</v>
      </c>
      <c r="F66" s="2">
        <v>0.0</v>
      </c>
      <c r="G66" s="2">
        <v>58373.0</v>
      </c>
      <c r="H66" s="2">
        <v>0.243</v>
      </c>
      <c r="I66" s="2">
        <v>11210.355</v>
      </c>
      <c r="M66" s="2" t="s">
        <v>49</v>
      </c>
      <c r="N66" s="2" t="s">
        <v>20</v>
      </c>
      <c r="O66" s="2" t="s">
        <v>23</v>
      </c>
      <c r="P66" s="2" t="s">
        <v>17</v>
      </c>
      <c r="Q66" s="2">
        <v>83998.0</v>
      </c>
      <c r="R66" s="2">
        <v>0.0</v>
      </c>
      <c r="S66" s="2">
        <v>1182571.0</v>
      </c>
      <c r="T66" s="2">
        <v>0.071</v>
      </c>
      <c r="U66" s="2">
        <v>52150.28</v>
      </c>
      <c r="V66" s="5"/>
    </row>
    <row r="67" ht="15.75" customHeight="1">
      <c r="A67" s="2" t="s">
        <v>49</v>
      </c>
      <c r="B67" s="2" t="s">
        <v>20</v>
      </c>
      <c r="C67" s="2" t="s">
        <v>25</v>
      </c>
      <c r="D67" s="2" t="s">
        <v>16</v>
      </c>
      <c r="E67" s="2">
        <v>11311.0</v>
      </c>
      <c r="F67" s="2">
        <v>0.0</v>
      </c>
      <c r="G67" s="2">
        <v>59794.0</v>
      </c>
      <c r="H67" s="2">
        <v>0.189</v>
      </c>
      <c r="I67" s="2">
        <v>11477.626</v>
      </c>
      <c r="M67" s="2" t="s">
        <v>49</v>
      </c>
      <c r="N67" s="2" t="s">
        <v>20</v>
      </c>
      <c r="O67" s="2" t="s">
        <v>25</v>
      </c>
      <c r="P67" s="2" t="s">
        <v>15</v>
      </c>
      <c r="Q67" s="2">
        <v>14169.0</v>
      </c>
      <c r="R67" s="2">
        <v>0.0</v>
      </c>
      <c r="S67" s="2">
        <v>58373.0</v>
      </c>
      <c r="T67" s="2">
        <v>0.243</v>
      </c>
      <c r="U67" s="2">
        <v>11210.355</v>
      </c>
    </row>
    <row r="68" ht="15.75" customHeight="1">
      <c r="A68" s="2" t="s">
        <v>49</v>
      </c>
      <c r="B68" s="2" t="s">
        <v>20</v>
      </c>
      <c r="C68" s="2" t="s">
        <v>25</v>
      </c>
      <c r="D68" s="2" t="s">
        <v>17</v>
      </c>
      <c r="E68" s="2">
        <v>116184.0</v>
      </c>
      <c r="F68" s="2">
        <v>0.0</v>
      </c>
      <c r="G68" s="2">
        <v>573559.0</v>
      </c>
      <c r="H68" s="2">
        <v>0.203</v>
      </c>
      <c r="I68" s="2">
        <v>132173.169</v>
      </c>
      <c r="M68" s="2" t="s">
        <v>49</v>
      </c>
      <c r="N68" s="2" t="s">
        <v>20</v>
      </c>
      <c r="O68" s="2" t="s">
        <v>25</v>
      </c>
      <c r="P68" s="2" t="s">
        <v>16</v>
      </c>
      <c r="Q68" s="2">
        <v>11311.0</v>
      </c>
      <c r="R68" s="2">
        <v>0.0</v>
      </c>
      <c r="S68" s="2">
        <v>59794.0</v>
      </c>
      <c r="T68" s="2">
        <v>0.189</v>
      </c>
      <c r="U68" s="2">
        <v>11477.626</v>
      </c>
      <c r="V68" s="5"/>
    </row>
    <row r="69" ht="15.75" customHeight="1">
      <c r="A69" s="2" t="s">
        <v>49</v>
      </c>
      <c r="B69" s="2" t="s">
        <v>22</v>
      </c>
      <c r="C69" s="2" t="s">
        <v>25</v>
      </c>
      <c r="D69" s="2" t="s">
        <v>15</v>
      </c>
      <c r="E69" s="2">
        <v>9041.0</v>
      </c>
      <c r="F69" s="2">
        <v>0.0</v>
      </c>
      <c r="G69" s="2">
        <v>65784.0</v>
      </c>
      <c r="H69" s="2">
        <v>0.137</v>
      </c>
      <c r="I69" s="2">
        <v>12832.108</v>
      </c>
      <c r="M69" s="2" t="s">
        <v>49</v>
      </c>
      <c r="N69" s="2" t="s">
        <v>20</v>
      </c>
      <c r="O69" s="2" t="s">
        <v>25</v>
      </c>
      <c r="P69" s="2" t="s">
        <v>17</v>
      </c>
      <c r="Q69" s="2">
        <v>116184.0</v>
      </c>
      <c r="R69" s="2">
        <v>0.0</v>
      </c>
      <c r="S69" s="2">
        <v>573559.0</v>
      </c>
      <c r="T69" s="2">
        <v>0.203</v>
      </c>
      <c r="U69" s="2">
        <v>132173.169</v>
      </c>
    </row>
    <row r="70" ht="15.75" customHeight="1">
      <c r="A70" s="2" t="s">
        <v>49</v>
      </c>
      <c r="B70" s="2" t="s">
        <v>22</v>
      </c>
      <c r="C70" s="2" t="s">
        <v>25</v>
      </c>
      <c r="D70" s="2" t="s">
        <v>16</v>
      </c>
      <c r="E70" s="2">
        <v>13053.0</v>
      </c>
      <c r="F70" s="2">
        <v>0.0</v>
      </c>
      <c r="G70" s="2">
        <v>65534.0</v>
      </c>
      <c r="H70" s="2">
        <v>0.199</v>
      </c>
      <c r="I70" s="2">
        <v>12670.669</v>
      </c>
      <c r="M70" s="6" t="s">
        <v>24</v>
      </c>
      <c r="N70" s="7" t="str">
        <f>N69</f>
        <v>roberta-base</v>
      </c>
      <c r="O70" s="6"/>
      <c r="P70" s="6"/>
      <c r="Q70" s="8">
        <f t="shared" ref="Q70:S70" si="4">SUM(Q55:Q69)</f>
        <v>350154</v>
      </c>
      <c r="R70" s="8">
        <f t="shared" si="4"/>
        <v>0</v>
      </c>
      <c r="S70" s="8">
        <f t="shared" si="4"/>
        <v>3991258</v>
      </c>
      <c r="T70" s="8">
        <f>ROUND(Q70/S70,3)</f>
        <v>0.088</v>
      </c>
      <c r="U70" s="8">
        <f>SUM(U55:U69)</f>
        <v>321953.844</v>
      </c>
      <c r="V70" s="5"/>
    </row>
    <row r="71" ht="15.75" customHeight="1">
      <c r="A71" s="2" t="s">
        <v>49</v>
      </c>
      <c r="B71" s="2" t="s">
        <v>22</v>
      </c>
      <c r="C71" s="2" t="s">
        <v>25</v>
      </c>
      <c r="D71" s="2" t="s">
        <v>17</v>
      </c>
      <c r="E71" s="2">
        <v>97561.0</v>
      </c>
      <c r="F71" s="2">
        <v>0.0</v>
      </c>
      <c r="G71" s="2">
        <v>610034.0</v>
      </c>
      <c r="H71" s="2">
        <v>0.16</v>
      </c>
      <c r="I71" s="2">
        <v>145334.389</v>
      </c>
    </row>
    <row r="72" ht="15.75" customHeight="1">
      <c r="A72" s="4" t="s">
        <v>24</v>
      </c>
      <c r="B72" s="4"/>
      <c r="C72" s="4"/>
      <c r="D72" s="4"/>
      <c r="E72" s="4"/>
      <c r="F72" s="4"/>
      <c r="G72" s="5">
        <f>SUM(G60:G71)</f>
        <v>2861183</v>
      </c>
      <c r="H72" s="5">
        <f>SUM(E60:E71)</f>
        <v>540718</v>
      </c>
      <c r="I72" s="5">
        <f>ROUND(H72/G72,3)</f>
        <v>0.189</v>
      </c>
      <c r="J72" s="5">
        <f>SUM(I60:I71)</f>
        <v>656945.363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7</v>
      </c>
      <c r="R72" s="4" t="s">
        <v>8</v>
      </c>
      <c r="S72" s="4" t="s">
        <v>9</v>
      </c>
      <c r="T72" s="4" t="s">
        <v>10</v>
      </c>
      <c r="U72" s="4" t="s">
        <v>11</v>
      </c>
      <c r="V72" s="5"/>
    </row>
    <row r="73" ht="15.75" customHeight="1">
      <c r="M73" s="4" t="s">
        <v>26</v>
      </c>
      <c r="N73" s="4"/>
      <c r="O73" s="4"/>
      <c r="P73" s="4"/>
      <c r="Q73" s="5">
        <f t="shared" ref="Q73:S73" si="5">SUM(Q70,Q53,Q36,Q19)</f>
        <v>1331583</v>
      </c>
      <c r="R73" s="5">
        <f t="shared" si="5"/>
        <v>0</v>
      </c>
      <c r="S73" s="5">
        <f t="shared" si="5"/>
        <v>16517508</v>
      </c>
      <c r="T73" s="5">
        <f>ROUND(Q73/S73,3)</f>
        <v>0.081</v>
      </c>
      <c r="U73" s="5">
        <f>SUM(U70,U53,U36,U19)</f>
        <v>1437875.355</v>
      </c>
    </row>
    <row r="74" ht="15.75" customHeight="1">
      <c r="A74" s="2" t="s">
        <v>3</v>
      </c>
      <c r="B74" s="2" t="s">
        <v>7</v>
      </c>
      <c r="C74" s="2" t="s">
        <v>8</v>
      </c>
      <c r="D74" s="2" t="s">
        <v>9</v>
      </c>
      <c r="E74" s="2" t="s">
        <v>10</v>
      </c>
      <c r="F74" s="2" t="s">
        <v>11</v>
      </c>
      <c r="M74" s="4"/>
      <c r="N74" s="4"/>
      <c r="O74" s="4"/>
      <c r="P74" s="4"/>
      <c r="Q74" s="4"/>
      <c r="R74" s="4"/>
      <c r="S74" s="5"/>
      <c r="T74" s="5"/>
      <c r="U74" s="5"/>
    </row>
    <row r="75" ht="15.75" customHeight="1">
      <c r="A75" s="2" t="s">
        <v>49</v>
      </c>
      <c r="B75" s="2">
        <v>1331583.0</v>
      </c>
      <c r="C75" s="2">
        <v>0.0</v>
      </c>
      <c r="D75" s="2">
        <v>1.6517508E7</v>
      </c>
      <c r="E75" s="2">
        <v>0.081</v>
      </c>
      <c r="F75" s="2">
        <v>1437875.0</v>
      </c>
    </row>
    <row r="76" ht="15.75" customHeight="1">
      <c r="M76" s="4"/>
      <c r="N76" s="4"/>
      <c r="O76" s="4"/>
      <c r="P76" s="4"/>
      <c r="Q76" s="4"/>
      <c r="R76" s="4"/>
      <c r="S76" s="5"/>
      <c r="T76" s="5"/>
      <c r="U76" s="5"/>
    </row>
    <row r="77" ht="15.75" customHeight="1">
      <c r="A77" s="1" t="s">
        <v>27</v>
      </c>
    </row>
    <row r="78" ht="15.75" customHeight="1">
      <c r="A78" s="3" t="s">
        <v>1</v>
      </c>
      <c r="M78" s="4"/>
      <c r="N78" s="4"/>
      <c r="O78" s="4"/>
      <c r="P78" s="4"/>
      <c r="Q78" s="4"/>
      <c r="R78" s="4"/>
      <c r="S78" s="5"/>
      <c r="T78" s="5"/>
      <c r="U78" s="5"/>
    </row>
    <row r="79" ht="15.75" customHeight="1">
      <c r="A79" s="10" t="s">
        <v>28</v>
      </c>
      <c r="B79" s="10" t="s">
        <v>5</v>
      </c>
      <c r="C79" s="10" t="s">
        <v>4</v>
      </c>
      <c r="D79" s="10" t="s">
        <v>6</v>
      </c>
      <c r="E79" s="10" t="s">
        <v>47</v>
      </c>
      <c r="F79" s="10" t="s">
        <v>30</v>
      </c>
      <c r="G79" s="10" t="s">
        <v>31</v>
      </c>
      <c r="H79" s="10" t="s">
        <v>32</v>
      </c>
      <c r="I79" s="10" t="s">
        <v>48</v>
      </c>
      <c r="J79" s="10" t="s">
        <v>34</v>
      </c>
      <c r="K79" s="10" t="s">
        <v>35</v>
      </c>
      <c r="L79" s="10" t="s">
        <v>36</v>
      </c>
      <c r="M79" s="2" t="s">
        <v>37</v>
      </c>
      <c r="N79" s="2" t="s">
        <v>38</v>
      </c>
    </row>
    <row r="80" ht="15.75" customHeight="1">
      <c r="A80" s="10" t="s">
        <v>39</v>
      </c>
      <c r="B80" s="10" t="s">
        <v>14</v>
      </c>
      <c r="C80" s="10" t="s">
        <v>13</v>
      </c>
      <c r="D80" s="10" t="s">
        <v>15</v>
      </c>
      <c r="E80" s="12">
        <v>0.0</v>
      </c>
      <c r="F80" s="12">
        <v>0.0</v>
      </c>
      <c r="G80" s="12">
        <v>0.0</v>
      </c>
      <c r="H80" s="12">
        <v>0.0</v>
      </c>
      <c r="I80" s="12">
        <v>0.0</v>
      </c>
      <c r="J80" s="12">
        <v>0.0</v>
      </c>
      <c r="K80" s="12">
        <v>0.0</v>
      </c>
      <c r="L80" s="12">
        <v>88.0</v>
      </c>
      <c r="M80" s="13">
        <f t="shared" ref="M80:M92" si="6">SUM(E80:H80)</f>
        <v>0</v>
      </c>
      <c r="N80" s="13">
        <f t="shared" ref="N80:N92" si="7">SUM(I80:L80)</f>
        <v>88</v>
      </c>
    </row>
    <row r="81" ht="15.75" customHeight="1">
      <c r="A81" s="10" t="s">
        <v>39</v>
      </c>
      <c r="B81" s="10" t="s">
        <v>14</v>
      </c>
      <c r="C81" s="10" t="s">
        <v>13</v>
      </c>
      <c r="D81" s="10" t="s">
        <v>16</v>
      </c>
      <c r="E81" s="12">
        <v>0.0</v>
      </c>
      <c r="F81" s="12">
        <v>0.0</v>
      </c>
      <c r="G81" s="12">
        <v>0.0</v>
      </c>
      <c r="H81" s="12">
        <v>0.0</v>
      </c>
      <c r="I81" s="12">
        <v>0.0</v>
      </c>
      <c r="J81" s="12">
        <v>0.0</v>
      </c>
      <c r="K81" s="12">
        <v>0.0</v>
      </c>
      <c r="L81" s="12">
        <v>1159.0</v>
      </c>
      <c r="M81" s="13">
        <f t="shared" si="6"/>
        <v>0</v>
      </c>
      <c r="N81" s="13">
        <f t="shared" si="7"/>
        <v>1159</v>
      </c>
    </row>
    <row r="82" ht="15.75" customHeight="1">
      <c r="A82" s="10" t="s">
        <v>39</v>
      </c>
      <c r="B82" s="10" t="s">
        <v>14</v>
      </c>
      <c r="C82" s="10" t="s">
        <v>13</v>
      </c>
      <c r="D82" s="10" t="s">
        <v>17</v>
      </c>
      <c r="E82" s="12">
        <v>0.0</v>
      </c>
      <c r="F82" s="12">
        <v>0.0</v>
      </c>
      <c r="G82" s="12">
        <v>0.0</v>
      </c>
      <c r="H82" s="12">
        <v>0.0</v>
      </c>
      <c r="I82" s="12">
        <v>0.0</v>
      </c>
      <c r="J82" s="12">
        <v>0.0</v>
      </c>
      <c r="K82" s="12">
        <v>0.0</v>
      </c>
      <c r="L82" s="12">
        <v>7043.0</v>
      </c>
      <c r="M82" s="13">
        <f t="shared" si="6"/>
        <v>0</v>
      </c>
      <c r="N82" s="13">
        <f t="shared" si="7"/>
        <v>7043</v>
      </c>
    </row>
    <row r="83" ht="15.75" customHeight="1">
      <c r="A83" s="10" t="s">
        <v>39</v>
      </c>
      <c r="B83" s="10" t="s">
        <v>14</v>
      </c>
      <c r="C83" s="10" t="s">
        <v>18</v>
      </c>
      <c r="D83" s="10" t="s">
        <v>15</v>
      </c>
      <c r="E83" s="12">
        <v>0.0</v>
      </c>
      <c r="F83" s="12">
        <v>0.0</v>
      </c>
      <c r="G83" s="12">
        <v>0.0</v>
      </c>
      <c r="H83" s="12">
        <v>0.0</v>
      </c>
      <c r="I83" s="12">
        <v>0.0</v>
      </c>
      <c r="J83" s="12">
        <v>0.0</v>
      </c>
      <c r="K83" s="12">
        <v>0.0</v>
      </c>
      <c r="L83" s="12">
        <v>88.0</v>
      </c>
      <c r="M83" s="13">
        <f t="shared" si="6"/>
        <v>0</v>
      </c>
      <c r="N83" s="13">
        <f t="shared" si="7"/>
        <v>88</v>
      </c>
    </row>
    <row r="84" ht="15.75" customHeight="1">
      <c r="A84" s="10" t="s">
        <v>39</v>
      </c>
      <c r="B84" s="10" t="s">
        <v>14</v>
      </c>
      <c r="C84" s="10" t="s">
        <v>18</v>
      </c>
      <c r="D84" s="10" t="s">
        <v>16</v>
      </c>
      <c r="E84" s="12">
        <v>0.0</v>
      </c>
      <c r="F84" s="12">
        <v>0.0</v>
      </c>
      <c r="G84" s="12">
        <v>0.0</v>
      </c>
      <c r="H84" s="12">
        <v>0.0</v>
      </c>
      <c r="I84" s="12">
        <v>0.0</v>
      </c>
      <c r="J84" s="12">
        <v>0.0</v>
      </c>
      <c r="K84" s="12">
        <v>0.0</v>
      </c>
      <c r="L84" s="12">
        <v>1159.0</v>
      </c>
      <c r="M84" s="13">
        <f t="shared" si="6"/>
        <v>0</v>
      </c>
      <c r="N84" s="13">
        <f t="shared" si="7"/>
        <v>1159</v>
      </c>
    </row>
    <row r="85" ht="15.75" customHeight="1">
      <c r="A85" s="10" t="s">
        <v>39</v>
      </c>
      <c r="B85" s="10" t="s">
        <v>14</v>
      </c>
      <c r="C85" s="10" t="s">
        <v>18</v>
      </c>
      <c r="D85" s="10" t="s">
        <v>17</v>
      </c>
      <c r="E85" s="12">
        <v>0.0</v>
      </c>
      <c r="F85" s="12">
        <v>0.0</v>
      </c>
      <c r="G85" s="12">
        <v>0.0</v>
      </c>
      <c r="H85" s="12">
        <v>0.0</v>
      </c>
      <c r="I85" s="12">
        <v>0.0</v>
      </c>
      <c r="J85" s="12">
        <v>0.0</v>
      </c>
      <c r="K85" s="12">
        <v>0.0</v>
      </c>
      <c r="L85" s="12">
        <v>7043.0</v>
      </c>
      <c r="M85" s="13">
        <f t="shared" si="6"/>
        <v>0</v>
      </c>
      <c r="N85" s="13">
        <f t="shared" si="7"/>
        <v>7043</v>
      </c>
    </row>
    <row r="86" ht="15.75" customHeight="1">
      <c r="A86" s="10" t="s">
        <v>39</v>
      </c>
      <c r="B86" s="10" t="s">
        <v>14</v>
      </c>
      <c r="C86" s="10" t="s">
        <v>20</v>
      </c>
      <c r="D86" s="10" t="s">
        <v>15</v>
      </c>
      <c r="E86" s="12">
        <v>0.0</v>
      </c>
      <c r="F86" s="12">
        <v>0.0</v>
      </c>
      <c r="G86" s="12">
        <v>0.0</v>
      </c>
      <c r="H86" s="12">
        <v>0.0</v>
      </c>
      <c r="I86" s="12">
        <v>0.0</v>
      </c>
      <c r="J86" s="12">
        <v>0.0</v>
      </c>
      <c r="K86" s="12">
        <v>0.0</v>
      </c>
      <c r="L86" s="12">
        <v>88.0</v>
      </c>
      <c r="M86" s="13">
        <f t="shared" si="6"/>
        <v>0</v>
      </c>
      <c r="N86" s="13">
        <f t="shared" si="7"/>
        <v>88</v>
      </c>
    </row>
    <row r="87" ht="15.75" customHeight="1">
      <c r="A87" s="10" t="s">
        <v>39</v>
      </c>
      <c r="B87" s="10" t="s">
        <v>14</v>
      </c>
      <c r="C87" s="10" t="s">
        <v>20</v>
      </c>
      <c r="D87" s="10" t="s">
        <v>16</v>
      </c>
      <c r="E87" s="12">
        <v>0.0</v>
      </c>
      <c r="F87" s="12">
        <v>0.0</v>
      </c>
      <c r="G87" s="12">
        <v>0.0</v>
      </c>
      <c r="H87" s="12">
        <v>0.0</v>
      </c>
      <c r="I87" s="12">
        <v>0.0</v>
      </c>
      <c r="J87" s="12">
        <v>0.0</v>
      </c>
      <c r="K87" s="12">
        <v>0.0</v>
      </c>
      <c r="L87" s="12">
        <v>1159.0</v>
      </c>
      <c r="M87" s="13">
        <f t="shared" si="6"/>
        <v>0</v>
      </c>
      <c r="N87" s="13">
        <f t="shared" si="7"/>
        <v>1159</v>
      </c>
    </row>
    <row r="88" ht="15.75" customHeight="1">
      <c r="A88" s="10" t="s">
        <v>39</v>
      </c>
      <c r="B88" s="10" t="s">
        <v>14</v>
      </c>
      <c r="C88" s="10" t="s">
        <v>20</v>
      </c>
      <c r="D88" s="10" t="s">
        <v>17</v>
      </c>
      <c r="E88" s="12">
        <v>11.0</v>
      </c>
      <c r="F88" s="12">
        <v>0.0</v>
      </c>
      <c r="G88" s="12">
        <v>0.0</v>
      </c>
      <c r="H88" s="12">
        <v>0.0</v>
      </c>
      <c r="I88" s="12">
        <v>13.0</v>
      </c>
      <c r="J88" s="12">
        <v>0.0</v>
      </c>
      <c r="K88" s="12">
        <v>0.0</v>
      </c>
      <c r="L88" s="12">
        <v>7019.0</v>
      </c>
      <c r="M88" s="13">
        <f t="shared" si="6"/>
        <v>11</v>
      </c>
      <c r="N88" s="13">
        <f t="shared" si="7"/>
        <v>7032</v>
      </c>
    </row>
    <row r="89" ht="15.75" customHeight="1">
      <c r="A89" s="10" t="s">
        <v>39</v>
      </c>
      <c r="B89" s="10" t="s">
        <v>14</v>
      </c>
      <c r="C89" s="10" t="s">
        <v>22</v>
      </c>
      <c r="D89" s="10" t="s">
        <v>15</v>
      </c>
      <c r="E89" s="12">
        <v>0.0</v>
      </c>
      <c r="F89" s="12">
        <v>0.0</v>
      </c>
      <c r="G89" s="12">
        <v>0.0</v>
      </c>
      <c r="H89" s="12">
        <v>0.0</v>
      </c>
      <c r="I89" s="12">
        <v>0.0</v>
      </c>
      <c r="J89" s="12">
        <v>0.0</v>
      </c>
      <c r="K89" s="12">
        <v>0.0</v>
      </c>
      <c r="L89" s="12">
        <v>88.0</v>
      </c>
      <c r="M89" s="13">
        <f t="shared" si="6"/>
        <v>0</v>
      </c>
      <c r="N89" s="13">
        <f t="shared" si="7"/>
        <v>88</v>
      </c>
    </row>
    <row r="90" ht="15.75" customHeight="1">
      <c r="A90" s="10" t="s">
        <v>39</v>
      </c>
      <c r="B90" s="10" t="s">
        <v>14</v>
      </c>
      <c r="C90" s="10" t="s">
        <v>22</v>
      </c>
      <c r="D90" s="10" t="s">
        <v>16</v>
      </c>
      <c r="E90" s="12">
        <v>0.0</v>
      </c>
      <c r="F90" s="12">
        <v>0.0</v>
      </c>
      <c r="G90" s="12">
        <v>0.0</v>
      </c>
      <c r="H90" s="12">
        <v>0.0</v>
      </c>
      <c r="I90" s="12">
        <v>0.0</v>
      </c>
      <c r="J90" s="12">
        <v>0.0</v>
      </c>
      <c r="K90" s="12">
        <v>0.0</v>
      </c>
      <c r="L90" s="12">
        <v>1159.0</v>
      </c>
      <c r="M90" s="13">
        <f t="shared" si="6"/>
        <v>0</v>
      </c>
      <c r="N90" s="13">
        <f t="shared" si="7"/>
        <v>1159</v>
      </c>
    </row>
    <row r="91" ht="15.75" customHeight="1">
      <c r="A91" s="10" t="s">
        <v>39</v>
      </c>
      <c r="B91" s="10" t="s">
        <v>14</v>
      </c>
      <c r="C91" s="10" t="s">
        <v>22</v>
      </c>
      <c r="D91" s="10" t="s">
        <v>17</v>
      </c>
      <c r="E91" s="12">
        <v>0.0</v>
      </c>
      <c r="F91" s="12">
        <v>0.0</v>
      </c>
      <c r="G91" s="12">
        <v>0.0</v>
      </c>
      <c r="H91" s="12">
        <v>0.0</v>
      </c>
      <c r="I91" s="12">
        <v>0.0</v>
      </c>
      <c r="J91" s="12">
        <v>0.0</v>
      </c>
      <c r="K91" s="12">
        <v>0.0</v>
      </c>
      <c r="L91" s="12">
        <v>7043.0</v>
      </c>
      <c r="M91" s="13">
        <f t="shared" si="6"/>
        <v>0</v>
      </c>
      <c r="N91" s="13">
        <f t="shared" si="7"/>
        <v>7043</v>
      </c>
    </row>
    <row r="92" ht="15.75" customHeight="1">
      <c r="A92" s="10" t="s">
        <v>40</v>
      </c>
      <c r="B92" s="10" t="s">
        <v>14</v>
      </c>
      <c r="C92" s="14"/>
      <c r="D92" s="14"/>
      <c r="E92" s="17">
        <v>11.0</v>
      </c>
      <c r="F92" s="17">
        <v>0.0</v>
      </c>
      <c r="G92" s="17">
        <v>0.0</v>
      </c>
      <c r="H92" s="12">
        <v>0.0</v>
      </c>
      <c r="I92" s="17">
        <v>13.0</v>
      </c>
      <c r="J92" s="12">
        <v>0.0</v>
      </c>
      <c r="K92" s="12">
        <v>0.0</v>
      </c>
      <c r="L92" s="12">
        <v>33136.0</v>
      </c>
      <c r="M92" s="13">
        <f t="shared" si="6"/>
        <v>11</v>
      </c>
      <c r="N92" s="13">
        <f t="shared" si="7"/>
        <v>33149</v>
      </c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</row>
    <row r="94" ht="15.75" customHeight="1">
      <c r="A94" s="10" t="s">
        <v>39</v>
      </c>
      <c r="B94" s="10" t="s">
        <v>19</v>
      </c>
      <c r="C94" s="10" t="s">
        <v>13</v>
      </c>
      <c r="D94" s="10" t="s">
        <v>15</v>
      </c>
      <c r="E94" s="12">
        <v>6416.0</v>
      </c>
      <c r="F94" s="12">
        <v>3071.0</v>
      </c>
      <c r="G94" s="12">
        <v>5214.0</v>
      </c>
      <c r="H94" s="12">
        <v>397.0</v>
      </c>
      <c r="I94" s="12">
        <v>559.0</v>
      </c>
      <c r="J94" s="12">
        <v>233.0</v>
      </c>
      <c r="K94" s="12">
        <v>218.0</v>
      </c>
      <c r="L94" s="12">
        <v>57727.0</v>
      </c>
      <c r="M94" s="13">
        <f t="shared" ref="M94:M106" si="8">SUM(E94:H94)</f>
        <v>15098</v>
      </c>
      <c r="N94" s="13">
        <f t="shared" ref="N94:N106" si="9">SUM(I94:L94)</f>
        <v>58737</v>
      </c>
    </row>
    <row r="95" ht="15.75" customHeight="1">
      <c r="A95" s="10" t="s">
        <v>39</v>
      </c>
      <c r="B95" s="10" t="s">
        <v>19</v>
      </c>
      <c r="C95" s="10" t="s">
        <v>13</v>
      </c>
      <c r="D95" s="10" t="s">
        <v>16</v>
      </c>
      <c r="E95" s="12">
        <v>4992.0</v>
      </c>
      <c r="F95" s="12">
        <v>131.0</v>
      </c>
      <c r="G95" s="12">
        <v>201.0</v>
      </c>
      <c r="H95" s="12">
        <v>458.0</v>
      </c>
      <c r="I95" s="12">
        <v>532.0</v>
      </c>
      <c r="J95" s="12">
        <v>123.0</v>
      </c>
      <c r="K95" s="12">
        <v>3.0</v>
      </c>
      <c r="L95" s="12">
        <v>38290.0</v>
      </c>
      <c r="M95" s="13">
        <f t="shared" si="8"/>
        <v>5782</v>
      </c>
      <c r="N95" s="13">
        <f t="shared" si="9"/>
        <v>38948</v>
      </c>
    </row>
    <row r="96" ht="15.75" customHeight="1">
      <c r="A96" s="10" t="s">
        <v>39</v>
      </c>
      <c r="B96" s="10" t="s">
        <v>19</v>
      </c>
      <c r="C96" s="10" t="s">
        <v>13</v>
      </c>
      <c r="D96" s="10" t="s">
        <v>17</v>
      </c>
      <c r="E96" s="12">
        <v>3344.0</v>
      </c>
      <c r="F96" s="12">
        <v>113.0</v>
      </c>
      <c r="G96" s="12">
        <v>0.0</v>
      </c>
      <c r="H96" s="12">
        <v>505.0</v>
      </c>
      <c r="I96" s="12">
        <v>167.0</v>
      </c>
      <c r="J96" s="12">
        <v>107.0</v>
      </c>
      <c r="K96" s="12">
        <v>0.0</v>
      </c>
      <c r="L96" s="12">
        <v>261843.0</v>
      </c>
      <c r="M96" s="13">
        <f t="shared" si="8"/>
        <v>3962</v>
      </c>
      <c r="N96" s="13">
        <f t="shared" si="9"/>
        <v>262117</v>
      </c>
    </row>
    <row r="97" ht="15.75" customHeight="1">
      <c r="A97" s="10" t="s">
        <v>39</v>
      </c>
      <c r="B97" s="10" t="s">
        <v>19</v>
      </c>
      <c r="C97" s="10" t="s">
        <v>18</v>
      </c>
      <c r="D97" s="10" t="s">
        <v>15</v>
      </c>
      <c r="E97" s="12">
        <v>9250.0</v>
      </c>
      <c r="F97" s="12">
        <v>296.0</v>
      </c>
      <c r="G97" s="12">
        <v>1361.0</v>
      </c>
      <c r="H97" s="12">
        <v>1033.0</v>
      </c>
      <c r="I97" s="12">
        <v>304.0</v>
      </c>
      <c r="J97" s="12">
        <v>154.0</v>
      </c>
      <c r="K97" s="12">
        <v>0.0</v>
      </c>
      <c r="L97" s="12">
        <v>56829.0</v>
      </c>
      <c r="M97" s="13">
        <f t="shared" si="8"/>
        <v>11940</v>
      </c>
      <c r="N97" s="13">
        <f t="shared" si="9"/>
        <v>57287</v>
      </c>
    </row>
    <row r="98" ht="15.75" customHeight="1">
      <c r="A98" s="10" t="s">
        <v>39</v>
      </c>
      <c r="B98" s="10" t="s">
        <v>19</v>
      </c>
      <c r="C98" s="10" t="s">
        <v>18</v>
      </c>
      <c r="D98" s="10" t="s">
        <v>16</v>
      </c>
      <c r="E98" s="12">
        <v>833.0</v>
      </c>
      <c r="F98" s="12">
        <v>70.0</v>
      </c>
      <c r="G98" s="12">
        <v>18.0</v>
      </c>
      <c r="H98" s="12">
        <v>391.0</v>
      </c>
      <c r="I98" s="12">
        <v>281.0</v>
      </c>
      <c r="J98" s="12">
        <v>203.0</v>
      </c>
      <c r="K98" s="12">
        <v>0.0</v>
      </c>
      <c r="L98" s="12">
        <v>42418.0</v>
      </c>
      <c r="M98" s="13">
        <f t="shared" si="8"/>
        <v>1312</v>
      </c>
      <c r="N98" s="13">
        <f t="shared" si="9"/>
        <v>42902</v>
      </c>
    </row>
    <row r="99" ht="15.75" customHeight="1">
      <c r="A99" s="10" t="s">
        <v>39</v>
      </c>
      <c r="B99" s="10" t="s">
        <v>19</v>
      </c>
      <c r="C99" s="10" t="s">
        <v>18</v>
      </c>
      <c r="D99" s="10" t="s">
        <v>17</v>
      </c>
      <c r="E99" s="12">
        <v>15970.0</v>
      </c>
      <c r="F99" s="12">
        <v>231.0</v>
      </c>
      <c r="G99" s="12">
        <v>408.0</v>
      </c>
      <c r="H99" s="12">
        <v>511.0</v>
      </c>
      <c r="I99" s="12">
        <v>221.0</v>
      </c>
      <c r="J99" s="12">
        <v>108.0</v>
      </c>
      <c r="K99" s="12">
        <v>2.0</v>
      </c>
      <c r="L99" s="17">
        <v>223578.0</v>
      </c>
      <c r="M99" s="13">
        <f t="shared" si="8"/>
        <v>17120</v>
      </c>
      <c r="N99" s="13">
        <f t="shared" si="9"/>
        <v>223909</v>
      </c>
    </row>
    <row r="100" ht="15.75" customHeight="1">
      <c r="A100" s="10" t="s">
        <v>39</v>
      </c>
      <c r="B100" s="10" t="s">
        <v>19</v>
      </c>
      <c r="C100" s="10" t="s">
        <v>20</v>
      </c>
      <c r="D100" s="10" t="s">
        <v>15</v>
      </c>
      <c r="E100" s="12">
        <v>6835.0</v>
      </c>
      <c r="F100" s="12">
        <v>2.0</v>
      </c>
      <c r="G100" s="12">
        <v>6.0</v>
      </c>
      <c r="H100" s="12">
        <v>181.0</v>
      </c>
      <c r="I100" s="12">
        <v>113.0</v>
      </c>
      <c r="J100" s="12">
        <v>4.0</v>
      </c>
      <c r="K100" s="12">
        <v>0.0</v>
      </c>
      <c r="L100" s="12">
        <v>62086.0</v>
      </c>
      <c r="M100" s="13">
        <f t="shared" si="8"/>
        <v>7024</v>
      </c>
      <c r="N100" s="13">
        <f t="shared" si="9"/>
        <v>62203</v>
      </c>
    </row>
    <row r="101" ht="15.75" customHeight="1">
      <c r="A101" s="10" t="s">
        <v>39</v>
      </c>
      <c r="B101" s="10" t="s">
        <v>19</v>
      </c>
      <c r="C101" s="10" t="s">
        <v>20</v>
      </c>
      <c r="D101" s="10" t="s">
        <v>16</v>
      </c>
      <c r="E101" s="12">
        <v>5324.0</v>
      </c>
      <c r="F101" s="12">
        <v>15.0</v>
      </c>
      <c r="G101" s="12">
        <v>650.0</v>
      </c>
      <c r="H101" s="12">
        <v>39.0</v>
      </c>
      <c r="I101" s="12">
        <v>96.0</v>
      </c>
      <c r="J101" s="12">
        <v>3.0</v>
      </c>
      <c r="K101" s="12">
        <v>0.0</v>
      </c>
      <c r="L101" s="12">
        <v>38087.0</v>
      </c>
      <c r="M101" s="13">
        <f t="shared" si="8"/>
        <v>6028</v>
      </c>
      <c r="N101" s="13">
        <f t="shared" si="9"/>
        <v>38186</v>
      </c>
    </row>
    <row r="102" ht="15.75" customHeight="1">
      <c r="A102" s="10" t="s">
        <v>39</v>
      </c>
      <c r="B102" s="10" t="s">
        <v>19</v>
      </c>
      <c r="C102" s="10" t="s">
        <v>20</v>
      </c>
      <c r="D102" s="10" t="s">
        <v>17</v>
      </c>
      <c r="E102" s="12">
        <v>8316.0</v>
      </c>
      <c r="F102" s="12">
        <v>2486.0</v>
      </c>
      <c r="G102" s="12">
        <v>412.0</v>
      </c>
      <c r="H102" s="12">
        <v>1508.0</v>
      </c>
      <c r="I102" s="12">
        <v>412.0</v>
      </c>
      <c r="J102" s="12">
        <v>331.0</v>
      </c>
      <c r="K102" s="12">
        <v>3.0</v>
      </c>
      <c r="L102" s="12">
        <v>227561.0</v>
      </c>
      <c r="M102" s="13">
        <f t="shared" si="8"/>
        <v>12722</v>
      </c>
      <c r="N102" s="13">
        <f t="shared" si="9"/>
        <v>228307</v>
      </c>
    </row>
    <row r="103" ht="15.75" customHeight="1">
      <c r="A103" s="10" t="s">
        <v>39</v>
      </c>
      <c r="B103" s="10" t="s">
        <v>19</v>
      </c>
      <c r="C103" s="10" t="s">
        <v>22</v>
      </c>
      <c r="D103" s="10" t="s">
        <v>15</v>
      </c>
      <c r="E103" s="12">
        <v>631.0</v>
      </c>
      <c r="F103" s="12">
        <v>48.0</v>
      </c>
      <c r="G103" s="12">
        <v>85.0</v>
      </c>
      <c r="H103" s="12">
        <v>83.0</v>
      </c>
      <c r="I103" s="12">
        <v>37.0</v>
      </c>
      <c r="J103" s="12">
        <v>9.0</v>
      </c>
      <c r="K103" s="12">
        <v>2.0</v>
      </c>
      <c r="L103" s="12">
        <v>72670.0</v>
      </c>
      <c r="M103" s="13">
        <f t="shared" si="8"/>
        <v>847</v>
      </c>
      <c r="N103" s="13">
        <f t="shared" si="9"/>
        <v>72718</v>
      </c>
    </row>
    <row r="104" ht="15.75" customHeight="1">
      <c r="A104" s="10" t="s">
        <v>39</v>
      </c>
      <c r="B104" s="10" t="s">
        <v>19</v>
      </c>
      <c r="C104" s="10" t="s">
        <v>22</v>
      </c>
      <c r="D104" s="10" t="s">
        <v>16</v>
      </c>
      <c r="E104" s="12">
        <v>2624.0</v>
      </c>
      <c r="F104" s="12">
        <v>0.0</v>
      </c>
      <c r="G104" s="12">
        <v>1.0</v>
      </c>
      <c r="H104" s="12">
        <v>94.0</v>
      </c>
      <c r="I104" s="12">
        <v>16.0</v>
      </c>
      <c r="J104" s="12">
        <v>2.0</v>
      </c>
      <c r="K104" s="12">
        <v>1.0</v>
      </c>
      <c r="L104" s="12">
        <v>45085.0</v>
      </c>
      <c r="M104" s="13">
        <f t="shared" si="8"/>
        <v>2719</v>
      </c>
      <c r="N104" s="13">
        <f t="shared" si="9"/>
        <v>45104</v>
      </c>
    </row>
    <row r="105" ht="15.75" customHeight="1">
      <c r="A105" s="10" t="s">
        <v>39</v>
      </c>
      <c r="B105" s="10" t="s">
        <v>19</v>
      </c>
      <c r="C105" s="10" t="s">
        <v>22</v>
      </c>
      <c r="D105" s="10" t="s">
        <v>17</v>
      </c>
      <c r="E105" s="12">
        <v>3411.0</v>
      </c>
      <c r="F105" s="12">
        <v>22.0</v>
      </c>
      <c r="G105" s="12">
        <v>1.0</v>
      </c>
      <c r="H105" s="12">
        <v>185.0</v>
      </c>
      <c r="I105" s="12">
        <v>57.0</v>
      </c>
      <c r="J105" s="12">
        <v>0.0</v>
      </c>
      <c r="K105" s="12">
        <v>0.0</v>
      </c>
      <c r="L105" s="12">
        <v>264033.0</v>
      </c>
      <c r="M105" s="13">
        <f t="shared" si="8"/>
        <v>3619</v>
      </c>
      <c r="N105" s="13">
        <f t="shared" si="9"/>
        <v>264090</v>
      </c>
    </row>
    <row r="106" ht="15.75" customHeight="1">
      <c r="A106" s="10" t="s">
        <v>41</v>
      </c>
      <c r="B106" s="10" t="s">
        <v>19</v>
      </c>
      <c r="C106" s="14"/>
      <c r="D106" s="14"/>
      <c r="E106" s="17">
        <v>67946.0</v>
      </c>
      <c r="F106" s="12">
        <v>6485.0</v>
      </c>
      <c r="G106" s="12">
        <v>8357.0</v>
      </c>
      <c r="H106" s="12">
        <v>5385.0</v>
      </c>
      <c r="I106" s="12">
        <v>2795.0</v>
      </c>
      <c r="J106" s="12">
        <v>1277.0</v>
      </c>
      <c r="K106" s="12">
        <v>229.0</v>
      </c>
      <c r="L106" s="12">
        <v>1390207.0</v>
      </c>
      <c r="M106" s="13">
        <f t="shared" si="8"/>
        <v>88173</v>
      </c>
      <c r="N106" s="13">
        <f t="shared" si="9"/>
        <v>1394508</v>
      </c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</row>
    <row r="108" ht="15.75" customHeight="1">
      <c r="A108" s="10" t="s">
        <v>39</v>
      </c>
      <c r="B108" s="10" t="s">
        <v>21</v>
      </c>
      <c r="C108" s="10" t="s">
        <v>13</v>
      </c>
      <c r="D108" s="10" t="s">
        <v>15</v>
      </c>
      <c r="E108" s="12">
        <v>16951.0</v>
      </c>
      <c r="F108" s="12">
        <v>4423.0</v>
      </c>
      <c r="G108" s="12">
        <v>3784.0</v>
      </c>
      <c r="H108" s="12">
        <v>2232.0</v>
      </c>
      <c r="I108" s="12">
        <v>1614.0</v>
      </c>
      <c r="J108" s="12">
        <v>2805.0</v>
      </c>
      <c r="K108" s="12">
        <v>20.0</v>
      </c>
      <c r="L108" s="12">
        <v>144719.0</v>
      </c>
      <c r="M108" s="13">
        <f t="shared" ref="M108:M120" si="10">SUM(E108:H108)</f>
        <v>27390</v>
      </c>
      <c r="N108" s="13">
        <f t="shared" ref="N108:N120" si="11">SUM(I108:L108)</f>
        <v>149158</v>
      </c>
    </row>
    <row r="109" ht="15.75" customHeight="1">
      <c r="A109" s="10" t="s">
        <v>39</v>
      </c>
      <c r="B109" s="10" t="s">
        <v>21</v>
      </c>
      <c r="C109" s="10" t="s">
        <v>13</v>
      </c>
      <c r="D109" s="10" t="s">
        <v>16</v>
      </c>
      <c r="E109" s="12">
        <v>9244.0</v>
      </c>
      <c r="F109" s="12">
        <v>1562.0</v>
      </c>
      <c r="G109" s="12">
        <v>1555.0</v>
      </c>
      <c r="H109" s="12">
        <v>1252.0</v>
      </c>
      <c r="I109" s="12">
        <v>786.0</v>
      </c>
      <c r="J109" s="12">
        <v>1277.0</v>
      </c>
      <c r="K109" s="12">
        <v>47.0</v>
      </c>
      <c r="L109" s="12">
        <v>113112.0</v>
      </c>
      <c r="M109" s="13">
        <f t="shared" si="10"/>
        <v>13613</v>
      </c>
      <c r="N109" s="13">
        <f t="shared" si="11"/>
        <v>115222</v>
      </c>
    </row>
    <row r="110" ht="15.75" customHeight="1">
      <c r="A110" s="10" t="s">
        <v>39</v>
      </c>
      <c r="B110" s="10" t="s">
        <v>21</v>
      </c>
      <c r="C110" s="10" t="s">
        <v>13</v>
      </c>
      <c r="D110" s="10" t="s">
        <v>17</v>
      </c>
      <c r="E110" s="12">
        <v>26727.0</v>
      </c>
      <c r="F110" s="12">
        <v>7628.0</v>
      </c>
      <c r="G110" s="12">
        <v>5534.0</v>
      </c>
      <c r="H110" s="12">
        <v>5920.0</v>
      </c>
      <c r="I110" s="12">
        <v>3199.0</v>
      </c>
      <c r="J110" s="12">
        <v>5308.0</v>
      </c>
      <c r="K110" s="12">
        <v>116.0</v>
      </c>
      <c r="L110" s="12">
        <v>1201703.0</v>
      </c>
      <c r="M110" s="13">
        <f t="shared" si="10"/>
        <v>45809</v>
      </c>
      <c r="N110" s="13">
        <f t="shared" si="11"/>
        <v>1210326</v>
      </c>
    </row>
    <row r="111" ht="15.75" customHeight="1">
      <c r="A111" s="10" t="s">
        <v>39</v>
      </c>
      <c r="B111" s="10" t="s">
        <v>21</v>
      </c>
      <c r="C111" s="10" t="s">
        <v>18</v>
      </c>
      <c r="D111" s="10" t="s">
        <v>15</v>
      </c>
      <c r="E111" s="12">
        <v>6896.0</v>
      </c>
      <c r="F111" s="12">
        <v>806.0</v>
      </c>
      <c r="G111" s="12">
        <v>965.0</v>
      </c>
      <c r="H111" s="12">
        <v>942.0</v>
      </c>
      <c r="I111" s="12">
        <v>868.0</v>
      </c>
      <c r="J111" s="12">
        <v>742.0</v>
      </c>
      <c r="K111" s="12">
        <v>36.0</v>
      </c>
      <c r="L111" s="12">
        <v>153491.0</v>
      </c>
      <c r="M111" s="13">
        <f t="shared" si="10"/>
        <v>9609</v>
      </c>
      <c r="N111" s="13">
        <f t="shared" si="11"/>
        <v>155137</v>
      </c>
    </row>
    <row r="112" ht="15.75" customHeight="1">
      <c r="A112" s="10" t="s">
        <v>39</v>
      </c>
      <c r="B112" s="10" t="s">
        <v>21</v>
      </c>
      <c r="C112" s="10" t="s">
        <v>18</v>
      </c>
      <c r="D112" s="10" t="s">
        <v>16</v>
      </c>
      <c r="E112" s="12">
        <v>3246.0</v>
      </c>
      <c r="F112" s="12">
        <v>2367.0</v>
      </c>
      <c r="G112" s="12">
        <v>2462.0</v>
      </c>
      <c r="H112" s="12">
        <v>567.0</v>
      </c>
      <c r="I112" s="12">
        <v>1070.0</v>
      </c>
      <c r="J112" s="12">
        <v>982.0</v>
      </c>
      <c r="K112" s="12">
        <v>30.0</v>
      </c>
      <c r="L112" s="12">
        <v>110345.0</v>
      </c>
      <c r="M112" s="13">
        <f t="shared" si="10"/>
        <v>8642</v>
      </c>
      <c r="N112" s="13">
        <f t="shared" si="11"/>
        <v>112427</v>
      </c>
    </row>
    <row r="113" ht="15.75" customHeight="1">
      <c r="A113" s="10" t="s">
        <v>39</v>
      </c>
      <c r="B113" s="10" t="s">
        <v>21</v>
      </c>
      <c r="C113" s="10" t="s">
        <v>18</v>
      </c>
      <c r="D113" s="10" t="s">
        <v>17</v>
      </c>
      <c r="E113" s="12">
        <v>39819.0</v>
      </c>
      <c r="F113" s="12">
        <v>8258.0</v>
      </c>
      <c r="G113" s="12">
        <v>11915.0</v>
      </c>
      <c r="H113" s="12">
        <v>7988.0</v>
      </c>
      <c r="I113" s="12">
        <v>6295.0</v>
      </c>
      <c r="J113" s="12">
        <v>6697.0</v>
      </c>
      <c r="K113" s="12">
        <v>223.0</v>
      </c>
      <c r="L113" s="12">
        <v>1101376.0</v>
      </c>
      <c r="M113" s="13">
        <f t="shared" si="10"/>
        <v>67980</v>
      </c>
      <c r="N113" s="13">
        <f t="shared" si="11"/>
        <v>1114591</v>
      </c>
    </row>
    <row r="114" ht="15.75" customHeight="1">
      <c r="A114" s="10" t="s">
        <v>39</v>
      </c>
      <c r="B114" s="10" t="s">
        <v>21</v>
      </c>
      <c r="C114" s="10" t="s">
        <v>20</v>
      </c>
      <c r="D114" s="10" t="s">
        <v>15</v>
      </c>
      <c r="E114" s="12">
        <v>9093.0</v>
      </c>
      <c r="F114" s="12">
        <v>1672.0</v>
      </c>
      <c r="G114" s="12">
        <v>2161.0</v>
      </c>
      <c r="H114" s="12">
        <v>1023.0</v>
      </c>
      <c r="I114" s="12">
        <v>1125.0</v>
      </c>
      <c r="J114" s="12">
        <v>512.0</v>
      </c>
      <c r="K114" s="12">
        <v>137.0</v>
      </c>
      <c r="L114" s="12">
        <v>149023.0</v>
      </c>
      <c r="M114" s="13">
        <f t="shared" si="10"/>
        <v>13949</v>
      </c>
      <c r="N114" s="13">
        <f t="shared" si="11"/>
        <v>150797</v>
      </c>
    </row>
    <row r="115" ht="15.75" customHeight="1">
      <c r="A115" s="10" t="s">
        <v>39</v>
      </c>
      <c r="B115" s="10" t="s">
        <v>21</v>
      </c>
      <c r="C115" s="10" t="s">
        <v>20</v>
      </c>
      <c r="D115" s="10" t="s">
        <v>16</v>
      </c>
      <c r="E115" s="12">
        <v>6124.0</v>
      </c>
      <c r="F115" s="12">
        <v>753.0</v>
      </c>
      <c r="G115" s="12">
        <v>1651.0</v>
      </c>
      <c r="H115" s="12">
        <v>845.0</v>
      </c>
      <c r="I115" s="12">
        <v>1248.0</v>
      </c>
      <c r="J115" s="12">
        <v>1460.0</v>
      </c>
      <c r="K115" s="12">
        <v>48.0</v>
      </c>
      <c r="L115" s="12">
        <v>108940.0</v>
      </c>
      <c r="M115" s="13">
        <f t="shared" si="10"/>
        <v>9373</v>
      </c>
      <c r="N115" s="13">
        <f t="shared" si="11"/>
        <v>111696</v>
      </c>
    </row>
    <row r="116" ht="15.75" customHeight="1">
      <c r="A116" s="10" t="s">
        <v>39</v>
      </c>
      <c r="B116" s="10" t="s">
        <v>21</v>
      </c>
      <c r="C116" s="10" t="s">
        <v>20</v>
      </c>
      <c r="D116" s="10" t="s">
        <v>17</v>
      </c>
      <c r="E116" s="12">
        <v>28675.0</v>
      </c>
      <c r="F116" s="12">
        <v>9177.0</v>
      </c>
      <c r="G116" s="12">
        <v>4997.0</v>
      </c>
      <c r="H116" s="12">
        <v>6335.0</v>
      </c>
      <c r="I116" s="12">
        <v>6589.0</v>
      </c>
      <c r="J116" s="12">
        <v>5100.0</v>
      </c>
      <c r="K116" s="12">
        <v>162.0</v>
      </c>
      <c r="L116" s="12">
        <v>1121536.0</v>
      </c>
      <c r="M116" s="13">
        <f t="shared" si="10"/>
        <v>49184</v>
      </c>
      <c r="N116" s="13">
        <f t="shared" si="11"/>
        <v>1133387</v>
      </c>
    </row>
    <row r="117" ht="15.75" customHeight="1">
      <c r="A117" s="10" t="s">
        <v>39</v>
      </c>
      <c r="B117" s="10" t="s">
        <v>21</v>
      </c>
      <c r="C117" s="10" t="s">
        <v>22</v>
      </c>
      <c r="D117" s="10" t="s">
        <v>15</v>
      </c>
      <c r="E117" s="12">
        <v>10661.0</v>
      </c>
      <c r="F117" s="12">
        <v>1841.0</v>
      </c>
      <c r="G117" s="12">
        <v>1194.0</v>
      </c>
      <c r="H117" s="12">
        <v>2179.0</v>
      </c>
      <c r="I117" s="12">
        <v>1160.0</v>
      </c>
      <c r="J117" s="12">
        <v>965.0</v>
      </c>
      <c r="K117" s="12">
        <v>99.0</v>
      </c>
      <c r="L117" s="12">
        <v>156791.0</v>
      </c>
      <c r="M117" s="13">
        <f t="shared" si="10"/>
        <v>15875</v>
      </c>
      <c r="N117" s="13">
        <f t="shared" si="11"/>
        <v>159015</v>
      </c>
    </row>
    <row r="118" ht="15.75" customHeight="1">
      <c r="A118" s="10" t="s">
        <v>39</v>
      </c>
      <c r="B118" s="10" t="s">
        <v>21</v>
      </c>
      <c r="C118" s="10" t="s">
        <v>22</v>
      </c>
      <c r="D118" s="10" t="s">
        <v>16</v>
      </c>
      <c r="E118" s="12">
        <v>9283.0</v>
      </c>
      <c r="F118" s="12">
        <v>1922.0</v>
      </c>
      <c r="G118" s="12">
        <v>1287.0</v>
      </c>
      <c r="H118" s="12">
        <v>1474.0</v>
      </c>
      <c r="I118" s="12">
        <v>1428.0</v>
      </c>
      <c r="J118" s="12">
        <v>1337.0</v>
      </c>
      <c r="K118" s="12">
        <v>271.0</v>
      </c>
      <c r="L118" s="12">
        <v>111943.0</v>
      </c>
      <c r="M118" s="13">
        <f t="shared" si="10"/>
        <v>13966</v>
      </c>
      <c r="N118" s="13">
        <f t="shared" si="11"/>
        <v>114979</v>
      </c>
    </row>
    <row r="119" ht="15.75" customHeight="1">
      <c r="A119" s="10" t="s">
        <v>39</v>
      </c>
      <c r="B119" s="10" t="s">
        <v>21</v>
      </c>
      <c r="C119" s="10" t="s">
        <v>22</v>
      </c>
      <c r="D119" s="10" t="s">
        <v>17</v>
      </c>
      <c r="E119" s="12">
        <v>32056.0</v>
      </c>
      <c r="F119" s="12">
        <v>5775.0</v>
      </c>
      <c r="G119" s="12">
        <v>5588.0</v>
      </c>
      <c r="H119" s="12">
        <v>6120.0</v>
      </c>
      <c r="I119" s="12">
        <v>4451.0</v>
      </c>
      <c r="J119" s="12">
        <v>5039.0</v>
      </c>
      <c r="K119" s="12">
        <v>402.0</v>
      </c>
      <c r="L119" s="12">
        <v>1208686.0</v>
      </c>
      <c r="M119" s="13">
        <f t="shared" si="10"/>
        <v>49539</v>
      </c>
      <c r="N119" s="13">
        <f t="shared" si="11"/>
        <v>1218578</v>
      </c>
    </row>
    <row r="120" ht="15.75" customHeight="1">
      <c r="A120" s="10" t="s">
        <v>42</v>
      </c>
      <c r="B120" s="10" t="s">
        <v>21</v>
      </c>
      <c r="C120" s="14"/>
      <c r="D120" s="14"/>
      <c r="E120" s="12">
        <v>198775.0</v>
      </c>
      <c r="F120" s="17">
        <v>46184.0</v>
      </c>
      <c r="G120" s="12">
        <v>43093.0</v>
      </c>
      <c r="H120" s="12">
        <v>36877.0</v>
      </c>
      <c r="I120" s="12">
        <v>29833.0</v>
      </c>
      <c r="J120" s="12">
        <v>32224.0</v>
      </c>
      <c r="K120" s="12">
        <v>1591.0</v>
      </c>
      <c r="L120" s="12">
        <v>5681665.0</v>
      </c>
      <c r="M120" s="13">
        <f t="shared" si="10"/>
        <v>324929</v>
      </c>
      <c r="N120" s="13">
        <f t="shared" si="11"/>
        <v>5745313</v>
      </c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</row>
    <row r="122" ht="15.75" customHeight="1">
      <c r="A122" s="10" t="s">
        <v>39</v>
      </c>
      <c r="B122" s="10" t="s">
        <v>23</v>
      </c>
      <c r="C122" s="10" t="s">
        <v>13</v>
      </c>
      <c r="D122" s="10" t="s">
        <v>15</v>
      </c>
      <c r="E122" s="12">
        <v>19188.0</v>
      </c>
      <c r="F122" s="12">
        <v>4668.0</v>
      </c>
      <c r="G122" s="12">
        <v>5660.0</v>
      </c>
      <c r="H122" s="12">
        <v>2327.0</v>
      </c>
      <c r="I122" s="12">
        <v>2010.0</v>
      </c>
      <c r="J122" s="12">
        <v>2962.0</v>
      </c>
      <c r="K122" s="12">
        <v>67.0</v>
      </c>
      <c r="L122" s="12">
        <v>139666.0</v>
      </c>
      <c r="M122" s="13">
        <f t="shared" ref="M122:M134" si="12">SUM(E122:H122)</f>
        <v>31843</v>
      </c>
      <c r="N122" s="13">
        <f t="shared" ref="N122:N134" si="13">SUM(I122:L122)</f>
        <v>144705</v>
      </c>
    </row>
    <row r="123" ht="15.75" customHeight="1">
      <c r="A123" s="10" t="s">
        <v>39</v>
      </c>
      <c r="B123" s="10" t="s">
        <v>23</v>
      </c>
      <c r="C123" s="10" t="s">
        <v>13</v>
      </c>
      <c r="D123" s="10" t="s">
        <v>16</v>
      </c>
      <c r="E123" s="12">
        <v>12974.0</v>
      </c>
      <c r="F123" s="12">
        <v>3434.0</v>
      </c>
      <c r="G123" s="12">
        <v>3401.0</v>
      </c>
      <c r="H123" s="12">
        <v>1576.0</v>
      </c>
      <c r="I123" s="12">
        <v>1678.0</v>
      </c>
      <c r="J123" s="12">
        <v>1985.0</v>
      </c>
      <c r="K123" s="12">
        <v>56.0</v>
      </c>
      <c r="L123" s="12">
        <v>103731.0</v>
      </c>
      <c r="M123" s="13">
        <f t="shared" si="12"/>
        <v>21385</v>
      </c>
      <c r="N123" s="13">
        <f t="shared" si="13"/>
        <v>107450</v>
      </c>
    </row>
    <row r="124" ht="15.75" customHeight="1">
      <c r="A124" s="10" t="s">
        <v>39</v>
      </c>
      <c r="B124" s="10" t="s">
        <v>23</v>
      </c>
      <c r="C124" s="10" t="s">
        <v>13</v>
      </c>
      <c r="D124" s="10" t="s">
        <v>17</v>
      </c>
      <c r="E124" s="12">
        <v>31217.0</v>
      </c>
      <c r="F124" s="12">
        <v>7957.0</v>
      </c>
      <c r="G124" s="12">
        <v>4245.0</v>
      </c>
      <c r="H124" s="12">
        <v>5253.0</v>
      </c>
      <c r="I124" s="12">
        <v>4251.0</v>
      </c>
      <c r="J124" s="12">
        <v>3728.0</v>
      </c>
      <c r="K124" s="12">
        <v>141.0</v>
      </c>
      <c r="L124" s="12">
        <v>1199343.0</v>
      </c>
      <c r="M124" s="13">
        <f t="shared" si="12"/>
        <v>48672</v>
      </c>
      <c r="N124" s="13">
        <f t="shared" si="13"/>
        <v>1207463</v>
      </c>
    </row>
    <row r="125" ht="15.75" customHeight="1">
      <c r="A125" s="10" t="s">
        <v>39</v>
      </c>
      <c r="B125" s="10" t="s">
        <v>23</v>
      </c>
      <c r="C125" s="10" t="s">
        <v>18</v>
      </c>
      <c r="D125" s="10" t="s">
        <v>15</v>
      </c>
      <c r="E125" s="12">
        <v>8172.0</v>
      </c>
      <c r="F125" s="12">
        <v>2927.0</v>
      </c>
      <c r="G125" s="12">
        <v>1611.0</v>
      </c>
      <c r="H125" s="12">
        <v>2210.0</v>
      </c>
      <c r="I125" s="12">
        <v>2786.0</v>
      </c>
      <c r="J125" s="12">
        <v>1757.0</v>
      </c>
      <c r="K125" s="12">
        <v>84.0</v>
      </c>
      <c r="L125" s="12">
        <v>145199.0</v>
      </c>
      <c r="M125" s="13">
        <f t="shared" si="12"/>
        <v>14920</v>
      </c>
      <c r="N125" s="13">
        <f t="shared" si="13"/>
        <v>149826</v>
      </c>
    </row>
    <row r="126" ht="15.75" customHeight="1">
      <c r="A126" s="10" t="s">
        <v>39</v>
      </c>
      <c r="B126" s="10" t="s">
        <v>23</v>
      </c>
      <c r="C126" s="10" t="s">
        <v>18</v>
      </c>
      <c r="D126" s="10" t="s">
        <v>16</v>
      </c>
      <c r="E126" s="12">
        <v>5819.0</v>
      </c>
      <c r="F126" s="12">
        <v>1132.0</v>
      </c>
      <c r="G126" s="12">
        <v>751.0</v>
      </c>
      <c r="H126" s="12">
        <v>1373.0</v>
      </c>
      <c r="I126" s="12">
        <v>1348.0</v>
      </c>
      <c r="J126" s="12">
        <v>816.0</v>
      </c>
      <c r="K126" s="12">
        <v>7.0</v>
      </c>
      <c r="L126" s="12">
        <v>109823.0</v>
      </c>
      <c r="M126" s="13">
        <f t="shared" si="12"/>
        <v>9075</v>
      </c>
      <c r="N126" s="13">
        <f t="shared" si="13"/>
        <v>111994</v>
      </c>
    </row>
    <row r="127" ht="15.75" customHeight="1">
      <c r="A127" s="10" t="s">
        <v>39</v>
      </c>
      <c r="B127" s="10" t="s">
        <v>23</v>
      </c>
      <c r="C127" s="10" t="s">
        <v>18</v>
      </c>
      <c r="D127" s="10" t="s">
        <v>17</v>
      </c>
      <c r="E127" s="12">
        <v>26124.0</v>
      </c>
      <c r="F127" s="12">
        <v>10370.0</v>
      </c>
      <c r="G127" s="12">
        <v>6612.0</v>
      </c>
      <c r="H127" s="12">
        <v>7878.0</v>
      </c>
      <c r="I127" s="12">
        <v>6040.0</v>
      </c>
      <c r="J127" s="12">
        <v>8595.0</v>
      </c>
      <c r="K127" s="12">
        <v>437.0</v>
      </c>
      <c r="L127" s="12">
        <v>1116515.0</v>
      </c>
      <c r="M127" s="13">
        <f t="shared" si="12"/>
        <v>50984</v>
      </c>
      <c r="N127" s="13">
        <f t="shared" si="13"/>
        <v>1131587</v>
      </c>
    </row>
    <row r="128" ht="15.75" customHeight="1">
      <c r="A128" s="10" t="s">
        <v>39</v>
      </c>
      <c r="B128" s="10" t="s">
        <v>23</v>
      </c>
      <c r="C128" s="10" t="s">
        <v>20</v>
      </c>
      <c r="D128" s="10" t="s">
        <v>15</v>
      </c>
      <c r="E128" s="12">
        <v>7538.0</v>
      </c>
      <c r="F128" s="12">
        <v>5064.0</v>
      </c>
      <c r="G128" s="12">
        <v>1643.0</v>
      </c>
      <c r="H128" s="12">
        <v>1745.0</v>
      </c>
      <c r="I128" s="12">
        <v>1028.0</v>
      </c>
      <c r="J128" s="12">
        <v>1136.0</v>
      </c>
      <c r="K128" s="12">
        <v>67.0</v>
      </c>
      <c r="L128" s="12">
        <v>146525.0</v>
      </c>
      <c r="M128" s="13">
        <f t="shared" si="12"/>
        <v>15990</v>
      </c>
      <c r="N128" s="13">
        <f t="shared" si="13"/>
        <v>148756</v>
      </c>
    </row>
    <row r="129" ht="15.75" customHeight="1">
      <c r="A129" s="10" t="s">
        <v>39</v>
      </c>
      <c r="B129" s="10" t="s">
        <v>23</v>
      </c>
      <c r="C129" s="10" t="s">
        <v>20</v>
      </c>
      <c r="D129" s="10" t="s">
        <v>16</v>
      </c>
      <c r="E129" s="12">
        <v>6317.0</v>
      </c>
      <c r="F129" s="12">
        <v>1994.0</v>
      </c>
      <c r="G129" s="12">
        <v>900.0</v>
      </c>
      <c r="H129" s="12">
        <v>1000.0</v>
      </c>
      <c r="I129" s="12">
        <v>804.0</v>
      </c>
      <c r="J129" s="12">
        <v>777.0</v>
      </c>
      <c r="K129" s="12">
        <v>49.0</v>
      </c>
      <c r="L129" s="12">
        <v>109228.0</v>
      </c>
      <c r="M129" s="13">
        <f t="shared" si="12"/>
        <v>10211</v>
      </c>
      <c r="N129" s="13">
        <f t="shared" si="13"/>
        <v>110858</v>
      </c>
    </row>
    <row r="130" ht="15.75" customHeight="1">
      <c r="A130" s="10" t="s">
        <v>39</v>
      </c>
      <c r="B130" s="10" t="s">
        <v>23</v>
      </c>
      <c r="C130" s="10" t="s">
        <v>20</v>
      </c>
      <c r="D130" s="10" t="s">
        <v>17</v>
      </c>
      <c r="E130" s="12">
        <v>51956.0</v>
      </c>
      <c r="F130" s="12">
        <v>14273.0</v>
      </c>
      <c r="G130" s="12">
        <v>8981.0</v>
      </c>
      <c r="H130" s="12">
        <v>8788.0</v>
      </c>
      <c r="I130" s="12">
        <v>7805.0</v>
      </c>
      <c r="J130" s="12">
        <v>7404.0</v>
      </c>
      <c r="K130" s="12">
        <v>158.0</v>
      </c>
      <c r="L130" s="12">
        <v>1083206.0</v>
      </c>
      <c r="M130" s="13">
        <f t="shared" si="12"/>
        <v>83998</v>
      </c>
      <c r="N130" s="13">
        <f t="shared" si="13"/>
        <v>1098573</v>
      </c>
    </row>
    <row r="131" ht="15.75" customHeight="1">
      <c r="A131" s="10" t="s">
        <v>39</v>
      </c>
      <c r="B131" s="10" t="s">
        <v>23</v>
      </c>
      <c r="C131" s="10" t="s">
        <v>22</v>
      </c>
      <c r="D131" s="10" t="s">
        <v>15</v>
      </c>
      <c r="E131" s="12">
        <v>10565.0</v>
      </c>
      <c r="F131" s="12">
        <v>1258.0</v>
      </c>
      <c r="G131" s="12">
        <v>2669.0</v>
      </c>
      <c r="H131" s="12">
        <v>1681.0</v>
      </c>
      <c r="I131" s="12">
        <v>1856.0</v>
      </c>
      <c r="J131" s="12">
        <v>1154.0</v>
      </c>
      <c r="K131" s="12">
        <v>139.0</v>
      </c>
      <c r="L131" s="12">
        <v>155568.0</v>
      </c>
      <c r="M131" s="13">
        <f t="shared" si="12"/>
        <v>16173</v>
      </c>
      <c r="N131" s="13">
        <f t="shared" si="13"/>
        <v>158717</v>
      </c>
    </row>
    <row r="132" ht="15.75" customHeight="1">
      <c r="A132" s="10" t="s">
        <v>39</v>
      </c>
      <c r="B132" s="10" t="s">
        <v>23</v>
      </c>
      <c r="C132" s="10" t="s">
        <v>22</v>
      </c>
      <c r="D132" s="10" t="s">
        <v>16</v>
      </c>
      <c r="E132" s="12">
        <v>6135.0</v>
      </c>
      <c r="F132" s="12">
        <v>1177.0</v>
      </c>
      <c r="G132" s="12">
        <v>1104.0</v>
      </c>
      <c r="H132" s="12">
        <v>951.0</v>
      </c>
      <c r="I132" s="12">
        <v>584.0</v>
      </c>
      <c r="J132" s="12">
        <v>668.0</v>
      </c>
      <c r="K132" s="12">
        <v>30.0</v>
      </c>
      <c r="L132" s="12">
        <v>118296.0</v>
      </c>
      <c r="M132" s="13">
        <f t="shared" si="12"/>
        <v>9367</v>
      </c>
      <c r="N132" s="13">
        <f t="shared" si="13"/>
        <v>119578</v>
      </c>
    </row>
    <row r="133" ht="15.75" customHeight="1">
      <c r="A133" s="10" t="s">
        <v>39</v>
      </c>
      <c r="B133" s="10" t="s">
        <v>23</v>
      </c>
      <c r="C133" s="10" t="s">
        <v>22</v>
      </c>
      <c r="D133" s="10" t="s">
        <v>17</v>
      </c>
      <c r="E133" s="12">
        <v>40756.0</v>
      </c>
      <c r="F133" s="12">
        <v>8952.0</v>
      </c>
      <c r="G133" s="12">
        <v>7756.0</v>
      </c>
      <c r="H133" s="12">
        <v>7670.0</v>
      </c>
      <c r="I133" s="12">
        <v>6017.0</v>
      </c>
      <c r="J133" s="12">
        <v>6345.0</v>
      </c>
      <c r="K133" s="12">
        <v>398.0</v>
      </c>
      <c r="L133" s="12">
        <v>1190223.0</v>
      </c>
      <c r="M133" s="13">
        <f t="shared" si="12"/>
        <v>65134</v>
      </c>
      <c r="N133" s="13">
        <f t="shared" si="13"/>
        <v>1202983</v>
      </c>
    </row>
    <row r="134" ht="15.75" customHeight="1">
      <c r="A134" s="10" t="s">
        <v>43</v>
      </c>
      <c r="B134" s="10" t="s">
        <v>23</v>
      </c>
      <c r="C134" s="14"/>
      <c r="D134" s="14"/>
      <c r="E134" s="12">
        <v>226761.0</v>
      </c>
      <c r="F134" s="12">
        <v>63206.0</v>
      </c>
      <c r="G134" s="12">
        <v>45333.0</v>
      </c>
      <c r="H134" s="12">
        <v>42452.0</v>
      </c>
      <c r="I134" s="12">
        <v>36207.0</v>
      </c>
      <c r="J134" s="12">
        <v>37327.0</v>
      </c>
      <c r="K134" s="12">
        <v>1633.0</v>
      </c>
      <c r="L134" s="12">
        <v>5617323.0</v>
      </c>
      <c r="M134" s="13">
        <f t="shared" si="12"/>
        <v>377752</v>
      </c>
      <c r="N134" s="13">
        <f t="shared" si="13"/>
        <v>5692490</v>
      </c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</row>
    <row r="136" ht="15.75" customHeight="1">
      <c r="A136" s="10" t="s">
        <v>39</v>
      </c>
      <c r="B136" s="10" t="s">
        <v>25</v>
      </c>
      <c r="C136" s="10" t="s">
        <v>13</v>
      </c>
      <c r="D136" s="10" t="s">
        <v>15</v>
      </c>
      <c r="E136" s="12">
        <v>8493.0</v>
      </c>
      <c r="F136" s="12">
        <v>698.0</v>
      </c>
      <c r="G136" s="12">
        <v>670.0</v>
      </c>
      <c r="H136" s="12">
        <v>1080.0</v>
      </c>
      <c r="I136" s="12">
        <v>756.0</v>
      </c>
      <c r="J136" s="12">
        <v>410.0</v>
      </c>
      <c r="K136" s="12">
        <v>10.0</v>
      </c>
      <c r="L136" s="12">
        <v>53184.0</v>
      </c>
      <c r="M136" s="13">
        <f t="shared" ref="M136:M148" si="14">SUM(E136:H136)</f>
        <v>10941</v>
      </c>
      <c r="N136" s="13">
        <f t="shared" ref="N136:N148" si="15">SUM(I136:L136)</f>
        <v>54360</v>
      </c>
    </row>
    <row r="137" ht="15.75" customHeight="1">
      <c r="A137" s="10" t="s">
        <v>39</v>
      </c>
      <c r="B137" s="10" t="s">
        <v>25</v>
      </c>
      <c r="C137" s="10" t="s">
        <v>13</v>
      </c>
      <c r="D137" s="10" t="s">
        <v>16</v>
      </c>
      <c r="E137" s="12">
        <v>5901.0</v>
      </c>
      <c r="F137" s="12">
        <v>374.0</v>
      </c>
      <c r="G137" s="12">
        <v>627.0</v>
      </c>
      <c r="H137" s="12">
        <v>597.0</v>
      </c>
      <c r="I137" s="12">
        <v>690.0</v>
      </c>
      <c r="J137" s="12">
        <v>560.0</v>
      </c>
      <c r="K137" s="12">
        <v>72.0</v>
      </c>
      <c r="L137" s="12">
        <v>56743.0</v>
      </c>
      <c r="M137" s="13">
        <f t="shared" si="14"/>
        <v>7499</v>
      </c>
      <c r="N137" s="13">
        <f t="shared" si="15"/>
        <v>58065</v>
      </c>
    </row>
    <row r="138" ht="15.75" customHeight="1">
      <c r="A138" s="10" t="s">
        <v>39</v>
      </c>
      <c r="B138" s="10" t="s">
        <v>25</v>
      </c>
      <c r="C138" s="10" t="s">
        <v>13</v>
      </c>
      <c r="D138" s="10" t="s">
        <v>17</v>
      </c>
      <c r="E138" s="12">
        <v>50834.0</v>
      </c>
      <c r="F138" s="12">
        <v>13506.0</v>
      </c>
      <c r="G138" s="12">
        <v>14282.0</v>
      </c>
      <c r="H138" s="12">
        <v>8587.0</v>
      </c>
      <c r="I138" s="12">
        <v>8014.0</v>
      </c>
      <c r="J138" s="12">
        <v>7719.0</v>
      </c>
      <c r="K138" s="12">
        <v>513.0</v>
      </c>
      <c r="L138" s="12">
        <v>502059.0</v>
      </c>
      <c r="M138" s="13">
        <f t="shared" si="14"/>
        <v>87209</v>
      </c>
      <c r="N138" s="13">
        <f t="shared" si="15"/>
        <v>518305</v>
      </c>
    </row>
    <row r="139" ht="15.75" customHeight="1">
      <c r="A139" s="10" t="s">
        <v>39</v>
      </c>
      <c r="B139" s="10" t="s">
        <v>25</v>
      </c>
      <c r="C139" s="10" t="s">
        <v>18</v>
      </c>
      <c r="D139" s="10" t="s">
        <v>15</v>
      </c>
      <c r="E139" s="12">
        <v>15724.0</v>
      </c>
      <c r="F139" s="12">
        <v>490.0</v>
      </c>
      <c r="G139" s="12">
        <v>1058.0</v>
      </c>
      <c r="H139" s="12">
        <v>1105.0</v>
      </c>
      <c r="I139" s="12">
        <v>858.0</v>
      </c>
      <c r="J139" s="12">
        <v>490.0</v>
      </c>
      <c r="K139" s="12">
        <v>27.0</v>
      </c>
      <c r="L139" s="12">
        <v>38621.0</v>
      </c>
      <c r="M139" s="13">
        <f t="shared" si="14"/>
        <v>18377</v>
      </c>
      <c r="N139" s="13">
        <f t="shared" si="15"/>
        <v>39996</v>
      </c>
    </row>
    <row r="140" ht="15.75" customHeight="1">
      <c r="A140" s="10" t="s">
        <v>39</v>
      </c>
      <c r="B140" s="10" t="s">
        <v>25</v>
      </c>
      <c r="C140" s="10" t="s">
        <v>18</v>
      </c>
      <c r="D140" s="10" t="s">
        <v>16</v>
      </c>
      <c r="E140" s="12">
        <v>16945.0</v>
      </c>
      <c r="F140" s="12">
        <v>539.0</v>
      </c>
      <c r="G140" s="12">
        <v>1153.0</v>
      </c>
      <c r="H140" s="12">
        <v>995.0</v>
      </c>
      <c r="I140" s="12">
        <v>754.0</v>
      </c>
      <c r="J140" s="12">
        <v>195.0</v>
      </c>
      <c r="K140" s="12">
        <v>23.0</v>
      </c>
      <c r="L140" s="12">
        <v>39190.0</v>
      </c>
      <c r="M140" s="13">
        <f t="shared" si="14"/>
        <v>19632</v>
      </c>
      <c r="N140" s="13">
        <f t="shared" si="15"/>
        <v>40162</v>
      </c>
    </row>
    <row r="141" ht="15.75" customHeight="1">
      <c r="A141" s="10" t="s">
        <v>39</v>
      </c>
      <c r="B141" s="10" t="s">
        <v>25</v>
      </c>
      <c r="C141" s="10" t="s">
        <v>18</v>
      </c>
      <c r="D141" s="10" t="s">
        <v>17</v>
      </c>
      <c r="E141" s="12">
        <v>101001.0</v>
      </c>
      <c r="F141" s="12">
        <v>9718.0</v>
      </c>
      <c r="G141" s="12">
        <v>16504.0</v>
      </c>
      <c r="H141" s="12">
        <v>8518.0</v>
      </c>
      <c r="I141" s="12">
        <v>11543.0</v>
      </c>
      <c r="J141" s="12">
        <v>10807.0</v>
      </c>
      <c r="K141" s="12">
        <v>560.0</v>
      </c>
      <c r="L141" s="12">
        <v>414908.0</v>
      </c>
      <c r="M141" s="13">
        <f t="shared" si="14"/>
        <v>135741</v>
      </c>
      <c r="N141" s="13">
        <f t="shared" si="15"/>
        <v>437818</v>
      </c>
    </row>
    <row r="142" ht="15.75" customHeight="1">
      <c r="A142" s="10" t="s">
        <v>39</v>
      </c>
      <c r="B142" s="10" t="s">
        <v>25</v>
      </c>
      <c r="C142" s="10" t="s">
        <v>20</v>
      </c>
      <c r="D142" s="10" t="s">
        <v>15</v>
      </c>
      <c r="E142" s="12">
        <v>11327.0</v>
      </c>
      <c r="F142" s="12">
        <v>718.0</v>
      </c>
      <c r="G142" s="12">
        <v>1528.0</v>
      </c>
      <c r="H142" s="12">
        <v>596.0</v>
      </c>
      <c r="I142" s="12">
        <v>609.0</v>
      </c>
      <c r="J142" s="12">
        <v>648.0</v>
      </c>
      <c r="K142" s="12">
        <v>30.0</v>
      </c>
      <c r="L142" s="12">
        <v>42917.0</v>
      </c>
      <c r="M142" s="13">
        <f t="shared" si="14"/>
        <v>14169</v>
      </c>
      <c r="N142" s="13">
        <f t="shared" si="15"/>
        <v>44204</v>
      </c>
    </row>
    <row r="143" ht="15.75" customHeight="1">
      <c r="A143" s="10" t="s">
        <v>39</v>
      </c>
      <c r="B143" s="10" t="s">
        <v>25</v>
      </c>
      <c r="C143" s="10" t="s">
        <v>20</v>
      </c>
      <c r="D143" s="10" t="s">
        <v>16</v>
      </c>
      <c r="E143" s="12">
        <v>9571.0</v>
      </c>
      <c r="F143" s="12">
        <v>334.0</v>
      </c>
      <c r="G143" s="12">
        <v>659.0</v>
      </c>
      <c r="H143" s="12">
        <v>747.0</v>
      </c>
      <c r="I143" s="12">
        <v>645.0</v>
      </c>
      <c r="J143" s="12">
        <v>266.0</v>
      </c>
      <c r="K143" s="12">
        <v>16.0</v>
      </c>
      <c r="L143" s="12">
        <v>47556.0</v>
      </c>
      <c r="M143" s="13">
        <f t="shared" si="14"/>
        <v>11311</v>
      </c>
      <c r="N143" s="13">
        <f t="shared" si="15"/>
        <v>48483</v>
      </c>
    </row>
    <row r="144" ht="15.75" customHeight="1">
      <c r="A144" s="10" t="s">
        <v>39</v>
      </c>
      <c r="B144" s="10" t="s">
        <v>25</v>
      </c>
      <c r="C144" s="10" t="s">
        <v>20</v>
      </c>
      <c r="D144" s="10" t="s">
        <v>17</v>
      </c>
      <c r="E144" s="12">
        <v>81347.0</v>
      </c>
      <c r="F144" s="12">
        <v>10612.0</v>
      </c>
      <c r="G144" s="12">
        <v>14374.0</v>
      </c>
      <c r="H144" s="12">
        <v>9851.0</v>
      </c>
      <c r="I144" s="12">
        <v>7583.0</v>
      </c>
      <c r="J144" s="12">
        <v>5559.0</v>
      </c>
      <c r="K144" s="12">
        <v>367.0</v>
      </c>
      <c r="L144" s="12">
        <v>443866.0</v>
      </c>
      <c r="M144" s="13">
        <f t="shared" si="14"/>
        <v>116184</v>
      </c>
      <c r="N144" s="13">
        <f t="shared" si="15"/>
        <v>457375</v>
      </c>
    </row>
    <row r="145" ht="15.75" customHeight="1">
      <c r="A145" s="10" t="s">
        <v>39</v>
      </c>
      <c r="B145" s="10" t="s">
        <v>25</v>
      </c>
      <c r="C145" s="10" t="s">
        <v>22</v>
      </c>
      <c r="D145" s="10" t="s">
        <v>15</v>
      </c>
      <c r="E145" s="12">
        <v>8110.0</v>
      </c>
      <c r="F145" s="12">
        <v>77.0</v>
      </c>
      <c r="G145" s="12">
        <v>431.0</v>
      </c>
      <c r="H145" s="12">
        <v>423.0</v>
      </c>
      <c r="I145" s="12">
        <v>398.0</v>
      </c>
      <c r="J145" s="12">
        <v>155.0</v>
      </c>
      <c r="K145" s="12">
        <v>29.0</v>
      </c>
      <c r="L145" s="12">
        <v>56161.0</v>
      </c>
      <c r="M145" s="13">
        <f t="shared" si="14"/>
        <v>9041</v>
      </c>
      <c r="N145" s="13">
        <f t="shared" si="15"/>
        <v>56743</v>
      </c>
    </row>
    <row r="146" ht="15.75" customHeight="1">
      <c r="A146" s="10" t="s">
        <v>39</v>
      </c>
      <c r="B146" s="10" t="s">
        <v>25</v>
      </c>
      <c r="C146" s="10" t="s">
        <v>22</v>
      </c>
      <c r="D146" s="10" t="s">
        <v>16</v>
      </c>
      <c r="E146" s="12">
        <v>10821.0</v>
      </c>
      <c r="F146" s="12">
        <v>264.0</v>
      </c>
      <c r="G146" s="12">
        <v>1093.0</v>
      </c>
      <c r="H146" s="12">
        <v>875.0</v>
      </c>
      <c r="I146" s="12">
        <v>471.0</v>
      </c>
      <c r="J146" s="12">
        <v>377.0</v>
      </c>
      <c r="K146" s="12">
        <v>4.0</v>
      </c>
      <c r="L146" s="12">
        <v>51629.0</v>
      </c>
      <c r="M146" s="13">
        <f t="shared" si="14"/>
        <v>13053</v>
      </c>
      <c r="N146" s="13">
        <f t="shared" si="15"/>
        <v>52481</v>
      </c>
    </row>
    <row r="147" ht="15.75" customHeight="1">
      <c r="A147" s="10" t="s">
        <v>39</v>
      </c>
      <c r="B147" s="10" t="s">
        <v>25</v>
      </c>
      <c r="C147" s="10" t="s">
        <v>22</v>
      </c>
      <c r="D147" s="10" t="s">
        <v>17</v>
      </c>
      <c r="E147" s="12">
        <v>72330.0</v>
      </c>
      <c r="F147" s="12">
        <v>8689.0</v>
      </c>
      <c r="G147" s="12">
        <v>10058.0</v>
      </c>
      <c r="H147" s="12">
        <v>6484.0</v>
      </c>
      <c r="I147" s="12">
        <v>5413.0</v>
      </c>
      <c r="J147" s="12">
        <v>5604.0</v>
      </c>
      <c r="K147" s="12">
        <v>221.0</v>
      </c>
      <c r="L147" s="12">
        <v>501235.0</v>
      </c>
      <c r="M147" s="13">
        <f t="shared" si="14"/>
        <v>97561</v>
      </c>
      <c r="N147" s="13">
        <f t="shared" si="15"/>
        <v>512473</v>
      </c>
    </row>
    <row r="148" ht="15.75" customHeight="1">
      <c r="A148" s="10" t="s">
        <v>44</v>
      </c>
      <c r="B148" s="10" t="s">
        <v>25</v>
      </c>
      <c r="C148" s="14"/>
      <c r="D148" s="14"/>
      <c r="E148" s="17">
        <v>392404.0</v>
      </c>
      <c r="F148" s="17">
        <v>46019.0</v>
      </c>
      <c r="G148" s="12">
        <v>62437.0</v>
      </c>
      <c r="H148" s="12">
        <v>39858.0</v>
      </c>
      <c r="I148" s="12">
        <v>37734.0</v>
      </c>
      <c r="J148" s="12">
        <v>32790.0</v>
      </c>
      <c r="K148" s="12">
        <v>1872.0</v>
      </c>
      <c r="L148" s="12">
        <v>2248069.0</v>
      </c>
      <c r="M148" s="13">
        <f t="shared" si="14"/>
        <v>540718</v>
      </c>
      <c r="N148" s="13">
        <f t="shared" si="15"/>
        <v>2320465</v>
      </c>
    </row>
    <row r="149" ht="15.75" customHeight="1"/>
    <row r="150" ht="15.75" customHeight="1">
      <c r="A150" s="2" t="s">
        <v>24</v>
      </c>
      <c r="E150" s="13">
        <f t="shared" ref="E150:L150" si="16">SUM(E136:E147,E122:E133,E108:E119,E94:E105,E80:E91)</f>
        <v>885897</v>
      </c>
      <c r="F150" s="13">
        <f t="shared" si="16"/>
        <v>161894</v>
      </c>
      <c r="G150" s="13">
        <f t="shared" si="16"/>
        <v>159220</v>
      </c>
      <c r="H150" s="13">
        <f t="shared" si="16"/>
        <v>124572</v>
      </c>
      <c r="I150" s="13">
        <f t="shared" si="16"/>
        <v>106582</v>
      </c>
      <c r="J150" s="13">
        <f t="shared" si="16"/>
        <v>103618</v>
      </c>
      <c r="K150" s="13">
        <f t="shared" si="16"/>
        <v>5325</v>
      </c>
      <c r="L150" s="13">
        <f t="shared" si="16"/>
        <v>14970400</v>
      </c>
      <c r="M150" s="13">
        <f>SUM(E150:H150)</f>
        <v>1331583</v>
      </c>
      <c r="N150" s="13">
        <f>SUM(I150:L150)</f>
        <v>15185925</v>
      </c>
    </row>
    <row r="151" ht="15.75" customHeight="1">
      <c r="A151" s="2" t="s">
        <v>0</v>
      </c>
      <c r="E151" s="13">
        <f t="shared" ref="E151:H151" si="17">round(E150/$M$150,3)</f>
        <v>0.665</v>
      </c>
      <c r="F151" s="13">
        <f t="shared" si="17"/>
        <v>0.122</v>
      </c>
      <c r="G151" s="13">
        <f t="shared" si="17"/>
        <v>0.12</v>
      </c>
      <c r="H151" s="13">
        <f t="shared" si="17"/>
        <v>0.094</v>
      </c>
      <c r="I151" s="13">
        <f t="shared" ref="I151:J151" si="18">ROUND(I150/$N$150,3)</f>
        <v>0.007</v>
      </c>
      <c r="J151" s="13">
        <f t="shared" si="18"/>
        <v>0.007</v>
      </c>
      <c r="K151" s="13">
        <f>ROUND(K150/$N$150,4)</f>
        <v>0.0004</v>
      </c>
      <c r="L151" s="13">
        <f>ROUND(L150/$N$150,3)</f>
        <v>0.986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5">
    <mergeCell ref="A1:D1"/>
    <mergeCell ref="A2:D2"/>
    <mergeCell ref="M2:P2"/>
    <mergeCell ref="A77:D77"/>
    <mergeCell ref="A78:D78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B S</dc:creator>
</cp:coreProperties>
</file>