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S:\Trainity\Hiring Analytics\"/>
    </mc:Choice>
  </mc:AlternateContent>
  <xr:revisionPtr revIDLastSave="0" documentId="13_ncr:1_{370D6C82-3D69-4EE9-83F7-A9BAD50378B0}" xr6:coauthVersionLast="47" xr6:coauthVersionMax="47" xr10:uidLastSave="{00000000-0000-0000-0000-000000000000}"/>
  <bookViews>
    <workbookView xWindow="0" yWindow="135" windowWidth="17100" windowHeight="14925" xr2:uid="{00000000-000D-0000-FFFF-FFFF00000000}"/>
  </bookViews>
  <sheets>
    <sheet name="Sheet1" sheetId="1" r:id="rId1"/>
  </sheets>
  <definedNames>
    <definedName name="_xlnm._FilterDatabase" localSheetId="0" hidden="1">Sheet1!$A$1:$F$7169</definedName>
    <definedName name="_xlchart.v1.0" hidden="1">Sheet1!$G$1</definedName>
    <definedName name="_xlchart.v1.1" hidden="1">Sheet1!$G$2:$G$7169</definedName>
    <definedName name="_xlchart.v1.2" hidden="1">Sheet1!$H$2:$H$7169</definedName>
    <definedName name="_xlchart.v1.3" hidden="1">Sheet1!$I$3:$I$4</definedName>
    <definedName name="_xlchart.v1.4" hidden="1">Sheet1!$J$2</definedName>
    <definedName name="_xlchart.v1.5" hidden="1">Sheet1!$J$3:$J$4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1" l="1"/>
  <c r="K254" i="1"/>
  <c r="K242" i="1"/>
  <c r="K243" i="1"/>
  <c r="K244" i="1"/>
  <c r="K245" i="1"/>
  <c r="K246" i="1"/>
  <c r="K247" i="1"/>
  <c r="K248" i="1"/>
  <c r="K249" i="1"/>
  <c r="K250" i="1"/>
  <c r="K251" i="1"/>
  <c r="K241" i="1"/>
  <c r="J242" i="1"/>
  <c r="J243" i="1"/>
  <c r="J244" i="1"/>
  <c r="J245" i="1"/>
  <c r="J246" i="1"/>
  <c r="J247" i="1"/>
  <c r="J248" i="1"/>
  <c r="J249" i="1"/>
  <c r="J250" i="1"/>
  <c r="J251" i="1"/>
  <c r="J241" i="1"/>
  <c r="K189" i="1"/>
  <c r="K190" i="1"/>
  <c r="K191" i="1"/>
  <c r="K192" i="1"/>
  <c r="K193" i="1"/>
  <c r="K194" i="1"/>
  <c r="K195" i="1"/>
  <c r="K196" i="1"/>
  <c r="K197" i="1"/>
  <c r="K198" i="1"/>
  <c r="K199" i="1"/>
  <c r="K202" i="1"/>
  <c r="J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14" i="1"/>
  <c r="J219" i="1"/>
  <c r="J216" i="1"/>
  <c r="J215" i="1"/>
  <c r="J217" i="1"/>
  <c r="J218" i="1"/>
  <c r="J220" i="1"/>
  <c r="J221" i="1"/>
  <c r="J222" i="1"/>
  <c r="J223" i="1"/>
  <c r="J224" i="1"/>
  <c r="J225" i="1"/>
  <c r="J226" i="1"/>
  <c r="J227" i="1"/>
  <c r="J228" i="1"/>
  <c r="J189" i="1"/>
  <c r="J99" i="1"/>
  <c r="J98" i="1"/>
  <c r="J97" i="1"/>
  <c r="J96" i="1"/>
  <c r="J95" i="1"/>
  <c r="J93" i="1"/>
  <c r="J92" i="1"/>
  <c r="J91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K4" i="1"/>
  <c r="K3" i="1"/>
  <c r="K111" i="1"/>
  <c r="M28" i="1"/>
  <c r="J26" i="1"/>
  <c r="M26" i="1" s="1"/>
  <c r="K26" i="1"/>
  <c r="L26" i="1"/>
  <c r="J27" i="1"/>
  <c r="M27" i="1" s="1"/>
  <c r="K27" i="1"/>
  <c r="L27" i="1"/>
  <c r="J28" i="1"/>
  <c r="K28" i="1"/>
  <c r="L28" i="1"/>
  <c r="J29" i="1"/>
  <c r="K29" i="1"/>
  <c r="L29" i="1"/>
  <c r="M29" i="1" s="1"/>
  <c r="J30" i="1"/>
  <c r="M30" i="1" s="1"/>
  <c r="K30" i="1"/>
  <c r="L30" i="1"/>
  <c r="J31" i="1"/>
  <c r="K31" i="1"/>
  <c r="L31" i="1"/>
  <c r="M31" i="1" s="1"/>
  <c r="J32" i="1"/>
  <c r="M32" i="1" s="1"/>
  <c r="K32" i="1"/>
  <c r="L32" i="1"/>
  <c r="J33" i="1"/>
  <c r="M33" i="1" s="1"/>
  <c r="K33" i="1"/>
  <c r="L33" i="1"/>
  <c r="L25" i="1"/>
  <c r="K119" i="1"/>
  <c r="K118" i="1"/>
  <c r="K117" i="1"/>
  <c r="K116" i="1"/>
  <c r="K115" i="1"/>
  <c r="K114" i="1"/>
  <c r="K113" i="1"/>
  <c r="K112" i="1"/>
  <c r="J119" i="1"/>
  <c r="J118" i="1"/>
  <c r="J117" i="1"/>
  <c r="J116" i="1"/>
  <c r="J115" i="1"/>
  <c r="J114" i="1"/>
  <c r="J113" i="1"/>
  <c r="J112" i="1"/>
  <c r="J111" i="1"/>
  <c r="J3" i="1"/>
  <c r="J25" i="1"/>
  <c r="M25" i="1" s="1"/>
  <c r="K25" i="1"/>
  <c r="J4" i="1"/>
  <c r="M34" i="1" l="1"/>
</calcChain>
</file>

<file path=xl/sharedStrings.xml><?xml version="1.0" encoding="utf-8"?>
<sst xmlns="http://schemas.openxmlformats.org/spreadsheetml/2006/main" count="28776" uniqueCount="56">
  <si>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</si>
  <si>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</si>
  <si>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</si>
  <si>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</si>
  <si>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</si>
  <si>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</si>
  <si>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</si>
  <si>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</si>
  <si>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</si>
  <si>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</si>
  <si>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</si>
  <si>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</si>
  <si>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</si>
  <si>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</si>
  <si>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</si>
  <si>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</si>
  <si>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</si>
  <si>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</si>
  <si>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</si>
  <si>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</si>
  <si>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</si>
  <si>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</si>
  <si>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</si>
  <si>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</si>
  <si>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</si>
  <si>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</si>
  <si>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</si>
  <si>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</si>
  <si>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</si>
  <si>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</si>
  <si>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</si>
  <si>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</si>
  <si>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</si>
  <si>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</si>
  <si>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</si>
  <si>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</si>
  <si>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</si>
  <si>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</si>
  <si>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Finance</t>
  </si>
  <si>
    <t>Operations</t>
  </si>
  <si>
    <t>Sales</t>
  </si>
  <si>
    <t>Service</t>
  </si>
  <si>
    <t>Production</t>
  </si>
  <si>
    <t>Purchase</t>
  </si>
  <si>
    <t>Marketing</t>
  </si>
  <si>
    <t>General</t>
  </si>
  <si>
    <t>Total</t>
  </si>
  <si>
    <t>Average Salary</t>
  </si>
  <si>
    <t>Human Resources</t>
  </si>
  <si>
    <t>Don't want to say</t>
  </si>
  <si>
    <t>Grand Total</t>
  </si>
  <si>
    <t>Hire Count</t>
  </si>
  <si>
    <t>Male Count</t>
  </si>
  <si>
    <t>Female Count</t>
  </si>
  <si>
    <t>Average Male Salary</t>
  </si>
  <si>
    <t>Average Female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</si>
</sst>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1" xfId="1"/>
    <xf numFmtId="0" fontId="3" fillId="0" borderId="2" xfId="2"/>
    <xf numFmtId="0" fontId="3" fillId="0" borderId="2" xfId="2" applyAlignment="1">
      <alignment horizontal="left"/>
    </xf>
    <xf numFmtId="0" fontId="2" fillId="0" borderId="0" xfId="1" applyBorder="1"/>
    <xf numFmtId="0" fontId="3" fillId="0" borderId="3" xfId="2" applyBorder="1"/>
    <xf numFmtId="0" fontId="3" fillId="0" borderId="4" xfId="2" applyBorder="1"/>
    <xf numFmtId="0" fontId="2" fillId="2" borderId="1" xfId="1" applyFill="1"/>
    <xf numFmtId="0" fontId="2" fillId="0" borderId="1" xfId="1" applyAlignment="1">
      <alignment horizontal="left"/>
    </xf>
    <xf numFmtId="0" fontId="3" fillId="0" borderId="2" xfId="2" applyFill="1"/>
    <xf numFmtId="0" fontId="3" fillId="3" borderId="3" xfId="2" applyFill="1" applyBorder="1"/>
  </cellXfs>
  <cellStyles count="3">
    <cellStyle name="Heading 2" xfId="1" builtinId="17"/>
    <cellStyle name="Normal" xfId="0" builtinId="0"/>
    <cellStyle name="Total" xfId="2" builtinId="25"/>
  </cellStyles>
  <dxfs count="18"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numFmt numFmtId="0" formatCode="General"/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Number of Males and Females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364128714954E-2"/>
          <c:y val="0.21087066330393309"/>
          <c:w val="0.86025776298905432"/>
          <c:h val="0.70487813245258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Sheet1!$I$25:$I$33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Sheet1!$J$25:$J$33</c:f>
              <c:numCache>
                <c:formatCode>General</c:formatCode>
                <c:ptCount val="9"/>
                <c:pt idx="0">
                  <c:v>10</c:v>
                </c:pt>
                <c:pt idx="1">
                  <c:v>1033</c:v>
                </c:pt>
                <c:pt idx="2">
                  <c:v>294</c:v>
                </c:pt>
                <c:pt idx="3">
                  <c:v>785</c:v>
                </c:pt>
                <c:pt idx="4">
                  <c:v>128</c:v>
                </c:pt>
                <c:pt idx="5">
                  <c:v>133</c:v>
                </c:pt>
                <c:pt idx="6">
                  <c:v>127</c:v>
                </c:pt>
                <c:pt idx="7">
                  <c:v>43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1CA-B233-DF474F3FE35D}"/>
            </c:ext>
          </c:extLst>
        </c:ser>
        <c:ser>
          <c:idx val="1"/>
          <c:order val="1"/>
          <c:tx>
            <c:strRef>
              <c:f>Sheet1!$K$24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Sheet1!$I$25:$I$33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Sheet1!$K$25:$K$33</c:f>
              <c:numCache>
                <c:formatCode>General</c:formatCode>
                <c:ptCount val="9"/>
                <c:pt idx="0">
                  <c:v>154</c:v>
                </c:pt>
                <c:pt idx="1">
                  <c:v>695</c:v>
                </c:pt>
                <c:pt idx="2">
                  <c:v>171</c:v>
                </c:pt>
                <c:pt idx="3">
                  <c:v>469</c:v>
                </c:pt>
                <c:pt idx="4">
                  <c:v>104</c:v>
                </c:pt>
                <c:pt idx="5">
                  <c:v>76</c:v>
                </c:pt>
                <c:pt idx="6">
                  <c:v>66</c:v>
                </c:pt>
                <c:pt idx="7">
                  <c:v>26</c:v>
                </c:pt>
                <c:pt idx="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C-41CA-B233-DF474F3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1102844704"/>
        <c:axId val="1102844224"/>
      </c:barChart>
      <c:catAx>
        <c:axId val="11028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44224"/>
        <c:crosses val="autoZero"/>
        <c:auto val="1"/>
        <c:lblAlgn val="ctr"/>
        <c:lblOffset val="100"/>
        <c:noMultiLvlLbl val="0"/>
      </c:catAx>
      <c:valAx>
        <c:axId val="1102844224"/>
        <c:scaling>
          <c:orientation val="minMax"/>
        </c:scaling>
        <c:delete val="0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minorGridlines>
          <c:spPr>
            <a:ln w="0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baseline="0">
                <a:solidFill>
                  <a:schemeClr val="bg1"/>
                </a:solidFill>
              </a:rPr>
              <a:t>Proportion of Employees Hired </a:t>
            </a:r>
          </a:p>
          <a:p>
            <a:pPr>
              <a:defRPr/>
            </a:pPr>
            <a:r>
              <a:rPr lang="en-IN" sz="1200" b="1" baseline="0">
                <a:solidFill>
                  <a:schemeClr val="bg1"/>
                </a:solidFill>
              </a:rPr>
              <a:t>among all Departments</a:t>
            </a:r>
            <a:endParaRPr lang="en-IN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56929484976200795"/>
          <c:y val="4.3933396472963161E-2"/>
        </c:manualLayout>
      </c:layout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0288713910761"/>
          <c:y val="0.17171296296296296"/>
          <c:w val="0.59866973771135756"/>
          <c:h val="0.82828701402141436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3-43D2-A7AF-EC9240D62D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8-450F-91BD-20A3093BE8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3-43D2-A7AF-EC9240D62D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3-43D2-A7AF-EC9240D62D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E3-43D2-A7AF-EC9240D62D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E3-43D2-A7AF-EC9240D62D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E3-43D2-A7AF-EC9240D62D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E3-43D2-A7AF-EC9240D62D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E3-43D2-A7AF-EC9240D62DB2}"/>
              </c:ext>
            </c:extLst>
          </c:dPt>
          <c:dLbls>
            <c:dLbl>
              <c:idx val="1"/>
              <c:numFmt formatCode="0.00%" sourceLinked="0"/>
              <c:spPr>
                <a:solidFill>
                  <a:srgbClr val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608-450F-91BD-20A3093BE839}"/>
                </c:ext>
              </c:extLst>
            </c:dLbl>
            <c:numFmt formatCode="0.00%" sourceLinked="0"/>
            <c:spPr>
              <a:solidFill>
                <a:srgbClr val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Sheet1!$I$25:$I$33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  <c:pt idx="0">
                  <c:v>176</c:v>
                </c:pt>
                <c:pt idx="1">
                  <c:v>1840</c:v>
                </c:pt>
                <c:pt idx="2">
                  <c:v>484</c:v>
                </c:pt>
                <c:pt idx="3">
                  <c:v>1327</c:v>
                </c:pt>
                <c:pt idx="4">
                  <c:v>246</c:v>
                </c:pt>
                <c:pt idx="5">
                  <c:v>230</c:v>
                </c:pt>
                <c:pt idx="6">
                  <c:v>201</c:v>
                </c:pt>
                <c:pt idx="7">
                  <c:v>70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8-450F-91BD-20A3093B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Department Salary among Hires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08153416306833"/>
          <c:y val="0.17627647714604236"/>
          <c:w val="0.73889564563442856"/>
          <c:h val="0.720275283315338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Sheet1!$J$90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C2-4E1B-B8CD-A6B5C90B849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C2-4E1B-B8CD-A6B5C90B8490}"/>
              </c:ext>
            </c:extLst>
          </c:dPt>
          <c:dLbls>
            <c:numFmt formatCode="&quot;Rs.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Sheet1!$I$91:$I$99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Sheet1!$J$91:$J$99</c:f>
              <c:numCache>
                <c:formatCode>General</c:formatCode>
                <c:ptCount val="9"/>
                <c:pt idx="0">
                  <c:v>48748.284090909088</c:v>
                </c:pt>
                <c:pt idx="1">
                  <c:v>48914.190992946285</c:v>
                </c:pt>
                <c:pt idx="2">
                  <c:v>48539.550515463918</c:v>
                </c:pt>
                <c:pt idx="3">
                  <c:v>50549.523273273277</c:v>
                </c:pt>
                <c:pt idx="4">
                  <c:v>49350.873983739839</c:v>
                </c:pt>
                <c:pt idx="5">
                  <c:v>52086.573913043481</c:v>
                </c:pt>
                <c:pt idx="6">
                  <c:v>47843.396039603962</c:v>
                </c:pt>
                <c:pt idx="7">
                  <c:v>49014.400000000001</c:v>
                </c:pt>
                <c:pt idx="8">
                  <c:v>60810.203539823007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2-4E1B-B8CD-A6B5C90B84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41335056"/>
        <c:axId val="1241319696"/>
      </c:barChart>
      <c:catAx>
        <c:axId val="12413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19696"/>
        <c:crosses val="autoZero"/>
        <c:auto val="1"/>
        <c:lblAlgn val="ctr"/>
        <c:lblOffset val="100"/>
        <c:noMultiLvlLbl val="0"/>
      </c:catAx>
      <c:valAx>
        <c:axId val="12413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Average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2"/>
                </a:gs>
                <a:gs pos="83000">
                  <a:schemeClr val="accent2"/>
                </a:gs>
                <a:gs pos="100000">
                  <a:schemeClr val="accent2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Sheet1!$K$3:$K$4</c:f>
              <c:numCache>
                <c:formatCode>General</c:formatCode>
                <c:ptCount val="2"/>
                <c:pt idx="0">
                  <c:v>49929.093640265317</c:v>
                </c:pt>
                <c:pt idx="1">
                  <c:v>49369.773706896551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21B-8213-E427507DC5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98"/>
        <c:axId val="1717836720"/>
        <c:axId val="1717834800"/>
      </c:barChart>
      <c:catAx>
        <c:axId val="1717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34800"/>
        <c:crosses val="autoZero"/>
        <c:auto val="1"/>
        <c:lblAlgn val="ctr"/>
        <c:lblOffset val="100"/>
        <c:noMultiLvlLbl val="0"/>
      </c:catAx>
      <c:valAx>
        <c:axId val="1717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Department Salary for Male and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89832249229714E-2"/>
          <c:y val="9.4119047619047616E-2"/>
          <c:w val="0.86220100061862981"/>
          <c:h val="0.7004008248968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Sheet1!$I$111:$I$119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Sheet1!$J$111:$J$119</c:f>
              <c:numCache>
                <c:formatCode>General</c:formatCode>
                <c:ptCount val="9"/>
                <c:pt idx="0">
                  <c:v>27916.400000000001</c:v>
                </c:pt>
                <c:pt idx="1">
                  <c:v>48807.327202323329</c:v>
                </c:pt>
                <c:pt idx="2">
                  <c:v>49076.574829931975</c:v>
                </c:pt>
                <c:pt idx="3">
                  <c:v>50930.07770700637</c:v>
                </c:pt>
                <c:pt idx="4">
                  <c:v>52618.2578125</c:v>
                </c:pt>
                <c:pt idx="5">
                  <c:v>52872.225563909771</c:v>
                </c:pt>
                <c:pt idx="6">
                  <c:v>45788.188976377955</c:v>
                </c:pt>
                <c:pt idx="7">
                  <c:v>53640.232558139534</c:v>
                </c:pt>
                <c:pt idx="8">
                  <c:v>97373.7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962-8942-57E6E8A2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125455"/>
        <c:axId val="1257125935"/>
      </c:barChart>
      <c:lineChart>
        <c:grouping val="standard"/>
        <c:varyColors val="0"/>
        <c:ser>
          <c:idx val="1"/>
          <c:order val="1"/>
          <c:tx>
            <c:strRef>
              <c:f>Sheet1!$K$110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Sheet1!$I$111:$I$119</c:f>
              <c:strCache>
                <c:ptCount val="9"/>
                <c:pt idx="0">
                  <c:v>Finance</c:v>
                </c:pt>
                <c:pt idx="1">
                  <c:v>Operations</c:v>
                </c:pt>
                <c:pt idx="2">
                  <c:v>Sales</c:v>
                </c:pt>
                <c:pt idx="3">
                  <c:v>Service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Resources</c:v>
                </c:pt>
                <c:pt idx="8">
                  <c:v>General</c:v>
                </c:pt>
              </c:strCache>
            </c:strRef>
          </c:cat>
          <c:val>
            <c:numRef>
              <c:f>Sheet1!$K$111:$K$119</c:f>
              <c:numCache>
                <c:formatCode>General</c:formatCode>
                <c:ptCount val="9"/>
                <c:pt idx="0">
                  <c:v>50986.467532467534</c:v>
                </c:pt>
                <c:pt idx="1">
                  <c:v>48288.922302158273</c:v>
                </c:pt>
                <c:pt idx="2">
                  <c:v>47648.26315789474</c:v>
                </c:pt>
                <c:pt idx="3">
                  <c:v>50230.272921108743</c:v>
                </c:pt>
                <c:pt idx="4">
                  <c:v>43840.442307692305</c:v>
                </c:pt>
                <c:pt idx="5">
                  <c:v>51905.48684210526</c:v>
                </c:pt>
                <c:pt idx="6">
                  <c:v>52105.909090909088</c:v>
                </c:pt>
                <c:pt idx="7">
                  <c:v>40183.692307692305</c:v>
                </c:pt>
                <c:pt idx="8">
                  <c:v>58144.663157894734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5-4962-8942-57E6E8A2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25455"/>
        <c:axId val="1257125935"/>
      </c:lineChart>
      <c:catAx>
        <c:axId val="1257125455"/>
        <c:scaling>
          <c:orientation val="minMax"/>
        </c:scaling>
        <c:delete val="0"/>
        <c:axPos val="b"/>
        <c:numFmt formatCode="&quot;Rs.&quot;\ 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25935"/>
        <c:crosses val="autoZero"/>
        <c:auto val="1"/>
        <c:lblAlgn val="ctr"/>
        <c:lblOffset val="100"/>
        <c:noMultiLvlLbl val="0"/>
      </c:catAx>
      <c:valAx>
        <c:axId val="125712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25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spc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rgbClr val="FFFF00"/>
        </a:gs>
        <a:gs pos="83000">
          <a:schemeClr val="accent1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Salary per </a:t>
            </a:r>
            <a:r>
              <a:rPr lang="en-US"/>
              <a:t>Post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Sheet1!$I$189</c:f>
              <c:strCache>
                <c:ptCount val="1"/>
                <c:pt idx="0">
                  <c:v>b9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Sheet1!$K$189</c:f>
              <c:numCache>
                <c:formatCode>General</c:formatCode>
                <c:ptCount val="1"/>
                <c:pt idx="0">
                  <c:v>49941.775974025972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78B-A4F5-B3B24CF47AF9}"/>
            </c:ext>
          </c:extLst>
        </c:ser>
        <c:ser>
          <c:idx val="1"/>
          <c:order val="1"/>
          <c:tx>
            <c:strRef>
              <c:f>Sheet1!$I$190</c:f>
              <c:strCache>
                <c:ptCount val="1"/>
                <c:pt idx="0">
                  <c:v>c-10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Sheet1!$K$190</c:f>
              <c:numCache>
                <c:formatCode>General</c:formatCode>
                <c:ptCount val="1"/>
                <c:pt idx="0">
                  <c:v>49430.961904761905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65-478B-A4F5-B3B24CF47AF9}"/>
            </c:ext>
          </c:extLst>
        </c:ser>
        <c:ser>
          <c:idx val="2"/>
          <c:order val="2"/>
          <c:tx>
            <c:strRef>
              <c:f>Sheet1!$I$191</c:f>
              <c:strCache>
                <c:ptCount val="1"/>
                <c:pt idx="0">
                  <c:v>c5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Sheet1!$K$191</c:f>
              <c:numCache>
                <c:formatCode>General</c:formatCode>
                <c:ptCount val="1"/>
                <c:pt idx="0">
                  <c:v>49437.518612521148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65-478B-A4F5-B3B24CF47AF9}"/>
            </c:ext>
          </c:extLst>
        </c:ser>
        <c:ser>
          <c:idx val="3"/>
          <c:order val="3"/>
          <c:tx>
            <c:strRef>
              <c:f>Sheet1!$I$192</c:f>
              <c:strCache>
                <c:ptCount val="1"/>
                <c:pt idx="0">
                  <c:v>c8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Sheet1!$K$192</c:f>
              <c:numCache>
                <c:formatCode>General</c:formatCode>
                <c:ptCount val="1"/>
                <c:pt idx="0">
                  <c:v>50467.533678756474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65-478B-A4F5-B3B24CF47AF9}"/>
            </c:ext>
          </c:extLst>
        </c:ser>
        <c:ser>
          <c:idx val="4"/>
          <c:order val="4"/>
          <c:tx>
            <c:strRef>
              <c:f>Sheet1!$I$193</c:f>
              <c:strCache>
                <c:ptCount val="1"/>
                <c:pt idx="0">
                  <c:v>c9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Sheet1!$K$193</c:f>
              <c:numCache>
                <c:formatCode>General</c:formatCode>
                <c:ptCount val="1"/>
                <c:pt idx="0">
                  <c:v>50431.550443906373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65-478B-A4F5-B3B24CF47AF9}"/>
            </c:ext>
          </c:extLst>
        </c:ser>
        <c:ser>
          <c:idx val="5"/>
          <c:order val="5"/>
          <c:tx>
            <c:strRef>
              <c:f>Sheet1!$I$194</c:f>
              <c:strCache>
                <c:ptCount val="1"/>
                <c:pt idx="0">
                  <c:v>i1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Sheet1!$K$194</c:f>
              <c:numCache>
                <c:formatCode>General</c:formatCode>
                <c:ptCount val="1"/>
                <c:pt idx="0">
                  <c:v>46522.384105960264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65-478B-A4F5-B3B24CF47AF9}"/>
            </c:ext>
          </c:extLst>
        </c:ser>
        <c:ser>
          <c:idx val="6"/>
          <c:order val="6"/>
          <c:tx>
            <c:strRef>
              <c:f>Sheet1!$I$195</c:f>
              <c:strCache>
                <c:ptCount val="1"/>
                <c:pt idx="0">
                  <c:v>i4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Sheet1!$K$195</c:f>
              <c:numCache>
                <c:formatCode>General</c:formatCode>
                <c:ptCount val="1"/>
                <c:pt idx="0">
                  <c:v>56098.8125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65-478B-A4F5-B3B24CF47AF9}"/>
            </c:ext>
          </c:extLst>
        </c:ser>
        <c:ser>
          <c:idx val="7"/>
          <c:order val="7"/>
          <c:tx>
            <c:strRef>
              <c:f>Sheet1!$I$196</c:f>
              <c:strCache>
                <c:ptCount val="1"/>
                <c:pt idx="0">
                  <c:v>i5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Sheet1!$K$196</c:f>
              <c:numCache>
                <c:formatCode>General</c:formatCode>
                <c:ptCount val="1"/>
                <c:pt idx="0">
                  <c:v>49619.487279843444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65-478B-A4F5-B3B24CF47AF9}"/>
            </c:ext>
          </c:extLst>
        </c:ser>
        <c:ser>
          <c:idx val="8"/>
          <c:order val="8"/>
          <c:tx>
            <c:strRef>
              <c:f>Sheet1!$I$197</c:f>
              <c:strCache>
                <c:ptCount val="1"/>
                <c:pt idx="0">
                  <c:v>i6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Sheet1!$K$197</c:f>
              <c:numCache>
                <c:formatCode>General</c:formatCode>
                <c:ptCount val="1"/>
                <c:pt idx="0">
                  <c:v>47685.540059347179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965-478B-A4F5-B3B24CF47AF9}"/>
            </c:ext>
          </c:extLst>
        </c:ser>
        <c:ser>
          <c:idx val="9"/>
          <c:order val="9"/>
          <c:tx>
            <c:strRef>
              <c:f>Sheet1!$I$198</c:f>
              <c:strCache>
                <c:ptCount val="1"/>
                <c:pt idx="0">
                  <c:v>i7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Sheet1!$K$198</c:f>
              <c:numCache>
                <c:formatCode>General</c:formatCode>
                <c:ptCount val="1"/>
                <c:pt idx="0">
                  <c:v>50465.54960629921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65-478B-A4F5-B3B24CF47AF9}"/>
            </c:ext>
          </c:extLst>
        </c:ser>
        <c:ser>
          <c:idx val="10"/>
          <c:order val="10"/>
          <c:tx>
            <c:strRef>
              <c:f>Sheet1!$I$199</c:f>
              <c:strCache>
                <c:ptCount val="1"/>
                <c:pt idx="0">
                  <c:v>m6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Sheet1!$K$199</c:f>
              <c:numCache>
                <c:formatCode>General</c:formatCode>
                <c:ptCount val="1"/>
                <c:pt idx="0">
                  <c:v>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65-478B-A4F5-B3B24CF47AF9}"/>
            </c:ext>
          </c:extLst>
        </c:ser>
        <c:ser>
          <c:idx val="11"/>
          <c:order val="11"/>
          <c:tx>
            <c:strRef>
              <c:f>Sheet1!$I$200</c:f>
              <c:strCache>
                <c:ptCount val="1"/>
                <c:pt idx="0">
                  <c:v>m7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Sheet1!$K$200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65-478B-A4F5-B3B24CF47AF9}"/>
            </c:ext>
          </c:extLst>
        </c:ser>
        <c:ser>
          <c:idx val="12"/>
          <c:order val="12"/>
          <c:tx>
            <c:strRef>
              <c:f>Sheet1!$I$201</c:f>
              <c:strCache>
                <c:ptCount val="1"/>
                <c:pt idx="0">
                  <c:v>n10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65-478B-A4F5-B3B24CF47AF9}"/>
            </c:ext>
          </c:extLst>
        </c:ser>
        <c:ser>
          <c:idx val="13"/>
          <c:order val="13"/>
          <c:tx>
            <c:strRef>
              <c:f>Sheet1!$I$202</c:f>
              <c:strCache>
                <c:ptCount val="1"/>
                <c:pt idx="0">
                  <c:v>n6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Sheet1!$K$202</c:f>
              <c:numCache>
                <c:formatCode>General</c:formatCode>
                <c:ptCount val="1"/>
                <c:pt idx="0">
                  <c:v>44700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65-478B-A4F5-B3B24CF47AF9}"/>
            </c:ext>
          </c:extLst>
        </c:ser>
        <c:ser>
          <c:idx val="14"/>
          <c:order val="14"/>
          <c:tx>
            <c:strRef>
              <c:f>Sheet1!$I$203</c:f>
              <c:strCache>
                <c:ptCount val="1"/>
                <c:pt idx="0">
                  <c:v>n9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Sheet1!$K$188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Sheet1!$K$203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965-478B-A4F5-B3B24CF47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3206031"/>
        <c:axId val="1503203631"/>
      </c:barChart>
      <c:catAx>
        <c:axId val="150320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203631"/>
        <c:crosses val="autoZero"/>
        <c:auto val="1"/>
        <c:lblAlgn val="ctr"/>
        <c:lblOffset val="100"/>
        <c:noMultiLvlLbl val="0"/>
      </c:catAx>
      <c:valAx>
        <c:axId val="15032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0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Sheet1!$J$213</c:f>
              <c:strCache>
                <c:ptCount val="1"/>
                <c:pt idx="0">
                  <c:v>Male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Sheet1!$I$214:$I$228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xVal>
          <c:yVal>
            <c:numRef>
              <c:f>Sheet1!$J$214:$J$228</c:f>
              <c:numCache>
                <c:formatCode>General</c:formatCode>
                <c:ptCount val="15"/>
                <c:pt idx="0">
                  <c:v>177</c:v>
                </c:pt>
                <c:pt idx="1">
                  <c:v>59</c:v>
                </c:pt>
                <c:pt idx="2">
                  <c:v>634</c:v>
                </c:pt>
                <c:pt idx="3">
                  <c:v>118</c:v>
                </c:pt>
                <c:pt idx="4">
                  <c:v>656</c:v>
                </c:pt>
                <c:pt idx="5">
                  <c:v>87</c:v>
                </c:pt>
                <c:pt idx="6">
                  <c:v>14</c:v>
                </c:pt>
                <c:pt idx="7">
                  <c:v>288</c:v>
                </c:pt>
                <c:pt idx="8">
                  <c:v>195</c:v>
                </c:pt>
                <c:pt idx="9">
                  <c:v>333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696-8135-2EE65D505852}"/>
            </c:ext>
          </c:extLst>
        </c:ser>
        <c:ser>
          <c:idx val="1"/>
          <c:order val="1"/>
          <c:tx>
            <c:strRef>
              <c:f>Sheet1!$K$213</c:f>
              <c:strCache>
                <c:ptCount val="1"/>
                <c:pt idx="0">
                  <c:v>Female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Sheet1!$I$214:$I$228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xVal>
          <c:yVal>
            <c:numRef>
              <c:f>Sheet1!$K$214:$K$228</c:f>
              <c:numCache>
                <c:formatCode>General</c:formatCode>
                <c:ptCount val="15"/>
                <c:pt idx="0">
                  <c:v>114</c:v>
                </c:pt>
                <c:pt idx="1">
                  <c:v>40</c:v>
                </c:pt>
                <c:pt idx="2">
                  <c:v>487</c:v>
                </c:pt>
                <c:pt idx="3">
                  <c:v>64</c:v>
                </c:pt>
                <c:pt idx="4">
                  <c:v>502</c:v>
                </c:pt>
                <c:pt idx="5">
                  <c:v>57</c:v>
                </c:pt>
                <c:pt idx="6">
                  <c:v>15</c:v>
                </c:pt>
                <c:pt idx="7">
                  <c:v>184</c:v>
                </c:pt>
                <c:pt idx="8">
                  <c:v>130</c:v>
                </c:pt>
                <c:pt idx="9">
                  <c:v>261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A-4696-8135-2EE65D505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97871"/>
        <c:axId val="1503206511"/>
      </c:scatterChart>
      <c:valAx>
        <c:axId val="150319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3206511"/>
        <c:crosses val="autoZero"/>
        <c:crossBetween val="midCat"/>
      </c:valAx>
      <c:valAx>
        <c:axId val="15032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9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Male and Female Salary per Post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636574497955197E-2"/>
          <c:y val="7.2025641025641032E-2"/>
          <c:w val="0.9378391126056389"/>
          <c:h val="0.82522208762366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Sheet1!$J$240</c:f>
              <c:strCache>
                <c:ptCount val="1"/>
                <c:pt idx="0">
                  <c:v>Average Male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Sheet1!$I$241:$I$255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Sheet1!$J$241:$J$255</c:f>
              <c:numCache>
                <c:formatCode>General</c:formatCode>
                <c:ptCount val="15"/>
                <c:pt idx="0">
                  <c:v>48787.056497175145</c:v>
                </c:pt>
                <c:pt idx="1">
                  <c:v>49375.338983050846</c:v>
                </c:pt>
                <c:pt idx="2">
                  <c:v>49715.858044164037</c:v>
                </c:pt>
                <c:pt idx="3">
                  <c:v>52491.423728813563</c:v>
                </c:pt>
                <c:pt idx="4">
                  <c:v>50187.879573170729</c:v>
                </c:pt>
                <c:pt idx="5">
                  <c:v>45978.793103448275</c:v>
                </c:pt>
                <c:pt idx="6">
                  <c:v>46474.285714285717</c:v>
                </c:pt>
                <c:pt idx="7">
                  <c:v>51153.065972222219</c:v>
                </c:pt>
                <c:pt idx="8">
                  <c:v>48614.08205128205</c:v>
                </c:pt>
                <c:pt idx="9">
                  <c:v>50450.108108108107</c:v>
                </c:pt>
                <c:pt idx="10">
                  <c:v>34298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C-4028-A628-6810305C23E7}"/>
            </c:ext>
          </c:extLst>
        </c:ser>
        <c:ser>
          <c:idx val="1"/>
          <c:order val="1"/>
          <c:tx>
            <c:strRef>
              <c:f>Sheet1!$K$240</c:f>
              <c:strCache>
                <c:ptCount val="1"/>
                <c:pt idx="0">
                  <c:v>Average Female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$₹-4009]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Sheet1!$I$241:$I$255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Sheet1!$K$241:$K$255</c:f>
              <c:numCache>
                <c:formatCode>General</c:formatCode>
                <c:ptCount val="15"/>
                <c:pt idx="0">
                  <c:v>50941.587719298244</c:v>
                </c:pt>
                <c:pt idx="1">
                  <c:v>46714.3</c:v>
                </c:pt>
                <c:pt idx="2">
                  <c:v>48796.932238193018</c:v>
                </c:pt>
                <c:pt idx="3">
                  <c:v>49006.625</c:v>
                </c:pt>
                <c:pt idx="4">
                  <c:v>50153.782868525894</c:v>
                </c:pt>
                <c:pt idx="5">
                  <c:v>46711.333333333336</c:v>
                </c:pt>
                <c:pt idx="6">
                  <c:v>70587.066666666666</c:v>
                </c:pt>
                <c:pt idx="7">
                  <c:v>47296.103260869568</c:v>
                </c:pt>
                <c:pt idx="8">
                  <c:v>47243.7</c:v>
                </c:pt>
                <c:pt idx="9">
                  <c:v>50826.214559386972</c:v>
                </c:pt>
                <c:pt idx="10">
                  <c:v>800</c:v>
                </c:pt>
                <c:pt idx="11">
                  <c:v>0</c:v>
                </c:pt>
                <c:pt idx="12">
                  <c:v>0</c:v>
                </c:pt>
                <c:pt idx="13">
                  <c:v>44700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C-4028-A628-6810305C23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3"/>
        <c:axId val="861501695"/>
        <c:axId val="861503615"/>
      </c:barChart>
      <c:catAx>
        <c:axId val="86150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3615"/>
        <c:crosses val="autoZero"/>
        <c:auto val="1"/>
        <c:lblAlgn val="ctr"/>
        <c:lblOffset val="100"/>
        <c:noMultiLvlLbl val="0"/>
      </c:catAx>
      <c:valAx>
        <c:axId val="8615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No of Hired Employees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of Hired Employees</a:t>
          </a:r>
        </a:p>
      </cx:txPr>
    </cx:title>
    <cx:plotArea>
      <cx:plotAreaRegion>
        <cx:plotSurface>
          <cx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  <a:tileRect/>
            </a:gradFill>
            <a:effectLst/>
          </cx:spPr>
        </cx:plotSurface>
        <cx:series layoutId="sunburst" uniqueId="{124F908C-2270-4125-8825-07984AA8932C}" formatIdx="0">
          <cx:tx>
            <cx:txData>
              <cx:f>_xlchart.v1.4</cx:f>
              <cx:v>Hired</cx:v>
            </cx:txData>
          </cx:tx>
          <cx:dataPt idx="1">
            <cx:spPr>
              <a:solidFill>
                <a:srgbClr val="FFFF00"/>
              </a:solidFill>
            </cx:spPr>
          </cx:dataPt>
          <cx:dataLabels pos="ctr">
            <cx:numFmt formatCode="General" sourceLinked="0"/>
            <cx:spPr>
              <a:ln>
                <a:noFill/>
              </a:ln>
              <a:effectLst>
                <a:outerShdw sx="1000" sy="1000" algn="ctr" rotWithShape="0">
                  <a:srgbClr val="000000"/>
                </a:outerShdw>
                <a:softEdge rad="0"/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aseline="0">
                    <a:solidFill>
                      <a:schemeClr val="tx1"/>
                    </a:solidFill>
                    <a:effectLst/>
                  </a:defRPr>
                </a:pPr>
                <a:endParaRPr lang="en-US" sz="1400" b="0" i="0" u="none" strike="noStrike" baseline="0">
                  <a:solidFill>
                    <a:schemeClr val="tx1"/>
                  </a:solidFill>
                  <a:effectLst/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numFmt formatCode="General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kern="100" baseline="0"/>
                  </a:pPr>
                  <a:r>
                    <a:rPr lang="en-US" sz="1400" b="0" i="0" u="none" strike="noStrike" kern="100" baseline="0">
                      <a:solidFill>
                        <a:schemeClr val="tx1"/>
                      </a:solidFill>
                      <a:effectLst/>
                      <a:latin typeface="Calibri" panose="020F0502020204030204"/>
                    </a:rPr>
                    <a:t>2563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 i="0" baseline="0"/>
          </a:pPr>
          <a:endParaRPr lang="en-US" sz="10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Salary  Range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 Range Distribution</a:t>
          </a:r>
        </a:p>
      </cx:txPr>
    </cx:title>
    <cx:plotArea>
      <cx:plotAreaRegion>
        <cx:plotSurface>
          <cx:spPr>
            <a:gradFill>
              <a:gsLst>
                <a:gs pos="36704">
                  <a:schemeClr val="accent1">
                    <a:lumMod val="40000"/>
                    <a:lumOff val="60000"/>
                  </a:schemeClr>
                </a:gs>
                <a:gs pos="14682">
                  <a:srgbClr val="EAF2FA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0000"/>
                    <a:lumOff val="60000"/>
                  </a:schemeClr>
                </a:gs>
                <a:gs pos="83000">
                  <a:schemeClr val="accent1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</cx:spPr>
        </cx:plotSurface>
        <cx:series layoutId="clusteredColumn" uniqueId="{C1B541ED-BA93-447F-982A-866D9DEF5014}" formatIdx="0">
          <cx:tx>
            <cx:txData>
              <cx:f>_xlchart.v1.0</cx:f>
              <cx:v>Offered Salary</cx:v>
            </cx:txData>
          </cx:tx>
          <cx:dataPt idx="3">
            <cx:spPr>
              <a:solidFill>
                <a:srgbClr val="FFFF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aseline="0"/>
                </a:pPr>
                <a:endParaRPr lang="en-US" sz="10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Count val="30"/>
            </cx:binning>
          </cx:layoutPr>
        </cx:series>
        <cx:series layoutId="clusteredColumn" hidden="1" uniqueId="{00000003-3FCE-4DC5-B986-19B4F8762FC0}" formatIdx="0">
          <cx:dataLabels pos="outEnd">
            <cx:visibility seriesName="0" categoryName="0" value="1"/>
            <cx:separator>, </cx:separator>
          </cx:dataLabels>
          <cx:dataId val="1"/>
          <cx:layoutPr>
            <cx:binning intervalClosed="r"/>
          </cx:layoutPr>
        </cx:series>
      </cx:plotAreaRegion>
      <cx:axis id="0">
        <cx:catScaling gapWidth="0"/>
        <cx:majorTickMarks type="cross"/>
        <cx:minorTickMarks type="cross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 i="0" baseline="0">
                <a:solidFill>
                  <a:schemeClr val="tx1"/>
                </a:solidFill>
                <a:effectLst>
                  <a:glow>
                    <a:schemeClr val="accent1"/>
                  </a:glow>
                </a:effectLst>
              </a:defRPr>
            </a:pPr>
            <a:endParaRPr lang="en-US" sz="1100" b="1" i="0" u="none" strike="noStrike" baseline="0">
              <a:solidFill>
                <a:schemeClr val="tx1"/>
              </a:solidFill>
              <a:effectLst>
                <a:glow>
                  <a:schemeClr val="accent1"/>
                </a:glow>
              </a:effectLst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solidFill>
      <a:schemeClr val="bg1"/>
    </a:solidFill>
    <a:ln w="0" cmpd="sng"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5</xdr:row>
      <xdr:rowOff>95250</xdr:rowOff>
    </xdr:from>
    <xdr:to>
      <xdr:col>12</xdr:col>
      <xdr:colOff>238125</xdr:colOff>
      <xdr:row>20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64A6F9-4BB1-8E19-5EE8-B710EC02D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5800" y="1171575"/>
              <a:ext cx="5915025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571499</xdr:colOff>
      <xdr:row>34</xdr:row>
      <xdr:rowOff>123824</xdr:rowOff>
    </xdr:from>
    <xdr:to>
      <xdr:col>18</xdr:col>
      <xdr:colOff>142875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D44F5-D2EA-B230-CDEC-C21303C6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56</xdr:row>
      <xdr:rowOff>104775</xdr:rowOff>
    </xdr:from>
    <xdr:to>
      <xdr:col>18</xdr:col>
      <xdr:colOff>133350</xdr:colOff>
      <xdr:row>82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7090E-8051-F8B8-2BA5-9F691C91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314324</xdr:colOff>
      <xdr:row>87</xdr:row>
      <xdr:rowOff>85724</xdr:rowOff>
    </xdr:from>
    <xdr:to>
      <xdr:col>19</xdr:col>
      <xdr:colOff>200024</xdr:colOff>
      <xdr:row>104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3EEB6-5A71-E402-2D14-EF588CCF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419101</xdr:colOff>
      <xdr:row>4</xdr:row>
      <xdr:rowOff>104775</xdr:rowOff>
    </xdr:from>
    <xdr:to>
      <xdr:col>20</xdr:col>
      <xdr:colOff>485774</xdr:colOff>
      <xdr:row>21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6FFA8B-0D3F-824D-B383-9199A227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152400</xdr:colOff>
      <xdr:row>120</xdr:row>
      <xdr:rowOff>152400</xdr:rowOff>
    </xdr:from>
    <xdr:to>
      <xdr:col>19</xdr:col>
      <xdr:colOff>114300</xdr:colOff>
      <xdr:row>148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ECF4B6-1732-C518-F03D-E3AA7378B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149</xdr:row>
      <xdr:rowOff>76199</xdr:rowOff>
    </xdr:from>
    <xdr:to>
      <xdr:col>24</xdr:col>
      <xdr:colOff>219075</xdr:colOff>
      <xdr:row>186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">
              <a:extLst>
                <a:ext uri="{FF2B5EF4-FFF2-40B4-BE49-F238E27FC236}">
                  <a16:creationId xmlns:a16="http://schemas.microsoft.com/office/drawing/2014/main" id="{C5CBCB06-488A-B1CF-CEAA-B0FCD0DB322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8625" y="29765624"/>
              <a:ext cx="13220700" cy="7019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485776</xdr:colOff>
      <xdr:row>186</xdr:row>
      <xdr:rowOff>28576</xdr:rowOff>
    </xdr:from>
    <xdr:to>
      <xdr:col>26</xdr:col>
      <xdr:colOff>28576</xdr:colOff>
      <xdr:row>210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4DBD4-1432-B28E-F670-5BA73521C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211</xdr:row>
      <xdr:rowOff>0</xdr:rowOff>
    </xdr:from>
    <xdr:to>
      <xdr:col>22</xdr:col>
      <xdr:colOff>514350</xdr:colOff>
      <xdr:row>231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BDCB7A-E826-0C64-AC30-19A5E245C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257174</xdr:colOff>
      <xdr:row>233</xdr:row>
      <xdr:rowOff>19050</xdr:rowOff>
    </xdr:from>
    <xdr:to>
      <xdr:col>26</xdr:col>
      <xdr:colOff>247649</xdr:colOff>
      <xdr:row>259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81C384-9CAB-8795-6DFE-D74D742F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22B5C9-038E-46D0-AE49-6AE07D2692BA}" name="Table2" displayName="Table2" ref="I2:K4" totalsRowShown="0" headerRowBorderDxfId="17" tableBorderDxfId="16" headerRowCellStyle="Heading 2">
  <autoFilter ref="I2:K4" xr:uid="{6822B5C9-038E-46D0-AE49-6AE07D2692BA}"/>
  <tableColumns count="3">
    <tableColumn id="1" xr3:uid="{80CE828B-3A57-403C-AEF8-14130AB1C40B}" name="Gender"/>
    <tableColumn id="2" xr3:uid="{B519F3B8-F3F8-45CA-8E81-3BA3324AE243}" name="Hired">
      <calculatedColumnFormula>COUNTIFS(D2:D7169, D2, C2:C7169, C2)</calculatedColumnFormula>
    </tableColumn>
    <tableColumn id="3" xr3:uid="{49490B0A-4938-45D9-95A7-3DDDC5DA166C}" name="Average Salary">
      <calculatedColumnFormula>AVERAGEIFS(G1:G7168, D1:D7168, D2, C1:C7168, C1)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9353F-3B2C-4629-B7F3-0BA525A40E39}" name="Table4" displayName="Table4" ref="I24:K33" totalsRowShown="0" headerRowBorderDxfId="15" tableBorderDxfId="14" totalsRowBorderDxfId="13" headerRowCellStyle="Total" dataCellStyle="Total">
  <autoFilter ref="I24:K33" xr:uid="{0879353F-3B2C-4629-B7F3-0BA525A40E39}"/>
  <tableColumns count="3">
    <tableColumn id="1" xr3:uid="{F3BFE731-1D02-4BC1-8330-72D5D46EB73C}" name="Department" dataCellStyle="Total"/>
    <tableColumn id="2" xr3:uid="{1AB523CF-277E-4483-8BB7-70863195F4B6}" name="Male" dataCellStyle="Total"/>
    <tableColumn id="3" xr3:uid="{C269C8CF-ED10-418A-A010-27A3A3FEFFAA}" name="Female" dataCellStyle="Total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2CC5E2-DE75-45F7-B61C-0A918946E9E2}" name="Table5" displayName="Table5" ref="I90:J99" totalsRowShown="0" headerRowBorderDxfId="12" tableBorderDxfId="11" headerRowCellStyle="Heading 2" dataCellStyle="Heading 2">
  <autoFilter ref="I90:J99" xr:uid="{432CC5E2-DE75-45F7-B61C-0A918946E9E2}"/>
  <tableColumns count="2">
    <tableColumn id="1" xr3:uid="{3236A353-6287-483F-88C6-BE50920272ED}" name="Department" dataCellStyle="Heading 2"/>
    <tableColumn id="2" xr3:uid="{E014D563-25C7-400C-B6E8-00A39C297854}" name="Average Salary" dataCellStyle="Heading 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D17D50-4C05-4193-90A9-EBEC4FD33D67}" name="Table6" displayName="Table6" ref="I110:K119" totalsRowShown="0" headerRowBorderDxfId="10" tableBorderDxfId="9" headerRowCellStyle="Heading 2" dataCellStyle="Heading 2">
  <autoFilter ref="I110:K119" xr:uid="{AED17D50-4C05-4193-90A9-EBEC4FD33D67}"/>
  <tableColumns count="3">
    <tableColumn id="1" xr3:uid="{0861B133-254A-44AC-8631-FB67D541B9F5}" name="Department" dataCellStyle="Heading 2"/>
    <tableColumn id="2" xr3:uid="{0EA2D977-D553-494A-810B-E7E850F4919E}" name="Male" dataCellStyle="Heading 2"/>
    <tableColumn id="3" xr3:uid="{F417DCA0-CA96-4C50-8744-D96B610582C0}" name="Female" dataCellStyle="Heading 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C07D6C-8963-47BD-AF49-FBDC47B1D74B}" name="Table7" displayName="Table7" ref="I188:K203" totalsRowShown="0" headerRowBorderDxfId="8" tableBorderDxfId="7" totalsRowBorderDxfId="6" headerRowCellStyle="Total">
  <autoFilter ref="I188:K203" xr:uid="{FDC07D6C-8963-47BD-AF49-FBDC47B1D74B}"/>
  <tableColumns count="3">
    <tableColumn id="1" xr3:uid="{CD64E6DF-557B-4396-889C-C9A98403EA5B}" name="Post Name"/>
    <tableColumn id="2" xr3:uid="{496543D2-5B75-4249-81F7-327F37CD87BF}" name="Hire Count" dataCellStyle="Total">
      <calculatedColumnFormula>COUNTIFS(F$2:F$7169, I189, C$2:C$7169, C$189)</calculatedColumnFormula>
    </tableColumn>
    <tableColumn id="3" xr3:uid="{BAA57629-D22B-420F-AC6F-9CF60E68607F}" name="Average Salary" dataDxfId="5" dataCellStyle="Total">
      <calculatedColumnFormula>AVERAGEIFS(G$2:G$7169, F$2:F$7169, I189, C$2:C$7169, C$189)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46EDB-C01A-4F14-B569-48AE222D0F7A}" name="Table1" displayName="Table1" ref="I213:K228" totalsRowShown="0" headerRowBorderDxfId="4" tableBorderDxfId="3">
  <autoFilter ref="I213:K228" xr:uid="{FE146EDB-C01A-4F14-B569-48AE222D0F7A}"/>
  <tableColumns count="3">
    <tableColumn id="1" xr3:uid="{C49C39E7-9426-456C-B521-7574D4E602B3}" name="Post Name"/>
    <tableColumn id="2" xr3:uid="{C761E5C6-09A0-4E58-BF17-4E1D77E232BD}" name="Male Count" dataCellStyle="Heading 2">
      <calculatedColumnFormula>COUNTIFS(F$2:F$7169, I189, C$2:C$7169, C$189, D$2:D$7169, D$214)</calculatedColumnFormula>
    </tableColumn>
    <tableColumn id="3" xr3:uid="{402E9185-8FAB-4BBD-8D1B-E112433605F6}" name="Female Count" dataCellStyle="Heading 2">
      <calculatedColumnFormula>COUNTIFS(F$2:F$7169, I189, C$2:C$7169, C$189, D$2:D$7169, D$215)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02267-441C-4751-91B8-7C22759FB05B}" name="Table3" displayName="Table3" ref="I240:K255" totalsRowShown="0" headerRowBorderDxfId="2" tableBorderDxfId="1" totalsRowBorderDxfId="0">
  <autoFilter ref="I240:K255" xr:uid="{19202267-441C-4751-91B8-7C22759FB05B}"/>
  <tableColumns count="3">
    <tableColumn id="1" xr3:uid="{0AB47EC6-519A-4251-9027-D74E0F6631C0}" name="Post Name"/>
    <tableColumn id="2" xr3:uid="{0D234EA2-618E-4BD5-833A-1CF39206F227}" name="Average Male Salary" dataCellStyle="Total"/>
    <tableColumn id="3" xr3:uid="{79552078-202D-4C79-B0C8-8F13838FB6C3}" name="Average Female Salary" dataCellStyle="Tot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69"/>
  <sheetViews>
    <sheetView showGridLines="0" tabSelected="1" topLeftCell="G1" workbookViewId="0">
      <selection activeCell="N18" sqref="N18"/>
    </sheetView>
  </sheetViews>
  <sheetFormatPr defaultRowHeight="15" x14ac:dyDescent="0.25"/>
  <cols>
    <col min="1" max="1" width="16" bestFit="1" customWidth="1"/>
    <col min="2" max="2" width="20.5703125" bestFit="1" customWidth="1"/>
    <col min="3" max="3" width="8.85546875" bestFit="1" customWidth="1"/>
    <col min="4" max="4" width="16.42578125" bestFit="1" customWidth="1"/>
    <col min="5" max="5" width="27.5703125" bestFit="1" customWidth="1"/>
    <col min="6" max="6" width="12.85546875" bestFit="1" customWidth="1"/>
    <col min="7" max="7" width="13.85546875" customWidth="1"/>
    <col min="9" max="9" width="19.85546875" bestFit="1" customWidth="1"/>
    <col min="10" max="10" width="23.140625" customWidth="1"/>
    <col min="11" max="11" width="25.140625" customWidth="1"/>
    <col min="12" max="12" width="16.28515625" bestFit="1" customWidth="1"/>
    <col min="13" max="13" width="5.42578125" bestFit="1" customWidth="1"/>
  </cols>
  <sheetData>
    <row r="1" spans="1:11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ht="18" thickBot="1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3" t="s">
        <v>37</v>
      </c>
      <c r="J2" s="3" t="s">
        <v>32</v>
      </c>
      <c r="K2" s="3" t="s">
        <v>47</v>
      </c>
    </row>
    <row r="3" spans="1:11" ht="18.75" thickTop="1" thickBot="1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3" t="s">
        <v>28</v>
      </c>
      <c r="J3" s="3">
        <f>COUNTIFS(D2:D7169, D2, C2:C7169, C2)</f>
        <v>2563</v>
      </c>
      <c r="K3" s="3">
        <f>AVERAGEIFS(G2:G7169, D2:D7169, D2, C2:C7169, C2)</f>
        <v>49929.093640265317</v>
      </c>
    </row>
    <row r="4" spans="1:11" ht="18" thickTop="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6" t="s">
        <v>30</v>
      </c>
      <c r="J4" s="6">
        <f>COUNTIFS(D3:D7170, D3, C3:C7170, C3)</f>
        <v>1856</v>
      </c>
      <c r="K4" s="6">
        <f>AVERAGEIFS(G2:G7169, D2:D7169, D3, C2:C7169, C2)</f>
        <v>49369.773706896551</v>
      </c>
    </row>
    <row r="5" spans="1:11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1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1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1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1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1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1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1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1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1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1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1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13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13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13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3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13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3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13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3" ht="16.5" thickBot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7" t="s">
        <v>27</v>
      </c>
      <c r="J24" s="7" t="s">
        <v>28</v>
      </c>
      <c r="K24" s="7" t="s">
        <v>30</v>
      </c>
      <c r="L24" t="s">
        <v>49</v>
      </c>
      <c r="M24" t="s">
        <v>46</v>
      </c>
    </row>
    <row r="25" spans="1:13" ht="17.25" thickTop="1" thickBot="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4" t="s">
        <v>38</v>
      </c>
      <c r="J25" s="4">
        <f>COUNTIFS($E$2:$E$7169, E30, $D$2:$D$7169, $D$2, $C$2:$C$7169, $C$2)</f>
        <v>10</v>
      </c>
      <c r="K25" s="4">
        <f>COUNTIFS(E2:E7169, E30, D2:D7169, D3, C2:C7169, C2)</f>
        <v>154</v>
      </c>
      <c r="L25">
        <f>COUNTIFS(E2:E7169, E30, D2:D7169, D23, C2:C7169, C2)</f>
        <v>12</v>
      </c>
      <c r="M25">
        <f>SUM(J25:L25)</f>
        <v>176</v>
      </c>
    </row>
    <row r="26" spans="1:13" ht="17.25" thickTop="1" thickBot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4" t="s">
        <v>39</v>
      </c>
      <c r="J26" s="4">
        <f>COUNTIFS($E$2:$E$7169, E5, $D$2:$D$7169, $D$2, $C$2:$C$7169, $C$2)</f>
        <v>1033</v>
      </c>
      <c r="K26" s="4">
        <f>COUNTIFS($E$2:$E$7169, E5, $D$2:$D$7169, $D$3, $C$2:$C$7169, $C$2)</f>
        <v>695</v>
      </c>
      <c r="L26">
        <f>COUNTIFS(E2:E7169, E36, D2:D7169, D23, C2:C7169, C2)</f>
        <v>112</v>
      </c>
      <c r="M26">
        <f t="shared" ref="M26:M33" si="0">SUM(J26:L26)</f>
        <v>1840</v>
      </c>
    </row>
    <row r="27" spans="1:13" ht="17.25" thickTop="1" thickBot="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4" t="s">
        <v>40</v>
      </c>
      <c r="J27" s="4">
        <f>COUNTIFS($E$2:$E$7169, E32, $D$2:$D$7169, $D$2, $C$2:$C$7169, $C$2)</f>
        <v>294</v>
      </c>
      <c r="K27" s="4">
        <f>COUNTIFS($E$2:$E$7169, E32, $D$2:$D$7169, $D$3, $C$2:$C$7169, $C$2)</f>
        <v>171</v>
      </c>
      <c r="L27">
        <f>COUNTIFS(E2:E7169, E31, D2:D7169, D23, C2:C7169, C2)</f>
        <v>19</v>
      </c>
      <c r="M27">
        <f t="shared" si="0"/>
        <v>484</v>
      </c>
    </row>
    <row r="28" spans="1:13" ht="17.25" thickTop="1" thickBot="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4" t="s">
        <v>41</v>
      </c>
      <c r="J28" s="4">
        <f>COUNTIFS($E$2:$E$7169, E3, $D$2:$D$7169, $D$2, $C$2:$C$7169, $C$2)</f>
        <v>785</v>
      </c>
      <c r="K28" s="4">
        <f>COUNTIFS($E$2:$E$7169, E3, $D$2:$D$7169, $D$3, $C$2:$C$7169, $C$2)</f>
        <v>469</v>
      </c>
      <c r="L28">
        <f>COUNTIFS(E2:E7169, E34, D2:D7169, D23, C2:C7169, C2)</f>
        <v>73</v>
      </c>
      <c r="M28">
        <f t="shared" si="0"/>
        <v>1327</v>
      </c>
    </row>
    <row r="29" spans="1:13" ht="17.25" thickTop="1" thickBot="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s="4" t="s">
        <v>42</v>
      </c>
      <c r="J29" s="4">
        <f>COUNTIFS($E$2:$E$7169, E33, $D$2:$D$7169, $D$2, $C$2:$C$7169, $C$2)</f>
        <v>128</v>
      </c>
      <c r="K29" s="4">
        <f>COUNTIFS($E$2:$E$7169, E33, $D$2:$D$7169, $D$3, $C$2:$C$7169, $C$2)</f>
        <v>104</v>
      </c>
      <c r="L29">
        <f>COUNTIFS(E2:E7169, E33, D2:D7169, D23, C2:C7169, C2)</f>
        <v>14</v>
      </c>
      <c r="M29">
        <f t="shared" si="0"/>
        <v>246</v>
      </c>
    </row>
    <row r="30" spans="1:13" ht="17.25" thickTop="1" thickBot="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s="4" t="s">
        <v>43</v>
      </c>
      <c r="J30" s="4">
        <f>COUNTIFS($E$2:$E$7169, E48, $D$2:$D$7169, $D$2, $C$2:$C$7169, $C$2)</f>
        <v>133</v>
      </c>
      <c r="K30" s="4">
        <f>COUNTIFS($E$2:$E$7169, E48, $D$2:$D$7169, $D$3, $C$2:$C$7169, $C$2)</f>
        <v>76</v>
      </c>
      <c r="L30">
        <f>COUNTIFS(E2:E7169, E48, D2:D7169, D23, C2:C7169, C2)</f>
        <v>21</v>
      </c>
      <c r="M30">
        <f t="shared" si="0"/>
        <v>230</v>
      </c>
    </row>
    <row r="31" spans="1:13" ht="17.25" thickTop="1" thickBot="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4" t="s">
        <v>44</v>
      </c>
      <c r="J31" s="4">
        <f>COUNTIFS($E$2:$E$7169, E113, $D$2:$D$7169, $D$2, $C$2:$C$7169, $C$2)</f>
        <v>127</v>
      </c>
      <c r="K31" s="4">
        <f>COUNTIFS($E$2:$E$7169, E113, $D$2:$D$7169, $D$3, $C$2:$C$7169, $C$2)</f>
        <v>66</v>
      </c>
      <c r="L31">
        <f>COUNTIFS(E2:E7169, E113, D2:D7169, D23, C2:C7169, C2)</f>
        <v>8</v>
      </c>
      <c r="M31">
        <f t="shared" si="0"/>
        <v>201</v>
      </c>
    </row>
    <row r="32" spans="1:13" ht="17.25" thickTop="1" thickBot="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4" t="s">
        <v>48</v>
      </c>
      <c r="J32" s="4">
        <f>COUNTIFS($E$2:$E$7169, E159, $D$2:$D$7169, $D$2, $C$2:$C$7169, $C$2)</f>
        <v>43</v>
      </c>
      <c r="K32" s="4">
        <f>COUNTIFS($E$2:$E$7169, E159, $D$2:$D$7169, $D$3, $C$2:$C$7169, $C$2)</f>
        <v>26</v>
      </c>
      <c r="L32">
        <f>COUNTIFS(E2:E7169, E159, D2:D7169, D23, C2:C7169, C2)</f>
        <v>1</v>
      </c>
      <c r="M32">
        <f t="shared" si="0"/>
        <v>70</v>
      </c>
    </row>
    <row r="33" spans="1:13" ht="16.5" thickTop="1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8" t="s">
        <v>45</v>
      </c>
      <c r="J33" s="8">
        <f>COUNTIFS($E$2:$E$7169, E97, $D$2:$D$7169, $D$2, $C$2:$C$7169, $C$2)</f>
        <v>10</v>
      </c>
      <c r="K33" s="8">
        <f>COUNTIFS($E$2:$E$7169, E97, $D$2:$D$7169, $D$3, $C$2:$C$7169, $C$2)</f>
        <v>95</v>
      </c>
      <c r="L33">
        <f>COUNTIFS(E2:E7169, E97, D2:D7169, D23, C2:C7169, C2)</f>
        <v>8</v>
      </c>
      <c r="M33">
        <f t="shared" si="0"/>
        <v>113</v>
      </c>
    </row>
    <row r="34" spans="1:13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t="s">
        <v>50</v>
      </c>
      <c r="M34">
        <f>SUM(M25:M33)</f>
        <v>4687</v>
      </c>
    </row>
    <row r="35" spans="1:13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13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3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3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13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13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3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3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3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3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3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3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3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3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10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10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10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10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10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10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10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10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10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10" ht="18" thickBot="1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I90" s="3" t="s">
        <v>27</v>
      </c>
      <c r="J90" s="3" t="s">
        <v>47</v>
      </c>
    </row>
    <row r="91" spans="1:10" ht="18.75" thickTop="1" thickBot="1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I91" s="3" t="s">
        <v>38</v>
      </c>
      <c r="J91" s="3">
        <f>AVERAGEIFS($G$2:$G$7169, $E$2:$E$7169, E60, C2:C7169, C86)</f>
        <v>48748.284090909088</v>
      </c>
    </row>
    <row r="92" spans="1:10" ht="18.75" thickTop="1" thickBot="1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  <c r="I92" s="3" t="s">
        <v>39</v>
      </c>
      <c r="J92" s="3">
        <f>AVERAGEIFS($G$2:$G$7169, $E$2:$E$7169, E92, C2:C7169, C86)</f>
        <v>48914.190992946285</v>
      </c>
    </row>
    <row r="93" spans="1:10" ht="18.75" thickTop="1" thickBot="1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  <c r="I93" s="3" t="s">
        <v>40</v>
      </c>
      <c r="J93" s="3">
        <f>AVERAGEIFS($G$2:$G$7169, $E$2:$E$7169, E85, C2:C7169, C86)</f>
        <v>48539.550515463918</v>
      </c>
    </row>
    <row r="94" spans="1:10" ht="18.75" thickTop="1" thickBot="1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I94" s="3" t="s">
        <v>41</v>
      </c>
      <c r="J94" s="3">
        <f>AVERAGEIFS($G$2:$G$7169, $E$2:$E$7169, E111, C2:C7169, C86)</f>
        <v>50549.523273273277</v>
      </c>
    </row>
    <row r="95" spans="1:10" ht="18.75" thickTop="1" thickBot="1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I95" s="3" t="s">
        <v>42</v>
      </c>
      <c r="J95" s="3">
        <f>AVERAGEIFS($G$2:$G$7169, $E$2:$E$7169, E91, C2:C7169, C86)</f>
        <v>49350.873983739839</v>
      </c>
    </row>
    <row r="96" spans="1:10" ht="18.75" thickTop="1" thickBot="1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I96" s="3" t="s">
        <v>43</v>
      </c>
      <c r="J96" s="3">
        <f>AVERAGEIFS($G$2:$G$7169, $E$2:$E$7169, E94, C2:C7169, C86)</f>
        <v>52086.573913043481</v>
      </c>
    </row>
    <row r="97" spans="1:11" ht="18.75" thickTop="1" thickBot="1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I97" s="3" t="s">
        <v>44</v>
      </c>
      <c r="J97" s="3">
        <f>AVERAGEIFS($G$2:$G$7169, $E$2:$E$7169, E113, C2:C7169, C86)</f>
        <v>47843.396039603962</v>
      </c>
    </row>
    <row r="98" spans="1:11" ht="18.75" thickTop="1" thickBot="1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I98" s="3" t="s">
        <v>48</v>
      </c>
      <c r="J98" s="3">
        <f>AVERAGEIFS($G$2:$G$7169, $E$2:$E$7169, E159, C2:C7169, C86)</f>
        <v>49014.400000000001</v>
      </c>
    </row>
    <row r="99" spans="1:11" ht="18" thickTop="1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I99" s="6" t="s">
        <v>45</v>
      </c>
      <c r="J99" s="6">
        <f>AVERAGEIFS($G$2:$G$7169, $E$2:$E$7169, E99, C2:C7169, C86)</f>
        <v>60810.203539823007</v>
      </c>
    </row>
    <row r="100" spans="1:11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11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11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11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11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11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11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11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11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11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11" ht="18" thickBot="1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I110" s="3" t="s">
        <v>27</v>
      </c>
      <c r="J110" s="3" t="s">
        <v>28</v>
      </c>
      <c r="K110" s="3" t="s">
        <v>30</v>
      </c>
    </row>
    <row r="111" spans="1:11" ht="18.75" thickTop="1" thickBot="1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I111" s="3" t="s">
        <v>38</v>
      </c>
      <c r="J111" s="3">
        <f>AVERAGEIFS($G$2:$G$7169, $E$2:$E$7169, E51, D2:D7169, D2, C2:C7169, C2)</f>
        <v>27916.400000000001</v>
      </c>
      <c r="K111" s="3">
        <f>AVERAGEIFS($G$2:$G$7169, $E$2:$E$7169, E51, D2:D7169, D3, C2:C7169, C2)</f>
        <v>50986.467532467534</v>
      </c>
    </row>
    <row r="112" spans="1:11" ht="18.75" thickTop="1" thickBot="1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I112" s="3" t="s">
        <v>39</v>
      </c>
      <c r="J112" s="3">
        <f>AVERAGEIFS($G$2:$G$7169, $E$2:$E$7169, E101, D2:D7169, D2, C2:C7169, C2)</f>
        <v>48807.327202323329</v>
      </c>
      <c r="K112" s="3">
        <f>AVERAGEIFS($G$2:$G$7169, $E$2:$E$7169, E110, D2:D7169, D3, C2:C7169, C2)</f>
        <v>48288.922302158273</v>
      </c>
    </row>
    <row r="113" spans="1:11" ht="18.75" thickTop="1" thickBot="1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  <c r="I113" s="3" t="s">
        <v>40</v>
      </c>
      <c r="J113" s="3">
        <f>AVERAGEIFS($G$2:$G$7169, $E$2:$E$7169, E105, D2:D7169, D2, C2:C7169, C2)</f>
        <v>49076.574829931975</v>
      </c>
      <c r="K113" s="3">
        <f>AVERAGEIFS($G$2:$G$7169, $E$2:$E$7169, E105, D2:D7169, D3, C2:C7169, C2)</f>
        <v>47648.26315789474</v>
      </c>
    </row>
    <row r="114" spans="1:11" ht="18.75" thickTop="1" thickBot="1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I114" s="3" t="s">
        <v>41</v>
      </c>
      <c r="J114" s="3">
        <f>AVERAGEIFS($G$2:$G$7169, $E$2:$E$7169, E107, D2:D7169, D2, C2:C7169, C2)</f>
        <v>50930.07770700637</v>
      </c>
      <c r="K114" s="3">
        <f>AVERAGEIFS($G$2:$G$7169, $E$2:$E$7169, E107, D2:D7169, D3, C2:C7169, C2)</f>
        <v>50230.272921108743</v>
      </c>
    </row>
    <row r="115" spans="1:11" ht="18.75" thickTop="1" thickBot="1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  <c r="I115" s="3" t="s">
        <v>42</v>
      </c>
      <c r="J115" s="3">
        <f>AVERAGEIFS($G$2:$G$7169, $E$2:$E$7169, E91, D2:D7169, D2, C2:C7169, C2)</f>
        <v>52618.2578125</v>
      </c>
      <c r="K115" s="3">
        <f>AVERAGEIFS($G$2:$G$7169, $E$2:$E$7169, E161, D2:D7169, D3, C2:C7169, C2)</f>
        <v>43840.442307692305</v>
      </c>
    </row>
    <row r="116" spans="1:11" ht="18.75" thickTop="1" thickBot="1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  <c r="I116" s="3" t="s">
        <v>43</v>
      </c>
      <c r="J116" s="3">
        <f>AVERAGEIFS($G$2:$G$7169, $E$2:$E$7169, E94, D2:D7169, D2, C2:C7169, C2)</f>
        <v>52872.225563909771</v>
      </c>
      <c r="K116" s="3">
        <f>AVERAGEIFS($G$2:$G$7169, $E$2:$E$7169, E123, D2:D7169, D3, C2:C7169, C2)</f>
        <v>51905.48684210526</v>
      </c>
    </row>
    <row r="117" spans="1:11" ht="18.75" thickTop="1" thickBot="1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  <c r="I117" s="3" t="s">
        <v>44</v>
      </c>
      <c r="J117" s="3">
        <f>AVERAGEIFS($G$2:$G$7169, $E$2:$E$7169, E114, D2:D7169, D2, C2:C7169, C2)</f>
        <v>45788.188976377955</v>
      </c>
      <c r="K117" s="3">
        <f>AVERAGEIFS($G$2:$G$7169, $E$2:$E$7169, E132, D2:D7169, D3, C2:C7169, C2)</f>
        <v>52105.909090909088</v>
      </c>
    </row>
    <row r="118" spans="1:11" ht="18.75" thickTop="1" thickBot="1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  <c r="I118" s="3" t="s">
        <v>48</v>
      </c>
      <c r="J118" s="3">
        <f>AVERAGEIFS($G$2:$G$7169, $E$2:$E$7169, E159, D2:D7169, D2, C2:C7169, C2)</f>
        <v>53640.232558139534</v>
      </c>
      <c r="K118" s="3">
        <f>AVERAGEIFS($G$2:$G$7169, $E$2:$E$7169, E159, D2:D7169, D3, C2:C7169, C2)</f>
        <v>40183.692307692305</v>
      </c>
    </row>
    <row r="119" spans="1:11" ht="18" thickTop="1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  <c r="I119" s="6" t="s">
        <v>45</v>
      </c>
      <c r="J119" s="6">
        <f>AVERAGEIFS($G$2:$G$7169, $E$2:$E$7169, E97, D2:D7169, D2, C2:C7169, C2)</f>
        <v>97373.7</v>
      </c>
      <c r="K119" s="6">
        <f>AVERAGEIFS($G$2:$G$7169, $E$2:$E$7169, E99, D2:D7169, D3, C2:C7169, C2)</f>
        <v>58144.663157894734</v>
      </c>
    </row>
    <row r="120" spans="1:11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11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11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11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11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11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11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11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11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11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11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11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11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11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11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11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11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11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11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11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11" ht="16.5" thickBot="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  <c r="I188" s="7" t="s">
        <v>11</v>
      </c>
      <c r="J188" s="7" t="s">
        <v>51</v>
      </c>
      <c r="K188" s="11" t="s">
        <v>47</v>
      </c>
    </row>
    <row r="189" spans="1:11" ht="17.25" thickTop="1" thickBot="1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  <c r="I189" s="5" t="s">
        <v>5</v>
      </c>
      <c r="J189" s="4">
        <f>COUNTIFS(F$2:F$7169, I189, C$2:C$7169, C$189)</f>
        <v>308</v>
      </c>
      <c r="K189" s="4">
        <f>AVERAGEIFS(G$2:G$7169, F$2:F$7169, I189, C$2:C$7169, C$189)</f>
        <v>49941.775974025972</v>
      </c>
    </row>
    <row r="190" spans="1:11" ht="17.25" thickTop="1" thickBot="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  <c r="I190" s="5" t="s">
        <v>9</v>
      </c>
      <c r="J190" s="4">
        <f t="shared" ref="J190:J203" si="1">COUNTIFS(F$2:F$7169, I190, C$2:C$7169, C$189)</f>
        <v>105</v>
      </c>
      <c r="K190" s="4">
        <f t="shared" ref="K190:K202" si="2">AVERAGEIFS(G$2:G$7169, F$2:F$7169, I190, C$2:C$7169, C$189)</f>
        <v>49430.961904761905</v>
      </c>
    </row>
    <row r="191" spans="1:11" ht="17.25" thickTop="1" thickBot="1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  <c r="I191" s="5" t="s">
        <v>2</v>
      </c>
      <c r="J191" s="4">
        <f t="shared" si="1"/>
        <v>1182</v>
      </c>
      <c r="K191" s="4">
        <f t="shared" si="2"/>
        <v>49437.518612521148</v>
      </c>
    </row>
    <row r="192" spans="1:11" ht="17.25" thickTop="1" thickBot="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  <c r="I192" s="5" t="s">
        <v>1</v>
      </c>
      <c r="J192" s="4">
        <f t="shared" si="1"/>
        <v>193</v>
      </c>
      <c r="K192" s="4">
        <f t="shared" si="2"/>
        <v>50467.533678756474</v>
      </c>
    </row>
    <row r="193" spans="1:11" ht="17.25" thickTop="1" thickBot="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  <c r="I193" s="5" t="s">
        <v>10</v>
      </c>
      <c r="J193" s="4">
        <f t="shared" si="1"/>
        <v>1239</v>
      </c>
      <c r="K193" s="4">
        <f t="shared" si="2"/>
        <v>50431.550443906373</v>
      </c>
    </row>
    <row r="194" spans="1:11" ht="17.25" thickTop="1" thickBot="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  <c r="I194" s="5" t="s">
        <v>7</v>
      </c>
      <c r="J194" s="4">
        <f t="shared" si="1"/>
        <v>151</v>
      </c>
      <c r="K194" s="4">
        <f t="shared" si="2"/>
        <v>46522.384105960264</v>
      </c>
    </row>
    <row r="195" spans="1:11" ht="17.25" thickTop="1" thickBot="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  <c r="I195" s="5" t="s">
        <v>3</v>
      </c>
      <c r="J195" s="4">
        <f t="shared" si="1"/>
        <v>32</v>
      </c>
      <c r="K195" s="4">
        <f t="shared" si="2"/>
        <v>56098.8125</v>
      </c>
    </row>
    <row r="196" spans="1:11" ht="17.25" thickTop="1" thickBot="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  <c r="I196" s="5" t="s">
        <v>6</v>
      </c>
      <c r="J196" s="4">
        <f t="shared" si="1"/>
        <v>511</v>
      </c>
      <c r="K196" s="4">
        <f t="shared" si="2"/>
        <v>49619.487279843444</v>
      </c>
    </row>
    <row r="197" spans="1:11" ht="17.25" thickTop="1" thickBot="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  <c r="I197" s="5" t="s">
        <v>8</v>
      </c>
      <c r="J197" s="4">
        <f t="shared" si="1"/>
        <v>337</v>
      </c>
      <c r="K197" s="4">
        <f t="shared" si="2"/>
        <v>47685.540059347179</v>
      </c>
    </row>
    <row r="198" spans="1:11" ht="17.25" thickTop="1" thickBot="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  <c r="I198" s="5" t="s">
        <v>4</v>
      </c>
      <c r="J198" s="4">
        <f t="shared" si="1"/>
        <v>635</v>
      </c>
      <c r="K198" s="4">
        <f t="shared" si="2"/>
        <v>50465.54960629921</v>
      </c>
    </row>
    <row r="199" spans="1:11" ht="17.25" thickTop="1" thickBot="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  <c r="I199" s="5" t="s">
        <v>23</v>
      </c>
      <c r="J199" s="4">
        <f t="shared" si="1"/>
        <v>2</v>
      </c>
      <c r="K199" s="4">
        <f t="shared" si="2"/>
        <v>17549</v>
      </c>
    </row>
    <row r="200" spans="1:11" ht="17.25" thickTop="1" thickBot="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  <c r="I200" s="5" t="s">
        <v>24</v>
      </c>
      <c r="J200" s="4">
        <f t="shared" si="1"/>
        <v>0</v>
      </c>
      <c r="K200" s="4">
        <v>0</v>
      </c>
    </row>
    <row r="201" spans="1:11" ht="17.25" thickTop="1" thickBot="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  <c r="I201" s="4" t="s">
        <v>22</v>
      </c>
      <c r="J201" s="4">
        <f t="shared" si="1"/>
        <v>0</v>
      </c>
      <c r="K201" s="4">
        <v>0</v>
      </c>
    </row>
    <row r="202" spans="1:11" ht="17.25" thickTop="1" thickBot="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  <c r="I202" s="4" t="s">
        <v>26</v>
      </c>
      <c r="J202" s="4">
        <f t="shared" si="1"/>
        <v>1</v>
      </c>
      <c r="K202" s="4">
        <f t="shared" si="2"/>
        <v>44700</v>
      </c>
    </row>
    <row r="203" spans="1:11" ht="17.25" thickTop="1" thickBot="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  <c r="I203" s="8" t="s">
        <v>25</v>
      </c>
      <c r="J203" s="8">
        <f t="shared" si="1"/>
        <v>0</v>
      </c>
      <c r="K203" s="4">
        <v>0</v>
      </c>
    </row>
    <row r="204" spans="1:11" ht="15.75" thickTop="1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11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11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11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11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11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11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11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11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11" ht="18" thickBot="1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  <c r="I213" s="9" t="s">
        <v>11</v>
      </c>
      <c r="J213" s="3" t="s">
        <v>52</v>
      </c>
      <c r="K213" s="3" t="s">
        <v>53</v>
      </c>
    </row>
    <row r="214" spans="1:11" ht="18.75" thickTop="1" thickBot="1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  <c r="I214" s="10" t="s">
        <v>5</v>
      </c>
      <c r="J214" s="3">
        <f>COUNTIFS(F$2:F$7169, I189, C$2:C$7169, C$189, D$2:D$7169, D$214)</f>
        <v>177</v>
      </c>
      <c r="K214" s="3">
        <f>COUNTIFS(F$2:F$7169, I189, C$2:C$7169, C$189, D$2:D$7169, D$215)</f>
        <v>114</v>
      </c>
    </row>
    <row r="215" spans="1:11" ht="18.75" thickTop="1" thickBot="1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  <c r="I215" s="10" t="s">
        <v>9</v>
      </c>
      <c r="J215" s="3">
        <f>COUNTIFS(F$2:F$7169, I190, C$2:C$7169, C$189, D$2:D$7169, D$214)</f>
        <v>59</v>
      </c>
      <c r="K215" s="3">
        <f t="shared" ref="K215:K228" si="3">COUNTIFS(F$2:F$7169, I190, C$2:C$7169, C$189, D$2:D$7169, D$215)</f>
        <v>40</v>
      </c>
    </row>
    <row r="216" spans="1:11" ht="18.75" thickTop="1" thickBot="1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  <c r="I216" s="10" t="s">
        <v>2</v>
      </c>
      <c r="J216" s="3">
        <f>COUNTIFS(F$2:F$7169, I191, C$2:C$7169, C$189, D$2:D$7169, D$214)</f>
        <v>634</v>
      </c>
      <c r="K216" s="3">
        <f t="shared" si="3"/>
        <v>487</v>
      </c>
    </row>
    <row r="217" spans="1:11" ht="18.75" thickTop="1" thickBot="1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  <c r="I217" s="10" t="s">
        <v>1</v>
      </c>
      <c r="J217" s="3">
        <f t="shared" ref="J217:J228" si="4">COUNTIFS(F$2:F$7169, I192, C$2:C$7169, C$189, D$2:D$7169, D$214)</f>
        <v>118</v>
      </c>
      <c r="K217" s="3">
        <f t="shared" si="3"/>
        <v>64</v>
      </c>
    </row>
    <row r="218" spans="1:11" ht="18.75" thickTop="1" thickBot="1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  <c r="I218" s="10" t="s">
        <v>10</v>
      </c>
      <c r="J218" s="3">
        <f t="shared" si="4"/>
        <v>656</v>
      </c>
      <c r="K218" s="3">
        <f t="shared" si="3"/>
        <v>502</v>
      </c>
    </row>
    <row r="219" spans="1:11" ht="18.75" thickTop="1" thickBot="1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  <c r="I219" s="10" t="s">
        <v>7</v>
      </c>
      <c r="J219" s="3">
        <f>COUNTIFS(F$2:F$7169, I194, C$2:C$7169, C$189, D$2:D$7169, D$214)</f>
        <v>87</v>
      </c>
      <c r="K219" s="3">
        <f t="shared" si="3"/>
        <v>57</v>
      </c>
    </row>
    <row r="220" spans="1:11" ht="18.75" thickTop="1" thickBot="1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  <c r="I220" s="10" t="s">
        <v>3</v>
      </c>
      <c r="J220" s="3">
        <f t="shared" si="4"/>
        <v>14</v>
      </c>
      <c r="K220" s="3">
        <f t="shared" si="3"/>
        <v>15</v>
      </c>
    </row>
    <row r="221" spans="1:11" ht="18.75" thickTop="1" thickBot="1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  <c r="I221" s="10" t="s">
        <v>6</v>
      </c>
      <c r="J221" s="3">
        <f t="shared" si="4"/>
        <v>288</v>
      </c>
      <c r="K221" s="3">
        <f t="shared" si="3"/>
        <v>184</v>
      </c>
    </row>
    <row r="222" spans="1:11" ht="18.75" thickTop="1" thickBot="1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  <c r="I222" s="10" t="s">
        <v>8</v>
      </c>
      <c r="J222" s="3">
        <f t="shared" si="4"/>
        <v>195</v>
      </c>
      <c r="K222" s="3">
        <f t="shared" si="3"/>
        <v>130</v>
      </c>
    </row>
    <row r="223" spans="1:11" ht="18.75" thickTop="1" thickBot="1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  <c r="I223" s="10" t="s">
        <v>4</v>
      </c>
      <c r="J223" s="3">
        <f t="shared" si="4"/>
        <v>333</v>
      </c>
      <c r="K223" s="3">
        <f t="shared" si="3"/>
        <v>261</v>
      </c>
    </row>
    <row r="224" spans="1:11" ht="18.75" thickTop="1" thickBot="1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  <c r="I224" s="10" t="s">
        <v>23</v>
      </c>
      <c r="J224" s="3">
        <f t="shared" si="4"/>
        <v>1</v>
      </c>
      <c r="K224" s="3">
        <f t="shared" si="3"/>
        <v>1</v>
      </c>
    </row>
    <row r="225" spans="1:11" ht="18.75" thickTop="1" thickBot="1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  <c r="I225" s="10" t="s">
        <v>24</v>
      </c>
      <c r="J225" s="3">
        <f t="shared" si="4"/>
        <v>0</v>
      </c>
      <c r="K225" s="3">
        <f t="shared" si="3"/>
        <v>0</v>
      </c>
    </row>
    <row r="226" spans="1:11" ht="18.75" thickTop="1" thickBot="1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  <c r="I226" s="3" t="s">
        <v>22</v>
      </c>
      <c r="J226" s="3">
        <f t="shared" si="4"/>
        <v>0</v>
      </c>
      <c r="K226" s="3">
        <f t="shared" si="3"/>
        <v>0</v>
      </c>
    </row>
    <row r="227" spans="1:11" ht="18.75" thickTop="1" thickBot="1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  <c r="I227" s="3" t="s">
        <v>26</v>
      </c>
      <c r="J227" s="3">
        <f t="shared" si="4"/>
        <v>0</v>
      </c>
      <c r="K227" s="3">
        <f t="shared" si="3"/>
        <v>1</v>
      </c>
    </row>
    <row r="228" spans="1:11" ht="18" thickTop="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  <c r="I228" s="6" t="s">
        <v>25</v>
      </c>
      <c r="J228" s="6">
        <f t="shared" si="4"/>
        <v>0</v>
      </c>
      <c r="K228" s="6">
        <f t="shared" si="3"/>
        <v>0</v>
      </c>
    </row>
    <row r="229" spans="1:11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11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11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11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11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11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11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11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11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11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11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11" ht="16.5" thickBot="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  <c r="I240" s="12" t="s">
        <v>11</v>
      </c>
      <c r="J240" s="7" t="s">
        <v>54</v>
      </c>
      <c r="K240" s="7" t="s">
        <v>55</v>
      </c>
    </row>
    <row r="241" spans="1:11" ht="17.25" thickTop="1" thickBot="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  <c r="I241" s="5" t="s">
        <v>5</v>
      </c>
      <c r="J241" s="4">
        <f>AVERAGEIFS(G$2:G$7169, F$2:F$7169, I189, C$2:C$7169, C$189, D$2:D$7169, D$241)</f>
        <v>48787.056497175145</v>
      </c>
      <c r="K241" s="4">
        <f>AVERAGEIFS(G$2:G$7169, F$2:F$7169, I189, C$2:C$7169, C$189, D$2:D$7169, D$242)</f>
        <v>50941.587719298244</v>
      </c>
    </row>
    <row r="242" spans="1:11" ht="17.25" thickTop="1" thickBot="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  <c r="I242" s="5" t="s">
        <v>9</v>
      </c>
      <c r="J242" s="4">
        <f t="shared" ref="J242:J251" si="5">AVERAGEIFS(G$2:G$7169, F$2:F$7169, I190, C$2:C$7169, C$189, D$2:D$7169, D$241)</f>
        <v>49375.338983050846</v>
      </c>
      <c r="K242" s="4">
        <f t="shared" ref="K242:K254" si="6">AVERAGEIFS(G$2:G$7169, F$2:F$7169, I190, C$2:C$7169, C$189, D$2:D$7169, D$242)</f>
        <v>46714.3</v>
      </c>
    </row>
    <row r="243" spans="1:11" ht="17.25" thickTop="1" thickBot="1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  <c r="I243" s="5" t="s">
        <v>2</v>
      </c>
      <c r="J243" s="4">
        <f t="shared" si="5"/>
        <v>49715.858044164037</v>
      </c>
      <c r="K243" s="4">
        <f t="shared" si="6"/>
        <v>48796.932238193018</v>
      </c>
    </row>
    <row r="244" spans="1:11" ht="17.25" thickTop="1" thickBot="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  <c r="I244" s="5" t="s">
        <v>1</v>
      </c>
      <c r="J244" s="4">
        <f t="shared" si="5"/>
        <v>52491.423728813563</v>
      </c>
      <c r="K244" s="4">
        <f t="shared" si="6"/>
        <v>49006.625</v>
      </c>
    </row>
    <row r="245" spans="1:11" ht="17.25" thickTop="1" thickBot="1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  <c r="I245" s="5" t="s">
        <v>10</v>
      </c>
      <c r="J245" s="4">
        <f t="shared" si="5"/>
        <v>50187.879573170729</v>
      </c>
      <c r="K245" s="4">
        <f t="shared" si="6"/>
        <v>50153.782868525894</v>
      </c>
    </row>
    <row r="246" spans="1:11" ht="17.25" thickTop="1" thickBot="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  <c r="I246" s="5" t="s">
        <v>7</v>
      </c>
      <c r="J246" s="4">
        <f t="shared" si="5"/>
        <v>45978.793103448275</v>
      </c>
      <c r="K246" s="4">
        <f t="shared" si="6"/>
        <v>46711.333333333336</v>
      </c>
    </row>
    <row r="247" spans="1:11" ht="17.25" thickTop="1" thickBot="1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  <c r="I247" s="5" t="s">
        <v>3</v>
      </c>
      <c r="J247" s="4">
        <f t="shared" si="5"/>
        <v>46474.285714285717</v>
      </c>
      <c r="K247" s="4">
        <f t="shared" si="6"/>
        <v>70587.066666666666</v>
      </c>
    </row>
    <row r="248" spans="1:11" ht="17.25" thickTop="1" thickBot="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  <c r="I248" s="5" t="s">
        <v>6</v>
      </c>
      <c r="J248" s="4">
        <f t="shared" si="5"/>
        <v>51153.065972222219</v>
      </c>
      <c r="K248" s="4">
        <f t="shared" si="6"/>
        <v>47296.103260869568</v>
      </c>
    </row>
    <row r="249" spans="1:11" ht="17.25" thickTop="1" thickBot="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  <c r="I249" s="5" t="s">
        <v>8</v>
      </c>
      <c r="J249" s="4">
        <f t="shared" si="5"/>
        <v>48614.08205128205</v>
      </c>
      <c r="K249" s="4">
        <f t="shared" si="6"/>
        <v>47243.7</v>
      </c>
    </row>
    <row r="250" spans="1:11" ht="17.25" thickTop="1" thickBot="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  <c r="I250" s="5" t="s">
        <v>4</v>
      </c>
      <c r="J250" s="4">
        <f t="shared" si="5"/>
        <v>50450.108108108107</v>
      </c>
      <c r="K250" s="4">
        <f t="shared" si="6"/>
        <v>50826.214559386972</v>
      </c>
    </row>
    <row r="251" spans="1:11" ht="17.25" thickTop="1" thickBot="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  <c r="I251" s="5" t="s">
        <v>23</v>
      </c>
      <c r="J251" s="4">
        <f t="shared" si="5"/>
        <v>34298</v>
      </c>
      <c r="K251" s="4">
        <f t="shared" si="6"/>
        <v>800</v>
      </c>
    </row>
    <row r="252" spans="1:11" ht="17.25" thickTop="1" thickBot="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  <c r="I252" s="5" t="s">
        <v>24</v>
      </c>
      <c r="J252" s="4">
        <v>0</v>
      </c>
      <c r="K252" s="4">
        <v>0</v>
      </c>
    </row>
    <row r="253" spans="1:11" ht="17.25" thickTop="1" thickBot="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  <c r="I253" s="4" t="s">
        <v>22</v>
      </c>
      <c r="J253" s="4">
        <v>0</v>
      </c>
      <c r="K253" s="4">
        <v>0</v>
      </c>
    </row>
    <row r="254" spans="1:11" ht="17.25" thickTop="1" thickBot="1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  <c r="I254" s="4" t="s">
        <v>26</v>
      </c>
      <c r="J254" s="4">
        <v>0</v>
      </c>
      <c r="K254" s="4">
        <f t="shared" si="6"/>
        <v>44700</v>
      </c>
    </row>
    <row r="255" spans="1:11" ht="16.5" thickTop="1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  <c r="I255" s="8" t="s">
        <v>25</v>
      </c>
      <c r="J255" s="8">
        <v>0</v>
      </c>
      <c r="K255" s="8">
        <v>0</v>
      </c>
    </row>
    <row r="256" spans="1:11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pageSetup orientation="portrait" r:id="rId1"/>
  <ignoredErrors>
    <ignoredError sqref="K200:K201 K203 K3" calculatedColumn="1"/>
    <ignoredError sqref="J26" formula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Anoop Dey</cp:lastModifiedBy>
  <dcterms:created xsi:type="dcterms:W3CDTF">2021-08-03T05:37:34Z</dcterms:created>
  <dcterms:modified xsi:type="dcterms:W3CDTF">2023-07-14T11:03:51Z</dcterms:modified>
</cp:coreProperties>
</file>