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715"/>
  <workbookPr/>
  <bookViews>
    <workbookView tabRatio="713" windowHeight="16760" windowWidth="28800" xWindow="3060" yWindow="1720"/>
  </bookViews>
  <sheets>
    <sheet name="Kundenjobs" sheetId="9" r:id="rId1"/>
    <sheet name="Pitch_Neugeschäft" sheetId="21" r:id="rId2"/>
    <sheet name="Keine Arbeit" sheetId="22" r:id="rId3"/>
    <sheet name="Interne Jobs" sheetId="23" r:id="rId4"/>
    <sheet name="Urlaub" sheetId="24" r:id="rId5"/>
    <sheet name="Krankheit" sheetId="25" r:id="rId6"/>
    <sheet name="Feiertage" sheetId="26" r:id="rId7"/>
    <sheet name="Überstundenabbau" sheetId="27" r:id="rId8"/>
    <sheet name="Überarbeitete Zusammenfassung" sheetId="10" r:id="rId9"/>
    <sheet name="sollStunden" sheetId="12" r:id="rId10"/>
  </sheets>
  <definedNames>
    <definedName localSheetId="8" name="_xlnm.Print_Titles">'Überarbeitete Zusammenfassung'!$5:$5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B39" i="27" l="true"/>
  <c r="C39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AF39" i="27"/>
  <c r="AG39" i="27"/>
  <c r="AH39" i="27"/>
  <c r="AI39" i="27"/>
  <c r="AJ39" i="27"/>
  <c r="AK39" i="27"/>
  <c r="AL39" i="27"/>
  <c r="AM39" i="27"/>
  <c r="AN39" i="27"/>
  <c r="AO39" i="27"/>
  <c r="AP39" i="27"/>
  <c r="AQ39" i="27"/>
  <c r="AR39" i="27"/>
  <c r="AS39" i="27"/>
  <c r="AT39" i="27"/>
  <c r="AU39" i="27"/>
  <c r="AV39" i="27"/>
  <c r="AW39" i="27"/>
  <c r="AX39" i="27"/>
  <c r="AY39" i="27"/>
  <c r="AZ39" i="27"/>
  <c r="BA39" i="27"/>
  <c r="B39" i="27"/>
  <c r="BB39" i="26"/>
  <c r="C39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AF39" i="26"/>
  <c r="AG39" i="26"/>
  <c r="AH39" i="26"/>
  <c r="AI39" i="26"/>
  <c r="AJ39" i="26"/>
  <c r="AK39" i="26"/>
  <c r="AL39" i="26"/>
  <c r="AM39" i="26"/>
  <c r="AN39" i="26"/>
  <c r="AO39" i="26"/>
  <c r="AP39" i="26"/>
  <c r="AQ39" i="26"/>
  <c r="AR39" i="26"/>
  <c r="AS39" i="26"/>
  <c r="AT39" i="26"/>
  <c r="AU39" i="26"/>
  <c r="AV39" i="26"/>
  <c r="AW39" i="26"/>
  <c r="AX39" i="26"/>
  <c r="AY39" i="26"/>
  <c r="AZ39" i="26"/>
  <c r="BA39" i="26"/>
  <c r="B39" i="26"/>
  <c r="BB39" i="25"/>
  <c r="C39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AL39" i="25"/>
  <c r="AM39" i="25"/>
  <c r="AN39" i="25"/>
  <c r="AO39" i="25"/>
  <c r="AP39" i="25"/>
  <c r="AQ39" i="25"/>
  <c r="AR39" i="25"/>
  <c r="AS39" i="25"/>
  <c r="AT39" i="25"/>
  <c r="AU39" i="25"/>
  <c r="AV39" i="25"/>
  <c r="AW39" i="25"/>
  <c r="AX39" i="25"/>
  <c r="AY39" i="25"/>
  <c r="AZ39" i="25"/>
  <c r="BA39" i="25"/>
  <c r="B39" i="25"/>
  <c r="BB39" i="24"/>
  <c r="C39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AF39" i="24"/>
  <c r="AG39" i="24"/>
  <c r="AH39" i="24"/>
  <c r="AI39" i="24"/>
  <c r="AJ39" i="24"/>
  <c r="AK39" i="24"/>
  <c r="AL39" i="24"/>
  <c r="AM39" i="24"/>
  <c r="AN39" i="24"/>
  <c r="AO39" i="24"/>
  <c r="AP39" i="24"/>
  <c r="AQ39" i="24"/>
  <c r="AR39" i="24"/>
  <c r="AS39" i="24"/>
  <c r="AT39" i="24"/>
  <c r="AU39" i="24"/>
  <c r="AV39" i="24"/>
  <c r="AW39" i="24"/>
  <c r="AX39" i="24"/>
  <c r="AY39" i="24"/>
  <c r="AZ39" i="24"/>
  <c r="BA39" i="24"/>
  <c r="B39" i="24"/>
  <c r="BB39" i="23"/>
  <c r="C39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AF39" i="23"/>
  <c r="AG39" i="23"/>
  <c r="AH39" i="23"/>
  <c r="AI39" i="23"/>
  <c r="AJ39" i="23"/>
  <c r="AK39" i="23"/>
  <c r="AL39" i="23"/>
  <c r="AM39" i="23"/>
  <c r="AN39" i="23"/>
  <c r="AO39" i="23"/>
  <c r="AP39" i="23"/>
  <c r="AQ39" i="23"/>
  <c r="AR39" i="23"/>
  <c r="AS39" i="23"/>
  <c r="AT39" i="23"/>
  <c r="AU39" i="23"/>
  <c r="AV39" i="23"/>
  <c r="AW39" i="23"/>
  <c r="AX39" i="23"/>
  <c r="AY39" i="23"/>
  <c r="AZ39" i="23"/>
  <c r="BA39" i="23"/>
  <c r="B39" i="23"/>
  <c r="BB39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AP39" i="22"/>
  <c r="AQ39" i="22"/>
  <c r="AR39" i="22"/>
  <c r="AS39" i="22"/>
  <c r="AT39" i="22"/>
  <c r="AU39" i="22"/>
  <c r="AV39" i="22"/>
  <c r="AW39" i="22"/>
  <c r="AX39" i="22"/>
  <c r="AY39" i="22"/>
  <c r="AZ39" i="22"/>
  <c r="BA39" i="22"/>
  <c r="B39" i="22"/>
  <c r="BB39" i="21"/>
  <c r="C39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39" i="21"/>
  <c r="BB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AZ39" i="9"/>
  <c r="BA39" i="9"/>
  <c r="C39" i="9"/>
  <c r="D39" i="9"/>
  <c r="E39" i="9"/>
  <c r="F39" i="9"/>
  <c r="G39" i="9"/>
  <c r="B39" i="9"/>
  <c r="D65" i="12" l="true"/>
  <c r="D64" i="12"/>
  <c r="D63" i="12"/>
  <c r="D62" i="12"/>
  <c r="D61" i="12"/>
  <c r="D60" i="12"/>
  <c r="D66" i="12" s="true"/>
  <c r="D57" i="12"/>
  <c r="D56" i="12"/>
  <c r="D58" i="12" s="true"/>
  <c r="D54" i="12"/>
  <c r="D53" i="12"/>
  <c r="D52" i="12"/>
  <c r="D51" i="12"/>
  <c r="D46" i="12"/>
  <c r="D45" i="12"/>
  <c r="D44" i="12"/>
  <c r="D43" i="12"/>
  <c r="D42" i="12"/>
  <c r="D41" i="12"/>
  <c r="D39" i="12"/>
  <c r="D38" i="12"/>
  <c r="D35" i="12"/>
  <c r="D34" i="12"/>
  <c r="D33" i="12"/>
  <c r="D32" i="12"/>
  <c r="D31" i="12"/>
  <c r="D30" i="12"/>
  <c r="D29" i="12"/>
  <c r="D28" i="12"/>
  <c r="D27" i="12"/>
  <c r="D26" i="12"/>
  <c r="D36" i="12" s="true"/>
  <c r="D25" i="12"/>
  <c r="D22" i="12"/>
  <c r="D21" i="12"/>
  <c r="D20" i="12"/>
  <c r="D19" i="12"/>
  <c r="D18" i="12"/>
  <c r="D17" i="12"/>
  <c r="D16" i="12"/>
  <c r="D15" i="12"/>
  <c r="D14" i="12"/>
  <c r="D13" i="12"/>
  <c r="D12" i="12"/>
  <c r="D9" i="12"/>
  <c r="D10" i="12" s="true"/>
  <c r="D8" i="12"/>
  <c r="K65" i="10"/>
  <c r="K64" i="10"/>
  <c r="K63" i="10"/>
  <c r="K62" i="10"/>
  <c r="I62" i="10"/>
  <c r="H62" i="10"/>
  <c r="G62" i="10"/>
  <c r="F62" i="10"/>
  <c r="E62" i="10"/>
  <c r="D62" i="10"/>
  <c r="C62" i="10"/>
  <c r="K61" i="10"/>
  <c r="I61" i="10"/>
  <c r="H61" i="10"/>
  <c r="G61" i="10"/>
  <c r="F61" i="10"/>
  <c r="E61" i="10"/>
  <c r="D61" i="10"/>
  <c r="C61" i="10"/>
  <c r="K60" i="10"/>
  <c r="K57" i="10"/>
  <c r="K56" i="10"/>
  <c r="K53" i="10"/>
  <c r="K52" i="10"/>
  <c r="K51" i="10"/>
  <c r="K46" i="10"/>
  <c r="K45" i="10"/>
  <c r="M45" i="10" s="true"/>
  <c r="I45" i="10"/>
  <c r="H45" i="10"/>
  <c r="G45" i="10"/>
  <c r="F45" i="10"/>
  <c r="E45" i="10"/>
  <c r="D45" i="10"/>
  <c r="C45" i="10"/>
  <c r="K44" i="10"/>
  <c r="G44" i="10"/>
  <c r="K42" i="10"/>
  <c r="K41" i="10"/>
  <c r="G41" i="10"/>
  <c r="K38" i="10"/>
  <c r="K35" i="10"/>
  <c r="K34" i="10"/>
  <c r="M34" i="10" s="true"/>
  <c r="K33" i="10"/>
  <c r="G33" i="10"/>
  <c r="K32" i="10"/>
  <c r="K31" i="10"/>
  <c r="K30" i="10"/>
  <c r="K29" i="10"/>
  <c r="M29" i="10" s="true"/>
  <c r="I29" i="10"/>
  <c r="H29" i="10"/>
  <c r="G29" i="10"/>
  <c r="F29" i="10"/>
  <c r="E29" i="10"/>
  <c r="D29" i="10"/>
  <c r="C29" i="10"/>
  <c r="K28" i="10"/>
  <c r="I28" i="10"/>
  <c r="H28" i="10"/>
  <c r="G28" i="10"/>
  <c r="M28" i="10" s="true"/>
  <c r="F28" i="10"/>
  <c r="E28" i="10"/>
  <c r="D28" i="10"/>
  <c r="C28" i="10"/>
  <c r="K27" i="10"/>
  <c r="K26" i="10"/>
  <c r="K25" i="10"/>
  <c r="I25" i="10"/>
  <c r="H25" i="10"/>
  <c r="G25" i="10"/>
  <c r="F25" i="10"/>
  <c r="E25" i="10"/>
  <c r="D25" i="10"/>
  <c r="C25" i="10"/>
  <c r="K22" i="10"/>
  <c r="F22" i="10"/>
  <c r="K21" i="10"/>
  <c r="K20" i="10"/>
  <c r="K19" i="10"/>
  <c r="K18" i="10"/>
  <c r="F18" i="10"/>
  <c r="K17" i="10"/>
  <c r="K16" i="10"/>
  <c r="K15" i="10"/>
  <c r="K14" i="10"/>
  <c r="G14" i="10"/>
  <c r="K13" i="10"/>
  <c r="I13" i="10"/>
  <c r="H13" i="10"/>
  <c r="G13" i="10"/>
  <c r="F13" i="10"/>
  <c r="E13" i="10"/>
  <c r="D13" i="10"/>
  <c r="C13" i="10"/>
  <c r="K12" i="10"/>
  <c r="K23" i="10" s="true"/>
  <c r="H12" i="10"/>
  <c r="K9" i="10"/>
  <c r="H9" i="10"/>
  <c r="K8" i="10"/>
  <c r="K10" i="10" s="true"/>
  <c r="H8" i="10"/>
  <c r="H10" i="10" s="true"/>
  <c r="AS68" i="27"/>
  <c r="BA66" i="27"/>
  <c r="AZ66" i="27"/>
  <c r="AY66" i="27"/>
  <c r="AX66" i="27"/>
  <c r="AW66" i="27"/>
  <c r="AV66" i="27"/>
  <c r="AU66" i="27"/>
  <c r="AT66" i="27"/>
  <c r="AS66" i="27"/>
  <c r="AR66" i="27"/>
  <c r="AQ66" i="27"/>
  <c r="AP66" i="27"/>
  <c r="AO66" i="27"/>
  <c r="AN66" i="27"/>
  <c r="AM66" i="27"/>
  <c r="AL66" i="27"/>
  <c r="AK66" i="27"/>
  <c r="AJ66" i="27"/>
  <c r="AI66" i="27"/>
  <c r="AH66" i="27"/>
  <c r="AG66" i="27"/>
  <c r="AF66" i="27"/>
  <c r="AE66" i="27"/>
  <c r="AD66" i="27"/>
  <c r="AC66" i="27"/>
  <c r="AB66" i="27"/>
  <c r="AA66" i="27"/>
  <c r="Z66" i="27"/>
  <c r="Y66" i="27"/>
  <c r="X66" i="27"/>
  <c r="W66" i="27"/>
  <c r="V66" i="27"/>
  <c r="U66" i="27"/>
  <c r="T66" i="27"/>
  <c r="S66" i="27"/>
  <c r="R66" i="27"/>
  <c r="Q66" i="27"/>
  <c r="P66" i="27"/>
  <c r="O66" i="27"/>
  <c r="N66" i="27"/>
  <c r="M66" i="27"/>
  <c r="L66" i="27"/>
  <c r="K66" i="27"/>
  <c r="J66" i="27"/>
  <c r="I66" i="27"/>
  <c r="H66" i="27"/>
  <c r="G66" i="27"/>
  <c r="F66" i="27"/>
  <c r="E66" i="27"/>
  <c r="D66" i="27"/>
  <c r="C66" i="27"/>
  <c r="B66" i="27"/>
  <c r="BB65" i="27"/>
  <c r="I65" i="10" s="true"/>
  <c r="BB64" i="27"/>
  <c r="I64" i="10" s="true"/>
  <c r="BB63" i="27"/>
  <c r="I63" i="10" s="true"/>
  <c r="BB60" i="27"/>
  <c r="I60" i="10" s="true"/>
  <c r="I66" i="10" s="true"/>
  <c r="BA58" i="27"/>
  <c r="AZ58" i="27"/>
  <c r="AY58" i="27"/>
  <c r="AX58" i="27"/>
  <c r="AW58" i="27"/>
  <c r="AV58" i="27"/>
  <c r="AU58" i="27"/>
  <c r="AT58" i="27"/>
  <c r="AS58" i="27"/>
  <c r="AR58" i="27"/>
  <c r="AQ58" i="27"/>
  <c r="AP58" i="27"/>
  <c r="AO58" i="27"/>
  <c r="AN58" i="27"/>
  <c r="AM58" i="27"/>
  <c r="AL58" i="27"/>
  <c r="AK58" i="27"/>
  <c r="AJ58" i="27"/>
  <c r="AI58" i="27"/>
  <c r="AH58" i="27"/>
  <c r="AG58" i="27"/>
  <c r="AF58" i="27"/>
  <c r="AE58" i="27"/>
  <c r="AD58" i="27"/>
  <c r="AC58" i="27"/>
  <c r="AB58" i="27"/>
  <c r="AA58" i="27"/>
  <c r="Z58" i="27"/>
  <c r="Y58" i="27"/>
  <c r="X58" i="27"/>
  <c r="W58" i="27"/>
  <c r="V58" i="27"/>
  <c r="U58" i="27"/>
  <c r="T58" i="27"/>
  <c r="S58" i="27"/>
  <c r="R58" i="27"/>
  <c r="Q58" i="27"/>
  <c r="P58" i="27"/>
  <c r="O58" i="27"/>
  <c r="N58" i="27"/>
  <c r="M58" i="27"/>
  <c r="L58" i="27"/>
  <c r="K58" i="27"/>
  <c r="J58" i="27"/>
  <c r="I58" i="27"/>
  <c r="H58" i="27"/>
  <c r="G58" i="27"/>
  <c r="F58" i="27"/>
  <c r="E58" i="27"/>
  <c r="D58" i="27"/>
  <c r="C58" i="27"/>
  <c r="B58" i="27"/>
  <c r="BB57" i="27"/>
  <c r="I57" i="10" s="true"/>
  <c r="BB56" i="27"/>
  <c r="I56" i="10" s="true"/>
  <c r="I58" i="10" s="true"/>
  <c r="BB54" i="27"/>
  <c r="BA54" i="27"/>
  <c r="AZ54" i="27"/>
  <c r="AY54" i="27"/>
  <c r="AX54" i="27"/>
  <c r="AW54" i="27"/>
  <c r="AV54" i="27"/>
  <c r="AU54" i="27"/>
  <c r="AT54" i="27"/>
  <c r="AS54" i="27"/>
  <c r="AR54" i="27"/>
  <c r="AQ54" i="27"/>
  <c r="AP54" i="27"/>
  <c r="AO54" i="27"/>
  <c r="AN54" i="27"/>
  <c r="AM54" i="27"/>
  <c r="AL54" i="27"/>
  <c r="AK54" i="27"/>
  <c r="AJ54" i="27"/>
  <c r="AI54" i="27"/>
  <c r="AH54" i="27"/>
  <c r="AG54" i="27"/>
  <c r="AF54" i="27"/>
  <c r="AE54" i="27"/>
  <c r="AD54" i="27"/>
  <c r="AC54" i="27"/>
  <c r="AB54" i="27"/>
  <c r="AA54" i="27"/>
  <c r="Z54" i="27"/>
  <c r="Y54" i="27"/>
  <c r="X54" i="27"/>
  <c r="W54" i="27"/>
  <c r="V54" i="27"/>
  <c r="U54" i="27"/>
  <c r="T54" i="27"/>
  <c r="S54" i="27"/>
  <c r="R54" i="27"/>
  <c r="Q54" i="27"/>
  <c r="P54" i="27"/>
  <c r="O54" i="27"/>
  <c r="N54" i="27"/>
  <c r="M54" i="27"/>
  <c r="L54" i="27"/>
  <c r="K54" i="27"/>
  <c r="J54" i="27"/>
  <c r="I54" i="27"/>
  <c r="H54" i="27"/>
  <c r="G54" i="27"/>
  <c r="F54" i="27"/>
  <c r="E54" i="27"/>
  <c r="D54" i="27"/>
  <c r="C54" i="27"/>
  <c r="B54" i="27"/>
  <c r="BB53" i="27"/>
  <c r="I53" i="10" s="true"/>
  <c r="BB52" i="27"/>
  <c r="I52" i="10" s="true"/>
  <c r="BB51" i="27"/>
  <c r="I51" i="10" s="true"/>
  <c r="I54" i="10" s="true"/>
  <c r="BA47" i="27"/>
  <c r="AZ47" i="27"/>
  <c r="AY47" i="27"/>
  <c r="AX47" i="27"/>
  <c r="AW47" i="27"/>
  <c r="AV47" i="27"/>
  <c r="AU47" i="27"/>
  <c r="AT47" i="27"/>
  <c r="AS47" i="27"/>
  <c r="AR47" i="27"/>
  <c r="AQ47" i="27"/>
  <c r="AP47" i="27"/>
  <c r="AO47" i="27"/>
  <c r="AN47" i="27"/>
  <c r="AM47" i="27"/>
  <c r="AL47" i="27"/>
  <c r="AK47" i="27"/>
  <c r="AJ47" i="27"/>
  <c r="AI47" i="27"/>
  <c r="AH47" i="27"/>
  <c r="AG47" i="27"/>
  <c r="AF47" i="27"/>
  <c r="AE47" i="27"/>
  <c r="AD47" i="27"/>
  <c r="AC47" i="27"/>
  <c r="AB47" i="27"/>
  <c r="AA47" i="27"/>
  <c r="Z47" i="27"/>
  <c r="Y47" i="27"/>
  <c r="X47" i="27"/>
  <c r="W47" i="27"/>
  <c r="V47" i="27"/>
  <c r="U47" i="27"/>
  <c r="T47" i="27"/>
  <c r="S47" i="27"/>
  <c r="R47" i="27"/>
  <c r="Q47" i="27"/>
  <c r="P47" i="27"/>
  <c r="O47" i="27"/>
  <c r="N47" i="27"/>
  <c r="M47" i="27"/>
  <c r="L47" i="27"/>
  <c r="K47" i="27"/>
  <c r="J47" i="27"/>
  <c r="I47" i="27"/>
  <c r="H47" i="27"/>
  <c r="G47" i="27"/>
  <c r="F47" i="27"/>
  <c r="E47" i="27"/>
  <c r="D47" i="27"/>
  <c r="C47" i="27"/>
  <c r="B47" i="27"/>
  <c r="BB46" i="27"/>
  <c r="I46" i="10" s="true"/>
  <c r="BB44" i="27"/>
  <c r="I44" i="10" s="true"/>
  <c r="BB42" i="27"/>
  <c r="I42" i="10" s="true"/>
  <c r="BB41" i="27"/>
  <c r="I41" i="10" s="true"/>
  <c r="BB38" i="27"/>
  <c r="I38" i="10" s="true"/>
  <c r="I39" i="10" s="true"/>
  <c r="BA36" i="27"/>
  <c r="AZ36" i="27"/>
  <c r="AY36" i="27"/>
  <c r="AX36" i="27"/>
  <c r="AW36" i="27"/>
  <c r="AV36" i="27"/>
  <c r="AU36" i="27"/>
  <c r="AT36" i="27"/>
  <c r="AS36" i="27"/>
  <c r="AR36" i="27"/>
  <c r="AQ36" i="27"/>
  <c r="AP36" i="27"/>
  <c r="AO36" i="27"/>
  <c r="AN36" i="27"/>
  <c r="AM36" i="27"/>
  <c r="AL36" i="27"/>
  <c r="AK36" i="27"/>
  <c r="AJ36" i="27"/>
  <c r="AI36" i="27"/>
  <c r="AH36" i="27"/>
  <c r="AG36" i="27"/>
  <c r="AF36" i="27"/>
  <c r="AE36" i="27"/>
  <c r="AD36" i="27"/>
  <c r="AC36" i="27"/>
  <c r="AB36" i="27"/>
  <c r="AA36" i="27"/>
  <c r="Z36" i="27"/>
  <c r="Y36" i="27"/>
  <c r="X36" i="27"/>
  <c r="W36" i="27"/>
  <c r="V36" i="27"/>
  <c r="U36" i="27"/>
  <c r="T36" i="27"/>
  <c r="S36" i="27"/>
  <c r="R36" i="27"/>
  <c r="Q36" i="27"/>
  <c r="P36" i="27"/>
  <c r="O36" i="27"/>
  <c r="N36" i="27"/>
  <c r="M36" i="27"/>
  <c r="L36" i="27"/>
  <c r="K36" i="27"/>
  <c r="J36" i="27"/>
  <c r="I36" i="27"/>
  <c r="H36" i="27"/>
  <c r="G36" i="27"/>
  <c r="F36" i="27"/>
  <c r="E36" i="27"/>
  <c r="D36" i="27"/>
  <c r="C36" i="27"/>
  <c r="B36" i="27"/>
  <c r="BB35" i="27"/>
  <c r="I35" i="10" s="true"/>
  <c r="BB34" i="27"/>
  <c r="I34" i="10" s="true"/>
  <c r="BB33" i="27"/>
  <c r="I33" i="10" s="true"/>
  <c r="BB32" i="27"/>
  <c r="I32" i="10" s="true"/>
  <c r="BB31" i="27"/>
  <c r="I31" i="10" s="true"/>
  <c r="BB30" i="27"/>
  <c r="I30" i="10" s="true"/>
  <c r="BB27" i="27"/>
  <c r="I27" i="10" s="true"/>
  <c r="BB26" i="27"/>
  <c r="I26" i="10" s="true"/>
  <c r="BA23" i="27"/>
  <c r="AZ23" i="27"/>
  <c r="AY23" i="27"/>
  <c r="AX23" i="27"/>
  <c r="AW23" i="27"/>
  <c r="AV23" i="27"/>
  <c r="AU23" i="27"/>
  <c r="AT23" i="27"/>
  <c r="AS23" i="27"/>
  <c r="AR23" i="27"/>
  <c r="AQ23" i="27"/>
  <c r="AP23" i="27"/>
  <c r="AO23" i="27"/>
  <c r="AN23" i="27"/>
  <c r="AM23" i="27"/>
  <c r="AL23" i="27"/>
  <c r="AK23" i="27"/>
  <c r="AJ23" i="27"/>
  <c r="AI23" i="27"/>
  <c r="AH23" i="27"/>
  <c r="AG23" i="27"/>
  <c r="AF23" i="27"/>
  <c r="AE23" i="27"/>
  <c r="AD23" i="27"/>
  <c r="AC23" i="27"/>
  <c r="AB23" i="27"/>
  <c r="AA23" i="27"/>
  <c r="Z23" i="27"/>
  <c r="Y23" i="27"/>
  <c r="X23" i="27"/>
  <c r="W23" i="27"/>
  <c r="V23" i="27"/>
  <c r="U23" i="27"/>
  <c r="T23" i="27"/>
  <c r="S23" i="27"/>
  <c r="R23" i="27"/>
  <c r="Q23" i="27"/>
  <c r="P23" i="27"/>
  <c r="O23" i="27"/>
  <c r="N23" i="27"/>
  <c r="M23" i="27"/>
  <c r="L23" i="27"/>
  <c r="K23" i="27"/>
  <c r="J23" i="27"/>
  <c r="I23" i="27"/>
  <c r="H23" i="27"/>
  <c r="G23" i="27"/>
  <c r="F23" i="27"/>
  <c r="E23" i="27"/>
  <c r="D23" i="27"/>
  <c r="C23" i="27"/>
  <c r="B23" i="27"/>
  <c r="BB22" i="27"/>
  <c r="I22" i="10" s="true"/>
  <c r="BB21" i="27"/>
  <c r="I21" i="10" s="true"/>
  <c r="BB20" i="27"/>
  <c r="I20" i="10" s="true"/>
  <c r="BB19" i="27"/>
  <c r="I19" i="10" s="true"/>
  <c r="BB18" i="27"/>
  <c r="I18" i="10" s="true"/>
  <c r="BB17" i="27"/>
  <c r="I17" i="10" s="true"/>
  <c r="BB16" i="27"/>
  <c r="I16" i="10" s="true"/>
  <c r="BB15" i="27"/>
  <c r="I15" i="10" s="true"/>
  <c r="BB14" i="27"/>
  <c r="I14" i="10" s="true"/>
  <c r="BB12" i="27"/>
  <c r="BB10" i="27"/>
  <c r="BA10" i="27"/>
  <c r="BA49" i="27" s="true"/>
  <c r="BA68" i="27" s="true"/>
  <c r="AZ10" i="27"/>
  <c r="AZ49" i="27" s="true"/>
  <c r="AZ68" i="27" s="true"/>
  <c r="AY10" i="27"/>
  <c r="AX10" i="27"/>
  <c r="AX49" i="27" s="true"/>
  <c r="AX68" i="27" s="true"/>
  <c r="AW10" i="27"/>
  <c r="AW49" i="27" s="true"/>
  <c r="AW68" i="27" s="true"/>
  <c r="AV10" i="27"/>
  <c r="AV49" i="27" s="true"/>
  <c r="AV68" i="27" s="true"/>
  <c r="AU10" i="27"/>
  <c r="AT10" i="27"/>
  <c r="AT49" i="27" s="true"/>
  <c r="AT68" i="27" s="true"/>
  <c r="AS10" i="27"/>
  <c r="AS49" i="27" s="true"/>
  <c r="AR10" i="27"/>
  <c r="AR49" i="27" s="true"/>
  <c r="AR68" i="27" s="true"/>
  <c r="AQ10" i="27"/>
  <c r="AP10" i="27"/>
  <c r="AP49" i="27" s="true"/>
  <c r="AP68" i="27" s="true"/>
  <c r="AO10" i="27"/>
  <c r="AO49" i="27" s="true"/>
  <c r="AO68" i="27" s="true"/>
  <c r="AN10" i="27"/>
  <c r="AN49" i="27" s="true"/>
  <c r="AN68" i="27" s="true"/>
  <c r="AM10" i="27"/>
  <c r="AL10" i="27"/>
  <c r="AL49" i="27" s="true"/>
  <c r="AL68" i="27" s="true"/>
  <c r="AK10" i="27"/>
  <c r="AK49" i="27" s="true"/>
  <c r="AK68" i="27" s="true"/>
  <c r="AJ10" i="27"/>
  <c r="AJ49" i="27" s="true"/>
  <c r="AJ68" i="27" s="true"/>
  <c r="AI10" i="27"/>
  <c r="AH10" i="27"/>
  <c r="AH49" i="27" s="true"/>
  <c r="AH68" i="27" s="true"/>
  <c r="AG10" i="27"/>
  <c r="AG49" i="27" s="true"/>
  <c r="AG68" i="27" s="true"/>
  <c r="AF10" i="27"/>
  <c r="AF49" i="27" s="true"/>
  <c r="AF68" i="27" s="true"/>
  <c r="AE10" i="27"/>
  <c r="AD10" i="27"/>
  <c r="AD49" i="27" s="true"/>
  <c r="AD68" i="27" s="true"/>
  <c r="AC10" i="27"/>
  <c r="AC49" i="27" s="true"/>
  <c r="AC68" i="27" s="true"/>
  <c r="AB10" i="27"/>
  <c r="AB49" i="27" s="true"/>
  <c r="AB68" i="27" s="true"/>
  <c r="AA10" i="27"/>
  <c r="Z10" i="27"/>
  <c r="Z49" i="27" s="true"/>
  <c r="Z68" i="27" s="true"/>
  <c r="Y10" i="27"/>
  <c r="Y49" i="27" s="true"/>
  <c r="Y68" i="27" s="true"/>
  <c r="X10" i="27"/>
  <c r="X49" i="27" s="true"/>
  <c r="X68" i="27" s="true"/>
  <c r="W10" i="27"/>
  <c r="V10" i="27"/>
  <c r="V49" i="27" s="true"/>
  <c r="V68" i="27" s="true"/>
  <c r="U10" i="27"/>
  <c r="U49" i="27" s="true"/>
  <c r="U68" i="27" s="true"/>
  <c r="T10" i="27"/>
  <c r="T49" i="27" s="true"/>
  <c r="T68" i="27" s="true"/>
  <c r="S10" i="27"/>
  <c r="R10" i="27"/>
  <c r="R49" i="27" s="true"/>
  <c r="R68" i="27" s="true"/>
  <c r="Q10" i="27"/>
  <c r="Q49" i="27" s="true"/>
  <c r="Q68" i="27" s="true"/>
  <c r="P10" i="27"/>
  <c r="P49" i="27" s="true"/>
  <c r="P68" i="27" s="true"/>
  <c r="O10" i="27"/>
  <c r="N10" i="27"/>
  <c r="N49" i="27" s="true"/>
  <c r="N68" i="27" s="true"/>
  <c r="M10" i="27"/>
  <c r="M49" i="27" s="true"/>
  <c r="M68" i="27" s="true"/>
  <c r="L10" i="27"/>
  <c r="L49" i="27" s="true"/>
  <c r="L68" i="27" s="true"/>
  <c r="K10" i="27"/>
  <c r="J10" i="27"/>
  <c r="J49" i="27" s="true"/>
  <c r="J68" i="27" s="true"/>
  <c r="I10" i="27"/>
  <c r="I49" i="27" s="true"/>
  <c r="I68" i="27" s="true"/>
  <c r="H10" i="27"/>
  <c r="H49" i="27" s="true"/>
  <c r="H68" i="27" s="true"/>
  <c r="G10" i="27"/>
  <c r="F10" i="27"/>
  <c r="F49" i="27" s="true"/>
  <c r="F68" i="27" s="true"/>
  <c r="E10" i="27"/>
  <c r="E49" i="27" s="true"/>
  <c r="E68" i="27" s="true"/>
  <c r="D10" i="27"/>
  <c r="D49" i="27" s="true"/>
  <c r="D68" i="27" s="true"/>
  <c r="C10" i="27"/>
  <c r="B10" i="27"/>
  <c r="B49" i="27" s="true"/>
  <c r="B68" i="27" s="true"/>
  <c r="BB9" i="27"/>
  <c r="I9" i="10" s="true"/>
  <c r="BB8" i="27"/>
  <c r="I8" i="10" s="true"/>
  <c r="I10" i="10" s="true"/>
  <c r="AP3" i="27"/>
  <c r="AQ3" i="27" s="true"/>
  <c r="AR3" i="27" s="true"/>
  <c r="AS3" i="27" s="true"/>
  <c r="AT3" i="27" s="true"/>
  <c r="AU3" i="27" s="true"/>
  <c r="AV3" i="27" s="true"/>
  <c r="AW3" i="27" s="true"/>
  <c r="AX3" i="27" s="true"/>
  <c r="AY3" i="27" s="true"/>
  <c r="AZ3" i="27" s="true"/>
  <c r="BA3" i="27" s="true"/>
  <c r="AW68" i="26"/>
  <c r="BA66" i="26"/>
  <c r="AZ66" i="26"/>
  <c r="AY66" i="26"/>
  <c r="AX66" i="26"/>
  <c r="AW66" i="26"/>
  <c r="AV66" i="26"/>
  <c r="AU66" i="26"/>
  <c r="AT66" i="26"/>
  <c r="AS66" i="26"/>
  <c r="AR66" i="26"/>
  <c r="AQ66" i="26"/>
  <c r="AP66" i="26"/>
  <c r="AO66" i="26"/>
  <c r="AN66" i="26"/>
  <c r="AM66" i="26"/>
  <c r="AL66" i="26"/>
  <c r="AK66" i="26"/>
  <c r="AJ66" i="26"/>
  <c r="AI66" i="26"/>
  <c r="AH66" i="26"/>
  <c r="AG66" i="26"/>
  <c r="AF66" i="26"/>
  <c r="AE66" i="26"/>
  <c r="AD66" i="26"/>
  <c r="AC66" i="26"/>
  <c r="AB66" i="26"/>
  <c r="AA66" i="26"/>
  <c r="Z66" i="26"/>
  <c r="Y66" i="26"/>
  <c r="X66" i="26"/>
  <c r="W66" i="26"/>
  <c r="V66" i="26"/>
  <c r="U66" i="26"/>
  <c r="T66" i="26"/>
  <c r="S66" i="26"/>
  <c r="R66" i="26"/>
  <c r="Q66" i="26"/>
  <c r="P66" i="26"/>
  <c r="O66" i="26"/>
  <c r="N66" i="26"/>
  <c r="M66" i="26"/>
  <c r="L66" i="26"/>
  <c r="K66" i="26"/>
  <c r="J66" i="26"/>
  <c r="I66" i="26"/>
  <c r="H66" i="26"/>
  <c r="G66" i="26"/>
  <c r="F66" i="26"/>
  <c r="E66" i="26"/>
  <c r="D66" i="26"/>
  <c r="C66" i="26"/>
  <c r="B66" i="26"/>
  <c r="BB65" i="26"/>
  <c r="H65" i="10" s="true"/>
  <c r="BB64" i="26"/>
  <c r="H64" i="10" s="true"/>
  <c r="BB63" i="26"/>
  <c r="H63" i="10" s="true"/>
  <c r="BB60" i="26"/>
  <c r="H60" i="10" s="true"/>
  <c r="H66" i="10" s="true"/>
  <c r="BA58" i="26"/>
  <c r="AZ58" i="26"/>
  <c r="AY58" i="26"/>
  <c r="AX58" i="26"/>
  <c r="AW58" i="26"/>
  <c r="AV58" i="26"/>
  <c r="AU58" i="26"/>
  <c r="AT58" i="26"/>
  <c r="AS58" i="26"/>
  <c r="AR58" i="26"/>
  <c r="AQ58" i="26"/>
  <c r="AP58" i="26"/>
  <c r="AO58" i="26"/>
  <c r="AN58" i="26"/>
  <c r="AM58" i="26"/>
  <c r="AL58" i="26"/>
  <c r="AK58" i="26"/>
  <c r="AJ58" i="26"/>
  <c r="AI58" i="26"/>
  <c r="AH58" i="26"/>
  <c r="AG58" i="26"/>
  <c r="AF58" i="26"/>
  <c r="AE58" i="26"/>
  <c r="AD58" i="26"/>
  <c r="AC58" i="26"/>
  <c r="AB58" i="26"/>
  <c r="AA58" i="26"/>
  <c r="Z58" i="26"/>
  <c r="Y58" i="26"/>
  <c r="X58" i="26"/>
  <c r="W58" i="26"/>
  <c r="V58" i="26"/>
  <c r="U58" i="26"/>
  <c r="T58" i="26"/>
  <c r="S58" i="26"/>
  <c r="R58" i="26"/>
  <c r="Q58" i="26"/>
  <c r="P58" i="26"/>
  <c r="O58" i="26"/>
  <c r="N58" i="26"/>
  <c r="M58" i="26"/>
  <c r="L58" i="26"/>
  <c r="K58" i="26"/>
  <c r="J58" i="26"/>
  <c r="I58" i="26"/>
  <c r="H58" i="26"/>
  <c r="G58" i="26"/>
  <c r="F58" i="26"/>
  <c r="E58" i="26"/>
  <c r="D58" i="26"/>
  <c r="C58" i="26"/>
  <c r="B58" i="26"/>
  <c r="BB57" i="26"/>
  <c r="H57" i="10" s="true"/>
  <c r="BB56" i="26"/>
  <c r="H56" i="10" s="true"/>
  <c r="H58" i="10" s="true"/>
  <c r="BB54" i="26"/>
  <c r="BA54" i="26"/>
  <c r="AZ54" i="26"/>
  <c r="AY54" i="26"/>
  <c r="AX54" i="26"/>
  <c r="AW54" i="26"/>
  <c r="AV54" i="26"/>
  <c r="AU54" i="26"/>
  <c r="AT54" i="26"/>
  <c r="AS54" i="26"/>
  <c r="AR54" i="26"/>
  <c r="AQ54" i="26"/>
  <c r="AP54" i="26"/>
  <c r="AO54" i="26"/>
  <c r="AN54" i="26"/>
  <c r="AM54" i="26"/>
  <c r="AL54" i="26"/>
  <c r="AK54" i="26"/>
  <c r="AJ54" i="26"/>
  <c r="AI54" i="26"/>
  <c r="AH54" i="26"/>
  <c r="AG54" i="26"/>
  <c r="AF54" i="26"/>
  <c r="AE54" i="26"/>
  <c r="AD54" i="26"/>
  <c r="AC54" i="26"/>
  <c r="AB54" i="26"/>
  <c r="AA54" i="26"/>
  <c r="Z54" i="26"/>
  <c r="Y54" i="26"/>
  <c r="X54" i="26"/>
  <c r="W54" i="26"/>
  <c r="V54" i="26"/>
  <c r="U54" i="26"/>
  <c r="T54" i="26"/>
  <c r="S54" i="26"/>
  <c r="R54" i="26"/>
  <c r="Q54" i="26"/>
  <c r="P54" i="26"/>
  <c r="O54" i="26"/>
  <c r="N54" i="26"/>
  <c r="M54" i="26"/>
  <c r="L54" i="26"/>
  <c r="K54" i="26"/>
  <c r="J54" i="26"/>
  <c r="I54" i="26"/>
  <c r="H54" i="26"/>
  <c r="G54" i="26"/>
  <c r="F54" i="26"/>
  <c r="E54" i="26"/>
  <c r="D54" i="26"/>
  <c r="C54" i="26"/>
  <c r="B54" i="26"/>
  <c r="BB53" i="26"/>
  <c r="H53" i="10" s="true"/>
  <c r="BB52" i="26"/>
  <c r="H52" i="10" s="true"/>
  <c r="BB51" i="26"/>
  <c r="H51" i="10" s="true"/>
  <c r="H54" i="10" s="true"/>
  <c r="AX49" i="26"/>
  <c r="AX68" i="26" s="true"/>
  <c r="AH49" i="26"/>
  <c r="AH68" i="26" s="true"/>
  <c r="R49" i="26"/>
  <c r="R68" i="26" s="true"/>
  <c r="B49" i="26"/>
  <c r="B68" i="26" s="true"/>
  <c r="BA47" i="26"/>
  <c r="AZ47" i="26"/>
  <c r="AY47" i="26"/>
  <c r="AX47" i="26"/>
  <c r="AW47" i="26"/>
  <c r="AV47" i="26"/>
  <c r="AU47" i="26"/>
  <c r="AT47" i="26"/>
  <c r="AS47" i="26"/>
  <c r="AR47" i="26"/>
  <c r="AQ47" i="26"/>
  <c r="AP47" i="26"/>
  <c r="AO47" i="26"/>
  <c r="AN47" i="26"/>
  <c r="AM47" i="26"/>
  <c r="AL47" i="26"/>
  <c r="AK47" i="26"/>
  <c r="AJ47" i="26"/>
  <c r="AI47" i="26"/>
  <c r="AH47" i="26"/>
  <c r="AG47" i="26"/>
  <c r="AF47" i="26"/>
  <c r="AE47" i="26"/>
  <c r="AD47" i="26"/>
  <c r="AC47" i="26"/>
  <c r="AB47" i="26"/>
  <c r="AA47" i="26"/>
  <c r="Z47" i="26"/>
  <c r="Y47" i="26"/>
  <c r="X47" i="26"/>
  <c r="W47" i="26"/>
  <c r="V47" i="26"/>
  <c r="U47" i="26"/>
  <c r="T47" i="26"/>
  <c r="S47" i="26"/>
  <c r="R47" i="26"/>
  <c r="Q47" i="26"/>
  <c r="P47" i="26"/>
  <c r="O47" i="26"/>
  <c r="N47" i="26"/>
  <c r="M47" i="26"/>
  <c r="L47" i="26"/>
  <c r="K47" i="26"/>
  <c r="J47" i="26"/>
  <c r="I47" i="26"/>
  <c r="H47" i="26"/>
  <c r="G47" i="26"/>
  <c r="F47" i="26"/>
  <c r="E47" i="26"/>
  <c r="D47" i="26"/>
  <c r="C47" i="26"/>
  <c r="B47" i="26"/>
  <c r="BB46" i="26"/>
  <c r="H46" i="10" s="true"/>
  <c r="BB44" i="26"/>
  <c r="H44" i="10" s="true"/>
  <c r="BB42" i="26"/>
  <c r="H42" i="10" s="true"/>
  <c r="BB41" i="26"/>
  <c r="H41" i="10" s="true"/>
  <c r="BB38" i="26"/>
  <c r="H38" i="10" s="true"/>
  <c r="H39" i="10" s="true"/>
  <c r="BA36" i="26"/>
  <c r="AZ36" i="26"/>
  <c r="AY36" i="26"/>
  <c r="AX36" i="26"/>
  <c r="AW36" i="26"/>
  <c r="AV36" i="26"/>
  <c r="AU36" i="26"/>
  <c r="AT36" i="26"/>
  <c r="AS36" i="26"/>
  <c r="AR36" i="26"/>
  <c r="AQ36" i="26"/>
  <c r="AP36" i="26"/>
  <c r="AP49" i="26" s="true"/>
  <c r="AP68" i="26" s="true"/>
  <c r="AO36" i="26"/>
  <c r="AN36" i="26"/>
  <c r="AM36" i="26"/>
  <c r="AL36" i="26"/>
  <c r="AK36" i="26"/>
  <c r="AJ36" i="26"/>
  <c r="AI36" i="26"/>
  <c r="AH36" i="26"/>
  <c r="AG36" i="26"/>
  <c r="AF36" i="26"/>
  <c r="AE36" i="26"/>
  <c r="AD36" i="26"/>
  <c r="AC36" i="26"/>
  <c r="AB36" i="26"/>
  <c r="AA36" i="26"/>
  <c r="Z36" i="26"/>
  <c r="Y36" i="26"/>
  <c r="X36" i="26"/>
  <c r="W36" i="26"/>
  <c r="V36" i="26"/>
  <c r="U36" i="26"/>
  <c r="T36" i="26"/>
  <c r="S36" i="26"/>
  <c r="R36" i="26"/>
  <c r="Q36" i="26"/>
  <c r="P36" i="26"/>
  <c r="O36" i="26"/>
  <c r="N36" i="26"/>
  <c r="M36" i="26"/>
  <c r="L36" i="26"/>
  <c r="K36" i="26"/>
  <c r="J36" i="26"/>
  <c r="I36" i="26"/>
  <c r="H36" i="26"/>
  <c r="G36" i="26"/>
  <c r="F36" i="26"/>
  <c r="E36" i="26"/>
  <c r="D36" i="26"/>
  <c r="C36" i="26"/>
  <c r="B36" i="26"/>
  <c r="BB35" i="26"/>
  <c r="H35" i="10" s="true"/>
  <c r="BB34" i="26"/>
  <c r="H34" i="10" s="true"/>
  <c r="BB33" i="26"/>
  <c r="H33" i="10" s="true"/>
  <c r="BB32" i="26"/>
  <c r="H32" i="10" s="true"/>
  <c r="BB31" i="26"/>
  <c r="H31" i="10" s="true"/>
  <c r="BB30" i="26"/>
  <c r="H30" i="10" s="true"/>
  <c r="BB27" i="26"/>
  <c r="H27" i="10" s="true"/>
  <c r="BB26" i="26"/>
  <c r="H26" i="10" s="true"/>
  <c r="BA23" i="26"/>
  <c r="AZ23" i="26"/>
  <c r="AY23" i="26"/>
  <c r="AX23" i="26"/>
  <c r="AW23" i="26"/>
  <c r="AV23" i="26"/>
  <c r="AU23" i="26"/>
  <c r="AT23" i="26"/>
  <c r="AS23" i="26"/>
  <c r="AR23" i="26"/>
  <c r="AQ23" i="26"/>
  <c r="AP23" i="26"/>
  <c r="AO23" i="26"/>
  <c r="AN23" i="26"/>
  <c r="AM23" i="26"/>
  <c r="AL23" i="26"/>
  <c r="AK23" i="26"/>
  <c r="AJ23" i="26"/>
  <c r="AI23" i="26"/>
  <c r="AH23" i="26"/>
  <c r="AG23" i="26"/>
  <c r="AF23" i="26"/>
  <c r="AE23" i="26"/>
  <c r="AD23" i="26"/>
  <c r="AC23" i="26"/>
  <c r="AB23" i="26"/>
  <c r="AA23" i="26"/>
  <c r="Z23" i="26"/>
  <c r="Y23" i="26"/>
  <c r="X23" i="26"/>
  <c r="W23" i="26"/>
  <c r="V23" i="26"/>
  <c r="U23" i="26"/>
  <c r="T23" i="26"/>
  <c r="S23" i="26"/>
  <c r="R23" i="26"/>
  <c r="Q23" i="26"/>
  <c r="P23" i="26"/>
  <c r="O23" i="26"/>
  <c r="N23" i="26"/>
  <c r="M23" i="26"/>
  <c r="L23" i="26"/>
  <c r="K23" i="26"/>
  <c r="J23" i="26"/>
  <c r="I23" i="26"/>
  <c r="H23" i="26"/>
  <c r="G23" i="26"/>
  <c r="F23" i="26"/>
  <c r="E23" i="26"/>
  <c r="D23" i="26"/>
  <c r="C23" i="26"/>
  <c r="B23" i="26"/>
  <c r="BB22" i="26"/>
  <c r="H22" i="10" s="true"/>
  <c r="BB21" i="26"/>
  <c r="H21" i="10" s="true"/>
  <c r="BB20" i="26"/>
  <c r="H20" i="10" s="true"/>
  <c r="BB19" i="26"/>
  <c r="H19" i="10" s="true"/>
  <c r="BB18" i="26"/>
  <c r="H18" i="10" s="true"/>
  <c r="BB17" i="26"/>
  <c r="H17" i="10" s="true"/>
  <c r="BB16" i="26"/>
  <c r="H16" i="10" s="true"/>
  <c r="BB15" i="26"/>
  <c r="H15" i="10" s="true"/>
  <c r="BB14" i="26"/>
  <c r="H14" i="10" s="true"/>
  <c r="BB12" i="26"/>
  <c r="BB23" i="26" s="true"/>
  <c r="BB10" i="26"/>
  <c r="BA10" i="26"/>
  <c r="BA49" i="26" s="true"/>
  <c r="BA68" i="26" s="true"/>
  <c r="AZ10" i="26"/>
  <c r="AY10" i="26"/>
  <c r="AY49" i="26" s="true"/>
  <c r="AY68" i="26" s="true"/>
  <c r="AX10" i="26"/>
  <c r="AW10" i="26"/>
  <c r="AW49" i="26" s="true"/>
  <c r="AV10" i="26"/>
  <c r="AU10" i="26"/>
  <c r="AU49" i="26" s="true"/>
  <c r="AU68" i="26" s="true"/>
  <c r="AT10" i="26"/>
  <c r="AT49" i="26" s="true"/>
  <c r="AT68" i="26" s="true"/>
  <c r="AS10" i="26"/>
  <c r="AS49" i="26" s="true"/>
  <c r="AS68" i="26" s="true"/>
  <c r="AR10" i="26"/>
  <c r="AQ10" i="26"/>
  <c r="AQ49" i="26" s="true"/>
  <c r="AQ68" i="26" s="true"/>
  <c r="AP10" i="26"/>
  <c r="AO10" i="26"/>
  <c r="AO49" i="26" s="true"/>
  <c r="AO68" i="26" s="true"/>
  <c r="AN10" i="26"/>
  <c r="AM10" i="26"/>
  <c r="AM49" i="26" s="true"/>
  <c r="AM68" i="26" s="true"/>
  <c r="AL10" i="26"/>
  <c r="AL49" i="26" s="true"/>
  <c r="AL68" i="26" s="true"/>
  <c r="AK10" i="26"/>
  <c r="AK49" i="26" s="true"/>
  <c r="AK68" i="26" s="true"/>
  <c r="AJ10" i="26"/>
  <c r="AI10" i="26"/>
  <c r="AI49" i="26" s="true"/>
  <c r="AI68" i="26" s="true"/>
  <c r="AH10" i="26"/>
  <c r="AG10" i="26"/>
  <c r="AG49" i="26" s="true"/>
  <c r="AG68" i="26" s="true"/>
  <c r="AF10" i="26"/>
  <c r="AE10" i="26"/>
  <c r="AE49" i="26" s="true"/>
  <c r="AE68" i="26" s="true"/>
  <c r="AD10" i="26"/>
  <c r="AD49" i="26" s="true"/>
  <c r="AD68" i="26" s="true"/>
  <c r="AC10" i="26"/>
  <c r="AC49" i="26" s="true"/>
  <c r="AC68" i="26" s="true"/>
  <c r="AB10" i="26"/>
  <c r="AA10" i="26"/>
  <c r="AA49" i="26" s="true"/>
  <c r="AA68" i="26" s="true"/>
  <c r="Z10" i="26"/>
  <c r="Z49" i="26" s="true"/>
  <c r="Z68" i="26" s="true"/>
  <c r="Y10" i="26"/>
  <c r="Y49" i="26" s="true"/>
  <c r="Y68" i="26" s="true"/>
  <c r="X10" i="26"/>
  <c r="W10" i="26"/>
  <c r="W49" i="26" s="true"/>
  <c r="W68" i="26" s="true"/>
  <c r="V10" i="26"/>
  <c r="V49" i="26" s="true"/>
  <c r="V68" i="26" s="true"/>
  <c r="U10" i="26"/>
  <c r="U49" i="26" s="true"/>
  <c r="U68" i="26" s="true"/>
  <c r="T10" i="26"/>
  <c r="S10" i="26"/>
  <c r="S49" i="26" s="true"/>
  <c r="S68" i="26" s="true"/>
  <c r="R10" i="26"/>
  <c r="Q10" i="26"/>
  <c r="Q49" i="26" s="true"/>
  <c r="Q68" i="26" s="true"/>
  <c r="P10" i="26"/>
  <c r="O10" i="26"/>
  <c r="O49" i="26" s="true"/>
  <c r="O68" i="26" s="true"/>
  <c r="N10" i="26"/>
  <c r="N49" i="26" s="true"/>
  <c r="N68" i="26" s="true"/>
  <c r="M10" i="26"/>
  <c r="M49" i="26" s="true"/>
  <c r="M68" i="26" s="true"/>
  <c r="L10" i="26"/>
  <c r="K10" i="26"/>
  <c r="K49" i="26" s="true"/>
  <c r="K68" i="26" s="true"/>
  <c r="J10" i="26"/>
  <c r="J49" i="26" s="true"/>
  <c r="J68" i="26" s="true"/>
  <c r="I10" i="26"/>
  <c r="I49" i="26" s="true"/>
  <c r="I68" i="26" s="true"/>
  <c r="H10" i="26"/>
  <c r="G10" i="26"/>
  <c r="G49" i="26" s="true"/>
  <c r="G68" i="26" s="true"/>
  <c r="F10" i="26"/>
  <c r="F49" i="26" s="true"/>
  <c r="F68" i="26" s="true"/>
  <c r="E10" i="26"/>
  <c r="E49" i="26" s="true"/>
  <c r="E68" i="26" s="true"/>
  <c r="D10" i="26"/>
  <c r="C10" i="26"/>
  <c r="C49" i="26" s="true"/>
  <c r="C68" i="26" s="true"/>
  <c r="B10" i="26"/>
  <c r="BB9" i="26"/>
  <c r="BB8" i="26"/>
  <c r="AR3" i="26"/>
  <c r="AS3" i="26" s="true"/>
  <c r="AT3" i="26" s="true"/>
  <c r="AU3" i="26" s="true"/>
  <c r="AV3" i="26" s="true"/>
  <c r="AW3" i="26" s="true"/>
  <c r="AX3" i="26" s="true"/>
  <c r="AY3" i="26" s="true"/>
  <c r="AZ3" i="26" s="true"/>
  <c r="BA3" i="26" s="true"/>
  <c r="AP3" i="26"/>
  <c r="AQ3" i="26" s="true"/>
  <c r="U68" i="25"/>
  <c r="E68" i="25"/>
  <c r="BA66" i="25"/>
  <c r="AZ66" i="25"/>
  <c r="AY66" i="25"/>
  <c r="AX66" i="25"/>
  <c r="AW66" i="25"/>
  <c r="AV66" i="25"/>
  <c r="AU66" i="25"/>
  <c r="AT66" i="25"/>
  <c r="AS66" i="25"/>
  <c r="AR66" i="25"/>
  <c r="AQ66" i="25"/>
  <c r="AP66" i="25"/>
  <c r="AO66" i="25"/>
  <c r="AN66" i="25"/>
  <c r="AM66" i="25"/>
  <c r="AL66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S66" i="25"/>
  <c r="R66" i="25"/>
  <c r="Q66" i="25"/>
  <c r="P66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B66" i="25"/>
  <c r="BB65" i="25"/>
  <c r="G65" i="10" s="true"/>
  <c r="BB64" i="25"/>
  <c r="G64" i="10" s="true"/>
  <c r="BB63" i="25"/>
  <c r="G63" i="10" s="true"/>
  <c r="BB60" i="25"/>
  <c r="G60" i="10" s="true"/>
  <c r="G66" i="10" s="true"/>
  <c r="BA58" i="25"/>
  <c r="AZ58" i="25"/>
  <c r="AY58" i="25"/>
  <c r="AX58" i="25"/>
  <c r="AW58" i="25"/>
  <c r="AV58" i="25"/>
  <c r="AU58" i="25"/>
  <c r="AT58" i="25"/>
  <c r="AS58" i="25"/>
  <c r="AR58" i="25"/>
  <c r="AQ58" i="25"/>
  <c r="AP58" i="25"/>
  <c r="AO58" i="25"/>
  <c r="AN58" i="25"/>
  <c r="AM58" i="25"/>
  <c r="AL58" i="25"/>
  <c r="AK58" i="25"/>
  <c r="AJ58" i="25"/>
  <c r="AI58" i="25"/>
  <c r="AH58" i="25"/>
  <c r="AG58" i="25"/>
  <c r="AF58" i="25"/>
  <c r="AE58" i="25"/>
  <c r="AD58" i="25"/>
  <c r="AC58" i="25"/>
  <c r="AB58" i="25"/>
  <c r="AA58" i="25"/>
  <c r="Z58" i="25"/>
  <c r="Y58" i="25"/>
  <c r="X58" i="25"/>
  <c r="W58" i="25"/>
  <c r="V58" i="25"/>
  <c r="U58" i="25"/>
  <c r="T58" i="25"/>
  <c r="S58" i="25"/>
  <c r="R58" i="25"/>
  <c r="Q58" i="25"/>
  <c r="P58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B58" i="25"/>
  <c r="BB57" i="25"/>
  <c r="G57" i="10" s="true"/>
  <c r="BB56" i="25"/>
  <c r="G56" i="10" s="true"/>
  <c r="BB54" i="25"/>
  <c r="BA54" i="25"/>
  <c r="AZ54" i="25"/>
  <c r="AY54" i="25"/>
  <c r="AX54" i="25"/>
  <c r="AW54" i="25"/>
  <c r="AV54" i="25"/>
  <c r="AU54" i="25"/>
  <c r="AT54" i="25"/>
  <c r="AS54" i="25"/>
  <c r="AR54" i="25"/>
  <c r="AQ54" i="25"/>
  <c r="AP54" i="25"/>
  <c r="AO54" i="25"/>
  <c r="AN54" i="25"/>
  <c r="AM54" i="25"/>
  <c r="AL54" i="25"/>
  <c r="AK54" i="25"/>
  <c r="AJ54" i="25"/>
  <c r="AI54" i="25"/>
  <c r="AH54" i="25"/>
  <c r="AG54" i="25"/>
  <c r="AF54" i="25"/>
  <c r="AE54" i="25"/>
  <c r="AD54" i="25"/>
  <c r="AC54" i="25"/>
  <c r="AB54" i="25"/>
  <c r="AA54" i="25"/>
  <c r="Z54" i="25"/>
  <c r="Y54" i="25"/>
  <c r="X54" i="25"/>
  <c r="W54" i="25"/>
  <c r="V54" i="25"/>
  <c r="U54" i="25"/>
  <c r="T54" i="25"/>
  <c r="S54" i="25"/>
  <c r="R54" i="25"/>
  <c r="Q54" i="25"/>
  <c r="P54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B54" i="25"/>
  <c r="BB53" i="25"/>
  <c r="G53" i="10" s="true"/>
  <c r="BB52" i="25"/>
  <c r="G52" i="10" s="true"/>
  <c r="BB51" i="25"/>
  <c r="G51" i="10" s="true"/>
  <c r="AL49" i="25"/>
  <c r="AL68" i="25" s="true"/>
  <c r="V49" i="25"/>
  <c r="V68" i="25" s="true"/>
  <c r="F49" i="25"/>
  <c r="F68" i="25" s="true"/>
  <c r="BA47" i="25"/>
  <c r="AZ47" i="25"/>
  <c r="AY47" i="25"/>
  <c r="AX47" i="25"/>
  <c r="AW47" i="25"/>
  <c r="AV47" i="25"/>
  <c r="AU47" i="25"/>
  <c r="AT47" i="25"/>
  <c r="AS47" i="25"/>
  <c r="AR47" i="25"/>
  <c r="AQ47" i="25"/>
  <c r="AP47" i="25"/>
  <c r="AO47" i="25"/>
  <c r="AN47" i="25"/>
  <c r="AM47" i="25"/>
  <c r="AL47" i="25"/>
  <c r="AK47" i="25"/>
  <c r="AJ47" i="25"/>
  <c r="AI47" i="25"/>
  <c r="AH47" i="25"/>
  <c r="AG47" i="25"/>
  <c r="AF47" i="25"/>
  <c r="AE47" i="25"/>
  <c r="AD47" i="25"/>
  <c r="AC47" i="25"/>
  <c r="AB47" i="25"/>
  <c r="AA47" i="25"/>
  <c r="Z47" i="25"/>
  <c r="Y47" i="25"/>
  <c r="X47" i="25"/>
  <c r="W47" i="25"/>
  <c r="V47" i="25"/>
  <c r="U47" i="25"/>
  <c r="T47" i="25"/>
  <c r="S47" i="25"/>
  <c r="R47" i="25"/>
  <c r="Q47" i="25"/>
  <c r="P47" i="25"/>
  <c r="O47" i="25"/>
  <c r="N47" i="25"/>
  <c r="M47" i="25"/>
  <c r="L47" i="25"/>
  <c r="K47" i="25"/>
  <c r="J47" i="25"/>
  <c r="I47" i="25"/>
  <c r="H47" i="25"/>
  <c r="G47" i="25"/>
  <c r="F47" i="25"/>
  <c r="E47" i="25"/>
  <c r="D47" i="25"/>
  <c r="C47" i="25"/>
  <c r="B47" i="25"/>
  <c r="BB46" i="25"/>
  <c r="G46" i="10" s="true"/>
  <c r="BB44" i="25"/>
  <c r="BB42" i="25"/>
  <c r="G42" i="10" s="true"/>
  <c r="BB41" i="25"/>
  <c r="BB38" i="25"/>
  <c r="G38" i="10" s="true"/>
  <c r="G39" i="10" s="true"/>
  <c r="BA36" i="25"/>
  <c r="AZ36" i="25"/>
  <c r="AY36" i="25"/>
  <c r="AX36" i="25"/>
  <c r="AW36" i="25"/>
  <c r="AV36" i="25"/>
  <c r="AU36" i="25"/>
  <c r="AT36" i="25"/>
  <c r="AS36" i="25"/>
  <c r="AR36" i="25"/>
  <c r="AQ36" i="25"/>
  <c r="AP36" i="25"/>
  <c r="AO36" i="25"/>
  <c r="AN36" i="25"/>
  <c r="AM36" i="25"/>
  <c r="AL36" i="25"/>
  <c r="AK36" i="25"/>
  <c r="AJ36" i="25"/>
  <c r="AI36" i="25"/>
  <c r="AH36" i="25"/>
  <c r="AG36" i="25"/>
  <c r="AF36" i="25"/>
  <c r="AE36" i="25"/>
  <c r="AD36" i="25"/>
  <c r="AC36" i="25"/>
  <c r="AB36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B36" i="25"/>
  <c r="BB35" i="25"/>
  <c r="G35" i="10" s="true"/>
  <c r="BB34" i="25"/>
  <c r="G34" i="10" s="true"/>
  <c r="BB33" i="25"/>
  <c r="BB32" i="25"/>
  <c r="G32" i="10" s="true"/>
  <c r="BB31" i="25"/>
  <c r="G31" i="10" s="true"/>
  <c r="BB30" i="25"/>
  <c r="G30" i="10" s="true"/>
  <c r="BB27" i="25"/>
  <c r="G27" i="10" s="true"/>
  <c r="BB26" i="25"/>
  <c r="G26" i="10" s="true"/>
  <c r="BA23" i="25"/>
  <c r="AZ23" i="25"/>
  <c r="AY23" i="25"/>
  <c r="AX23" i="25"/>
  <c r="AW23" i="25"/>
  <c r="AV23" i="25"/>
  <c r="AU23" i="25"/>
  <c r="AT23" i="25"/>
  <c r="AS23" i="25"/>
  <c r="AR23" i="25"/>
  <c r="AQ23" i="25"/>
  <c r="AP23" i="25"/>
  <c r="AO23" i="25"/>
  <c r="AN23" i="25"/>
  <c r="AM23" i="25"/>
  <c r="AL23" i="25"/>
  <c r="AK23" i="25"/>
  <c r="AJ23" i="25"/>
  <c r="AI23" i="25"/>
  <c r="AH23" i="25"/>
  <c r="AG23" i="25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B23" i="25"/>
  <c r="BB22" i="25"/>
  <c r="G22" i="10" s="true"/>
  <c r="BB21" i="25"/>
  <c r="G21" i="10" s="true"/>
  <c r="BB20" i="25"/>
  <c r="G20" i="10" s="true"/>
  <c r="BB19" i="25"/>
  <c r="G19" i="10" s="true"/>
  <c r="BB18" i="25"/>
  <c r="G18" i="10" s="true"/>
  <c r="BB17" i="25"/>
  <c r="G17" i="10" s="true"/>
  <c r="BB16" i="25"/>
  <c r="G16" i="10" s="true"/>
  <c r="BB15" i="25"/>
  <c r="G15" i="10" s="true"/>
  <c r="BB14" i="25"/>
  <c r="BB12" i="25"/>
  <c r="G12" i="10" s="true"/>
  <c r="BB10" i="25"/>
  <c r="BA10" i="25"/>
  <c r="BA49" i="25" s="true"/>
  <c r="BA68" i="25" s="true"/>
  <c r="AZ10" i="25"/>
  <c r="AZ49" i="25" s="true"/>
  <c r="AZ68" i="25" s="true"/>
  <c r="AY10" i="25"/>
  <c r="AX10" i="25"/>
  <c r="AX49" i="25" s="true"/>
  <c r="AX68" i="25" s="true"/>
  <c r="AW10" i="25"/>
  <c r="AW49" i="25" s="true"/>
  <c r="AW68" i="25" s="true"/>
  <c r="AV10" i="25"/>
  <c r="AV49" i="25" s="true"/>
  <c r="AV68" i="25" s="true"/>
  <c r="AU10" i="25"/>
  <c r="AT10" i="25"/>
  <c r="AT49" i="25" s="true"/>
  <c r="AT68" i="25" s="true"/>
  <c r="AS10" i="25"/>
  <c r="AS49" i="25" s="true"/>
  <c r="AS68" i="25" s="true"/>
  <c r="AR10" i="25"/>
  <c r="AR49" i="25" s="true"/>
  <c r="AR68" i="25" s="true"/>
  <c r="AQ10" i="25"/>
  <c r="AP10" i="25"/>
  <c r="AP49" i="25" s="true"/>
  <c r="AP68" i="25" s="true"/>
  <c r="AO10" i="25"/>
  <c r="AO49" i="25" s="true"/>
  <c r="AO68" i="25" s="true"/>
  <c r="AN10" i="25"/>
  <c r="AN49" i="25" s="true"/>
  <c r="AN68" i="25" s="true"/>
  <c r="AM10" i="25"/>
  <c r="AL10" i="25"/>
  <c r="AK10" i="25"/>
  <c r="AK49" i="25" s="true"/>
  <c r="AK68" i="25" s="true"/>
  <c r="AJ10" i="25"/>
  <c r="AJ49" i="25" s="true"/>
  <c r="AJ68" i="25" s="true"/>
  <c r="AI10" i="25"/>
  <c r="AH10" i="25"/>
  <c r="AH49" i="25" s="true"/>
  <c r="AH68" i="25" s="true"/>
  <c r="AG10" i="25"/>
  <c r="AG49" i="25" s="true"/>
  <c r="AG68" i="25" s="true"/>
  <c r="AF10" i="25"/>
  <c r="AF49" i="25" s="true"/>
  <c r="AF68" i="25" s="true"/>
  <c r="AE10" i="25"/>
  <c r="AD10" i="25"/>
  <c r="AD49" i="25" s="true"/>
  <c r="AD68" i="25" s="true"/>
  <c r="AC10" i="25"/>
  <c r="AC49" i="25" s="true"/>
  <c r="AC68" i="25" s="true"/>
  <c r="AB10" i="25"/>
  <c r="AB49" i="25" s="true"/>
  <c r="AB68" i="25" s="true"/>
  <c r="AA10" i="25"/>
  <c r="Z10" i="25"/>
  <c r="Z49" i="25" s="true"/>
  <c r="Z68" i="25" s="true"/>
  <c r="Y10" i="25"/>
  <c r="Y49" i="25" s="true"/>
  <c r="Y68" i="25" s="true"/>
  <c r="X10" i="25"/>
  <c r="X49" i="25" s="true"/>
  <c r="X68" i="25" s="true"/>
  <c r="W10" i="25"/>
  <c r="V10" i="25"/>
  <c r="U10" i="25"/>
  <c r="U49" i="25" s="true"/>
  <c r="T10" i="25"/>
  <c r="T49" i="25" s="true"/>
  <c r="T68" i="25" s="true"/>
  <c r="S10" i="25"/>
  <c r="R10" i="25"/>
  <c r="R49" i="25" s="true"/>
  <c r="R68" i="25" s="true"/>
  <c r="Q10" i="25"/>
  <c r="Q49" i="25" s="true"/>
  <c r="Q68" i="25" s="true"/>
  <c r="P10" i="25"/>
  <c r="P49" i="25" s="true"/>
  <c r="P68" i="25" s="true"/>
  <c r="O10" i="25"/>
  <c r="N10" i="25"/>
  <c r="N49" i="25" s="true"/>
  <c r="N68" i="25" s="true"/>
  <c r="M10" i="25"/>
  <c r="M49" i="25" s="true"/>
  <c r="M68" i="25" s="true"/>
  <c r="L10" i="25"/>
  <c r="L49" i="25" s="true"/>
  <c r="L68" i="25" s="true"/>
  <c r="K10" i="25"/>
  <c r="J10" i="25"/>
  <c r="J49" i="25" s="true"/>
  <c r="J68" i="25" s="true"/>
  <c r="I10" i="25"/>
  <c r="I49" i="25" s="true"/>
  <c r="I68" i="25" s="true"/>
  <c r="H10" i="25"/>
  <c r="H49" i="25" s="true"/>
  <c r="H68" i="25" s="true"/>
  <c r="G10" i="25"/>
  <c r="F10" i="25"/>
  <c r="E10" i="25"/>
  <c r="E49" i="25" s="true"/>
  <c r="D10" i="25"/>
  <c r="D49" i="25" s="true"/>
  <c r="D68" i="25" s="true"/>
  <c r="C10" i="25"/>
  <c r="B10" i="25"/>
  <c r="B49" i="25" s="true"/>
  <c r="B68" i="25" s="true"/>
  <c r="BB9" i="25"/>
  <c r="G9" i="10" s="true"/>
  <c r="BB8" i="25"/>
  <c r="G8" i="10" s="true"/>
  <c r="G10" i="10" s="true"/>
  <c r="AP3" i="25"/>
  <c r="AQ3" i="25" s="true"/>
  <c r="AR3" i="25" s="true"/>
  <c r="AS3" i="25" s="true"/>
  <c r="AT3" i="25" s="true"/>
  <c r="AU3" i="25" s="true"/>
  <c r="AV3" i="25" s="true"/>
  <c r="AW3" i="25" s="true"/>
  <c r="AX3" i="25" s="true"/>
  <c r="AY3" i="25" s="true"/>
  <c r="AZ3" i="25" s="true"/>
  <c r="BA3" i="25" s="true"/>
  <c r="BA66" i="24"/>
  <c r="AZ66" i="24"/>
  <c r="AY66" i="24"/>
  <c r="AX66" i="24"/>
  <c r="AW66" i="24"/>
  <c r="AV66" i="24"/>
  <c r="AU66" i="24"/>
  <c r="AT66" i="24"/>
  <c r="AS66" i="24"/>
  <c r="AR66" i="24"/>
  <c r="AQ66" i="24"/>
  <c r="AP66" i="24"/>
  <c r="AO66" i="24"/>
  <c r="AN66" i="24"/>
  <c r="AM66" i="24"/>
  <c r="AL66" i="24"/>
  <c r="AK66" i="24"/>
  <c r="AJ66" i="24"/>
  <c r="AI66" i="24"/>
  <c r="AH66" i="24"/>
  <c r="AG66" i="24"/>
  <c r="AF66" i="24"/>
  <c r="AE66" i="24"/>
  <c r="AD66" i="24"/>
  <c r="AC66" i="24"/>
  <c r="AB66" i="24"/>
  <c r="AA66" i="24"/>
  <c r="Z66" i="24"/>
  <c r="Y66" i="24"/>
  <c r="X66" i="24"/>
  <c r="W66" i="24"/>
  <c r="V66" i="24"/>
  <c r="U66" i="24"/>
  <c r="T66" i="24"/>
  <c r="S66" i="24"/>
  <c r="R66" i="24"/>
  <c r="Q66" i="24"/>
  <c r="P66" i="24"/>
  <c r="O66" i="24"/>
  <c r="N66" i="24"/>
  <c r="M66" i="24"/>
  <c r="L66" i="24"/>
  <c r="K66" i="24"/>
  <c r="J66" i="24"/>
  <c r="I66" i="24"/>
  <c r="H66" i="24"/>
  <c r="G66" i="24"/>
  <c r="F66" i="24"/>
  <c r="E66" i="24"/>
  <c r="D66" i="24"/>
  <c r="C66" i="24"/>
  <c r="B66" i="24"/>
  <c r="BB65" i="24"/>
  <c r="F65" i="10" s="true"/>
  <c r="BB64" i="24"/>
  <c r="F64" i="10" s="true"/>
  <c r="BB63" i="24"/>
  <c r="F63" i="10" s="true"/>
  <c r="BB60" i="24"/>
  <c r="F60" i="10" s="true"/>
  <c r="F66" i="10" s="true"/>
  <c r="BA58" i="24"/>
  <c r="AZ58" i="24"/>
  <c r="AY58" i="24"/>
  <c r="AX58" i="24"/>
  <c r="AW58" i="24"/>
  <c r="AV58" i="24"/>
  <c r="AU58" i="24"/>
  <c r="AT58" i="24"/>
  <c r="AS58" i="24"/>
  <c r="AR58" i="24"/>
  <c r="AQ58" i="24"/>
  <c r="AP58" i="24"/>
  <c r="AO58" i="24"/>
  <c r="AN58" i="24"/>
  <c r="AM58" i="24"/>
  <c r="AL58" i="24"/>
  <c r="AK58" i="24"/>
  <c r="AJ58" i="24"/>
  <c r="AI58" i="24"/>
  <c r="AH58" i="24"/>
  <c r="AG58" i="24"/>
  <c r="AF58" i="24"/>
  <c r="AE58" i="24"/>
  <c r="AD58" i="24"/>
  <c r="AC58" i="24"/>
  <c r="AB58" i="24"/>
  <c r="AA58" i="24"/>
  <c r="Z58" i="24"/>
  <c r="Y58" i="24"/>
  <c r="X58" i="24"/>
  <c r="W58" i="24"/>
  <c r="V58" i="24"/>
  <c r="U58" i="24"/>
  <c r="T58" i="24"/>
  <c r="S58" i="24"/>
  <c r="R58" i="24"/>
  <c r="Q58" i="24"/>
  <c r="P58" i="24"/>
  <c r="O58" i="24"/>
  <c r="N58" i="24"/>
  <c r="M58" i="24"/>
  <c r="L58" i="24"/>
  <c r="K58" i="24"/>
  <c r="J58" i="24"/>
  <c r="I58" i="24"/>
  <c r="H58" i="24"/>
  <c r="G58" i="24"/>
  <c r="F58" i="24"/>
  <c r="E58" i="24"/>
  <c r="D58" i="24"/>
  <c r="C58" i="24"/>
  <c r="B58" i="24"/>
  <c r="BB57" i="24"/>
  <c r="F57" i="10" s="true"/>
  <c r="BB56" i="24"/>
  <c r="F56" i="10" s="true"/>
  <c r="F58" i="10" s="true"/>
  <c r="BB54" i="24"/>
  <c r="BA54" i="24"/>
  <c r="AZ54" i="24"/>
  <c r="AY54" i="24"/>
  <c r="AX54" i="24"/>
  <c r="AW54" i="24"/>
  <c r="AV54" i="24"/>
  <c r="AU54" i="24"/>
  <c r="AT54" i="24"/>
  <c r="AS54" i="24"/>
  <c r="AR54" i="24"/>
  <c r="AQ54" i="24"/>
  <c r="AP54" i="24"/>
  <c r="AO54" i="24"/>
  <c r="AN54" i="24"/>
  <c r="AM54" i="24"/>
  <c r="AL54" i="24"/>
  <c r="AK54" i="24"/>
  <c r="AJ54" i="24"/>
  <c r="AI54" i="24"/>
  <c r="AH54" i="24"/>
  <c r="AG54" i="24"/>
  <c r="AF54" i="24"/>
  <c r="AE54" i="24"/>
  <c r="AD54" i="24"/>
  <c r="AC54" i="24"/>
  <c r="AB54" i="24"/>
  <c r="AA54" i="24"/>
  <c r="Z54" i="24"/>
  <c r="Y54" i="24"/>
  <c r="X54" i="24"/>
  <c r="W54" i="24"/>
  <c r="V54" i="24"/>
  <c r="U54" i="24"/>
  <c r="T54" i="24"/>
  <c r="S54" i="24"/>
  <c r="R54" i="24"/>
  <c r="Q54" i="24"/>
  <c r="P54" i="24"/>
  <c r="O54" i="24"/>
  <c r="N54" i="24"/>
  <c r="M54" i="24"/>
  <c r="L54" i="24"/>
  <c r="K54" i="24"/>
  <c r="J54" i="24"/>
  <c r="I54" i="24"/>
  <c r="H54" i="24"/>
  <c r="G54" i="24"/>
  <c r="F54" i="24"/>
  <c r="E54" i="24"/>
  <c r="D54" i="24"/>
  <c r="C54" i="24"/>
  <c r="B54" i="24"/>
  <c r="BB53" i="24"/>
  <c r="F53" i="10" s="true"/>
  <c r="BB52" i="24"/>
  <c r="F52" i="10" s="true"/>
  <c r="BB51" i="24"/>
  <c r="F51" i="10" s="true"/>
  <c r="F54" i="10" s="true"/>
  <c r="BA47" i="24"/>
  <c r="AZ47" i="24"/>
  <c r="AY47" i="24"/>
  <c r="AX47" i="24"/>
  <c r="AW47" i="24"/>
  <c r="AV47" i="24"/>
  <c r="AU47" i="24"/>
  <c r="AT47" i="24"/>
  <c r="AS47" i="24"/>
  <c r="AR47" i="24"/>
  <c r="AQ47" i="24"/>
  <c r="AP47" i="24"/>
  <c r="AO47" i="24"/>
  <c r="AN47" i="24"/>
  <c r="AM47" i="24"/>
  <c r="AL47" i="24"/>
  <c r="AK47" i="24"/>
  <c r="AJ47" i="24"/>
  <c r="AI47" i="24"/>
  <c r="AH47" i="24"/>
  <c r="AG47" i="24"/>
  <c r="AF47" i="24"/>
  <c r="AE47" i="24"/>
  <c r="AD47" i="24"/>
  <c r="AC47" i="24"/>
  <c r="AB47" i="24"/>
  <c r="AA47" i="24"/>
  <c r="Z47" i="24"/>
  <c r="Y47" i="24"/>
  <c r="X47" i="24"/>
  <c r="W47" i="24"/>
  <c r="V47" i="24"/>
  <c r="U47" i="24"/>
  <c r="T47" i="24"/>
  <c r="S47" i="24"/>
  <c r="R47" i="24"/>
  <c r="Q47" i="24"/>
  <c r="P47" i="24"/>
  <c r="O47" i="24"/>
  <c r="N47" i="24"/>
  <c r="M47" i="24"/>
  <c r="L47" i="24"/>
  <c r="K47" i="24"/>
  <c r="J47" i="24"/>
  <c r="I47" i="24"/>
  <c r="H47" i="24"/>
  <c r="G47" i="24"/>
  <c r="F47" i="24"/>
  <c r="E47" i="24"/>
  <c r="D47" i="24"/>
  <c r="C47" i="24"/>
  <c r="B47" i="24"/>
  <c r="BB46" i="24"/>
  <c r="F46" i="10" s="true"/>
  <c r="BB44" i="24"/>
  <c r="F44" i="10" s="true"/>
  <c r="BB42" i="24"/>
  <c r="F42" i="10" s="true"/>
  <c r="BB41" i="24"/>
  <c r="F41" i="10" s="true"/>
  <c r="BB38" i="24"/>
  <c r="F38" i="10" s="true"/>
  <c r="F39" i="10" s="true"/>
  <c r="BA36" i="24"/>
  <c r="AZ36" i="24"/>
  <c r="AY36" i="24"/>
  <c r="AX36" i="24"/>
  <c r="AX49" i="24" s="true"/>
  <c r="AX68" i="24" s="true"/>
  <c r="AW36" i="24"/>
  <c r="AV36" i="24"/>
  <c r="AU36" i="24"/>
  <c r="AT36" i="24"/>
  <c r="AS36" i="24"/>
  <c r="AR36" i="24"/>
  <c r="AQ36" i="24"/>
  <c r="AP36" i="24"/>
  <c r="AP49" i="24" s="true"/>
  <c r="AP68" i="24" s="true"/>
  <c r="AO36" i="24"/>
  <c r="AN36" i="24"/>
  <c r="AM36" i="24"/>
  <c r="AL36" i="24"/>
  <c r="AK36" i="24"/>
  <c r="AJ36" i="24"/>
  <c r="AI36" i="24"/>
  <c r="AH36" i="24"/>
  <c r="AH49" i="24" s="true"/>
  <c r="AH68" i="24" s="true"/>
  <c r="AG36" i="24"/>
  <c r="AF36" i="24"/>
  <c r="AE36" i="24"/>
  <c r="AD36" i="24"/>
  <c r="AC36" i="24"/>
  <c r="AB36" i="24"/>
  <c r="AA36" i="24"/>
  <c r="Z36" i="24"/>
  <c r="Z49" i="24" s="true"/>
  <c r="Z68" i="24" s="true"/>
  <c r="Y36" i="24"/>
  <c r="X36" i="24"/>
  <c r="W36" i="24"/>
  <c r="V36" i="24"/>
  <c r="U36" i="24"/>
  <c r="T36" i="24"/>
  <c r="S36" i="24"/>
  <c r="R36" i="24"/>
  <c r="R49" i="24" s="true"/>
  <c r="R68" i="24" s="true"/>
  <c r="Q36" i="24"/>
  <c r="P36" i="24"/>
  <c r="O36" i="24"/>
  <c r="N36" i="24"/>
  <c r="M36" i="24"/>
  <c r="L36" i="24"/>
  <c r="K36" i="24"/>
  <c r="J36" i="24"/>
  <c r="J49" i="24" s="true"/>
  <c r="J68" i="24" s="true"/>
  <c r="I36" i="24"/>
  <c r="H36" i="24"/>
  <c r="G36" i="24"/>
  <c r="F36" i="24"/>
  <c r="E36" i="24"/>
  <c r="D36" i="24"/>
  <c r="C36" i="24"/>
  <c r="B36" i="24"/>
  <c r="B49" i="24" s="true"/>
  <c r="B68" i="24" s="true"/>
  <c r="BB35" i="24"/>
  <c r="F35" i="10" s="true"/>
  <c r="BB34" i="24"/>
  <c r="F34" i="10" s="true"/>
  <c r="BB33" i="24"/>
  <c r="F33" i="10" s="true"/>
  <c r="BB32" i="24"/>
  <c r="F32" i="10" s="true"/>
  <c r="BB31" i="24"/>
  <c r="F31" i="10" s="true"/>
  <c r="BB30" i="24"/>
  <c r="F30" i="10" s="true"/>
  <c r="BB27" i="24"/>
  <c r="F27" i="10" s="true"/>
  <c r="BB26" i="24"/>
  <c r="F26" i="10" s="true"/>
  <c r="BA23" i="24"/>
  <c r="AZ23" i="24"/>
  <c r="AY23" i="24"/>
  <c r="AX23" i="24"/>
  <c r="AW23" i="24"/>
  <c r="AV23" i="24"/>
  <c r="AU23" i="24"/>
  <c r="AT23" i="24"/>
  <c r="AS23" i="24"/>
  <c r="AR23" i="24"/>
  <c r="AQ23" i="24"/>
  <c r="AP23" i="24"/>
  <c r="AO23" i="24"/>
  <c r="AN23" i="24"/>
  <c r="AM23" i="24"/>
  <c r="AL23" i="24"/>
  <c r="AK23" i="24"/>
  <c r="AJ23" i="24"/>
  <c r="AI23" i="24"/>
  <c r="AH23" i="24"/>
  <c r="AG23" i="24"/>
  <c r="AF23" i="24"/>
  <c r="AE23" i="24"/>
  <c r="AD23" i="24"/>
  <c r="AC23" i="24"/>
  <c r="AB23" i="24"/>
  <c r="AA23" i="24"/>
  <c r="Z23" i="24"/>
  <c r="Y23" i="24"/>
  <c r="X23" i="24"/>
  <c r="W23" i="24"/>
  <c r="V23" i="24"/>
  <c r="U23" i="24"/>
  <c r="T23" i="24"/>
  <c r="S23" i="24"/>
  <c r="R23" i="24"/>
  <c r="Q23" i="24"/>
  <c r="P23" i="24"/>
  <c r="O23" i="24"/>
  <c r="N23" i="24"/>
  <c r="M23" i="24"/>
  <c r="L23" i="24"/>
  <c r="K23" i="24"/>
  <c r="J23" i="24"/>
  <c r="I23" i="24"/>
  <c r="H23" i="24"/>
  <c r="G23" i="24"/>
  <c r="F23" i="24"/>
  <c r="E23" i="24"/>
  <c r="D23" i="24"/>
  <c r="C23" i="24"/>
  <c r="B23" i="24"/>
  <c r="BB22" i="24"/>
  <c r="BB21" i="24"/>
  <c r="F21" i="10" s="true"/>
  <c r="BB20" i="24"/>
  <c r="F20" i="10" s="true"/>
  <c r="BB19" i="24"/>
  <c r="F19" i="10" s="true"/>
  <c r="BB18" i="24"/>
  <c r="BB17" i="24"/>
  <c r="F17" i="10" s="true"/>
  <c r="BB16" i="24"/>
  <c r="F16" i="10" s="true"/>
  <c r="BB15" i="24"/>
  <c r="F15" i="10" s="true"/>
  <c r="BB14" i="24"/>
  <c r="F14" i="10" s="true"/>
  <c r="BB12" i="24"/>
  <c r="BB23" i="24" s="true"/>
  <c r="BB10" i="24"/>
  <c r="BA10" i="24"/>
  <c r="BA49" i="24" s="true"/>
  <c r="BA68" i="24" s="true"/>
  <c r="AZ10" i="24"/>
  <c r="AY10" i="24"/>
  <c r="AY49" i="24" s="true"/>
  <c r="AY68" i="24" s="true"/>
  <c r="AX10" i="24"/>
  <c r="AW10" i="24"/>
  <c r="AW49" i="24" s="true"/>
  <c r="AW68" i="24" s="true"/>
  <c r="AV10" i="24"/>
  <c r="AU10" i="24"/>
  <c r="AU49" i="24" s="true"/>
  <c r="AU68" i="24" s="true"/>
  <c r="AT10" i="24"/>
  <c r="AT49" i="24" s="true"/>
  <c r="AT68" i="24" s="true"/>
  <c r="AS10" i="24"/>
  <c r="AS49" i="24" s="true"/>
  <c r="AS68" i="24" s="true"/>
  <c r="AR10" i="24"/>
  <c r="AQ10" i="24"/>
  <c r="AQ49" i="24" s="true"/>
  <c r="AQ68" i="24" s="true"/>
  <c r="AP10" i="24"/>
  <c r="AO10" i="24"/>
  <c r="AO49" i="24" s="true"/>
  <c r="AO68" i="24" s="true"/>
  <c r="AN10" i="24"/>
  <c r="AM10" i="24"/>
  <c r="AM49" i="24" s="true"/>
  <c r="AM68" i="24" s="true"/>
  <c r="AL10" i="24"/>
  <c r="AL49" i="24" s="true"/>
  <c r="AL68" i="24" s="true"/>
  <c r="AK10" i="24"/>
  <c r="AK49" i="24" s="true"/>
  <c r="AK68" i="24" s="true"/>
  <c r="AJ10" i="24"/>
  <c r="AI10" i="24"/>
  <c r="AI49" i="24" s="true"/>
  <c r="AI68" i="24" s="true"/>
  <c r="AH10" i="24"/>
  <c r="AG10" i="24"/>
  <c r="AG49" i="24" s="true"/>
  <c r="AG68" i="24" s="true"/>
  <c r="AF10" i="24"/>
  <c r="AE10" i="24"/>
  <c r="AE49" i="24" s="true"/>
  <c r="AE68" i="24" s="true"/>
  <c r="AD10" i="24"/>
  <c r="AD49" i="24" s="true"/>
  <c r="AD68" i="24" s="true"/>
  <c r="AC10" i="24"/>
  <c r="AC49" i="24" s="true"/>
  <c r="AC68" i="24" s="true"/>
  <c r="AB10" i="24"/>
  <c r="AA10" i="24"/>
  <c r="AA49" i="24" s="true"/>
  <c r="AA68" i="24" s="true"/>
  <c r="Z10" i="24"/>
  <c r="Y10" i="24"/>
  <c r="Y49" i="24" s="true"/>
  <c r="Y68" i="24" s="true"/>
  <c r="X10" i="24"/>
  <c r="W10" i="24"/>
  <c r="W49" i="24" s="true"/>
  <c r="W68" i="24" s="true"/>
  <c r="V10" i="24"/>
  <c r="V49" i="24" s="true"/>
  <c r="V68" i="24" s="true"/>
  <c r="U10" i="24"/>
  <c r="U49" i="24" s="true"/>
  <c r="U68" i="24" s="true"/>
  <c r="T10" i="24"/>
  <c r="S10" i="24"/>
  <c r="S49" i="24" s="true"/>
  <c r="S68" i="24" s="true"/>
  <c r="R10" i="24"/>
  <c r="Q10" i="24"/>
  <c r="Q49" i="24" s="true"/>
  <c r="Q68" i="24" s="true"/>
  <c r="P10" i="24"/>
  <c r="O10" i="24"/>
  <c r="O49" i="24" s="true"/>
  <c r="O68" i="24" s="true"/>
  <c r="N10" i="24"/>
  <c r="N49" i="24" s="true"/>
  <c r="N68" i="24" s="true"/>
  <c r="M10" i="24"/>
  <c r="M49" i="24" s="true"/>
  <c r="M68" i="24" s="true"/>
  <c r="L10" i="24"/>
  <c r="K10" i="24"/>
  <c r="K49" i="24" s="true"/>
  <c r="K68" i="24" s="true"/>
  <c r="J10" i="24"/>
  <c r="I10" i="24"/>
  <c r="I49" i="24" s="true"/>
  <c r="I68" i="24" s="true"/>
  <c r="H10" i="24"/>
  <c r="G10" i="24"/>
  <c r="G49" i="24" s="true"/>
  <c r="G68" i="24" s="true"/>
  <c r="F10" i="24"/>
  <c r="F49" i="24" s="true"/>
  <c r="F68" i="24" s="true"/>
  <c r="E10" i="24"/>
  <c r="E49" i="24" s="true"/>
  <c r="E68" i="24" s="true"/>
  <c r="D10" i="24"/>
  <c r="C10" i="24"/>
  <c r="C49" i="24" s="true"/>
  <c r="C68" i="24" s="true"/>
  <c r="B10" i="24"/>
  <c r="BB9" i="24"/>
  <c r="F9" i="10" s="true"/>
  <c r="M9" i="10" s="true"/>
  <c r="BB8" i="24"/>
  <c r="F8" i="10" s="true"/>
  <c r="AR3" i="24"/>
  <c r="AS3" i="24" s="true"/>
  <c r="AT3" i="24" s="true"/>
  <c r="AU3" i="24" s="true"/>
  <c r="AV3" i="24" s="true"/>
  <c r="AW3" i="24" s="true"/>
  <c r="AX3" i="24" s="true"/>
  <c r="AY3" i="24" s="true"/>
  <c r="AZ3" i="24" s="true"/>
  <c r="BA3" i="24" s="true"/>
  <c r="AP3" i="24"/>
  <c r="AQ3" i="24" s="true"/>
  <c r="BA66" i="23"/>
  <c r="AZ66" i="23"/>
  <c r="AY66" i="23"/>
  <c r="AX66" i="23"/>
  <c r="AW66" i="23"/>
  <c r="AV66" i="23"/>
  <c r="AU66" i="23"/>
  <c r="AT66" i="23"/>
  <c r="AS66" i="23"/>
  <c r="AR66" i="23"/>
  <c r="AQ66" i="23"/>
  <c r="AP66" i="23"/>
  <c r="AO66" i="23"/>
  <c r="AN66" i="23"/>
  <c r="AM66" i="23"/>
  <c r="AL66" i="23"/>
  <c r="AK66" i="23"/>
  <c r="AJ66" i="23"/>
  <c r="AI66" i="23"/>
  <c r="AH66" i="23"/>
  <c r="AG66" i="23"/>
  <c r="AF66" i="23"/>
  <c r="AE66" i="23"/>
  <c r="AD66" i="23"/>
  <c r="AC66" i="23"/>
  <c r="AB66" i="23"/>
  <c r="AA66" i="23"/>
  <c r="Z66" i="23"/>
  <c r="Y66" i="23"/>
  <c r="X66" i="23"/>
  <c r="W66" i="23"/>
  <c r="V66" i="23"/>
  <c r="U66" i="23"/>
  <c r="T66" i="23"/>
  <c r="S66" i="23"/>
  <c r="R66" i="23"/>
  <c r="Q66" i="23"/>
  <c r="P66" i="23"/>
  <c r="O66" i="23"/>
  <c r="N66" i="23"/>
  <c r="M66" i="23"/>
  <c r="L66" i="23"/>
  <c r="K66" i="23"/>
  <c r="J66" i="23"/>
  <c r="I66" i="23"/>
  <c r="H66" i="23"/>
  <c r="G66" i="23"/>
  <c r="F66" i="23"/>
  <c r="E66" i="23"/>
  <c r="D66" i="23"/>
  <c r="C66" i="23"/>
  <c r="B66" i="23"/>
  <c r="BB65" i="23"/>
  <c r="E65" i="10" s="true"/>
  <c r="BB64" i="23"/>
  <c r="E64" i="10" s="true"/>
  <c r="BB63" i="23"/>
  <c r="E63" i="10" s="true"/>
  <c r="BB60" i="23"/>
  <c r="E60" i="10" s="true"/>
  <c r="BA58" i="23"/>
  <c r="AZ58" i="23"/>
  <c r="AY58" i="23"/>
  <c r="AX58" i="23"/>
  <c r="AW58" i="23"/>
  <c r="AV58" i="23"/>
  <c r="AU58" i="23"/>
  <c r="AT58" i="23"/>
  <c r="AS58" i="23"/>
  <c r="AR58" i="23"/>
  <c r="AQ58" i="23"/>
  <c r="AP58" i="23"/>
  <c r="AO58" i="23"/>
  <c r="AN58" i="23"/>
  <c r="AM58" i="23"/>
  <c r="AL58" i="23"/>
  <c r="AK58" i="23"/>
  <c r="AJ58" i="23"/>
  <c r="AI58" i="23"/>
  <c r="AH58" i="23"/>
  <c r="AG58" i="23"/>
  <c r="AF58" i="23"/>
  <c r="AE58" i="23"/>
  <c r="AD58" i="23"/>
  <c r="AC58" i="23"/>
  <c r="AB58" i="23"/>
  <c r="AA58" i="23"/>
  <c r="Z58" i="23"/>
  <c r="Y58" i="23"/>
  <c r="X58" i="23"/>
  <c r="W58" i="23"/>
  <c r="V58" i="23"/>
  <c r="U58" i="23"/>
  <c r="T58" i="23"/>
  <c r="S58" i="23"/>
  <c r="R58" i="23"/>
  <c r="Q58" i="23"/>
  <c r="P58" i="23"/>
  <c r="O58" i="23"/>
  <c r="N58" i="23"/>
  <c r="M58" i="23"/>
  <c r="L58" i="23"/>
  <c r="K58" i="23"/>
  <c r="J58" i="23"/>
  <c r="I58" i="23"/>
  <c r="H58" i="23"/>
  <c r="G58" i="23"/>
  <c r="F58" i="23"/>
  <c r="E58" i="23"/>
  <c r="D58" i="23"/>
  <c r="C58" i="23"/>
  <c r="B58" i="23"/>
  <c r="BB57" i="23"/>
  <c r="E57" i="10" s="true"/>
  <c r="BB56" i="23"/>
  <c r="E56" i="10" s="true"/>
  <c r="BA54" i="23"/>
  <c r="AZ54" i="23"/>
  <c r="AY54" i="23"/>
  <c r="AX54" i="23"/>
  <c r="AW54" i="23"/>
  <c r="AV54" i="23"/>
  <c r="AU54" i="23"/>
  <c r="AT54" i="23"/>
  <c r="AS54" i="23"/>
  <c r="AR54" i="23"/>
  <c r="AQ54" i="23"/>
  <c r="AP54" i="23"/>
  <c r="AO54" i="23"/>
  <c r="AN54" i="23"/>
  <c r="AM54" i="23"/>
  <c r="AL54" i="23"/>
  <c r="AK54" i="23"/>
  <c r="AJ54" i="23"/>
  <c r="AI54" i="23"/>
  <c r="AH54" i="23"/>
  <c r="AG54" i="23"/>
  <c r="AF54" i="23"/>
  <c r="AE54" i="23"/>
  <c r="AD54" i="23"/>
  <c r="AC54" i="23"/>
  <c r="AB54" i="23"/>
  <c r="AA54" i="23"/>
  <c r="Z54" i="23"/>
  <c r="Y54" i="23"/>
  <c r="X54" i="23"/>
  <c r="W54" i="23"/>
  <c r="V54" i="23"/>
  <c r="U54" i="23"/>
  <c r="T54" i="23"/>
  <c r="S54" i="23"/>
  <c r="R54" i="23"/>
  <c r="Q54" i="23"/>
  <c r="P54" i="23"/>
  <c r="O54" i="23"/>
  <c r="N54" i="23"/>
  <c r="M54" i="23"/>
  <c r="L54" i="23"/>
  <c r="K54" i="23"/>
  <c r="J54" i="23"/>
  <c r="I54" i="23"/>
  <c r="H54" i="23"/>
  <c r="G54" i="23"/>
  <c r="F54" i="23"/>
  <c r="E54" i="23"/>
  <c r="D54" i="23"/>
  <c r="C54" i="23"/>
  <c r="B54" i="23"/>
  <c r="BB53" i="23"/>
  <c r="E53" i="10" s="true"/>
  <c r="BB52" i="23"/>
  <c r="E52" i="10" s="true"/>
  <c r="BB51" i="23"/>
  <c r="E51" i="10" s="true"/>
  <c r="BA47" i="23"/>
  <c r="AZ47" i="23"/>
  <c r="AY47" i="23"/>
  <c r="AX47" i="23"/>
  <c r="AW47" i="23"/>
  <c r="AV47" i="23"/>
  <c r="AU47" i="23"/>
  <c r="AT47" i="23"/>
  <c r="AS47" i="23"/>
  <c r="AR47" i="23"/>
  <c r="AQ47" i="23"/>
  <c r="AP47" i="23"/>
  <c r="AO47" i="23"/>
  <c r="AN47" i="23"/>
  <c r="AM47" i="23"/>
  <c r="AL47" i="23"/>
  <c r="AK47" i="23"/>
  <c r="AJ47" i="23"/>
  <c r="AI47" i="23"/>
  <c r="AH47" i="23"/>
  <c r="AG47" i="23"/>
  <c r="AF47" i="23"/>
  <c r="AE47" i="23"/>
  <c r="AD47" i="23"/>
  <c r="AC47" i="23"/>
  <c r="AB47" i="23"/>
  <c r="AA47" i="23"/>
  <c r="Z47" i="23"/>
  <c r="Y47" i="23"/>
  <c r="X47" i="23"/>
  <c r="W47" i="23"/>
  <c r="V47" i="23"/>
  <c r="U47" i="23"/>
  <c r="T47" i="23"/>
  <c r="S47" i="23"/>
  <c r="R47" i="23"/>
  <c r="Q47" i="23"/>
  <c r="P47" i="23"/>
  <c r="O47" i="23"/>
  <c r="N47" i="23"/>
  <c r="M47" i="23"/>
  <c r="L47" i="23"/>
  <c r="K47" i="23"/>
  <c r="J47" i="23"/>
  <c r="I47" i="23"/>
  <c r="H47" i="23"/>
  <c r="G47" i="23"/>
  <c r="F47" i="23"/>
  <c r="E47" i="23"/>
  <c r="D47" i="23"/>
  <c r="C47" i="23"/>
  <c r="B47" i="23"/>
  <c r="BB46" i="23"/>
  <c r="E46" i="10" s="true"/>
  <c r="BB44" i="23"/>
  <c r="E44" i="10" s="true"/>
  <c r="BB42" i="23"/>
  <c r="E42" i="10" s="true"/>
  <c r="BB41" i="23"/>
  <c r="E41" i="10" s="true"/>
  <c r="BB38" i="23"/>
  <c r="E38" i="10" s="true"/>
  <c r="E39" i="10" s="true"/>
  <c r="BA36" i="23"/>
  <c r="AZ36" i="23"/>
  <c r="AY36" i="23"/>
  <c r="AX36" i="23"/>
  <c r="AW36" i="23"/>
  <c r="AV36" i="23"/>
  <c r="AU36" i="23"/>
  <c r="AT36" i="23"/>
  <c r="AS36" i="23"/>
  <c r="AR36" i="23"/>
  <c r="AQ36" i="23"/>
  <c r="AP36" i="23"/>
  <c r="AO36" i="23"/>
  <c r="AN36" i="23"/>
  <c r="AM36" i="23"/>
  <c r="AL36" i="23"/>
  <c r="AK36" i="23"/>
  <c r="AJ36" i="23"/>
  <c r="AI36" i="23"/>
  <c r="AH36" i="23"/>
  <c r="AG36" i="23"/>
  <c r="AF36" i="23"/>
  <c r="AE36" i="23"/>
  <c r="AD36" i="23"/>
  <c r="AC36" i="23"/>
  <c r="AB36" i="23"/>
  <c r="AA36" i="23"/>
  <c r="Z36" i="23"/>
  <c r="Y36" i="23"/>
  <c r="X36" i="23"/>
  <c r="W36" i="23"/>
  <c r="V36" i="23"/>
  <c r="U36" i="23"/>
  <c r="T36" i="23"/>
  <c r="S36" i="23"/>
  <c r="R36" i="23"/>
  <c r="Q36" i="23"/>
  <c r="P36" i="23"/>
  <c r="O36" i="23"/>
  <c r="N36" i="23"/>
  <c r="M36" i="23"/>
  <c r="L36" i="23"/>
  <c r="K36" i="23"/>
  <c r="J36" i="23"/>
  <c r="I36" i="23"/>
  <c r="H36" i="23"/>
  <c r="G36" i="23"/>
  <c r="F36" i="23"/>
  <c r="E36" i="23"/>
  <c r="D36" i="23"/>
  <c r="C36" i="23"/>
  <c r="B36" i="23"/>
  <c r="BB35" i="23"/>
  <c r="E35" i="10" s="true"/>
  <c r="BB34" i="23"/>
  <c r="E34" i="10" s="true"/>
  <c r="BB33" i="23"/>
  <c r="E33" i="10" s="true"/>
  <c r="BB32" i="23"/>
  <c r="E32" i="10" s="true"/>
  <c r="BB31" i="23"/>
  <c r="E31" i="10" s="true"/>
  <c r="BB30" i="23"/>
  <c r="E30" i="10" s="true"/>
  <c r="BB27" i="23"/>
  <c r="E27" i="10" s="true"/>
  <c r="BB26" i="23"/>
  <c r="E26" i="10" s="true"/>
  <c r="BA23" i="23"/>
  <c r="AZ23" i="23"/>
  <c r="AY23" i="23"/>
  <c r="AX23" i="23"/>
  <c r="AW23" i="23"/>
  <c r="AV23" i="23"/>
  <c r="AU23" i="23"/>
  <c r="AT23" i="23"/>
  <c r="AS23" i="23"/>
  <c r="AR23" i="23"/>
  <c r="AQ23" i="23"/>
  <c r="AP23" i="23"/>
  <c r="AO23" i="23"/>
  <c r="AN23" i="23"/>
  <c r="AM23" i="23"/>
  <c r="AL23" i="23"/>
  <c r="AK23" i="23"/>
  <c r="AJ23" i="23"/>
  <c r="AI23" i="23"/>
  <c r="AH23" i="23"/>
  <c r="AG23" i="23"/>
  <c r="AF23" i="23"/>
  <c r="AE23" i="23"/>
  <c r="AD23" i="23"/>
  <c r="AC23" i="23"/>
  <c r="AB23" i="23"/>
  <c r="AA23" i="23"/>
  <c r="Z23" i="23"/>
  <c r="Y23" i="23"/>
  <c r="X23" i="23"/>
  <c r="W23" i="23"/>
  <c r="V23" i="23"/>
  <c r="U23" i="23"/>
  <c r="T23" i="23"/>
  <c r="S23" i="23"/>
  <c r="R23" i="23"/>
  <c r="Q23" i="23"/>
  <c r="P23" i="23"/>
  <c r="O23" i="23"/>
  <c r="N23" i="23"/>
  <c r="M23" i="23"/>
  <c r="L23" i="23"/>
  <c r="K23" i="23"/>
  <c r="J23" i="23"/>
  <c r="I23" i="23"/>
  <c r="H23" i="23"/>
  <c r="G23" i="23"/>
  <c r="F23" i="23"/>
  <c r="E23" i="23"/>
  <c r="D23" i="23"/>
  <c r="C23" i="23"/>
  <c r="B23" i="23"/>
  <c r="BB22" i="23"/>
  <c r="E22" i="10" s="true"/>
  <c r="BB21" i="23"/>
  <c r="E21" i="10" s="true"/>
  <c r="BB20" i="23"/>
  <c r="E20" i="10" s="true"/>
  <c r="BB19" i="23"/>
  <c r="E19" i="10" s="true"/>
  <c r="BB18" i="23"/>
  <c r="E18" i="10" s="true"/>
  <c r="BB17" i="23"/>
  <c r="E17" i="10" s="true"/>
  <c r="BB16" i="23"/>
  <c r="E16" i="10" s="true"/>
  <c r="BB15" i="23"/>
  <c r="E15" i="10" s="true"/>
  <c r="BB14" i="23"/>
  <c r="E14" i="10" s="true"/>
  <c r="BB12" i="23"/>
  <c r="E12" i="10" s="true"/>
  <c r="BA10" i="23"/>
  <c r="BA49" i="23" s="true"/>
  <c r="BA68" i="23" s="true"/>
  <c r="AZ10" i="23"/>
  <c r="AZ49" i="23" s="true"/>
  <c r="AZ68" i="23" s="true"/>
  <c r="AY10" i="23"/>
  <c r="AY49" i="23" s="true"/>
  <c r="AY68" i="23" s="true"/>
  <c r="AX10" i="23"/>
  <c r="AX49" i="23" s="true"/>
  <c r="AX68" i="23" s="true"/>
  <c r="AW10" i="23"/>
  <c r="AW49" i="23" s="true"/>
  <c r="AW68" i="23" s="true"/>
  <c r="AV10" i="23"/>
  <c r="AV49" i="23" s="true"/>
  <c r="AV68" i="23" s="true"/>
  <c r="AU10" i="23"/>
  <c r="AU49" i="23" s="true"/>
  <c r="AU68" i="23" s="true"/>
  <c r="AT10" i="23"/>
  <c r="AT49" i="23" s="true"/>
  <c r="AT68" i="23" s="true"/>
  <c r="AS10" i="23"/>
  <c r="AS49" i="23" s="true"/>
  <c r="AS68" i="23" s="true"/>
  <c r="AR10" i="23"/>
  <c r="AR49" i="23" s="true"/>
  <c r="AR68" i="23" s="true"/>
  <c r="AQ10" i="23"/>
  <c r="AQ49" i="23" s="true"/>
  <c r="AQ68" i="23" s="true"/>
  <c r="AP10" i="23"/>
  <c r="AP49" i="23" s="true"/>
  <c r="AP68" i="23" s="true"/>
  <c r="AO10" i="23"/>
  <c r="AO49" i="23" s="true"/>
  <c r="AO68" i="23" s="true"/>
  <c r="AN10" i="23"/>
  <c r="AN49" i="23" s="true"/>
  <c r="AN68" i="23" s="true"/>
  <c r="AM10" i="23"/>
  <c r="AM49" i="23" s="true"/>
  <c r="AM68" i="23" s="true"/>
  <c r="AL10" i="23"/>
  <c r="AL49" i="23" s="true"/>
  <c r="AL68" i="23" s="true"/>
  <c r="AK10" i="23"/>
  <c r="AK49" i="23" s="true"/>
  <c r="AK68" i="23" s="true"/>
  <c r="AJ10" i="23"/>
  <c r="AJ49" i="23" s="true"/>
  <c r="AJ68" i="23" s="true"/>
  <c r="AI10" i="23"/>
  <c r="AI49" i="23" s="true"/>
  <c r="AI68" i="23" s="true"/>
  <c r="AH10" i="23"/>
  <c r="AH49" i="23" s="true"/>
  <c r="AH68" i="23" s="true"/>
  <c r="AG10" i="23"/>
  <c r="AG49" i="23" s="true"/>
  <c r="AG68" i="23" s="true"/>
  <c r="AF10" i="23"/>
  <c r="AF49" i="23" s="true"/>
  <c r="AF68" i="23" s="true"/>
  <c r="AE10" i="23"/>
  <c r="AE49" i="23" s="true"/>
  <c r="AE68" i="23" s="true"/>
  <c r="AD10" i="23"/>
  <c r="AD49" i="23" s="true"/>
  <c r="AD68" i="23" s="true"/>
  <c r="AC10" i="23"/>
  <c r="AC49" i="23" s="true"/>
  <c r="AC68" i="23" s="true"/>
  <c r="AB10" i="23"/>
  <c r="AB49" i="23" s="true"/>
  <c r="AB68" i="23" s="true"/>
  <c r="AA10" i="23"/>
  <c r="AA49" i="23" s="true"/>
  <c r="AA68" i="23" s="true"/>
  <c r="Z10" i="23"/>
  <c r="Z49" i="23" s="true"/>
  <c r="Z68" i="23" s="true"/>
  <c r="Y10" i="23"/>
  <c r="Y49" i="23" s="true"/>
  <c r="Y68" i="23" s="true"/>
  <c r="X10" i="23"/>
  <c r="X49" i="23" s="true"/>
  <c r="X68" i="23" s="true"/>
  <c r="W10" i="23"/>
  <c r="W49" i="23" s="true"/>
  <c r="W68" i="23" s="true"/>
  <c r="V10" i="23"/>
  <c r="V49" i="23" s="true"/>
  <c r="V68" i="23" s="true"/>
  <c r="U10" i="23"/>
  <c r="U49" i="23" s="true"/>
  <c r="U68" i="23" s="true"/>
  <c r="T10" i="23"/>
  <c r="T49" i="23" s="true"/>
  <c r="T68" i="23" s="true"/>
  <c r="S10" i="23"/>
  <c r="S49" i="23" s="true"/>
  <c r="S68" i="23" s="true"/>
  <c r="R10" i="23"/>
  <c r="R49" i="23" s="true"/>
  <c r="R68" i="23" s="true"/>
  <c r="Q10" i="23"/>
  <c r="Q49" i="23" s="true"/>
  <c r="Q68" i="23" s="true"/>
  <c r="P10" i="23"/>
  <c r="P49" i="23" s="true"/>
  <c r="P68" i="23" s="true"/>
  <c r="O10" i="23"/>
  <c r="O49" i="23" s="true"/>
  <c r="O68" i="23" s="true"/>
  <c r="N10" i="23"/>
  <c r="N49" i="23" s="true"/>
  <c r="N68" i="23" s="true"/>
  <c r="M10" i="23"/>
  <c r="M49" i="23" s="true"/>
  <c r="M68" i="23" s="true"/>
  <c r="L10" i="23"/>
  <c r="L49" i="23" s="true"/>
  <c r="L68" i="23" s="true"/>
  <c r="K10" i="23"/>
  <c r="K49" i="23" s="true"/>
  <c r="K68" i="23" s="true"/>
  <c r="J10" i="23"/>
  <c r="J49" i="23" s="true"/>
  <c r="J68" i="23" s="true"/>
  <c r="I10" i="23"/>
  <c r="I49" i="23" s="true"/>
  <c r="I68" i="23" s="true"/>
  <c r="H10" i="23"/>
  <c r="H49" i="23" s="true"/>
  <c r="H68" i="23" s="true"/>
  <c r="G10" i="23"/>
  <c r="G49" i="23" s="true"/>
  <c r="G68" i="23" s="true"/>
  <c r="F10" i="23"/>
  <c r="F49" i="23" s="true"/>
  <c r="F68" i="23" s="true"/>
  <c r="E10" i="23"/>
  <c r="E49" i="23" s="true"/>
  <c r="E68" i="23" s="true"/>
  <c r="D10" i="23"/>
  <c r="D49" i="23" s="true"/>
  <c r="D68" i="23" s="true"/>
  <c r="C10" i="23"/>
  <c r="C49" i="23" s="true"/>
  <c r="C68" i="23" s="true"/>
  <c r="B10" i="23"/>
  <c r="B49" i="23" s="true"/>
  <c r="B68" i="23" s="true"/>
  <c r="BB9" i="23"/>
  <c r="E9" i="10" s="true"/>
  <c r="BB8" i="23"/>
  <c r="E8" i="10" s="true"/>
  <c r="E10" i="10" s="true"/>
  <c r="AP3" i="23"/>
  <c r="AQ3" i="23" s="true"/>
  <c r="AR3" i="23" s="true"/>
  <c r="AS3" i="23" s="true"/>
  <c r="AT3" i="23" s="true"/>
  <c r="AU3" i="23" s="true"/>
  <c r="AV3" i="23" s="true"/>
  <c r="AW3" i="23" s="true"/>
  <c r="AX3" i="23" s="true"/>
  <c r="AY3" i="23" s="true"/>
  <c r="AZ3" i="23" s="true"/>
  <c r="BA3" i="23" s="true"/>
  <c r="BA66" i="22"/>
  <c r="AZ66" i="22"/>
  <c r="AY66" i="22"/>
  <c r="AX66" i="22"/>
  <c r="AW66" i="22"/>
  <c r="AV66" i="22"/>
  <c r="AU66" i="22"/>
  <c r="AT66" i="22"/>
  <c r="AS66" i="22"/>
  <c r="AR66" i="22"/>
  <c r="AQ66" i="22"/>
  <c r="AP66" i="22"/>
  <c r="AO66" i="22"/>
  <c r="AN66" i="22"/>
  <c r="AM66" i="22"/>
  <c r="AL66" i="22"/>
  <c r="AK66" i="22"/>
  <c r="AJ66" i="22"/>
  <c r="AI66" i="22"/>
  <c r="AH66" i="22"/>
  <c r="AG66" i="22"/>
  <c r="AF66" i="22"/>
  <c r="AE66" i="22"/>
  <c r="AD66" i="22"/>
  <c r="AC66" i="22"/>
  <c r="AB66" i="22"/>
  <c r="AA66" i="22"/>
  <c r="Z66" i="22"/>
  <c r="Y66" i="22"/>
  <c r="X66" i="22"/>
  <c r="W66" i="22"/>
  <c r="V66" i="22"/>
  <c r="U66" i="22"/>
  <c r="T66" i="22"/>
  <c r="S66" i="22"/>
  <c r="R66" i="22"/>
  <c r="Q66" i="22"/>
  <c r="P66" i="22"/>
  <c r="O66" i="22"/>
  <c r="N66" i="22"/>
  <c r="M66" i="22"/>
  <c r="L66" i="22"/>
  <c r="K66" i="22"/>
  <c r="J66" i="22"/>
  <c r="I66" i="22"/>
  <c r="H66" i="22"/>
  <c r="G66" i="22"/>
  <c r="F66" i="22"/>
  <c r="E66" i="22"/>
  <c r="D66" i="22"/>
  <c r="C66" i="22"/>
  <c r="B66" i="22"/>
  <c r="BB65" i="22"/>
  <c r="D65" i="10" s="true"/>
  <c r="BB64" i="22"/>
  <c r="D64" i="10" s="true"/>
  <c r="BB63" i="22"/>
  <c r="D63" i="10" s="true"/>
  <c r="BB60" i="22"/>
  <c r="D60" i="10" s="true"/>
  <c r="BA58" i="22"/>
  <c r="AZ58" i="22"/>
  <c r="AY58" i="22"/>
  <c r="AX58" i="22"/>
  <c r="AW58" i="22"/>
  <c r="AV58" i="22"/>
  <c r="AU58" i="22"/>
  <c r="AT58" i="22"/>
  <c r="AS58" i="22"/>
  <c r="AR58" i="22"/>
  <c r="AQ58" i="22"/>
  <c r="AP58" i="22"/>
  <c r="AO58" i="22"/>
  <c r="AN58" i="22"/>
  <c r="AM58" i="22"/>
  <c r="AL58" i="22"/>
  <c r="AK58" i="22"/>
  <c r="AJ58" i="22"/>
  <c r="AI58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C58" i="22"/>
  <c r="B58" i="22"/>
  <c r="BB57" i="22"/>
  <c r="D57" i="10" s="true"/>
  <c r="BB56" i="22"/>
  <c r="D56" i="10" s="true"/>
  <c r="BA54" i="22"/>
  <c r="AZ54" i="22"/>
  <c r="AY54" i="22"/>
  <c r="AX54" i="22"/>
  <c r="AW54" i="22"/>
  <c r="AV54" i="22"/>
  <c r="AU54" i="22"/>
  <c r="AT54" i="22"/>
  <c r="AS54" i="22"/>
  <c r="AR54" i="22"/>
  <c r="AQ54" i="22"/>
  <c r="AP54" i="22"/>
  <c r="AO54" i="22"/>
  <c r="AN54" i="22"/>
  <c r="AM54" i="22"/>
  <c r="AL54" i="22"/>
  <c r="AK54" i="22"/>
  <c r="AJ54" i="22"/>
  <c r="AI54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C54" i="22"/>
  <c r="B54" i="22"/>
  <c r="BB53" i="22"/>
  <c r="D53" i="10" s="true"/>
  <c r="BB52" i="22"/>
  <c r="D52" i="10" s="true"/>
  <c r="BB51" i="22"/>
  <c r="D51" i="10" s="true"/>
  <c r="BA47" i="22"/>
  <c r="AZ47" i="22"/>
  <c r="AY47" i="22"/>
  <c r="AX47" i="22"/>
  <c r="AW47" i="22"/>
  <c r="AV47" i="22"/>
  <c r="AU47" i="22"/>
  <c r="AT47" i="22"/>
  <c r="AS47" i="22"/>
  <c r="AR47" i="22"/>
  <c r="AQ47" i="22"/>
  <c r="AP47" i="22"/>
  <c r="AO47" i="22"/>
  <c r="AN47" i="22"/>
  <c r="AM47" i="22"/>
  <c r="AL47" i="22"/>
  <c r="AK47" i="22"/>
  <c r="AJ47" i="22"/>
  <c r="AI47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C47" i="22"/>
  <c r="B47" i="22"/>
  <c r="BB46" i="22"/>
  <c r="D46" i="10" s="true"/>
  <c r="BB44" i="22"/>
  <c r="D44" i="10" s="true"/>
  <c r="BB42" i="22"/>
  <c r="D42" i="10" s="true"/>
  <c r="BB41" i="22"/>
  <c r="D41" i="10" s="true"/>
  <c r="BB38" i="22"/>
  <c r="D38" i="10" s="true"/>
  <c r="D39" i="10" s="true"/>
  <c r="BA36" i="22"/>
  <c r="AZ36" i="22"/>
  <c r="AY36" i="22"/>
  <c r="AX36" i="22"/>
  <c r="AW36" i="22"/>
  <c r="AV36" i="22"/>
  <c r="AU36" i="22"/>
  <c r="AT36" i="22"/>
  <c r="AS36" i="22"/>
  <c r="AR36" i="22"/>
  <c r="AQ36" i="22"/>
  <c r="AP36" i="22"/>
  <c r="AO36" i="22"/>
  <c r="AN36" i="22"/>
  <c r="AM36" i="22"/>
  <c r="AL36" i="22"/>
  <c r="AK36" i="22"/>
  <c r="AJ36" i="22"/>
  <c r="AI36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C36" i="22"/>
  <c r="B36" i="22"/>
  <c r="BB35" i="22"/>
  <c r="D35" i="10" s="true"/>
  <c r="BB34" i="22"/>
  <c r="D34" i="10" s="true"/>
  <c r="BB33" i="22"/>
  <c r="D33" i="10" s="true"/>
  <c r="BB32" i="22"/>
  <c r="D32" i="10" s="true"/>
  <c r="BB31" i="22"/>
  <c r="D31" i="10" s="true"/>
  <c r="BB30" i="22"/>
  <c r="D30" i="10" s="true"/>
  <c r="BB27" i="22"/>
  <c r="D27" i="10" s="true"/>
  <c r="BB26" i="22"/>
  <c r="D26" i="10" s="true"/>
  <c r="BA23" i="22"/>
  <c r="AZ23" i="22"/>
  <c r="AY23" i="22"/>
  <c r="AX23" i="22"/>
  <c r="AW23" i="22"/>
  <c r="AV23" i="22"/>
  <c r="AU23" i="22"/>
  <c r="AT23" i="22"/>
  <c r="AS23" i="22"/>
  <c r="AR23" i="22"/>
  <c r="AQ23" i="22"/>
  <c r="AP23" i="22"/>
  <c r="AO23" i="22"/>
  <c r="AN23" i="22"/>
  <c r="AM23" i="22"/>
  <c r="AL23" i="22"/>
  <c r="AK23" i="22"/>
  <c r="AJ23" i="22"/>
  <c r="AI23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C23" i="22"/>
  <c r="B23" i="22"/>
  <c r="BB22" i="22"/>
  <c r="D22" i="10" s="true"/>
  <c r="BB21" i="22"/>
  <c r="D21" i="10" s="true"/>
  <c r="BB20" i="22"/>
  <c r="D20" i="10" s="true"/>
  <c r="BB19" i="22"/>
  <c r="D19" i="10" s="true"/>
  <c r="BB18" i="22"/>
  <c r="D18" i="10" s="true"/>
  <c r="BB17" i="22"/>
  <c r="D17" i="10" s="true"/>
  <c r="BB16" i="22"/>
  <c r="D16" i="10" s="true"/>
  <c r="BB15" i="22"/>
  <c r="D15" i="10" s="true"/>
  <c r="BB14" i="22"/>
  <c r="D14" i="10" s="true"/>
  <c r="BB12" i="22"/>
  <c r="D12" i="10" s="true"/>
  <c r="D23" i="10" s="true"/>
  <c r="BA10" i="22"/>
  <c r="BA49" i="22" s="true"/>
  <c r="BA68" i="22" s="true"/>
  <c r="AZ10" i="22"/>
  <c r="AZ49" i="22" s="true"/>
  <c r="AZ68" i="22" s="true"/>
  <c r="AY10" i="22"/>
  <c r="AY49" i="22" s="true"/>
  <c r="AY68" i="22" s="true"/>
  <c r="AX10" i="22"/>
  <c r="AX49" i="22" s="true"/>
  <c r="AX68" i="22" s="true"/>
  <c r="AW10" i="22"/>
  <c r="AW49" i="22" s="true"/>
  <c r="AW68" i="22" s="true"/>
  <c r="AV10" i="22"/>
  <c r="AV49" i="22" s="true"/>
  <c r="AV68" i="22" s="true"/>
  <c r="AU10" i="22"/>
  <c r="AU49" i="22" s="true"/>
  <c r="AU68" i="22" s="true"/>
  <c r="AT10" i="22"/>
  <c r="AT49" i="22" s="true"/>
  <c r="AT68" i="22" s="true"/>
  <c r="AS10" i="22"/>
  <c r="AS49" i="22" s="true"/>
  <c r="AS68" i="22" s="true"/>
  <c r="AR10" i="22"/>
  <c r="AR49" i="22" s="true"/>
  <c r="AR68" i="22" s="true"/>
  <c r="AQ10" i="22"/>
  <c r="AQ49" i="22" s="true"/>
  <c r="AQ68" i="22" s="true"/>
  <c r="AP10" i="22"/>
  <c r="AP49" i="22" s="true"/>
  <c r="AP68" i="22" s="true"/>
  <c r="AO10" i="22"/>
  <c r="AO49" i="22" s="true"/>
  <c r="AO68" i="22" s="true"/>
  <c r="AN10" i="22"/>
  <c r="AN49" i="22" s="true"/>
  <c r="AN68" i="22" s="true"/>
  <c r="AM10" i="22"/>
  <c r="AM49" i="22" s="true"/>
  <c r="AM68" i="22" s="true"/>
  <c r="AL10" i="22"/>
  <c r="AL49" i="22" s="true"/>
  <c r="AL68" i="22" s="true"/>
  <c r="AK10" i="22"/>
  <c r="AK49" i="22" s="true"/>
  <c r="AK68" i="22" s="true"/>
  <c r="AJ10" i="22"/>
  <c r="AJ49" i="22" s="true"/>
  <c r="AJ68" i="22" s="true"/>
  <c r="AI10" i="22"/>
  <c r="AI49" i="22" s="true"/>
  <c r="AI68" i="22" s="true"/>
  <c r="AH10" i="22"/>
  <c r="AH49" i="22" s="true"/>
  <c r="AH68" i="22" s="true"/>
  <c r="AG10" i="22"/>
  <c r="AG49" i="22" s="true"/>
  <c r="AG68" i="22" s="true"/>
  <c r="AF10" i="22"/>
  <c r="AF49" i="22" s="true"/>
  <c r="AF68" i="22" s="true"/>
  <c r="AE10" i="22"/>
  <c r="AE49" i="22" s="true"/>
  <c r="AE68" i="22" s="true"/>
  <c r="AD10" i="22"/>
  <c r="AD49" i="22" s="true"/>
  <c r="AD68" i="22" s="true"/>
  <c r="AC10" i="22"/>
  <c r="AC49" i="22" s="true"/>
  <c r="AC68" i="22" s="true"/>
  <c r="AB10" i="22"/>
  <c r="AB49" i="22" s="true"/>
  <c r="AB68" i="22" s="true"/>
  <c r="AA10" i="22"/>
  <c r="AA49" i="22" s="true"/>
  <c r="AA68" i="22" s="true"/>
  <c r="Z10" i="22"/>
  <c r="Z49" i="22" s="true"/>
  <c r="Z68" i="22" s="true"/>
  <c r="Y10" i="22"/>
  <c r="Y49" i="22" s="true"/>
  <c r="Y68" i="22" s="true"/>
  <c r="X10" i="22"/>
  <c r="X49" i="22" s="true"/>
  <c r="X68" i="22" s="true"/>
  <c r="W10" i="22"/>
  <c r="W49" i="22" s="true"/>
  <c r="W68" i="22" s="true"/>
  <c r="V10" i="22"/>
  <c r="V49" i="22" s="true"/>
  <c r="V68" i="22" s="true"/>
  <c r="U10" i="22"/>
  <c r="U49" i="22" s="true"/>
  <c r="U68" i="22" s="true"/>
  <c r="T10" i="22"/>
  <c r="T49" i="22" s="true"/>
  <c r="T68" i="22" s="true"/>
  <c r="S10" i="22"/>
  <c r="S49" i="22" s="true"/>
  <c r="S68" i="22" s="true"/>
  <c r="R10" i="22"/>
  <c r="R49" i="22" s="true"/>
  <c r="R68" i="22" s="true"/>
  <c r="Q10" i="22"/>
  <c r="Q49" i="22" s="true"/>
  <c r="Q68" i="22" s="true"/>
  <c r="P10" i="22"/>
  <c r="P49" i="22" s="true"/>
  <c r="P68" i="22" s="true"/>
  <c r="O10" i="22"/>
  <c r="O49" i="22" s="true"/>
  <c r="O68" i="22" s="true"/>
  <c r="N10" i="22"/>
  <c r="N49" i="22" s="true"/>
  <c r="N68" i="22" s="true"/>
  <c r="M10" i="22"/>
  <c r="M49" i="22" s="true"/>
  <c r="M68" i="22" s="true"/>
  <c r="L10" i="22"/>
  <c r="L49" i="22" s="true"/>
  <c r="L68" i="22" s="true"/>
  <c r="K10" i="22"/>
  <c r="K49" i="22" s="true"/>
  <c r="K68" i="22" s="true"/>
  <c r="J10" i="22"/>
  <c r="J49" i="22" s="true"/>
  <c r="J68" i="22" s="true"/>
  <c r="I10" i="22"/>
  <c r="I49" i="22" s="true"/>
  <c r="I68" i="22" s="true"/>
  <c r="H10" i="22"/>
  <c r="H49" i="22" s="true"/>
  <c r="H68" i="22" s="true"/>
  <c r="G10" i="22"/>
  <c r="G49" i="22" s="true"/>
  <c r="G68" i="22" s="true"/>
  <c r="F10" i="22"/>
  <c r="F49" i="22" s="true"/>
  <c r="F68" i="22" s="true"/>
  <c r="E10" i="22"/>
  <c r="E49" i="22" s="true"/>
  <c r="E68" i="22" s="true"/>
  <c r="D10" i="22"/>
  <c r="D49" i="22" s="true"/>
  <c r="D68" i="22" s="true"/>
  <c r="C10" i="22"/>
  <c r="C49" i="22" s="true"/>
  <c r="C68" i="22" s="true"/>
  <c r="B10" i="22"/>
  <c r="B49" i="22" s="true"/>
  <c r="B68" i="22" s="true"/>
  <c r="BB9" i="22"/>
  <c r="D9" i="10" s="true"/>
  <c r="BB8" i="22"/>
  <c r="AT3" i="22"/>
  <c r="AU3" i="22" s="true"/>
  <c r="AV3" i="22" s="true"/>
  <c r="AW3" i="22" s="true"/>
  <c r="AX3" i="22" s="true"/>
  <c r="AY3" i="22" s="true"/>
  <c r="AZ3" i="22" s="true"/>
  <c r="BA3" i="22" s="true"/>
  <c r="AP3" i="22"/>
  <c r="AQ3" i="22" s="true"/>
  <c r="AR3" i="22" s="true"/>
  <c r="AS3" i="22" s="true"/>
  <c r="BA66" i="21"/>
  <c r="AZ66" i="21"/>
  <c r="AY66" i="21"/>
  <c r="AX66" i="21"/>
  <c r="AW66" i="21"/>
  <c r="AV66" i="21"/>
  <c r="AU66" i="21"/>
  <c r="AT66" i="21"/>
  <c r="AS66" i="21"/>
  <c r="AR66" i="21"/>
  <c r="AQ66" i="21"/>
  <c r="AP66" i="21"/>
  <c r="AO66" i="21"/>
  <c r="AN66" i="21"/>
  <c r="AM66" i="21"/>
  <c r="AL66" i="21"/>
  <c r="AK66" i="21"/>
  <c r="AJ66" i="21"/>
  <c r="AI66" i="21"/>
  <c r="AH66" i="21"/>
  <c r="AG66" i="21"/>
  <c r="AF66" i="21"/>
  <c r="AE66" i="21"/>
  <c r="AD66" i="21"/>
  <c r="AC66" i="21"/>
  <c r="AB66" i="21"/>
  <c r="AA66" i="21"/>
  <c r="Z66" i="21"/>
  <c r="Y66" i="21"/>
  <c r="X66" i="21"/>
  <c r="W66" i="21"/>
  <c r="V66" i="21"/>
  <c r="U66" i="21"/>
  <c r="T66" i="21"/>
  <c r="S66" i="21"/>
  <c r="R66" i="21"/>
  <c r="Q66" i="21"/>
  <c r="P66" i="21"/>
  <c r="O66" i="21"/>
  <c r="N66" i="21"/>
  <c r="M66" i="21"/>
  <c r="L66" i="21"/>
  <c r="K66" i="21"/>
  <c r="J66" i="21"/>
  <c r="I66" i="21"/>
  <c r="H66" i="21"/>
  <c r="G66" i="21"/>
  <c r="F66" i="21"/>
  <c r="E66" i="21"/>
  <c r="D66" i="21"/>
  <c r="C66" i="21"/>
  <c r="B66" i="21"/>
  <c r="BB65" i="21"/>
  <c r="C65" i="10" s="true"/>
  <c r="BB64" i="21"/>
  <c r="C64" i="10" s="true"/>
  <c r="BB63" i="21"/>
  <c r="C63" i="10" s="true"/>
  <c r="BB60" i="21"/>
  <c r="C60" i="10" s="true"/>
  <c r="BA58" i="21"/>
  <c r="AZ58" i="21"/>
  <c r="AY58" i="21"/>
  <c r="AX58" i="21"/>
  <c r="AW58" i="21"/>
  <c r="AV58" i="21"/>
  <c r="AU58" i="21"/>
  <c r="AT58" i="21"/>
  <c r="AS58" i="21"/>
  <c r="AR58" i="21"/>
  <c r="AQ58" i="21"/>
  <c r="AP58" i="21"/>
  <c r="AO58" i="21"/>
  <c r="AN58" i="21"/>
  <c r="AM58" i="21"/>
  <c r="AL58" i="21"/>
  <c r="AK58" i="21"/>
  <c r="AJ58" i="21"/>
  <c r="AI58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C58" i="21"/>
  <c r="B58" i="21"/>
  <c r="BB57" i="21"/>
  <c r="C57" i="10" s="true"/>
  <c r="BB56" i="21"/>
  <c r="C56" i="10" s="true"/>
  <c r="BA54" i="21"/>
  <c r="AZ54" i="21"/>
  <c r="AY54" i="21"/>
  <c r="AX54" i="21"/>
  <c r="AW54" i="21"/>
  <c r="AV54" i="21"/>
  <c r="AU54" i="21"/>
  <c r="AT54" i="21"/>
  <c r="AS54" i="21"/>
  <c r="AR54" i="21"/>
  <c r="AQ54" i="21"/>
  <c r="AP54" i="21"/>
  <c r="AO54" i="21"/>
  <c r="AN54" i="21"/>
  <c r="AM54" i="21"/>
  <c r="AL54" i="21"/>
  <c r="AK54" i="21"/>
  <c r="AJ54" i="21"/>
  <c r="AI54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C54" i="21"/>
  <c r="B54" i="21"/>
  <c r="BB53" i="21"/>
  <c r="C53" i="10" s="true"/>
  <c r="BB52" i="21"/>
  <c r="C52" i="10" s="true"/>
  <c r="BB51" i="21"/>
  <c r="C51" i="10" s="true"/>
  <c r="BA47" i="21"/>
  <c r="AZ47" i="21"/>
  <c r="AY47" i="21"/>
  <c r="AX47" i="21"/>
  <c r="AW47" i="21"/>
  <c r="AV47" i="21"/>
  <c r="AU47" i="21"/>
  <c r="AT47" i="21"/>
  <c r="AS47" i="21"/>
  <c r="AR47" i="21"/>
  <c r="AQ47" i="21"/>
  <c r="AP47" i="21"/>
  <c r="AO47" i="21"/>
  <c r="AN47" i="21"/>
  <c r="AM47" i="21"/>
  <c r="AL47" i="21"/>
  <c r="AK47" i="21"/>
  <c r="AJ47" i="21"/>
  <c r="AI47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C47" i="21"/>
  <c r="B47" i="21"/>
  <c r="BB46" i="21"/>
  <c r="C46" i="10" s="true"/>
  <c r="BB44" i="21"/>
  <c r="C44" i="10" s="true"/>
  <c r="BB42" i="21"/>
  <c r="C42" i="10" s="true"/>
  <c r="BB41" i="21"/>
  <c r="C41" i="10" s="true"/>
  <c r="C47" i="10" s="true"/>
  <c r="BB38" i="21"/>
  <c r="C38" i="10" s="true"/>
  <c r="C39" i="10" s="true"/>
  <c r="BA36" i="21"/>
  <c r="AZ36" i="21"/>
  <c r="AY36" i="21"/>
  <c r="AX36" i="21"/>
  <c r="AW36" i="21"/>
  <c r="AV36" i="21"/>
  <c r="AU36" i="21"/>
  <c r="AT36" i="21"/>
  <c r="AS36" i="21"/>
  <c r="AR36" i="21"/>
  <c r="AQ36" i="21"/>
  <c r="AP36" i="21"/>
  <c r="AO36" i="21"/>
  <c r="AN36" i="21"/>
  <c r="AM36" i="21"/>
  <c r="AL36" i="21"/>
  <c r="AK36" i="21"/>
  <c r="AJ36" i="21"/>
  <c r="AI36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C36" i="21"/>
  <c r="B36" i="21"/>
  <c r="BB35" i="21"/>
  <c r="C35" i="10" s="true"/>
  <c r="BB34" i="21"/>
  <c r="C34" i="10" s="true"/>
  <c r="BB33" i="21"/>
  <c r="C33" i="10" s="true"/>
  <c r="BB32" i="21"/>
  <c r="C32" i="10" s="true"/>
  <c r="BB31" i="21"/>
  <c r="C31" i="10" s="true"/>
  <c r="BB30" i="21"/>
  <c r="C30" i="10" s="true"/>
  <c r="BB27" i="21"/>
  <c r="C27" i="10" s="true"/>
  <c r="BB26" i="21"/>
  <c r="C26" i="10" s="true"/>
  <c r="BA23" i="21"/>
  <c r="AZ23" i="21"/>
  <c r="AY23" i="21"/>
  <c r="AX23" i="21"/>
  <c r="AW23" i="21"/>
  <c r="AV23" i="21"/>
  <c r="AU23" i="21"/>
  <c r="AT23" i="21"/>
  <c r="AS23" i="21"/>
  <c r="AR23" i="21"/>
  <c r="AQ23" i="21"/>
  <c r="AP23" i="21"/>
  <c r="AO23" i="21"/>
  <c r="AN23" i="21"/>
  <c r="AM23" i="21"/>
  <c r="AL23" i="21"/>
  <c r="AK23" i="21"/>
  <c r="AJ23" i="21"/>
  <c r="AI23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C23" i="21"/>
  <c r="B23" i="21"/>
  <c r="BB22" i="21"/>
  <c r="C22" i="10" s="true"/>
  <c r="BB21" i="21"/>
  <c r="C21" i="10" s="true"/>
  <c r="BB20" i="21"/>
  <c r="C20" i="10" s="true"/>
  <c r="BB19" i="21"/>
  <c r="C19" i="10" s="true"/>
  <c r="BB18" i="21"/>
  <c r="C18" i="10" s="true"/>
  <c r="BB17" i="21"/>
  <c r="C17" i="10" s="true"/>
  <c r="BB16" i="21"/>
  <c r="C16" i="10" s="true"/>
  <c r="BB15" i="21"/>
  <c r="C15" i="10" s="true"/>
  <c r="BB14" i="21"/>
  <c r="C14" i="10" s="true"/>
  <c r="BB12" i="21"/>
  <c r="C12" i="10" s="true"/>
  <c r="BA10" i="21"/>
  <c r="BA49" i="21" s="true"/>
  <c r="BA68" i="21" s="true"/>
  <c r="AZ10" i="21"/>
  <c r="AZ49" i="21" s="true"/>
  <c r="AZ68" i="21" s="true"/>
  <c r="AY10" i="21"/>
  <c r="AY49" i="21" s="true"/>
  <c r="AY68" i="21" s="true"/>
  <c r="AX10" i="21"/>
  <c r="AX49" i="21" s="true"/>
  <c r="AX68" i="21" s="true"/>
  <c r="AW10" i="21"/>
  <c r="AW49" i="21" s="true"/>
  <c r="AW68" i="21" s="true"/>
  <c r="AV10" i="21"/>
  <c r="AV49" i="21" s="true"/>
  <c r="AV68" i="21" s="true"/>
  <c r="AU10" i="21"/>
  <c r="AU49" i="21" s="true"/>
  <c r="AU68" i="21" s="true"/>
  <c r="AT10" i="21"/>
  <c r="AT49" i="21" s="true"/>
  <c r="AT68" i="21" s="true"/>
  <c r="AS10" i="21"/>
  <c r="AS49" i="21" s="true"/>
  <c r="AS68" i="21" s="true"/>
  <c r="AR10" i="21"/>
  <c r="AR49" i="21" s="true"/>
  <c r="AR68" i="21" s="true"/>
  <c r="AQ10" i="21"/>
  <c r="AQ49" i="21" s="true"/>
  <c r="AQ68" i="21" s="true"/>
  <c r="AP10" i="21"/>
  <c r="AP49" i="21" s="true"/>
  <c r="AP68" i="21" s="true"/>
  <c r="AO10" i="21"/>
  <c r="AO49" i="21" s="true"/>
  <c r="AO68" i="21" s="true"/>
  <c r="AN10" i="21"/>
  <c r="AN49" i="21" s="true"/>
  <c r="AN68" i="21" s="true"/>
  <c r="AM10" i="21"/>
  <c r="AM49" i="21" s="true"/>
  <c r="AM68" i="21" s="true"/>
  <c r="AL10" i="21"/>
  <c r="AL49" i="21" s="true"/>
  <c r="AL68" i="21" s="true"/>
  <c r="AK10" i="21"/>
  <c r="AK49" i="21" s="true"/>
  <c r="AK68" i="21" s="true"/>
  <c r="AJ10" i="21"/>
  <c r="AJ49" i="21" s="true"/>
  <c r="AJ68" i="21" s="true"/>
  <c r="AI10" i="21"/>
  <c r="AI49" i="21" s="true"/>
  <c r="AI68" i="21" s="true"/>
  <c r="AH10" i="21"/>
  <c r="AH49" i="21" s="true"/>
  <c r="AH68" i="21" s="true"/>
  <c r="AG10" i="21"/>
  <c r="AG49" i="21" s="true"/>
  <c r="AG68" i="21" s="true"/>
  <c r="AF10" i="21"/>
  <c r="AF49" i="21" s="true"/>
  <c r="AF68" i="21" s="true"/>
  <c r="AE10" i="21"/>
  <c r="AE49" i="21" s="true"/>
  <c r="AE68" i="21" s="true"/>
  <c r="AD10" i="21"/>
  <c r="AD49" i="21" s="true"/>
  <c r="AD68" i="21" s="true"/>
  <c r="AC10" i="21"/>
  <c r="AC49" i="21" s="true"/>
  <c r="AC68" i="21" s="true"/>
  <c r="AB10" i="21"/>
  <c r="AB49" i="21" s="true"/>
  <c r="AB68" i="21" s="true"/>
  <c r="AA10" i="21"/>
  <c r="AA49" i="21" s="true"/>
  <c r="AA68" i="21" s="true"/>
  <c r="Z10" i="21"/>
  <c r="Z49" i="21" s="true"/>
  <c r="Z68" i="21" s="true"/>
  <c r="Y10" i="21"/>
  <c r="Y49" i="21" s="true"/>
  <c r="Y68" i="21" s="true"/>
  <c r="X10" i="21"/>
  <c r="X49" i="21" s="true"/>
  <c r="X68" i="21" s="true"/>
  <c r="W10" i="21"/>
  <c r="W49" i="21" s="true"/>
  <c r="W68" i="21" s="true"/>
  <c r="V10" i="21"/>
  <c r="V49" i="21" s="true"/>
  <c r="V68" i="21" s="true"/>
  <c r="U10" i="21"/>
  <c r="U49" i="21" s="true"/>
  <c r="U68" i="21" s="true"/>
  <c r="T10" i="21"/>
  <c r="T49" i="21" s="true"/>
  <c r="T68" i="21" s="true"/>
  <c r="S10" i="21"/>
  <c r="S49" i="21" s="true"/>
  <c r="S68" i="21" s="true"/>
  <c r="R10" i="21"/>
  <c r="R49" i="21" s="true"/>
  <c r="R68" i="21" s="true"/>
  <c r="Q10" i="21"/>
  <c r="Q49" i="21" s="true"/>
  <c r="Q68" i="21" s="true"/>
  <c r="P10" i="21"/>
  <c r="P49" i="21" s="true"/>
  <c r="P68" i="21" s="true"/>
  <c r="O10" i="21"/>
  <c r="O49" i="21" s="true"/>
  <c r="O68" i="21" s="true"/>
  <c r="N10" i="21"/>
  <c r="N49" i="21" s="true"/>
  <c r="N68" i="21" s="true"/>
  <c r="M10" i="21"/>
  <c r="M49" i="21" s="true"/>
  <c r="M68" i="21" s="true"/>
  <c r="L10" i="21"/>
  <c r="L49" i="21" s="true"/>
  <c r="L68" i="21" s="true"/>
  <c r="K10" i="21"/>
  <c r="K49" i="21" s="true"/>
  <c r="K68" i="21" s="true"/>
  <c r="J10" i="21"/>
  <c r="J49" i="21" s="true"/>
  <c r="J68" i="21" s="true"/>
  <c r="I10" i="21"/>
  <c r="I49" i="21" s="true"/>
  <c r="I68" i="21" s="true"/>
  <c r="H10" i="21"/>
  <c r="H49" i="21" s="true"/>
  <c r="H68" i="21" s="true"/>
  <c r="G10" i="21"/>
  <c r="G49" i="21" s="true"/>
  <c r="G68" i="21" s="true"/>
  <c r="F10" i="21"/>
  <c r="F49" i="21" s="true"/>
  <c r="F68" i="21" s="true"/>
  <c r="E10" i="21"/>
  <c r="E49" i="21" s="true"/>
  <c r="E68" i="21" s="true"/>
  <c r="D10" i="21"/>
  <c r="D49" i="21" s="true"/>
  <c r="D68" i="21" s="true"/>
  <c r="C10" i="21"/>
  <c r="C49" i="21" s="true"/>
  <c r="C68" i="21" s="true"/>
  <c r="B10" i="21"/>
  <c r="B49" i="21" s="true"/>
  <c r="B68" i="21" s="true"/>
  <c r="BB9" i="21"/>
  <c r="C9" i="10" s="true"/>
  <c r="BB8" i="21"/>
  <c r="AT3" i="21"/>
  <c r="AU3" i="21" s="true"/>
  <c r="AV3" i="21" s="true"/>
  <c r="AW3" i="21" s="true"/>
  <c r="AX3" i="21" s="true"/>
  <c r="AY3" i="21" s="true"/>
  <c r="AZ3" i="21" s="true"/>
  <c r="BA3" i="21" s="true"/>
  <c r="AP3" i="21"/>
  <c r="AQ3" i="21" s="true"/>
  <c r="AR3" i="21" s="true"/>
  <c r="AS3" i="21" s="true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O66" i="9"/>
  <c r="N66" i="9"/>
  <c r="M66" i="9"/>
  <c r="L66" i="9"/>
  <c r="K66" i="9"/>
  <c r="J66" i="9"/>
  <c r="I66" i="9"/>
  <c r="H66" i="9"/>
  <c r="G66" i="9"/>
  <c r="F66" i="9"/>
  <c r="E66" i="9"/>
  <c r="D66" i="9"/>
  <c r="C66" i="9"/>
  <c r="B66" i="9"/>
  <c r="BB65" i="9"/>
  <c r="B65" i="10" s="true"/>
  <c r="BB64" i="9"/>
  <c r="B64" i="10" s="true"/>
  <c r="BB63" i="9"/>
  <c r="B63" i="10" s="true"/>
  <c r="BB62" i="9"/>
  <c r="B62" i="10" s="true"/>
  <c r="BB61" i="9"/>
  <c r="B61" i="10" s="true"/>
  <c r="BB60" i="9"/>
  <c r="B60" i="10" s="true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O58" i="9"/>
  <c r="N58" i="9"/>
  <c r="M58" i="9"/>
  <c r="L58" i="9"/>
  <c r="K58" i="9"/>
  <c r="J58" i="9"/>
  <c r="I58" i="9"/>
  <c r="H58" i="9"/>
  <c r="G58" i="9"/>
  <c r="F58" i="9"/>
  <c r="E58" i="9"/>
  <c r="D58" i="9"/>
  <c r="C58" i="9"/>
  <c r="B58" i="9"/>
  <c r="BB57" i="9"/>
  <c r="B57" i="10" s="true"/>
  <c r="BB56" i="9"/>
  <c r="B56" i="10" s="true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O54" i="9"/>
  <c r="N54" i="9"/>
  <c r="M54" i="9"/>
  <c r="L54" i="9"/>
  <c r="K54" i="9"/>
  <c r="J54" i="9"/>
  <c r="I54" i="9"/>
  <c r="H54" i="9"/>
  <c r="G54" i="9"/>
  <c r="F54" i="9"/>
  <c r="E54" i="9"/>
  <c r="D54" i="9"/>
  <c r="C54" i="9"/>
  <c r="B54" i="9"/>
  <c r="BB53" i="9"/>
  <c r="B53" i="10" s="true"/>
  <c r="BB52" i="9"/>
  <c r="B52" i="10" s="true"/>
  <c r="BB51" i="9"/>
  <c r="B51" i="10" s="true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F47" i="9"/>
  <c r="E47" i="9"/>
  <c r="D47" i="9"/>
  <c r="C47" i="9"/>
  <c r="B47" i="9"/>
  <c r="BB46" i="9"/>
  <c r="B46" i="10" s="true"/>
  <c r="BB45" i="9"/>
  <c r="B45" i="10" s="true"/>
  <c r="BB44" i="9"/>
  <c r="B44" i="10" s="true"/>
  <c r="BB42" i="9"/>
  <c r="B42" i="10" s="true"/>
  <c r="BB41" i="9"/>
  <c r="B41" i="10" s="true"/>
  <c r="BB38" i="9"/>
  <c r="B38" i="10" s="true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B36" i="9"/>
  <c r="BB35" i="9"/>
  <c r="B35" i="10" s="true"/>
  <c r="BB34" i="9"/>
  <c r="B34" i="10" s="true"/>
  <c r="BB33" i="9"/>
  <c r="B33" i="10" s="true"/>
  <c r="BB32" i="9"/>
  <c r="B32" i="10" s="true"/>
  <c r="BB31" i="9"/>
  <c r="B31" i="10" s="true"/>
  <c r="BB30" i="9"/>
  <c r="B30" i="10" s="true"/>
  <c r="BB29" i="9"/>
  <c r="B29" i="10" s="true"/>
  <c r="BB28" i="9"/>
  <c r="B28" i="10" s="true"/>
  <c r="BB27" i="9"/>
  <c r="B27" i="10" s="true"/>
  <c r="BB26" i="9"/>
  <c r="B26" i="10" s="true"/>
  <c r="BB25" i="9"/>
  <c r="B25" i="10" s="true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B23" i="9"/>
  <c r="BB22" i="9"/>
  <c r="B22" i="10" s="true"/>
  <c r="BB21" i="9"/>
  <c r="B21" i="10" s="true"/>
  <c r="BB20" i="9"/>
  <c r="B20" i="10" s="true"/>
  <c r="BB19" i="9"/>
  <c r="B19" i="10" s="true"/>
  <c r="BB18" i="9"/>
  <c r="B18" i="10" s="true"/>
  <c r="BB17" i="9"/>
  <c r="B17" i="10" s="true"/>
  <c r="BB16" i="9"/>
  <c r="B16" i="10" s="true"/>
  <c r="BB15" i="9"/>
  <c r="B15" i="10" s="true"/>
  <c r="BB14" i="9"/>
  <c r="B14" i="10" s="true"/>
  <c r="BB13" i="9"/>
  <c r="B13" i="10" s="true"/>
  <c r="BB12" i="9"/>
  <c r="B12" i="10" s="true"/>
  <c r="BA10" i="9"/>
  <c r="BA49" i="9" s="true"/>
  <c r="BA68" i="9" s="true"/>
  <c r="AZ10" i="9"/>
  <c r="AZ49" i="9" s="true"/>
  <c r="AZ68" i="9" s="true"/>
  <c r="AY10" i="9"/>
  <c r="AY49" i="9" s="true"/>
  <c r="AY68" i="9" s="true"/>
  <c r="AX10" i="9"/>
  <c r="AX49" i="9" s="true"/>
  <c r="AX68" i="9" s="true"/>
  <c r="AW10" i="9"/>
  <c r="AW49" i="9" s="true"/>
  <c r="AW68" i="9" s="true"/>
  <c r="AV10" i="9"/>
  <c r="AV49" i="9" s="true"/>
  <c r="AV68" i="9" s="true"/>
  <c r="AU10" i="9"/>
  <c r="AU49" i="9" s="true"/>
  <c r="AU68" i="9" s="true"/>
  <c r="AT10" i="9"/>
  <c r="AT49" i="9" s="true"/>
  <c r="AT68" i="9" s="true"/>
  <c r="AS10" i="9"/>
  <c r="AS49" i="9" s="true"/>
  <c r="AS68" i="9" s="true"/>
  <c r="AR10" i="9"/>
  <c r="AR49" i="9" s="true"/>
  <c r="AR68" i="9" s="true"/>
  <c r="AQ10" i="9"/>
  <c r="AQ49" i="9" s="true"/>
  <c r="AQ68" i="9" s="true"/>
  <c r="AP10" i="9"/>
  <c r="AP49" i="9" s="true"/>
  <c r="AP68" i="9" s="true"/>
  <c r="AO10" i="9"/>
  <c r="AO49" i="9" s="true"/>
  <c r="AO68" i="9" s="true"/>
  <c r="AN10" i="9"/>
  <c r="AN49" i="9" s="true"/>
  <c r="AN68" i="9" s="true"/>
  <c r="AM10" i="9"/>
  <c r="AM49" i="9" s="true"/>
  <c r="AM68" i="9" s="true"/>
  <c r="AL10" i="9"/>
  <c r="AL49" i="9" s="true"/>
  <c r="AL68" i="9" s="true"/>
  <c r="AK10" i="9"/>
  <c r="AK49" i="9" s="true"/>
  <c r="AK68" i="9" s="true"/>
  <c r="AJ10" i="9"/>
  <c r="AJ49" i="9" s="true"/>
  <c r="AJ68" i="9" s="true"/>
  <c r="AI10" i="9"/>
  <c r="AI49" i="9" s="true"/>
  <c r="AI68" i="9" s="true"/>
  <c r="AH10" i="9"/>
  <c r="AH49" i="9" s="true"/>
  <c r="AH68" i="9" s="true"/>
  <c r="AG10" i="9"/>
  <c r="AG49" i="9" s="true"/>
  <c r="AG68" i="9" s="true"/>
  <c r="AF10" i="9"/>
  <c r="AF49" i="9" s="true"/>
  <c r="AF68" i="9" s="true"/>
  <c r="AE10" i="9"/>
  <c r="AE49" i="9" s="true"/>
  <c r="AE68" i="9" s="true"/>
  <c r="AD10" i="9"/>
  <c r="AD49" i="9" s="true"/>
  <c r="AD68" i="9" s="true"/>
  <c r="AC10" i="9"/>
  <c r="AC49" i="9" s="true"/>
  <c r="AC68" i="9" s="true"/>
  <c r="AB10" i="9"/>
  <c r="AB49" i="9" s="true"/>
  <c r="AB68" i="9" s="true"/>
  <c r="AA10" i="9"/>
  <c r="AA49" i="9" s="true"/>
  <c r="AA68" i="9" s="true"/>
  <c r="Z10" i="9"/>
  <c r="Z49" i="9" s="true"/>
  <c r="Z68" i="9" s="true"/>
  <c r="Y10" i="9"/>
  <c r="Y49" i="9" s="true"/>
  <c r="Y68" i="9" s="true"/>
  <c r="X10" i="9"/>
  <c r="X49" i="9" s="true"/>
  <c r="X68" i="9" s="true"/>
  <c r="W10" i="9"/>
  <c r="W49" i="9" s="true"/>
  <c r="W68" i="9" s="true"/>
  <c r="V10" i="9"/>
  <c r="V49" i="9" s="true"/>
  <c r="V68" i="9" s="true"/>
  <c r="U10" i="9"/>
  <c r="U49" i="9" s="true"/>
  <c r="U68" i="9" s="true"/>
  <c r="T10" i="9"/>
  <c r="T49" i="9" s="true"/>
  <c r="T68" i="9" s="true"/>
  <c r="S10" i="9"/>
  <c r="S49" i="9" s="true"/>
  <c r="S68" i="9" s="true"/>
  <c r="R10" i="9"/>
  <c r="R49" i="9" s="true"/>
  <c r="R68" i="9" s="true"/>
  <c r="Q10" i="9"/>
  <c r="Q49" i="9" s="true"/>
  <c r="Q68" i="9" s="true"/>
  <c r="P10" i="9"/>
  <c r="P49" i="9" s="true"/>
  <c r="P68" i="9" s="true"/>
  <c r="O10" i="9"/>
  <c r="O49" i="9" s="true"/>
  <c r="O68" i="9" s="true"/>
  <c r="N10" i="9"/>
  <c r="N49" i="9" s="true"/>
  <c r="N68" i="9" s="true"/>
  <c r="M10" i="9"/>
  <c r="M49" i="9" s="true"/>
  <c r="M68" i="9" s="true"/>
  <c r="L10" i="9"/>
  <c r="L49" i="9" s="true"/>
  <c r="L68" i="9" s="true"/>
  <c r="K10" i="9"/>
  <c r="K49" i="9" s="true"/>
  <c r="K68" i="9" s="true"/>
  <c r="J10" i="9"/>
  <c r="J49" i="9" s="true"/>
  <c r="J68" i="9" s="true"/>
  <c r="I10" i="9"/>
  <c r="I49" i="9" s="true"/>
  <c r="I68" i="9" s="true"/>
  <c r="H10" i="9"/>
  <c r="H49" i="9" s="true"/>
  <c r="H68" i="9" s="true"/>
  <c r="G10" i="9"/>
  <c r="G49" i="9" s="true"/>
  <c r="G68" i="9" s="true"/>
  <c r="F10" i="9"/>
  <c r="F49" i="9" s="true"/>
  <c r="F68" i="9" s="true"/>
  <c r="E10" i="9"/>
  <c r="E49" i="9" s="true"/>
  <c r="E68" i="9" s="true"/>
  <c r="D10" i="9"/>
  <c r="D49" i="9" s="true"/>
  <c r="D68" i="9" s="true"/>
  <c r="C10" i="9"/>
  <c r="C49" i="9" s="true"/>
  <c r="C68" i="9" s="true"/>
  <c r="B10" i="9"/>
  <c r="B49" i="9" s="true"/>
  <c r="B68" i="9" s="true"/>
  <c r="BB9" i="9"/>
  <c r="B9" i="10" s="true"/>
  <c r="BB8" i="9"/>
  <c r="B8" i="10" s="true"/>
  <c r="AP3" i="9"/>
  <c r="AQ3" i="9" s="true"/>
  <c r="AR3" i="9" s="true"/>
  <c r="AS3" i="9" s="true"/>
  <c r="AT3" i="9" s="true"/>
  <c r="AU3" i="9" s="true"/>
  <c r="AV3" i="9" s="true"/>
  <c r="AW3" i="9" s="true"/>
  <c r="AX3" i="9" s="true"/>
  <c r="AY3" i="9" s="true"/>
  <c r="AZ3" i="9" s="true"/>
  <c r="BA3" i="9" s="true"/>
  <c r="B23" i="10" l="true"/>
  <c r="L12" i="10"/>
  <c r="L16" i="10"/>
  <c r="J16" i="10"/>
  <c r="L20" i="10"/>
  <c r="J20" i="10"/>
  <c r="B36" i="10"/>
  <c r="L25" i="10"/>
  <c r="J25" i="10"/>
  <c r="N29" i="10"/>
  <c r="J29" i="10"/>
  <c r="L29" i="10"/>
  <c r="J33" i="10"/>
  <c r="L33" i="10"/>
  <c r="B39" i="10"/>
  <c r="J38" i="10"/>
  <c r="L38" i="10"/>
  <c r="L44" i="10"/>
  <c r="J44" i="10"/>
  <c r="BB54" i="9"/>
  <c r="L60" i="10"/>
  <c r="B66" i="10"/>
  <c r="J60" i="10"/>
  <c r="L64" i="10"/>
  <c r="J64" i="10"/>
  <c r="B10" i="10"/>
  <c r="L8" i="10"/>
  <c r="J13" i="10"/>
  <c r="L13" i="10"/>
  <c r="L17" i="10"/>
  <c r="J17" i="10"/>
  <c r="L21" i="10"/>
  <c r="J21" i="10"/>
  <c r="L26" i="10"/>
  <c r="J26" i="10"/>
  <c r="J30" i="10"/>
  <c r="L30" i="10"/>
  <c r="N34" i="10"/>
  <c r="J34" i="10"/>
  <c r="L34" i="10"/>
  <c r="L45" i="10"/>
  <c r="N45" i="10"/>
  <c r="J45" i="10"/>
  <c r="L51" i="10"/>
  <c r="B54" i="10"/>
  <c r="J51" i="10"/>
  <c r="L56" i="10"/>
  <c r="B58" i="10"/>
  <c r="J56" i="10"/>
  <c r="L61" i="10"/>
  <c r="J61" i="10"/>
  <c r="L65" i="10"/>
  <c r="J65" i="10"/>
  <c r="N9" i="10"/>
  <c r="J9" i="10"/>
  <c r="L9" i="10"/>
  <c r="L14" i="10"/>
  <c r="J14" i="10"/>
  <c r="L18" i="10"/>
  <c r="J18" i="10"/>
  <c r="L22" i="10"/>
  <c r="J22" i="10"/>
  <c r="L27" i="10"/>
  <c r="J27" i="10"/>
  <c r="J31" i="10"/>
  <c r="L31" i="10"/>
  <c r="J35" i="10"/>
  <c r="L35" i="10"/>
  <c r="L41" i="10"/>
  <c r="B47" i="10"/>
  <c r="J41" i="10"/>
  <c r="L46" i="10"/>
  <c r="J46" i="10"/>
  <c r="L52" i="10"/>
  <c r="J52" i="10"/>
  <c r="L57" i="10"/>
  <c r="J57" i="10"/>
  <c r="L62" i="10"/>
  <c r="J62" i="10"/>
  <c r="BB66" i="9"/>
  <c r="BB10" i="9"/>
  <c r="L15" i="10"/>
  <c r="J15" i="10"/>
  <c r="L19" i="10"/>
  <c r="J19" i="10"/>
  <c r="BB23" i="9"/>
  <c r="N28" i="10"/>
  <c r="J28" i="10"/>
  <c r="L28" i="10"/>
  <c r="J32" i="10"/>
  <c r="L32" i="10"/>
  <c r="BB36" i="9"/>
  <c r="L42" i="10"/>
  <c r="J42" i="10"/>
  <c r="BB47" i="9"/>
  <c r="L53" i="10"/>
  <c r="J53" i="10"/>
  <c r="BB58" i="9"/>
  <c r="L63" i="10"/>
  <c r="J63" i="10"/>
  <c r="C8" i="10"/>
  <c r="C10" i="10" s="true"/>
  <c r="BB10" i="21"/>
  <c r="D8" i="10"/>
  <c r="D10" i="10" s="true"/>
  <c r="BB10" i="22"/>
  <c r="BB36" i="24"/>
  <c r="BB49" i="24" s="true"/>
  <c r="BB68" i="24" s="true"/>
  <c r="BB66" i="26"/>
  <c r="G47" i="10"/>
  <c r="BB23" i="21"/>
  <c r="BB47" i="21"/>
  <c r="BB58" i="21"/>
  <c r="BB23" i="22"/>
  <c r="D47" i="10"/>
  <c r="BB47" i="22"/>
  <c r="BB58" i="22"/>
  <c r="BB23" i="23"/>
  <c r="E47" i="10"/>
  <c r="BB47" i="23"/>
  <c r="BB58" i="23"/>
  <c r="G36" i="10"/>
  <c r="BB36" i="25"/>
  <c r="D49" i="26"/>
  <c r="D68" i="26" s="true"/>
  <c r="H49" i="26"/>
  <c r="H68" i="26" s="true"/>
  <c r="L49" i="26"/>
  <c r="L68" i="26" s="true"/>
  <c r="P49" i="26"/>
  <c r="P68" i="26" s="true"/>
  <c r="T49" i="26"/>
  <c r="T68" i="26" s="true"/>
  <c r="X49" i="26"/>
  <c r="X68" i="26" s="true"/>
  <c r="AB49" i="26"/>
  <c r="AB68" i="26" s="true"/>
  <c r="AF49" i="26"/>
  <c r="AF68" i="26" s="true"/>
  <c r="AJ49" i="26"/>
  <c r="AJ68" i="26" s="true"/>
  <c r="AN49" i="26"/>
  <c r="AN68" i="26" s="true"/>
  <c r="AR49" i="26"/>
  <c r="AR68" i="26" s="true"/>
  <c r="AV49" i="26"/>
  <c r="AV68" i="26" s="true"/>
  <c r="AZ49" i="26"/>
  <c r="AZ68" i="26" s="true"/>
  <c r="C49" i="27"/>
  <c r="C68" i="27" s="true"/>
  <c r="G49" i="27"/>
  <c r="G68" i="27" s="true"/>
  <c r="K49" i="27"/>
  <c r="K68" i="27" s="true"/>
  <c r="O49" i="27"/>
  <c r="O68" i="27" s="true"/>
  <c r="S49" i="27"/>
  <c r="S68" i="27" s="true"/>
  <c r="W49" i="27"/>
  <c r="W68" i="27" s="true"/>
  <c r="AA49" i="27"/>
  <c r="AA68" i="27" s="true"/>
  <c r="AE49" i="27"/>
  <c r="AE68" i="27" s="true"/>
  <c r="AI49" i="27"/>
  <c r="AI68" i="27" s="true"/>
  <c r="AM49" i="27"/>
  <c r="AM68" i="27" s="true"/>
  <c r="AQ49" i="27"/>
  <c r="AQ68" i="27" s="true"/>
  <c r="AU49" i="27"/>
  <c r="AU68" i="27" s="true"/>
  <c r="AY49" i="27"/>
  <c r="AY68" i="27" s="true"/>
  <c r="BB23" i="27"/>
  <c r="BB49" i="27" s="true"/>
  <c r="BB68" i="27" s="true"/>
  <c r="BB66" i="27"/>
  <c r="M13" i="10"/>
  <c r="N13" i="10" s="true"/>
  <c r="M16" i="10"/>
  <c r="N16" i="10" s="true"/>
  <c r="M20" i="10"/>
  <c r="N20" i="10" s="true"/>
  <c r="BB36" i="21"/>
  <c r="BB54" i="21"/>
  <c r="C66" i="10"/>
  <c r="BB66" i="21"/>
  <c r="BB36" i="22"/>
  <c r="BB54" i="22"/>
  <c r="D66" i="10"/>
  <c r="BB66" i="22"/>
  <c r="BB10" i="23"/>
  <c r="BB36" i="23"/>
  <c r="BB54" i="23"/>
  <c r="E66" i="10"/>
  <c r="BB66" i="23"/>
  <c r="BB66" i="24"/>
  <c r="BB36" i="26"/>
  <c r="BB49" i="26" s="true"/>
  <c r="BB68" i="26" s="true"/>
  <c r="H23" i="10"/>
  <c r="H49" i="10" s="true"/>
  <c r="H68" i="10" s="true"/>
  <c r="M30" i="10"/>
  <c r="N30" i="10" s="true"/>
  <c r="C23" i="10"/>
  <c r="C54" i="10"/>
  <c r="C58" i="10"/>
  <c r="D54" i="10"/>
  <c r="D58" i="10"/>
  <c r="E23" i="10"/>
  <c r="E49" i="10" s="true"/>
  <c r="E54" i="10"/>
  <c r="E58" i="10"/>
  <c r="F10" i="10"/>
  <c r="M8" i="10"/>
  <c r="M10" i="10" s="true"/>
  <c r="D49" i="24"/>
  <c r="D68" i="24" s="true"/>
  <c r="H49" i="24"/>
  <c r="H68" i="24" s="true"/>
  <c r="L49" i="24"/>
  <c r="L68" i="24" s="true"/>
  <c r="P49" i="24"/>
  <c r="P68" i="24" s="true"/>
  <c r="T49" i="24"/>
  <c r="T68" i="24" s="true"/>
  <c r="X49" i="24"/>
  <c r="X68" i="24" s="true"/>
  <c r="AB49" i="24"/>
  <c r="AB68" i="24" s="true"/>
  <c r="AF49" i="24"/>
  <c r="AF68" i="24" s="true"/>
  <c r="AJ49" i="24"/>
  <c r="AJ68" i="24" s="true"/>
  <c r="AN49" i="24"/>
  <c r="AN68" i="24" s="true"/>
  <c r="AR49" i="24"/>
  <c r="AR68" i="24" s="true"/>
  <c r="AV49" i="24"/>
  <c r="AV68" i="24" s="true"/>
  <c r="AZ49" i="24"/>
  <c r="AZ68" i="24" s="true"/>
  <c r="C49" i="25"/>
  <c r="C68" i="25" s="true"/>
  <c r="G49" i="25"/>
  <c r="G68" i="25" s="true"/>
  <c r="K49" i="25"/>
  <c r="K68" i="25" s="true"/>
  <c r="O49" i="25"/>
  <c r="O68" i="25" s="true"/>
  <c r="S49" i="25"/>
  <c r="S68" i="25" s="true"/>
  <c r="W49" i="25"/>
  <c r="W68" i="25" s="true"/>
  <c r="AA49" i="25"/>
  <c r="AA68" i="25" s="true"/>
  <c r="AE49" i="25"/>
  <c r="AE68" i="25" s="true"/>
  <c r="AI49" i="25"/>
  <c r="AI68" i="25" s="true"/>
  <c r="AM49" i="25"/>
  <c r="AM68" i="25" s="true"/>
  <c r="AQ49" i="25"/>
  <c r="AQ68" i="25" s="true"/>
  <c r="AU49" i="25"/>
  <c r="AU68" i="25" s="true"/>
  <c r="AY49" i="25"/>
  <c r="AY68" i="25" s="true"/>
  <c r="G23" i="10"/>
  <c r="G49" i="10" s="true"/>
  <c r="BB47" i="25"/>
  <c r="BB66" i="25"/>
  <c r="BB36" i="27"/>
  <c r="F36" i="10"/>
  <c r="M38" i="10"/>
  <c r="M39" i="10" s="true"/>
  <c r="G54" i="10"/>
  <c r="G58" i="10"/>
  <c r="I12" i="10"/>
  <c r="I23" i="10" s="true"/>
  <c r="I49" i="10" s="true"/>
  <c r="I68" i="10" s="true"/>
  <c r="M17" i="10"/>
  <c r="N17" i="10" s="true"/>
  <c r="M21" i="10"/>
  <c r="N21" i="10" s="true"/>
  <c r="C36" i="10"/>
  <c r="M25" i="10"/>
  <c r="M33" i="10"/>
  <c r="N33" i="10" s="true"/>
  <c r="F12" i="10"/>
  <c r="M14" i="10"/>
  <c r="N14" i="10" s="true"/>
  <c r="M18" i="10"/>
  <c r="N18" i="10" s="true"/>
  <c r="M22" i="10"/>
  <c r="N22" i="10" s="true"/>
  <c r="M26" i="10"/>
  <c r="N26" i="10" s="true"/>
  <c r="M32" i="10"/>
  <c r="N32" i="10" s="true"/>
  <c r="F47" i="10"/>
  <c r="BB47" i="24"/>
  <c r="BB58" i="24"/>
  <c r="BB23" i="25"/>
  <c r="BB49" i="25" s="true"/>
  <c r="BB68" i="25" s="true"/>
  <c r="BB58" i="25"/>
  <c r="H47" i="10"/>
  <c r="BB47" i="26"/>
  <c r="BB58" i="26"/>
  <c r="I47" i="10"/>
  <c r="BB47" i="27"/>
  <c r="BB58" i="27"/>
  <c r="M15" i="10"/>
  <c r="N15" i="10" s="true"/>
  <c r="M19" i="10"/>
  <c r="N19" i="10" s="true"/>
  <c r="E36" i="10"/>
  <c r="I36" i="10"/>
  <c r="M27" i="10"/>
  <c r="N27" i="10" s="true"/>
  <c r="M31" i="10"/>
  <c r="N31" i="10" s="true"/>
  <c r="M35" i="10"/>
  <c r="N35" i="10" s="true"/>
  <c r="M41" i="10"/>
  <c r="M42" i="10"/>
  <c r="N42" i="10" s="true"/>
  <c r="M44" i="10"/>
  <c r="N44" i="10" s="true"/>
  <c r="D36" i="10"/>
  <c r="H36" i="10"/>
  <c r="K36" i="10"/>
  <c r="K49" i="10" s="true"/>
  <c r="K39" i="10"/>
  <c r="M46" i="10"/>
  <c r="N46" i="10" s="true"/>
  <c r="K47" i="10"/>
  <c r="M51" i="10"/>
  <c r="K54" i="10"/>
  <c r="M52" i="10"/>
  <c r="N52" i="10" s="true"/>
  <c r="M65" i="10"/>
  <c r="N65" i="10" s="true"/>
  <c r="D23" i="12"/>
  <c r="D47" i="12"/>
  <c r="D49" i="12" s="true"/>
  <c r="D68" i="12" s="true"/>
  <c r="M53" i="10"/>
  <c r="N53" i="10" s="true"/>
  <c r="M56" i="10"/>
  <c r="M58" i="10" s="true"/>
  <c r="M57" i="10"/>
  <c r="N57" i="10" s="true"/>
  <c r="K58" i="10"/>
  <c r="M60" i="10"/>
  <c r="N60" i="10" s="true"/>
  <c r="K66" i="10"/>
  <c r="M61" i="10"/>
  <c r="N61" i="10" s="true"/>
  <c r="M62" i="10"/>
  <c r="N62" i="10" s="true"/>
  <c r="M63" i="10"/>
  <c r="N63" i="10" s="true"/>
  <c r="M64" i="10"/>
  <c r="N64" i="10" s="true"/>
  <c r="G68" i="10" l="true"/>
  <c r="M54" i="10"/>
  <c r="N54" i="10" s="true"/>
  <c r="M36" i="10"/>
  <c r="BB49" i="23"/>
  <c r="BB68" i="23" s="true"/>
  <c r="C49" i="10"/>
  <c r="P62" i="10"/>
  <c r="Q62" i="10" s="true"/>
  <c r="O62" i="10"/>
  <c r="P57" i="10"/>
  <c r="Q57" i="10" s="true"/>
  <c r="O57" i="10"/>
  <c r="P52" i="10"/>
  <c r="Q52" i="10" s="true"/>
  <c r="O52" i="10"/>
  <c r="P46" i="10"/>
  <c r="Q46" i="10" s="true"/>
  <c r="O46" i="10"/>
  <c r="P41" i="10"/>
  <c r="J47" i="10"/>
  <c r="O47" i="10" s="true"/>
  <c r="O41" i="10"/>
  <c r="N56" i="10"/>
  <c r="L54" i="10"/>
  <c r="P45" i="10"/>
  <c r="Q45" i="10" s="true"/>
  <c r="O45" i="10"/>
  <c r="P26" i="10"/>
  <c r="Q26" i="10" s="true"/>
  <c r="O26" i="10"/>
  <c r="P21" i="10"/>
  <c r="Q21" i="10" s="true"/>
  <c r="O21" i="10"/>
  <c r="P17" i="10"/>
  <c r="Q17" i="10" s="true"/>
  <c r="O17" i="10"/>
  <c r="L10" i="10"/>
  <c r="B49" i="10"/>
  <c r="N38" i="10"/>
  <c r="P33" i="10"/>
  <c r="Q33" i="10" s="true"/>
  <c r="O33" i="10"/>
  <c r="P29" i="10"/>
  <c r="Q29" i="10" s="true"/>
  <c r="O29" i="10"/>
  <c r="P20" i="10"/>
  <c r="Q20" i="10" s="true"/>
  <c r="O20" i="10"/>
  <c r="P16" i="10"/>
  <c r="Q16" i="10" s="true"/>
  <c r="O16" i="10"/>
  <c r="L23" i="10"/>
  <c r="K68" i="10"/>
  <c r="E68" i="10"/>
  <c r="BB49" i="22"/>
  <c r="BB68" i="22" s="true"/>
  <c r="P63" i="10"/>
  <c r="Q63" i="10" s="true"/>
  <c r="O63" i="10"/>
  <c r="BB49" i="9"/>
  <c r="BB68" i="9" s="true"/>
  <c r="L47" i="10"/>
  <c r="P22" i="10"/>
  <c r="Q22" i="10" s="true"/>
  <c r="O22" i="10"/>
  <c r="P18" i="10"/>
  <c r="Q18" i="10" s="true"/>
  <c r="O18" i="10"/>
  <c r="P14" i="10"/>
  <c r="Q14" i="10" s="true"/>
  <c r="O14" i="10"/>
  <c r="N51" i="10"/>
  <c r="O13" i="10"/>
  <c r="P13" i="10"/>
  <c r="Q13" i="10" s="true"/>
  <c r="L66" i="10"/>
  <c r="B68" i="10"/>
  <c r="N66" i="10"/>
  <c r="P44" i="10"/>
  <c r="Q44" i="10" s="true"/>
  <c r="O44" i="10"/>
  <c r="N39" i="10"/>
  <c r="L39" i="10"/>
  <c r="M66" i="10"/>
  <c r="M47" i="10"/>
  <c r="N47" i="10" s="true"/>
  <c r="F23" i="10"/>
  <c r="F49" i="10" s="true"/>
  <c r="F68" i="10" s="true"/>
  <c r="M12" i="10"/>
  <c r="C68" i="10"/>
  <c r="D49" i="10"/>
  <c r="D68" i="10" s="true"/>
  <c r="P53" i="10"/>
  <c r="Q53" i="10" s="true"/>
  <c r="O53" i="10"/>
  <c r="P32" i="10"/>
  <c r="Q32" i="10" s="true"/>
  <c r="O32" i="10"/>
  <c r="P28" i="10"/>
  <c r="Q28" i="10" s="true"/>
  <c r="O28" i="10"/>
  <c r="P19" i="10"/>
  <c r="Q19" i="10" s="true"/>
  <c r="O19" i="10"/>
  <c r="P15" i="10"/>
  <c r="Q15" i="10" s="true"/>
  <c r="O15" i="10"/>
  <c r="N41" i="10"/>
  <c r="P27" i="10"/>
  <c r="Q27" i="10" s="true"/>
  <c r="O27" i="10"/>
  <c r="P65" i="10"/>
  <c r="Q65" i="10" s="true"/>
  <c r="O65" i="10"/>
  <c r="P61" i="10"/>
  <c r="Q61" i="10" s="true"/>
  <c r="O61" i="10"/>
  <c r="P56" i="10"/>
  <c r="J58" i="10"/>
  <c r="O58" i="10" s="true"/>
  <c r="O56" i="10"/>
  <c r="P34" i="10"/>
  <c r="Q34" i="10" s="true"/>
  <c r="O34" i="10"/>
  <c r="P30" i="10"/>
  <c r="Q30" i="10" s="true"/>
  <c r="O30" i="10"/>
  <c r="J8" i="10"/>
  <c r="J36" i="10"/>
  <c r="O36" i="10" s="true"/>
  <c r="P25" i="10"/>
  <c r="O25" i="10"/>
  <c r="N36" i="10"/>
  <c r="L36" i="10"/>
  <c r="J12" i="10"/>
  <c r="BB49" i="21"/>
  <c r="BB68" i="21" s="true"/>
  <c r="P42" i="10"/>
  <c r="Q42" i="10" s="true"/>
  <c r="O42" i="10"/>
  <c r="P35" i="10"/>
  <c r="Q35" i="10" s="true"/>
  <c r="O35" i="10"/>
  <c r="P31" i="10"/>
  <c r="Q31" i="10" s="true"/>
  <c r="O31" i="10"/>
  <c r="O9" i="10"/>
  <c r="P9" i="10"/>
  <c r="Q9" i="10" s="true"/>
  <c r="L58" i="10"/>
  <c r="N58" i="10"/>
  <c r="P51" i="10"/>
  <c r="J54" i="10"/>
  <c r="O54" i="10" s="true"/>
  <c r="O51" i="10"/>
  <c r="N8" i="10"/>
  <c r="N10" i="10" s="true"/>
  <c r="P64" i="10"/>
  <c r="Q64" i="10" s="true"/>
  <c r="O64" i="10"/>
  <c r="P60" i="10"/>
  <c r="J66" i="10"/>
  <c r="O60" i="10"/>
  <c r="J39" i="10"/>
  <c r="O39" i="10" s="true"/>
  <c r="P38" i="10"/>
  <c r="O38" i="10"/>
  <c r="N25" i="10"/>
  <c r="P54" i="10" l="true"/>
  <c r="Q54" i="10" s="true"/>
  <c r="Q51" i="10"/>
  <c r="O8" i="10"/>
  <c r="J10" i="10"/>
  <c r="P8" i="10"/>
  <c r="M23" i="10"/>
  <c r="N12" i="10"/>
  <c r="O66" i="10"/>
  <c r="L49" i="10"/>
  <c r="P47" i="10"/>
  <c r="Q47" i="10" s="true"/>
  <c r="Q41" i="10"/>
  <c r="O12" i="10"/>
  <c r="J23" i="10"/>
  <c r="O23" i="10" s="true"/>
  <c r="P12" i="10"/>
  <c r="P39" i="10"/>
  <c r="Q39" i="10" s="true"/>
  <c r="Q38" i="10"/>
  <c r="P36" i="10"/>
  <c r="Q36" i="10" s="true"/>
  <c r="Q25" i="10"/>
  <c r="P66" i="10"/>
  <c r="Q60" i="10"/>
  <c r="P58" i="10"/>
  <c r="Q58" i="10" s="true"/>
  <c r="Q56" i="10"/>
  <c r="L68" i="10"/>
  <c r="P10" i="10" l="true"/>
  <c r="Q8" i="10"/>
  <c r="J49" i="10"/>
  <c r="O10" i="10"/>
  <c r="Q66" i="10"/>
  <c r="P23" i="10"/>
  <c r="Q23" i="10" s="true"/>
  <c r="Q12" i="10"/>
  <c r="M49" i="10"/>
  <c r="N23" i="10"/>
  <c r="O49" i="10" l="true"/>
  <c r="O68" i="10" s="true"/>
  <c r="J68" i="10"/>
  <c r="N49" i="10"/>
  <c r="N68" i="10" s="true"/>
  <c r="M68" i="10"/>
  <c r="P49" i="10"/>
  <c r="Q10" i="10"/>
  <c r="Q49" i="10" l="true"/>
  <c r="Q68" i="10" s="true"/>
  <c r="P68" i="10"/>
</calcChain>
</file>

<file path=xl/sharedStrings.xml><?xml version="1.0" encoding="utf-8"?>
<sst xmlns="http://schemas.openxmlformats.org/spreadsheetml/2006/main" count="1650" uniqueCount="121">
  <si>
    <t>Mitarbeiterauslastung</t>
  </si>
  <si>
    <t>Zeitraum</t>
  </si>
  <si>
    <t>Name</t>
  </si>
  <si>
    <t>Jobs (A)</t>
  </si>
  <si>
    <t>h</t>
  </si>
  <si>
    <t>Geschäftsführung</t>
  </si>
  <si>
    <t>Beratung</t>
  </si>
  <si>
    <t>Kreative</t>
  </si>
  <si>
    <t>Produktion</t>
  </si>
  <si>
    <t>Text</t>
  </si>
  <si>
    <t>Gesamt 
erfasst</t>
  </si>
  <si>
    <t>Soll (C)</t>
  </si>
  <si>
    <t>Job (A/C)</t>
  </si>
  <si>
    <t>%</t>
  </si>
  <si>
    <t>Casenobe, Cecile</t>
  </si>
  <si>
    <t>Martin, Monika</t>
  </si>
  <si>
    <t>Verwaltung</t>
  </si>
  <si>
    <t>Hovenbitzer, Christian</t>
  </si>
  <si>
    <t>Auszubildende/Trainee</t>
  </si>
  <si>
    <t>Summe 1</t>
  </si>
  <si>
    <t>Kundenjobs</t>
  </si>
  <si>
    <t>Gesamt</t>
  </si>
  <si>
    <t>Gesamt erfasst</t>
  </si>
  <si>
    <t>Leerlauf</t>
  </si>
  <si>
    <t>Interne Jobs</t>
  </si>
  <si>
    <t>Feiertage</t>
  </si>
  <si>
    <t>Überstunden-Abbau</t>
  </si>
  <si>
    <t>Pitch/ Neugeschäft</t>
  </si>
  <si>
    <t>Soll-Stunden abzgl. Urlaub/Krankheit/Feiertag</t>
  </si>
  <si>
    <t>Soll-Stunden inkl. Urlaub/Krankheit/Feiertag</t>
  </si>
  <si>
    <t>differenz Soll/Ist</t>
  </si>
  <si>
    <t xml:space="preserve"> </t>
  </si>
  <si>
    <t>Gesamt erfasste Std. abzgl. Urlaub/Krankheit/Feiertag</t>
  </si>
  <si>
    <t>Wochen</t>
  </si>
  <si>
    <t>Stunden</t>
  </si>
  <si>
    <t>SollStd</t>
  </si>
  <si>
    <t>Summe I</t>
  </si>
  <si>
    <t>Summe II</t>
  </si>
  <si>
    <t>Urlaub</t>
  </si>
  <si>
    <t>Krankheit</t>
  </si>
  <si>
    <t>Summe 2</t>
  </si>
  <si>
    <t>Görgens, Peter</t>
  </si>
  <si>
    <t>Stegen, Svenja</t>
  </si>
  <si>
    <t xml:space="preserve">Marso, David </t>
  </si>
  <si>
    <t xml:space="preserve">Ninova, Hristina </t>
  </si>
  <si>
    <t xml:space="preserve">Rinklin, Ingrid </t>
  </si>
  <si>
    <t xml:space="preserve">Zahn, Bianca </t>
  </si>
  <si>
    <t xml:space="preserve">Lutz, Richard </t>
  </si>
  <si>
    <t xml:space="preserve">Uliczka, Robert </t>
  </si>
  <si>
    <t xml:space="preserve">Krüger, Vanessa </t>
  </si>
  <si>
    <t>Pöttgen, Melissa</t>
  </si>
  <si>
    <t xml:space="preserve">Riklin, Ingrid </t>
  </si>
  <si>
    <t>Schneider, Theresa</t>
  </si>
  <si>
    <t>Tusker, Nadine</t>
  </si>
  <si>
    <t>Zeuner, Nicole</t>
  </si>
  <si>
    <t>PR</t>
  </si>
  <si>
    <t>Depcik, Farah</t>
  </si>
  <si>
    <t>Kazior, Melanie</t>
  </si>
  <si>
    <t>Bahr, Sebastian</t>
  </si>
  <si>
    <t>Fischel-Petrovic, Nadja</t>
  </si>
  <si>
    <t>01.01.19-30.12.19 (52 Wochen)</t>
  </si>
  <si>
    <t>Heidemann, Thorsten</t>
  </si>
  <si>
    <t>01.01.19-31.12.19 (52 Wochen)</t>
  </si>
  <si>
    <t>Bedbur, Ruth</t>
  </si>
  <si>
    <t>Henning, Stefan</t>
  </si>
  <si>
    <t>Golling, Sarah</t>
  </si>
  <si>
    <t>Lübke, Anja</t>
  </si>
  <si>
    <t>04.03.-10.03.19</t>
  </si>
  <si>
    <t>11.03.-17.03.19</t>
  </si>
  <si>
    <t>18.03.-24.03.19</t>
  </si>
  <si>
    <t>25.03.-31.03.19</t>
  </si>
  <si>
    <t>01.04.-07.04.19</t>
  </si>
  <si>
    <t>08.04.-14.04.19</t>
  </si>
  <si>
    <t>15.04.-21.04.19</t>
  </si>
  <si>
    <t>22.04.-28.04.19</t>
  </si>
  <si>
    <t>29.04.-05.05.19</t>
  </si>
  <si>
    <t>06.05.-12.05.19</t>
  </si>
  <si>
    <t>13.05.-19.05.19</t>
  </si>
  <si>
    <t>20.05.-26.05.19</t>
  </si>
  <si>
    <t>27.05.-02.06.19</t>
  </si>
  <si>
    <t>03.06.-09.06.19</t>
  </si>
  <si>
    <t>25.02.-03.03.19</t>
  </si>
  <si>
    <t>18.02.-24.02.19</t>
  </si>
  <si>
    <t>11.02.-17.02.19</t>
  </si>
  <si>
    <t>04.02.-10.02.19</t>
  </si>
  <si>
    <t>28.01.-03.02.19</t>
  </si>
  <si>
    <t>21.01.-27.01.19</t>
  </si>
  <si>
    <t>14.01.-20.01.19</t>
  </si>
  <si>
    <t>07.01.-13.01.19</t>
  </si>
  <si>
    <t>01.01.-06.01.19</t>
  </si>
  <si>
    <t>bis hier Christian</t>
  </si>
  <si>
    <t>Neujahr</t>
  </si>
  <si>
    <t>Rosenmontag</t>
  </si>
  <si>
    <t>Karfreitag</t>
  </si>
  <si>
    <t>Ostermontag</t>
  </si>
  <si>
    <t>Maifeiertag</t>
  </si>
  <si>
    <t>Gesamt 2019</t>
  </si>
  <si>
    <t>10.06-16.06.19</t>
  </si>
  <si>
    <t>17.06-23.06.19</t>
  </si>
  <si>
    <t>24.06-30.06.19</t>
  </si>
  <si>
    <t>Heckers, Sandra</t>
  </si>
  <si>
    <t>01.07-07.07.19</t>
  </si>
  <si>
    <t>08.07-14.07.19</t>
  </si>
  <si>
    <t>15.07-21.07.19</t>
  </si>
  <si>
    <t>Mehler, Martin</t>
  </si>
  <si>
    <t>Backes, Leona</t>
  </si>
  <si>
    <t>Herchenhan, Thomas</t>
  </si>
  <si>
    <t>Keuthmann, Maike</t>
  </si>
  <si>
    <t>Kremer, Volker</t>
  </si>
  <si>
    <t>Schoess, Susanne</t>
  </si>
  <si>
    <t>Ebner, Arne</t>
  </si>
  <si>
    <t>Grikschas, Sven</t>
  </si>
  <si>
    <t>Marx, André</t>
  </si>
  <si>
    <t>Slava, Petra</t>
  </si>
  <si>
    <t>Tripler, Roman</t>
  </si>
  <si>
    <t>Kersting, Harald</t>
  </si>
  <si>
    <t>Esen, Susanne</t>
  </si>
  <si>
    <t>Friedrich, Jürgen</t>
  </si>
  <si>
    <t>Hantke, Sabine</t>
  </si>
  <si>
    <t>Lütke, Doris</t>
  </si>
  <si>
    <t>Marx, Andre</t>
  </si>
</sst>
</file>

<file path=xl/styles.xml><?xml version="1.0" encoding="utf-8"?>
<styleSheet xmlns="http://schemas.openxmlformats.org/spreadsheetml/2006/main">
  <fonts count="2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>false</b>
      <color theme="1"/>
      <sz val="12"/>
      <scheme val="minor"/>
    </font>
    <font>
      <name val="Arial"/>
      <family val="2"/>
      <color theme="1"/>
      <sz val="12"/>
    </font>
    <font>
      <name val="Arial"/>
      <family val="2"/>
      <sz val="12"/>
    </font>
    <font>
      <name val="Arial"/>
      <family val="2"/>
      <b>false</b>
      <color theme="1"/>
      <sz val="12"/>
    </font>
    <font>
      <name val="Calibri"/>
      <family val="2"/>
      <sz val="8"/>
      <scheme val="minor"/>
    </font>
    <font>
      <name val="Calibri"/>
      <family val="2"/>
      <color theme="10"/>
      <sz val="12"/>
      <u val=""/>
      <scheme val="minor"/>
    </font>
    <font>
      <name val="Calibri"/>
      <family val="2"/>
      <color theme="11"/>
      <sz val="12"/>
      <u val=""/>
      <scheme val="minor"/>
    </font>
    <font>
      <name val="Calibri"/>
      <family val="2"/>
      <b>false</b>
      <color rgb="FF000000"/>
      <sz val="12"/>
      <scheme val="minor"/>
    </font>
    <font>
      <name val="Calibri"/>
      <family val="2"/>
      <color rgb="FF000000"/>
      <sz val="12"/>
      <scheme val="minor"/>
    </font>
    <font>
      <name val="Arial"/>
      <family val="2"/>
      <color rgb="FF000000"/>
      <sz val="12"/>
    </font>
    <font>
      <name val="Calibri"/>
      <family val="2"/>
      <b>false</b>
      <color theme="1"/>
      <sz val="8"/>
      <scheme val="minor"/>
    </font>
    <font>
      <name val="Calibri"/>
      <family val="2"/>
      <color theme="1"/>
      <sz val="8"/>
      <scheme val="minor"/>
    </font>
    <font>
      <name val="Arial"/>
      <family val="2"/>
      <color theme="1"/>
      <sz val="8"/>
    </font>
    <font>
      <name val="Arial"/>
      <family val="2"/>
      <b>false</b>
      <color theme="1"/>
      <sz val="8"/>
    </font>
    <font>
      <name val="Arial"/>
      <family val="2"/>
      <color rgb="FF000000"/>
      <sz val="8"/>
    </font>
    <font>
      <name val="Arial"/>
      <family val="2"/>
      <b>false</b>
      <color theme="1"/>
      <sz val="9"/>
    </font>
    <font>
      <name val="Calibri"/>
      <family val="2"/>
      <b>false</b>
      <color theme="1"/>
      <sz val="9"/>
      <scheme val="minor"/>
    </font>
    <font>
      <name val="Arial"/>
      <family val="2"/>
      <color theme="1"/>
      <sz val="8"/>
    </font>
    <font>
      <name val="Arial"/>
      <family val="2"/>
      <color theme="1"/>
      <sz val="12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 tint="-0.1499984740745262"/>
        <bgColor indexed="64"/>
      </patternFill>
    </fill>
  </fills>
  <borders count="26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/>
      <bottom/>
      <diagonal/>
    </border>
    <border>
      <left/>
      <right style="medium">
        <color auto="true"/>
      </right>
      <top/>
      <bottom/>
      <diagonal/>
    </border>
    <border>
      <left style="medium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thin">
        <color auto="true"/>
      </bottom>
      <diagonal/>
    </border>
    <border>
      <left/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/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</borders>
  <cellStyleXfs count="32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</cellStyleXfs>
  <cellXfs count="137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8" numFmtId="0" xfId="0"/>
    <xf applyAlignment="true" applyBorder="true" applyFill="false" applyFont="true" applyNumberFormat="false" applyProtection="false" borderId="1" fillId="0" fontId="8" numFmtId="0" xfId="0">
      <alignment horizontal="center"/>
    </xf>
    <xf applyAlignment="true" applyBorder="true" applyFill="false" applyFont="true" applyNumberFormat="false" applyProtection="false" borderId="2" fillId="0" fontId="8" numFmtId="0" xfId="0">
      <alignment horizontal="center"/>
    </xf>
    <xf applyAlignment="true" applyBorder="true" applyFill="false" applyFont="true" applyNumberFormat="false" applyProtection="false" borderId="0" fillId="0" fontId="8" numFmtId="0" xfId="0">
      <alignment horizontal="center"/>
    </xf>
    <xf applyAlignment="false" applyBorder="false" applyFill="false" applyFont="true" applyNumberFormat="false" applyProtection="false" borderId="0" fillId="0" fontId="9" numFmtId="0" xfId="0"/>
    <xf applyAlignment="false" applyBorder="false" applyFill="false" applyFont="true" applyNumberFormat="true" applyProtection="false" borderId="0" fillId="0" fontId="7" numFmtId="4" xfId="0"/>
    <xf applyAlignment="false" applyBorder="true" applyFill="false" applyFont="true" applyNumberFormat="false" applyProtection="false" borderId="2" fillId="0" fontId="11" numFmtId="0" xfId="0"/>
    <xf applyAlignment="false" applyBorder="false" applyFill="false" applyFont="true" applyNumberFormat="true" applyProtection="false" borderId="0" fillId="0" fontId="8" numFmtId="4" xfId="0"/>
    <xf applyAlignment="false" applyBorder="false" applyFill="true" applyFont="true" applyNumberFormat="false" applyProtection="false" borderId="0" fillId="0" fontId="9" numFmtId="0" xfId="0"/>
    <xf applyAlignment="false" applyBorder="false" applyFill="true" applyFont="true" applyNumberFormat="true" applyProtection="false" borderId="0" fillId="0" fontId="7" numFmtId="4" xfId="0"/>
    <xf applyAlignment="false" applyBorder="true" applyFill="false" applyFont="true" applyNumberFormat="false" applyProtection="false" borderId="0" fillId="0" fontId="11" numFmtId="0" xfId="0"/>
    <xf applyAlignment="true" applyBorder="true" applyFill="false" applyFont="true" applyNumberFormat="false" applyProtection="false" borderId="2" fillId="0" fontId="8" numFmtId="0" xfId="0">
      <alignment horizontal="center" wrapText="true"/>
    </xf>
    <xf applyAlignment="false" applyBorder="true" applyFill="false" applyFont="false" applyNumberFormat="false" applyProtection="false" borderId="3" fillId="0" fontId="0" numFmtId="0" xfId="0"/>
    <xf applyAlignment="false" applyBorder="true" applyFill="false" applyFont="true" applyNumberFormat="true" applyProtection="false" borderId="4" fillId="0" fontId="8" numFmtId="4" xfId="0"/>
    <xf applyAlignment="false" applyBorder="true" applyFill="false" applyFont="true" applyNumberFormat="true" applyProtection="false" borderId="2" fillId="0" fontId="8" numFmtId="4" xfId="0"/>
    <xf applyAlignment="false" applyBorder="true" applyFill="false" applyFont="true" applyNumberFormat="true" applyProtection="false" borderId="0" fillId="0" fontId="8" numFmtId="4" xfId="0"/>
    <xf applyAlignment="false" applyBorder="tru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5" numFmtId="0" xfId="0"/>
    <xf applyAlignment="false" applyBorder="false" applyFill="false" applyFont="true" applyNumberFormat="true" applyProtection="false" borderId="0" fillId="0" fontId="6" numFmtId="4" xfId="0"/>
    <xf applyAlignment="false" applyBorder="false" applyFill="true" applyFont="true" applyNumberFormat="true" applyProtection="false" borderId="0" fillId="0" fontId="6" numFmtId="4" xfId="0"/>
    <xf applyAlignment="false" applyBorder="false" applyFill="false" applyFont="true" applyNumberFormat="true" applyProtection="false" borderId="0" fillId="0" fontId="5" numFmtId="4" xfId="0"/>
    <xf applyAlignment="false" applyBorder="false" applyFill="true" applyFont="true" applyNumberFormat="true" applyProtection="false" borderId="0" fillId="0" fontId="5" numFmtId="4" xfId="0"/>
    <xf applyAlignment="false" applyBorder="false" applyFill="false" applyFont="true" applyNumberFormat="true" applyProtection="false" borderId="0" fillId="0" fontId="0" numFmtId="4" xfId="0"/>
    <xf applyAlignment="false" applyBorder="false" applyFill="false" applyFont="true" applyNumberFormat="true" applyProtection="false" borderId="0" fillId="0" fontId="4" numFmtId="4" xfId="0"/>
    <xf applyAlignment="false" applyBorder="false" applyFill="true" applyFont="true" applyNumberFormat="true" applyProtection="false" borderId="0" fillId="0" fontId="4" numFmtId="4" xfId="0"/>
    <xf applyAlignment="false" applyBorder="false" applyFill="false" applyFont="true" applyNumberFormat="true" applyProtection="false" borderId="0" fillId="0" fontId="3" numFmtId="4" xfId="0"/>
    <xf applyAlignment="false" applyBorder="false" applyFill="true" applyFont="true" applyNumberFormat="true" applyProtection="false" borderId="0" fillId="0" fontId="3" numFmtId="4" xfId="0"/>
    <xf applyAlignment="false" applyBorder="false" applyFill="false" applyFont="true" applyNumberFormat="false" applyProtection="false" borderId="0" fillId="0" fontId="10" numFmtId="0" xfId="0"/>
    <xf applyAlignment="false" applyBorder="false" applyFill="false" applyFont="true" applyNumberFormat="true" applyProtection="false" borderId="0" fillId="0" fontId="2" numFmtId="4" xfId="0"/>
    <xf applyAlignment="false" applyBorder="false" applyFill="true" applyFont="true" applyNumberFormat="true" applyProtection="false" borderId="0" fillId="0" fontId="2" numFmtId="4" xfId="0"/>
    <xf applyAlignment="false" applyBorder="true" applyFill="false" applyFont="true" applyNumberFormat="true" applyProtection="false" borderId="0" fillId="0" fontId="0" numFmtId="4" xfId="0"/>
    <xf applyAlignment="false" applyBorder="true" applyFill="false" applyFont="true" applyNumberFormat="false" applyProtection="false" borderId="0" fillId="0" fontId="9" numFmtId="0" xfId="0"/>
    <xf applyAlignment="false" applyBorder="true" applyFill="false" applyFont="true" applyNumberFormat="false" applyProtection="false" borderId="1" fillId="0" fontId="11" numFmtId="0" xfId="0"/>
    <xf applyAlignment="false" applyBorder="true" applyFill="false" applyFont="true" applyNumberFormat="false" applyProtection="false" borderId="20" fillId="0" fontId="8" numFmtId="0" xfId="0"/>
    <xf applyAlignment="false" applyBorder="true" applyFill="true" applyFont="true" applyNumberFormat="true" applyProtection="false" borderId="0" fillId="0" fontId="0" numFmtId="4" xfId="0"/>
    <xf applyAlignment="false" applyBorder="false" applyFill="true" applyFont="true" applyNumberFormat="false" applyProtection="false" borderId="0" fillId="0" fontId="17" numFmtId="0" xfId="0"/>
    <xf applyAlignment="false" applyBorder="false" applyFill="true" applyFont="true" applyNumberFormat="true" applyProtection="false" borderId="0" fillId="0" fontId="0" numFmtId="4" xfId="0"/>
    <xf applyAlignment="false" applyBorder="false" applyFill="true" applyFont="true" applyNumberFormat="true" applyProtection="false" borderId="0" fillId="0" fontId="1" numFmtId="4" xfId="0"/>
    <xf applyAlignment="false" applyBorder="false" applyFill="false" applyFont="true" applyNumberFormat="false" applyProtection="false" borderId="0" fillId="0" fontId="18" numFmtId="0" xfId="0"/>
    <xf applyAlignment="false" applyBorder="false" applyFill="false" applyFont="true" applyNumberFormat="false" applyProtection="false" borderId="0" fillId="0" fontId="19" numFmtId="0" xfId="0"/>
    <xf applyAlignment="true" applyBorder="true" applyFill="false" applyFont="true" applyNumberFormat="false" applyProtection="false" borderId="1" fillId="0" fontId="18" numFmtId="0" xfId="0">
      <alignment horizontal="center"/>
    </xf>
    <xf applyAlignment="true" applyBorder="true" applyFill="false" applyFont="true" applyNumberFormat="false" applyProtection="false" borderId="2" fillId="0" fontId="18" numFmtId="0" xfId="0">
      <alignment horizontal="center" vertical="center" wrapText="true"/>
    </xf>
    <xf applyAlignment="true" applyBorder="true" applyFill="false" applyFont="true" applyNumberFormat="false" applyProtection="false" borderId="1" fillId="0" fontId="18" numFmtId="0" xfId="0">
      <alignment horizontal="center" wrapText="true"/>
    </xf>
    <xf applyAlignment="true" applyBorder="true" applyFill="false" applyFont="true" applyNumberFormat="false" applyProtection="false" borderId="7" fillId="0" fontId="18" numFmtId="0" xfId="0">
      <alignment horizontal="center"/>
    </xf>
    <xf applyAlignment="true" applyBorder="true" applyFill="false" applyFont="true" applyNumberFormat="false" applyProtection="false" borderId="8" fillId="0" fontId="18" numFmtId="0" xfId="0">
      <alignment horizontal="center"/>
    </xf>
    <xf applyAlignment="true" applyBorder="true" applyFill="false" applyFont="true" applyNumberFormat="false" applyProtection="false" borderId="0" fillId="0" fontId="18" numFmtId="0" xfId="0">
      <alignment horizontal="center"/>
    </xf>
    <xf applyAlignment="false" applyBorder="true" applyFill="false" applyFont="true" applyNumberFormat="false" applyProtection="false" borderId="9" fillId="0" fontId="19" numFmtId="0" xfId="0"/>
    <xf applyAlignment="false" applyBorder="true" applyFill="false" applyFont="true" applyNumberFormat="false" applyProtection="false" borderId="10" fillId="0" fontId="19" numFmtId="0" xfId="0"/>
    <xf applyAlignment="false" applyBorder="true" applyFill="false" applyFont="true" applyNumberFormat="false" applyProtection="false" borderId="0" fillId="0" fontId="19" numFmtId="0" xfId="0"/>
    <xf applyAlignment="false" applyBorder="false" applyFill="false" applyFont="true" applyNumberFormat="false" applyProtection="false" borderId="0" fillId="0" fontId="20" numFmtId="0" xfId="0"/>
    <xf applyAlignment="false" applyBorder="false" applyFill="false" applyFont="true" applyNumberFormat="true" applyProtection="false" borderId="0" fillId="0" fontId="19" numFmtId="4" xfId="0"/>
    <xf applyAlignment="false" applyBorder="true" applyFill="false" applyFont="true" applyNumberFormat="true" applyProtection="false" borderId="9" fillId="0" fontId="19" numFmtId="4" xfId="0"/>
    <xf applyAlignment="false" applyBorder="true" applyFill="false" applyFont="true" applyNumberFormat="true" applyProtection="false" borderId="10" fillId="0" fontId="19" numFmtId="10" xfId="0"/>
    <xf applyAlignment="false" applyBorder="true" applyFill="false" applyFont="true" applyNumberFormat="false" applyProtection="false" borderId="2" fillId="0" fontId="21" numFmtId="0" xfId="0"/>
    <xf applyAlignment="false" applyBorder="true" applyFill="false" applyFont="true" applyNumberFormat="true" applyProtection="false" borderId="4" fillId="0" fontId="18" numFmtId="4" xfId="0"/>
    <xf applyAlignment="false" applyBorder="true" applyFill="false" applyFont="true" applyNumberFormat="true" applyProtection="false" borderId="11" fillId="0" fontId="18" numFmtId="4" xfId="0"/>
    <xf applyAlignment="false" applyBorder="true" applyFill="false" applyFont="true" applyNumberFormat="true" applyProtection="false" borderId="12" fillId="0" fontId="18" numFmtId="10" xfId="0"/>
    <xf applyAlignment="false" applyBorder="false" applyFill="true" applyFont="true" applyNumberFormat="false" applyProtection="false" borderId="0" fillId="0" fontId="20" numFmtId="0" xfId="0"/>
    <xf applyAlignment="false" applyBorder="true" applyFill="false" applyFont="true" applyNumberFormat="false" applyProtection="false" borderId="0" fillId="0" fontId="21" numFmtId="0" xfId="0"/>
    <xf applyAlignment="false" applyBorder="false" applyFill="true" applyFont="true" applyNumberFormat="false" applyProtection="false" borderId="0" fillId="0" fontId="22" numFmtId="0" xfId="0"/>
    <xf applyAlignment="false" applyBorder="true" applyFill="true" applyFont="true" applyNumberFormat="true" applyProtection="false" borderId="9" fillId="0" fontId="19" numFmtId="4" xfId="0"/>
    <xf applyAlignment="false" applyBorder="true" applyFill="true" applyFont="true" applyNumberFormat="true" applyProtection="false" borderId="10" fillId="0" fontId="19" numFmtId="10" xfId="0"/>
    <xf applyAlignment="false" applyBorder="true" applyFill="false" applyFont="true" applyNumberFormat="true" applyProtection="false" borderId="9" fillId="0" fontId="18" numFmtId="4" xfId="0"/>
    <xf applyAlignment="false" applyBorder="true" applyFill="false" applyFont="true" applyNumberFormat="false" applyProtection="false" borderId="5" fillId="0" fontId="21" numFmtId="0" xfId="0"/>
    <xf applyAlignment="false" applyBorder="true" applyFill="false" applyFont="true" applyNumberFormat="true" applyProtection="false" borderId="5" fillId="0" fontId="18" numFmtId="4" xfId="0"/>
    <xf applyAlignment="false" applyBorder="true" applyFill="false" applyFont="true" applyNumberFormat="true" applyProtection="false" borderId="13" fillId="0" fontId="18" numFmtId="4" xfId="0"/>
    <xf applyAlignment="false" applyBorder="true" applyFill="true" applyFont="true" applyNumberFormat="true" applyProtection="false" borderId="14" fillId="0" fontId="18" numFmtId="10" xfId="0"/>
    <xf applyAlignment="false" applyBorder="true" applyFill="false" applyFont="true" applyNumberFormat="false" applyProtection="false" borderId="3" fillId="0" fontId="19" numFmtId="0" xfId="0"/>
    <xf applyAlignment="false" applyBorder="true" applyFill="false" applyFont="true" applyNumberFormat="true" applyProtection="false" borderId="3" fillId="0" fontId="19" numFmtId="4" xfId="0"/>
    <xf applyAlignment="false" applyBorder="true" applyFill="false" applyFont="true" applyNumberFormat="true" applyProtection="false" borderId="0" fillId="0" fontId="18" numFmtId="4" xfId="0"/>
    <xf applyAlignment="false" applyBorder="true" applyFill="true" applyFont="true" applyNumberFormat="true" applyProtection="false" borderId="10" fillId="0" fontId="18" numFmtId="10" xfId="0"/>
    <xf applyAlignment="false" applyBorder="true" applyFill="false" applyFont="true" applyNumberFormat="true" applyProtection="false" borderId="0" fillId="0" fontId="19" numFmtId="4" xfId="0"/>
    <xf applyAlignment="false" applyBorder="true" applyFill="false" applyFont="true" applyNumberFormat="true" applyProtection="false" borderId="1" fillId="0" fontId="18" numFmtId="4" xfId="0"/>
    <xf applyAlignment="false" applyBorder="true" applyFill="false" applyFont="true" applyNumberFormat="true" applyProtection="false" borderId="17" fillId="0" fontId="18" numFmtId="4" xfId="0"/>
    <xf applyAlignment="false" applyBorder="true" applyFill="false" applyFont="true" applyNumberFormat="true" applyProtection="false" borderId="18" fillId="0" fontId="18" numFmtId="10" xfId="0"/>
    <xf applyAlignment="false" applyBorder="true" applyFill="false" applyFont="true" applyNumberFormat="true" applyProtection="false" borderId="19" fillId="0" fontId="18" numFmtId="10" xfId="0"/>
    <xf applyAlignment="false" applyBorder="false" applyFill="true" applyFont="true" applyNumberFormat="true" applyProtection="false" borderId="0" fillId="0" fontId="8" numFmtId="4" xfId="0"/>
    <xf applyAlignment="false" applyBorder="false" applyFill="false" applyFont="true" applyNumberFormat="false" applyProtection="false" borderId="0" fillId="0" fontId="0" numFmtId="0" xfId="0"/>
    <xf applyAlignment="false" applyBorder="true" applyFill="false" applyFont="true" applyNumberFormat="false" applyProtection="false" borderId="4" fillId="0" fontId="0" numFmtId="0" xfId="0"/>
    <xf applyAlignment="false" applyBorder="true" applyFill="false" applyFont="true" applyNumberFormat="false" applyProtection="false" borderId="20" fillId="0" fontId="0" numFmtId="0" xfId="0"/>
    <xf applyAlignment="false" applyBorder="false" applyFill="true" applyFont="true" applyNumberFormat="false" applyProtection="false" borderId="0" fillId="0" fontId="0" numFmtId="0" xfId="0"/>
    <xf applyAlignment="false" applyBorder="true" applyFill="false" applyFont="true" applyNumberFormat="false" applyProtection="false" borderId="5" fillId="0" fontId="11" numFmtId="0" xfId="0"/>
    <xf applyAlignment="false" applyBorder="true" applyFill="true" applyFont="true" applyNumberFormat="false" applyProtection="false" borderId="0" fillId="0" fontId="0" numFmtId="0" xfId="0"/>
    <xf applyAlignment="false" applyBorder="true" applyFill="true" applyFont="true" applyNumberFormat="false" applyProtection="false" borderId="0" fillId="0" fontId="8" numFmtId="0" xfId="0"/>
    <xf applyAlignment="false" applyBorder="true" applyFill="true" applyFont="true" applyNumberFormat="false" applyProtection="false" borderId="0" fillId="0" fontId="16" numFmtId="0" xfId="0"/>
    <xf applyAlignment="false" applyBorder="true" applyFill="false" applyFont="true" applyNumberFormat="false" applyProtection="false" borderId="0" fillId="0" fontId="8" numFmtId="0" xfId="0"/>
    <xf applyAlignment="false" applyBorder="true" applyFill="false" applyFont="true" applyNumberFormat="false" applyProtection="false" borderId="21" fillId="0" fontId="11" numFmtId="0" xfId="0"/>
    <xf applyAlignment="false" applyBorder="true" applyFill="false" applyFont="true" applyNumberFormat="true" applyProtection="false" borderId="23" fillId="0" fontId="18" numFmtId="10" xfId="0"/>
    <xf applyAlignment="false" applyBorder="true" applyFill="false" applyFont="true" applyNumberFormat="true" applyProtection="false" borderId="23" fillId="0" fontId="18" numFmtId="4" xfId="0"/>
    <xf applyAlignment="false" applyBorder="true" applyFill="false" applyFont="true" applyNumberFormat="false" applyProtection="false" borderId="22" fillId="0" fontId="19" numFmtId="0" xfId="0"/>
    <xf applyAlignment="false" applyBorder="true" applyFill="false" applyFont="true" applyNumberFormat="false" applyProtection="false" borderId="24" fillId="0" fontId="19" numFmtId="0" xfId="0"/>
    <xf applyAlignment="false" applyBorder="true" applyFill="false" applyFont="true" applyNumberFormat="true" applyProtection="false" borderId="12" fillId="0" fontId="18" numFmtId="4" xfId="0"/>
    <xf applyAlignment="false" applyBorder="true" applyFill="false" applyFont="true" applyNumberFormat="true" applyProtection="false" borderId="8" fillId="0" fontId="18" numFmtId="10" xfId="0"/>
    <xf applyAlignment="true" applyBorder="true" applyFill="false" applyFont="true" applyNumberFormat="false" applyProtection="false" borderId="11" fillId="0" fontId="18" numFmtId="0" xfId="0">
      <alignment horizontal="center"/>
    </xf>
    <xf applyAlignment="false" applyBorder="true" applyFill="false" applyFont="true" applyNumberFormat="true" applyProtection="false" borderId="24" fillId="0" fontId="19" numFmtId="4" xfId="0"/>
    <xf applyAlignment="false" applyBorder="true" applyFill="false" applyFont="true" applyNumberFormat="true" applyProtection="false" borderId="23" fillId="0" fontId="19" numFmtId="4" xfId="0"/>
    <xf applyAlignment="false" applyBorder="true" applyFill="true" applyFont="true" applyNumberFormat="true" applyProtection="false" borderId="21" fillId="0" fontId="18" numFmtId="10" xfId="0"/>
    <xf applyAlignment="false" applyBorder="true" applyFill="false" applyFont="true" applyNumberFormat="true" applyProtection="false" borderId="25" fillId="0" fontId="19" numFmtId="4" xfId="0"/>
    <xf applyAlignment="true" applyBorder="true" applyFill="true" applyFont="true" applyNumberFormat="false" applyProtection="false" borderId="2" fillId="0" fontId="18" numFmtId="0" xfId="0">
      <alignment horizontal="center"/>
    </xf>
    <xf applyAlignment="false" applyBorder="true" applyFill="false" applyFont="true" applyNumberFormat="false" applyProtection="false" borderId="1" fillId="0" fontId="9" numFmtId="0" xfId="0"/>
    <xf applyAlignment="false" applyBorder="true" applyFill="true" applyFont="true" applyNumberFormat="true" applyProtection="false" borderId="0" fillId="0" fontId="18" numFmtId="10" xfId="0"/>
    <xf applyAlignment="false" applyBorder="true" applyFill="false" applyFont="true" applyNumberFormat="false" applyProtection="false" borderId="13" fillId="0" fontId="23" numFmtId="0" xfId="0"/>
    <xf applyAlignment="false" applyBorder="true" applyFill="false" applyFont="true" applyNumberFormat="true" applyProtection="false" borderId="5" fillId="0" fontId="24" numFmtId="4" xfId="0"/>
    <xf applyAlignment="false" applyBorder="true" applyFill="false" applyFont="true" applyNumberFormat="true" applyProtection="false" borderId="14" fillId="0" fontId="24" numFmtId="4" xfId="0"/>
    <xf applyAlignment="false" applyBorder="false" applyFill="false" applyFont="false" applyNumberFormat="true" applyProtection="false" borderId="0" fillId="0" fontId="0" numFmtId="4" xfId="0"/>
    <xf applyAlignment="false" applyBorder="false" applyFill="false" applyFont="false" applyNumberFormat="true" applyProtection="false" borderId="0" fillId="0" fontId="0" numFmtId="2" xfId="0"/>
    <xf applyAlignment="false" applyBorder="false" applyFill="true" applyFont="false" applyNumberFormat="false" applyProtection="false" borderId="0" fillId="0" fontId="0" numFmtId="0" xfId="0"/>
    <xf applyAlignment="false" applyBorder="false" applyFill="true" applyFont="true" applyNumberFormat="false" applyProtection="false" borderId="0" fillId="0" fontId="15" numFmtId="0" xfId="0"/>
    <xf applyAlignment="true" applyBorder="true" applyFill="true" applyFont="true" applyNumberFormat="false" applyProtection="false" borderId="2" fillId="0" fontId="8" numFmtId="0" xfId="0">
      <alignment horizontal="center"/>
    </xf>
    <xf applyAlignment="false" applyBorder="true" applyFill="true" applyFont="true" applyNumberFormat="true" applyProtection="false" borderId="0" fillId="0" fontId="8" numFmtId="4" xfId="0"/>
    <xf applyAlignment="false" applyBorder="true" applyFill="true" applyFont="true" applyNumberFormat="true" applyProtection="false" borderId="2" fillId="0" fontId="8" numFmtId="4" xfId="0"/>
    <xf applyAlignment="false" applyBorder="true" applyFill="true" applyFont="true" applyNumberFormat="true" applyProtection="false" borderId="4" fillId="0" fontId="8" numFmtId="4" xfId="0"/>
    <xf applyAlignment="false" applyBorder="false" applyFill="true" applyFont="false" applyNumberFormat="true" applyProtection="false" borderId="0" fillId="0" fontId="0" numFmtId="2" xfId="0"/>
    <xf applyAlignment="false" applyBorder="true" applyFill="false" applyFont="true" applyNumberFormat="false" applyProtection="false" borderId="0" fillId="0" fontId="20" numFmtId="0" xfId="0"/>
    <xf applyAlignment="false" applyBorder="false" applyFill="true" applyFont="true" applyNumberFormat="true" applyProtection="false" borderId="0" fillId="2" fontId="4" numFmtId="4" xfId="0"/>
    <xf applyAlignment="false" applyBorder="false" applyFill="true" applyFont="true" applyNumberFormat="true" applyProtection="false" borderId="0" fillId="2" fontId="3" numFmtId="4" xfId="0"/>
    <xf applyAlignment="false" applyBorder="false" applyFill="true" applyFont="false" applyNumberFormat="false" applyProtection="false" borderId="0" fillId="2" fontId="0" numFmtId="0" xfId="0"/>
    <xf applyAlignment="false" applyBorder="false" applyFill="true" applyFont="true" applyNumberFormat="true" applyProtection="false" borderId="0" fillId="2" fontId="7" numFmtId="4" xfId="0"/>
    <xf applyAlignment="false" applyBorder="false" applyFill="true" applyFont="true" applyNumberFormat="true" applyProtection="false" borderId="0" fillId="2" fontId="2" numFmtId="4" xfId="0"/>
    <xf applyAlignment="false" applyBorder="false" applyFill="true" applyFont="true" applyNumberFormat="true" applyProtection="false" borderId="0" fillId="2" fontId="0" numFmtId="4" xfId="0"/>
    <xf applyAlignment="false" applyBorder="false" applyFill="false" applyFont="true" applyNumberFormat="false" applyProtection="false" borderId="0" fillId="0" fontId="25" numFmtId="0" xfId="0"/>
    <xf applyAlignment="false" applyBorder="false" applyFill="false" applyFont="true" applyNumberFormat="false" applyProtection="false" borderId="0" fillId="0" fontId="26" numFmtId="0" xfId="0"/>
    <xf applyAlignment="true" applyBorder="true" applyFill="false" applyFont="true" applyNumberFormat="true" applyProtection="false" borderId="2" fillId="0" fontId="8" numFmtId="4" xfId="0">
      <alignment horizontal="center"/>
    </xf>
    <xf applyAlignment="false" applyBorder="true" applyFill="false" applyFont="false" applyNumberFormat="true" applyProtection="false" borderId="0" fillId="0" fontId="0" numFmtId="4" xfId="0"/>
    <xf applyAlignment="false" applyBorder="false" applyFill="true" applyFont="false" applyNumberFormat="true" applyProtection="false" borderId="0" fillId="2" fontId="0" numFmtId="4" xfId="0"/>
    <xf applyAlignment="false" applyBorder="false" applyFill="false" applyFont="false" applyNumberFormat="true" applyProtection="false" borderId="0" fillId="0" fontId="0" numFmtId="1" xfId="0"/>
    <xf applyAlignment="false" applyBorder="false" applyFill="true" applyFont="true" applyNumberFormat="false" applyProtection="false" borderId="0" fillId="2" fontId="26" numFmtId="0" xfId="0"/>
    <xf applyAlignment="false" applyBorder="true" applyFill="true" applyFont="true" applyNumberFormat="false" applyProtection="false" borderId="0" fillId="2" fontId="0" numFmtId="0" xfId="0"/>
    <xf applyAlignment="false" applyBorder="false" applyFill="true" applyFont="true" applyNumberFormat="false" applyProtection="false" borderId="0" fillId="2" fontId="9" numFmtId="0" xfId="0"/>
    <xf applyAlignment="false" applyBorder="false" applyFill="true" applyFont="true" applyNumberFormat="false" applyProtection="false" borderId="0" fillId="2" fontId="0" numFmtId="0" xfId="0"/>
    <xf applyAlignment="false" applyBorder="true" applyFill="true" applyFont="true" applyNumberFormat="false" applyProtection="false" borderId="0" fillId="2" fontId="9" numFmtId="0" xfId="0"/>
    <xf applyAlignment="false" applyBorder="true" applyFill="true" applyFont="true" applyNumberFormat="false" applyProtection="false" borderId="0" fillId="2" fontId="11" numFmtId="0" xfId="0"/>
    <xf applyAlignment="true" applyBorder="true" applyFill="false" applyFont="true" applyNumberFormat="false" applyProtection="false" borderId="6" fillId="0" fontId="19" numFmtId="0" xfId="0">
      <alignment horizontal="center"/>
    </xf>
    <xf applyAlignment="true" applyBorder="true" applyFill="false" applyFont="true" applyNumberFormat="false" applyProtection="false" borderId="15" fillId="0" fontId="18" numFmtId="0" xfId="0">
      <alignment horizontal="center"/>
    </xf>
    <xf applyAlignment="true" applyBorder="true" applyFill="false" applyFont="true" applyNumberFormat="false" applyProtection="false" borderId="16" fillId="0" fontId="18" numFmtId="0" xfId="0">
      <alignment horizontal="center"/>
    </xf>
    <xf applyAlignment="true" applyBorder="true" applyFill="false" applyFont="true" applyNumberFormat="false" applyProtection="false" borderId="16" fillId="0" fontId="19" numFmtId="0" xfId="0">
      <alignment horizontal="center"/>
    </xf>
  </cellXfs>
  <cellStyles count="323">
    <cellStyle builtinId="9" hidden="true" name="Besuchter Hyperlink" xfId="2"/>
    <cellStyle builtinId="9" hidden="true" name="Besuchter Hyperlink" xfId="4"/>
    <cellStyle builtinId="9" hidden="true" name="Besuchter Hyperlink" xfId="6"/>
    <cellStyle builtinId="9" hidden="true" name="Besuchter Hyperlink" xfId="8"/>
    <cellStyle builtinId="9" hidden="true" name="Besuchter Hyperlink" xfId="10"/>
    <cellStyle builtinId="9" hidden="true" name="Besuchter Hyperlink" xfId="12"/>
    <cellStyle builtinId="9" hidden="true" name="Besuchter Hyperlink" xfId="14"/>
    <cellStyle builtinId="9" hidden="true" name="Besuchter Hyperlink" xfId="16"/>
    <cellStyle builtinId="9" hidden="true" name="Besuchter Hyperlink" xfId="18"/>
    <cellStyle builtinId="9" hidden="true" name="Besuchter Hyperlink" xfId="20"/>
    <cellStyle builtinId="9" hidden="true" name="Besuchter Hyperlink" xfId="22"/>
    <cellStyle builtinId="9" hidden="true" name="Besuchter Hyperlink" xfId="24"/>
    <cellStyle builtinId="9" hidden="true" name="Besuchter Hyperlink" xfId="26"/>
    <cellStyle builtinId="9" hidden="true" name="Besuchter Hyperlink" xfId="28"/>
    <cellStyle builtinId="9" hidden="true" name="Besuchter Hyperlink" xfId="30"/>
    <cellStyle builtinId="9" hidden="true" name="Besuchter Hyperlink" xfId="32"/>
    <cellStyle builtinId="9" hidden="true" name="Besuchter Hyperlink" xfId="34"/>
    <cellStyle builtinId="9" hidden="true" name="Besuchter Hyperlink" xfId="36"/>
    <cellStyle builtinId="9" hidden="true" name="Besuchter Hyperlink" xfId="38"/>
    <cellStyle builtinId="9" hidden="true" name="Besuchter Hyperlink" xfId="40"/>
    <cellStyle builtinId="9" hidden="true" name="Besuchter Hyperlink" xfId="42"/>
    <cellStyle builtinId="9" hidden="true" name="Besuchter Hyperlink" xfId="44"/>
    <cellStyle builtinId="9" hidden="true" name="Besuchter Hyperlink" xfId="46"/>
    <cellStyle builtinId="9" hidden="true" name="Besuchter Hyperlink" xfId="48"/>
    <cellStyle builtinId="9" hidden="true" name="Besuchter Hyperlink" xfId="50"/>
    <cellStyle builtinId="9" hidden="true" name="Besuchter Hyperlink" xfId="52"/>
    <cellStyle builtinId="9" hidden="true" name="Besuchter Hyperlink" xfId="54"/>
    <cellStyle builtinId="9" hidden="true" name="Besuchter Hyperlink" xfId="56"/>
    <cellStyle builtinId="9" hidden="true" name="Besuchter Hyperlink" xfId="58"/>
    <cellStyle builtinId="9" hidden="true" name="Besuchter Hyperlink" xfId="60"/>
    <cellStyle builtinId="9" hidden="true" name="Besuchter Hyperlink" xfId="62"/>
    <cellStyle builtinId="9" hidden="true" name="Besuchter Hyperlink" xfId="64"/>
    <cellStyle builtinId="9" hidden="true" name="Besuchter Hyperlink" xfId="66"/>
    <cellStyle builtinId="9" hidden="true" name="Besuchter Hyperlink" xfId="68"/>
    <cellStyle builtinId="9" hidden="true" name="Besuchter Hyperlink" xfId="70"/>
    <cellStyle builtinId="9" hidden="true" name="Besuchter Hyperlink" xfId="72"/>
    <cellStyle builtinId="9" hidden="true" name="Besuchter Hyperlink" xfId="74"/>
    <cellStyle builtinId="9" hidden="true" name="Besuchter Hyperlink" xfId="76"/>
    <cellStyle builtinId="9" hidden="true" name="Besuchter Hyperlink" xfId="78"/>
    <cellStyle builtinId="9" hidden="true" name="Besuchter Hyperlink" xfId="80"/>
    <cellStyle builtinId="9" hidden="true" name="Besuchter Hyperlink" xfId="82"/>
    <cellStyle builtinId="9" hidden="true" name="Besuchter Hyperlink" xfId="84"/>
    <cellStyle builtinId="9" hidden="true" name="Besuchter Hyperlink" xfId="86"/>
    <cellStyle builtinId="9" hidden="true" name="Besuchter Hyperlink" xfId="88"/>
    <cellStyle builtinId="9" hidden="true" name="Besuchter Hyperlink" xfId="90"/>
    <cellStyle builtinId="9" hidden="true" name="Besuchter Hyperlink" xfId="92"/>
    <cellStyle builtinId="9" hidden="true" name="Besuchter Hyperlink" xfId="94"/>
    <cellStyle builtinId="9" hidden="true" name="Besuchter Hyperlink" xfId="96"/>
    <cellStyle builtinId="9" hidden="true" name="Besuchter Hyperlink" xfId="98"/>
    <cellStyle builtinId="9" hidden="true" name="Besuchter Hyperlink" xfId="100"/>
    <cellStyle builtinId="9" hidden="true" name="Besuchter Hyperlink" xfId="102"/>
    <cellStyle builtinId="9" hidden="true" name="Besuchter Hyperlink" xfId="104"/>
    <cellStyle builtinId="9" hidden="true" name="Besuchter Hyperlink" xfId="106"/>
    <cellStyle builtinId="9" hidden="true" name="Besuchter Hyperlink" xfId="108"/>
    <cellStyle builtinId="9" hidden="true" name="Besuchter Hyperlink" xfId="110"/>
    <cellStyle builtinId="9" hidden="true" name="Besuchter Hyperlink" xfId="112"/>
    <cellStyle builtinId="9" hidden="true" name="Besuchter Hyperlink" xfId="114"/>
    <cellStyle builtinId="9" hidden="true" name="Besuchter Hyperlink" xfId="116"/>
    <cellStyle builtinId="9" hidden="true" name="Besuchter Hyperlink" xfId="118"/>
    <cellStyle builtinId="9" hidden="true" name="Besuchter Hyperlink" xfId="120"/>
    <cellStyle builtinId="9" hidden="true" name="Besuchter Hyperlink" xfId="122"/>
    <cellStyle builtinId="9" hidden="true" name="Besuchter Hyperlink" xfId="124"/>
    <cellStyle builtinId="9" hidden="true" name="Besuchter Hyperlink" xfId="126"/>
    <cellStyle builtinId="9" hidden="true" name="Besuchter Hyperlink" xfId="128"/>
    <cellStyle builtinId="9" hidden="true" name="Besuchter Hyperlink" xfId="130"/>
    <cellStyle builtinId="9" hidden="true" name="Besuchter Hyperlink" xfId="132"/>
    <cellStyle builtinId="9" hidden="true" name="Besuchter Hyperlink" xfId="134"/>
    <cellStyle builtinId="9" hidden="true" name="Besuchter Hyperlink" xfId="136"/>
    <cellStyle builtinId="9" hidden="true" name="Besuchter Hyperlink" xfId="138"/>
    <cellStyle builtinId="9" hidden="true" name="Besuchter Hyperlink" xfId="140"/>
    <cellStyle builtinId="9" hidden="true" name="Besuchter Hyperlink" xfId="142"/>
    <cellStyle builtinId="9" hidden="true" name="Besuchter Hyperlink" xfId="144"/>
    <cellStyle builtinId="9" hidden="true" name="Besuchter Hyperlink" xfId="146"/>
    <cellStyle builtinId="9" hidden="true" name="Besuchter Hyperlink" xfId="148"/>
    <cellStyle builtinId="9" hidden="true" name="Besuchter Hyperlink" xfId="150"/>
    <cellStyle builtinId="9" hidden="true" name="Besuchter Hyperlink" xfId="152"/>
    <cellStyle builtinId="9" hidden="true" name="Besuchter Hyperlink" xfId="154"/>
    <cellStyle builtinId="9" hidden="true" name="Besuchter Hyperlink" xfId="156"/>
    <cellStyle builtinId="9" hidden="true" name="Besuchter Hyperlink" xfId="158"/>
    <cellStyle builtinId="9" hidden="true" name="Besuchter Hyperlink" xfId="160"/>
    <cellStyle builtinId="9" hidden="true" name="Besuchter Hyperlink" xfId="162"/>
    <cellStyle builtinId="9" hidden="true" name="Besuchter Hyperlink" xfId="164"/>
    <cellStyle builtinId="9" hidden="true" name="Besuchter Hyperlink" xfId="166"/>
    <cellStyle builtinId="9" hidden="true" name="Besuchter Hyperlink" xfId="168"/>
    <cellStyle builtinId="9" hidden="true" name="Besuchter Hyperlink" xfId="170"/>
    <cellStyle builtinId="9" hidden="true" name="Besuchter Hyperlink" xfId="172"/>
    <cellStyle builtinId="9" hidden="true" name="Besuchter Hyperlink" xfId="174"/>
    <cellStyle builtinId="9" hidden="true" name="Besuchter Hyperlink" xfId="176"/>
    <cellStyle builtinId="9" hidden="true" name="Besuchter Hyperlink" xfId="178"/>
    <cellStyle builtinId="9" hidden="true" name="Besuchter Hyperlink" xfId="180"/>
    <cellStyle builtinId="9" hidden="true" name="Besuchter Hyperlink" xfId="182"/>
    <cellStyle builtinId="9" hidden="true" name="Besuchter Hyperlink" xfId="184"/>
    <cellStyle builtinId="9" hidden="true" name="Besuchter Hyperlink" xfId="186"/>
    <cellStyle builtinId="9" hidden="true" name="Besuchter Hyperlink" xfId="188"/>
    <cellStyle builtinId="9" hidden="true" name="Besuchter Hyperlink" xfId="190"/>
    <cellStyle builtinId="9" hidden="true" name="Besuchter Hyperlink" xfId="192"/>
    <cellStyle builtinId="9" hidden="true" name="Besuchter Hyperlink" xfId="194"/>
    <cellStyle builtinId="9" hidden="true" name="Besuchter Hyperlink" xfId="196"/>
    <cellStyle builtinId="9" hidden="true" name="Besuchter Hyperlink" xfId="198"/>
    <cellStyle builtinId="9" hidden="true" name="Besuchter Hyperlink" xfId="200"/>
    <cellStyle builtinId="9" hidden="true" name="Besuchter Hyperlink" xfId="202"/>
    <cellStyle builtinId="9" hidden="true" name="Besuchter Hyperlink" xfId="204"/>
    <cellStyle builtinId="9" hidden="true" name="Besuchter Hyperlink" xfId="206"/>
    <cellStyle builtinId="9" hidden="true" name="Besuchter Hyperlink" xfId="208"/>
    <cellStyle builtinId="9" hidden="true" name="Besuchter Hyperlink" xfId="210"/>
    <cellStyle builtinId="9" hidden="true" name="Besuchter Hyperlink" xfId="212"/>
    <cellStyle builtinId="9" hidden="true" name="Besuchter Hyperlink" xfId="214"/>
    <cellStyle builtinId="9" hidden="true" name="Besuchter Hyperlink" xfId="216"/>
    <cellStyle builtinId="9" hidden="true" name="Besuchter Hyperlink" xfId="218"/>
    <cellStyle builtinId="9" hidden="true" name="Besuchter Hyperlink" xfId="220"/>
    <cellStyle builtinId="9" hidden="true" name="Besuchter Hyperlink" xfId="222"/>
    <cellStyle builtinId="9" hidden="true" name="Besuchter Hyperlink" xfId="224"/>
    <cellStyle builtinId="9" hidden="true" name="Besuchter Hyperlink" xfId="226"/>
    <cellStyle builtinId="9" hidden="true" name="Besuchter Hyperlink" xfId="228"/>
    <cellStyle builtinId="9" hidden="true" name="Besuchter Hyperlink" xfId="230"/>
    <cellStyle builtinId="9" hidden="true" name="Besuchter Hyperlink" xfId="232"/>
    <cellStyle builtinId="9" hidden="true" name="Besuchter Hyperlink" xfId="234"/>
    <cellStyle builtinId="9" hidden="true" name="Besuchter Hyperlink" xfId="236"/>
    <cellStyle builtinId="9" hidden="true" name="Besuchter Hyperlink" xfId="238"/>
    <cellStyle builtinId="9" hidden="true" name="Besuchter Hyperlink" xfId="240"/>
    <cellStyle builtinId="9" hidden="true" name="Besuchter Hyperlink" xfId="242"/>
    <cellStyle builtinId="9" hidden="true" name="Besuchter Hyperlink" xfId="244"/>
    <cellStyle builtinId="9" hidden="true" name="Besuchter Hyperlink" xfId="246"/>
    <cellStyle builtinId="9" hidden="true" name="Besuchter Hyperlink" xfId="248"/>
    <cellStyle builtinId="9" hidden="true" name="Besuchter Hyperlink" xfId="250"/>
    <cellStyle builtinId="9" hidden="true" name="Besuchter Hyperlink" xfId="252"/>
    <cellStyle builtinId="9" hidden="true" name="Besuchter Hyperlink" xfId="254"/>
    <cellStyle builtinId="9" hidden="true" name="Besuchter Hyperlink" xfId="256"/>
    <cellStyle builtinId="9" hidden="true" name="Besuchter Hyperlink" xfId="258"/>
    <cellStyle builtinId="9" hidden="true" name="Besuchter Hyperlink" xfId="260"/>
    <cellStyle builtinId="9" hidden="true" name="Besuchter Hyperlink" xfId="262"/>
    <cellStyle builtinId="9" hidden="true" name="Besuchter Hyperlink" xfId="264"/>
    <cellStyle builtinId="9" hidden="true" name="Besuchter Hyperlink" xfId="266"/>
    <cellStyle builtinId="9" hidden="true" name="Besuchter Hyperlink" xfId="268"/>
    <cellStyle builtinId="9" hidden="true" name="Besuchter Hyperlink" xfId="270"/>
    <cellStyle builtinId="9" hidden="true" name="Besuchter Hyperlink" xfId="272"/>
    <cellStyle builtinId="9" hidden="true" name="Besuchter Hyperlink" xfId="274"/>
    <cellStyle builtinId="9" hidden="true" name="Besuchter Hyperlink" xfId="276"/>
    <cellStyle builtinId="9" hidden="true" name="Besuchter Hyperlink" xfId="278"/>
    <cellStyle builtinId="9" hidden="true" name="Besuchter Hyperlink" xfId="280"/>
    <cellStyle builtinId="9" hidden="true" name="Besuchter Hyperlink" xfId="282"/>
    <cellStyle builtinId="9" hidden="true" name="Besuchter Hyperlink" xfId="284"/>
    <cellStyle builtinId="9" hidden="true" name="Besuchter Hyperlink" xfId="286"/>
    <cellStyle builtinId="9" hidden="true" name="Besuchter Hyperlink" xfId="288"/>
    <cellStyle builtinId="9" hidden="true" name="Besuchter Hyperlink" xfId="290"/>
    <cellStyle builtinId="9" hidden="true" name="Besuchter Hyperlink" xfId="292"/>
    <cellStyle builtinId="9" hidden="true" name="Besuchter Hyperlink" xfId="294"/>
    <cellStyle builtinId="9" hidden="true" name="Besuchter Hyperlink" xfId="296"/>
    <cellStyle builtinId="9" hidden="true" name="Besuchter Hyperlink" xfId="298"/>
    <cellStyle builtinId="9" hidden="true" name="Besuchter Hyperlink" xfId="300"/>
    <cellStyle builtinId="9" hidden="true" name="Besuchter Hyperlink" xfId="302"/>
    <cellStyle builtinId="9" hidden="true" name="Besuchter Hyperlink" xfId="304"/>
    <cellStyle builtinId="9" hidden="true" name="Besuchter Hyperlink" xfId="306"/>
    <cellStyle builtinId="9" hidden="true" name="Besuchter Hyperlink" xfId="308"/>
    <cellStyle builtinId="9" hidden="true" name="Besuchter Hyperlink" xfId="310"/>
    <cellStyle builtinId="9" hidden="true" name="Besuchter Hyperlink" xfId="312"/>
    <cellStyle builtinId="9" hidden="true" name="Besuchter Hyperlink" xfId="314"/>
    <cellStyle builtinId="9" hidden="true" name="Besuchter Hyperlink" xfId="316"/>
    <cellStyle builtinId="9" hidden="true" name="Besuchter Hyperlink" xfId="318"/>
    <cellStyle builtinId="9" hidden="true" name="Besuchter Hyperlink" xfId="320"/>
    <cellStyle builtinId="9" hidden="true" name="Besuchter Hyperlink" xfId="322"/>
    <cellStyle builtinId="8" hidden="true" name="Link" xfId="1"/>
    <cellStyle builtinId="8" hidden="true" name="Link" xfId="3"/>
    <cellStyle builtinId="8" hidden="true" name="Link" xfId="5"/>
    <cellStyle builtinId="8" hidden="true" name="Link" xfId="7"/>
    <cellStyle builtinId="8" hidden="true" name="Link" xfId="9"/>
    <cellStyle builtinId="8" hidden="true" name="Link" xfId="11"/>
    <cellStyle builtinId="8" hidden="true" name="Link" xfId="13"/>
    <cellStyle builtinId="8" hidden="true" name="Link" xfId="15"/>
    <cellStyle builtinId="8" hidden="true" name="Link" xfId="17"/>
    <cellStyle builtinId="8" hidden="true" name="Link" xfId="19"/>
    <cellStyle builtinId="8" hidden="true" name="Link" xfId="21"/>
    <cellStyle builtinId="8" hidden="true" name="Link" xfId="23"/>
    <cellStyle builtinId="8" hidden="true" name="Link" xfId="25"/>
    <cellStyle builtinId="8" hidden="true" name="Link" xfId="27"/>
    <cellStyle builtinId="8" hidden="true" name="Link" xfId="29"/>
    <cellStyle builtinId="8" hidden="true" name="Link" xfId="31"/>
    <cellStyle builtinId="8" hidden="true" name="Link" xfId="33"/>
    <cellStyle builtinId="8" hidden="true" name="Link" xfId="35"/>
    <cellStyle builtinId="8" hidden="true" name="Link" xfId="37"/>
    <cellStyle builtinId="8" hidden="true" name="Link" xfId="39"/>
    <cellStyle builtinId="8" hidden="true" name="Link" xfId="41"/>
    <cellStyle builtinId="8" hidden="true" name="Link" xfId="43"/>
    <cellStyle builtinId="8" hidden="true" name="Link" xfId="45"/>
    <cellStyle builtinId="8" hidden="true" name="Link" xfId="47"/>
    <cellStyle builtinId="8" hidden="true" name="Link" xfId="49"/>
    <cellStyle builtinId="8" hidden="true" name="Link" xfId="51"/>
    <cellStyle builtinId="8" hidden="true" name="Link" xfId="53"/>
    <cellStyle builtinId="8" hidden="true" name="Link" xfId="55"/>
    <cellStyle builtinId="8" hidden="true" name="Link" xfId="57"/>
    <cellStyle builtinId="8" hidden="true" name="Link" xfId="59"/>
    <cellStyle builtinId="8" hidden="true" name="Link" xfId="61"/>
    <cellStyle builtinId="8" hidden="true" name="Link" xfId="63"/>
    <cellStyle builtinId="8" hidden="true" name="Link" xfId="65"/>
    <cellStyle builtinId="8" hidden="true" name="Link" xfId="67"/>
    <cellStyle builtinId="8" hidden="true" name="Link" xfId="69"/>
    <cellStyle builtinId="8" hidden="true" name="Link" xfId="71"/>
    <cellStyle builtinId="8" hidden="true" name="Link" xfId="73"/>
    <cellStyle builtinId="8" hidden="true" name="Link" xfId="75"/>
    <cellStyle builtinId="8" hidden="true" name="Link" xfId="77"/>
    <cellStyle builtinId="8" hidden="true" name="Link" xfId="79"/>
    <cellStyle builtinId="8" hidden="true" name="Link" xfId="81"/>
    <cellStyle builtinId="8" hidden="true" name="Link" xfId="83"/>
    <cellStyle builtinId="8" hidden="true" name="Link" xfId="85"/>
    <cellStyle builtinId="8" hidden="true" name="Link" xfId="87"/>
    <cellStyle builtinId="8" hidden="true" name="Link" xfId="89"/>
    <cellStyle builtinId="8" hidden="true" name="Link" xfId="91"/>
    <cellStyle builtinId="8" hidden="true" name="Link" xfId="93"/>
    <cellStyle builtinId="8" hidden="true" name="Link" xfId="95"/>
    <cellStyle builtinId="8" hidden="true" name="Link" xfId="97"/>
    <cellStyle builtinId="8" hidden="true" name="Link" xfId="99"/>
    <cellStyle builtinId="8" hidden="true" name="Link" xfId="101"/>
    <cellStyle builtinId="8" hidden="true" name="Link" xfId="103"/>
    <cellStyle builtinId="8" hidden="true" name="Link" xfId="105"/>
    <cellStyle builtinId="8" hidden="true" name="Link" xfId="107"/>
    <cellStyle builtinId="8" hidden="true" name="Link" xfId="109"/>
    <cellStyle builtinId="8" hidden="true" name="Link" xfId="111"/>
    <cellStyle builtinId="8" hidden="true" name="Link" xfId="113"/>
    <cellStyle builtinId="8" hidden="true" name="Link" xfId="115"/>
    <cellStyle builtinId="8" hidden="true" name="Link" xfId="117"/>
    <cellStyle builtinId="8" hidden="true" name="Link" xfId="119"/>
    <cellStyle builtinId="8" hidden="true" name="Link" xfId="121"/>
    <cellStyle builtinId="8" hidden="true" name="Link" xfId="123"/>
    <cellStyle builtinId="8" hidden="true" name="Link" xfId="125"/>
    <cellStyle builtinId="8" hidden="true" name="Link" xfId="127"/>
    <cellStyle builtinId="8" hidden="true" name="Link" xfId="129"/>
    <cellStyle builtinId="8" hidden="true" name="Link" xfId="131"/>
    <cellStyle builtinId="8" hidden="true" name="Link" xfId="133"/>
    <cellStyle builtinId="8" hidden="true" name="Link" xfId="135"/>
    <cellStyle builtinId="8" hidden="true" name="Link" xfId="137"/>
    <cellStyle builtinId="8" hidden="true" name="Link" xfId="139"/>
    <cellStyle builtinId="8" hidden="true" name="Link" xfId="141"/>
    <cellStyle builtinId="8" hidden="true" name="Link" xfId="143"/>
    <cellStyle builtinId="8" hidden="true" name="Link" xfId="145"/>
    <cellStyle builtinId="8" hidden="true" name="Link" xfId="147"/>
    <cellStyle builtinId="8" hidden="true" name="Link" xfId="149"/>
    <cellStyle builtinId="8" hidden="true" name="Link" xfId="151"/>
    <cellStyle builtinId="8" hidden="true" name="Link" xfId="153"/>
    <cellStyle builtinId="8" hidden="true" name="Link" xfId="155"/>
    <cellStyle builtinId="8" hidden="true" name="Link" xfId="157"/>
    <cellStyle builtinId="8" hidden="true" name="Link" xfId="159"/>
    <cellStyle builtinId="8" hidden="true" name="Link" xfId="161"/>
    <cellStyle builtinId="8" hidden="true" name="Link" xfId="163"/>
    <cellStyle builtinId="8" hidden="true" name="Link" xfId="165"/>
    <cellStyle builtinId="8" hidden="true" name="Link" xfId="167"/>
    <cellStyle builtinId="8" hidden="true" name="Link" xfId="169"/>
    <cellStyle builtinId="8" hidden="true" name="Link" xfId="171"/>
    <cellStyle builtinId="8" hidden="true" name="Link" xfId="173"/>
    <cellStyle builtinId="8" hidden="true" name="Link" xfId="175"/>
    <cellStyle builtinId="8" hidden="true" name="Link" xfId="177"/>
    <cellStyle builtinId="8" hidden="true" name="Link" xfId="179"/>
    <cellStyle builtinId="8" hidden="true" name="Link" xfId="181"/>
    <cellStyle builtinId="8" hidden="true" name="Link" xfId="183"/>
    <cellStyle builtinId="8" hidden="true" name="Link" xfId="185"/>
    <cellStyle builtinId="8" hidden="true" name="Link" xfId="187"/>
    <cellStyle builtinId="8" hidden="true" name="Link" xfId="189"/>
    <cellStyle builtinId="8" hidden="true" name="Link" xfId="191"/>
    <cellStyle builtinId="8" hidden="true" name="Link" xfId="193"/>
    <cellStyle builtinId="8" hidden="true" name="Link" xfId="195"/>
    <cellStyle builtinId="8" hidden="true" name="Link" xfId="197"/>
    <cellStyle builtinId="8" hidden="true" name="Link" xfId="199"/>
    <cellStyle builtinId="8" hidden="true" name="Link" xfId="201"/>
    <cellStyle builtinId="8" hidden="true" name="Link" xfId="203"/>
    <cellStyle builtinId="8" hidden="true" name="Link" xfId="205"/>
    <cellStyle builtinId="8" hidden="true" name="Link" xfId="207"/>
    <cellStyle builtinId="8" hidden="true" name="Link" xfId="209"/>
    <cellStyle builtinId="8" hidden="true" name="Link" xfId="211"/>
    <cellStyle builtinId="8" hidden="true" name="Link" xfId="213"/>
    <cellStyle builtinId="8" hidden="true" name="Link" xfId="215"/>
    <cellStyle builtinId="8" hidden="true" name="Link" xfId="217"/>
    <cellStyle builtinId="8" hidden="true" name="Link" xfId="219"/>
    <cellStyle builtinId="8" hidden="true" name="Link" xfId="221"/>
    <cellStyle builtinId="8" hidden="true" name="Link" xfId="223"/>
    <cellStyle builtinId="8" hidden="true" name="Link" xfId="225"/>
    <cellStyle builtinId="8" hidden="true" name="Link" xfId="227"/>
    <cellStyle builtinId="8" hidden="true" name="Link" xfId="229"/>
    <cellStyle builtinId="8" hidden="true" name="Link" xfId="231"/>
    <cellStyle builtinId="8" hidden="true" name="Link" xfId="233"/>
    <cellStyle builtinId="8" hidden="true" name="Link" xfId="235"/>
    <cellStyle builtinId="8" hidden="true" name="Link" xfId="237"/>
    <cellStyle builtinId="8" hidden="true" name="Link" xfId="239"/>
    <cellStyle builtinId="8" hidden="true" name="Link" xfId="241"/>
    <cellStyle builtinId="8" hidden="true" name="Link" xfId="243"/>
    <cellStyle builtinId="8" hidden="true" name="Link" xfId="245"/>
    <cellStyle builtinId="8" hidden="true" name="Link" xfId="247"/>
    <cellStyle builtinId="8" hidden="true" name="Link" xfId="249"/>
    <cellStyle builtinId="8" hidden="true" name="Link" xfId="251"/>
    <cellStyle builtinId="8" hidden="true" name="Link" xfId="253"/>
    <cellStyle builtinId="8" hidden="true" name="Link" xfId="255"/>
    <cellStyle builtinId="8" hidden="true" name="Link" xfId="257"/>
    <cellStyle builtinId="8" hidden="true" name="Link" xfId="259"/>
    <cellStyle builtinId="8" hidden="true" name="Link" xfId="261"/>
    <cellStyle builtinId="8" hidden="true" name="Link" xfId="263"/>
    <cellStyle builtinId="8" hidden="true" name="Link" xfId="265"/>
    <cellStyle builtinId="8" hidden="true" name="Link" xfId="267"/>
    <cellStyle builtinId="8" hidden="true" name="Link" xfId="269"/>
    <cellStyle builtinId="8" hidden="true" name="Link" xfId="271"/>
    <cellStyle builtinId="8" hidden="true" name="Link" xfId="273"/>
    <cellStyle builtinId="8" hidden="true" name="Link" xfId="275"/>
    <cellStyle builtinId="8" hidden="true" name="Link" xfId="277"/>
    <cellStyle builtinId="8" hidden="true" name="Link" xfId="279"/>
    <cellStyle builtinId="8" hidden="true" name="Link" xfId="281"/>
    <cellStyle builtinId="8" hidden="true" name="Link" xfId="283"/>
    <cellStyle builtinId="8" hidden="true" name="Link" xfId="285"/>
    <cellStyle builtinId="8" hidden="true" name="Link" xfId="287"/>
    <cellStyle builtinId="8" hidden="true" name="Link" xfId="289"/>
    <cellStyle builtinId="8" hidden="true" name="Link" xfId="291"/>
    <cellStyle builtinId="8" hidden="true" name="Link" xfId="293"/>
    <cellStyle builtinId="8" hidden="true" name="Link" xfId="295"/>
    <cellStyle builtinId="8" hidden="true" name="Link" xfId="297"/>
    <cellStyle builtinId="8" hidden="true" name="Link" xfId="299"/>
    <cellStyle builtinId="8" hidden="true" name="Link" xfId="301"/>
    <cellStyle builtinId="8" hidden="true" name="Link" xfId="303"/>
    <cellStyle builtinId="8" hidden="true" name="Link" xfId="305"/>
    <cellStyle builtinId="8" hidden="true" name="Link" xfId="307"/>
    <cellStyle builtinId="8" hidden="true" name="Link" xfId="309"/>
    <cellStyle builtinId="8" hidden="true" name="Link" xfId="311"/>
    <cellStyle builtinId="8" hidden="true" name="Link" xfId="313"/>
    <cellStyle builtinId="8" hidden="true" name="Link" xfId="315"/>
    <cellStyle builtinId="8" hidden="true" name="Link" xfId="317"/>
    <cellStyle builtinId="8" hidden="true" name="Link" xfId="319"/>
    <cellStyle builtinId="8" hidden="true" name="Link" xfId="321"/>
    <cellStyle builtinId="0" name="Standard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arget="worksheets/sheet8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3" Target="worksheets/sheet3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12" Target="styles.xml" Type="http://schemas.openxmlformats.org/officeDocument/2006/relationships/style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11" Target="theme/theme1.xml" Type="http://schemas.openxmlformats.org/officeDocument/2006/relationships/theme"></Relationship><Relationship Id="rId5" Target="worksheets/sheet5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4" Target="calcChain.xml" Type="http://schemas.openxmlformats.org/officeDocument/2006/relationships/calcChain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tabSelected="true" zoomScale="90" zoomScaleNormal="90" zoomScalePageLayoutView="120" workbookViewId="0">
      <pane activePane="bottomRight" state="frozenSplit" topLeftCell="AC20" xSplit="1" ySplit="6"/>
      <selection activeCell="J1" pane="topRight" sqref="J1"/>
      <selection activeCell="A21" pane="bottomLeft" sqref="A21"/>
      <selection activeCell="AH32" pane="bottomRight" sqref="AH32"/>
    </sheetView>
  </sheetViews>
  <sheetFormatPr baseColWidth="10" defaultRowHeight="16"/>
  <cols>
    <col bestFit="true" collapsed="false" customWidth="true" hidden="false" max="1" min="1" style="0" width="27"/>
    <col collapsed="false" customWidth="true" hidden="false" max="3" min="2" style="0" width="16.33203125"/>
    <col collapsed="false" customWidth="true" hidden="false" max="4" min="4" style="0" width="15.33203125"/>
    <col bestFit="true" collapsed="false" customWidth="true" hidden="false" max="6" min="5" style="0" width="14.1640625"/>
    <col collapsed="false" customWidth="true" hidden="false" max="7" min="7" style="0" width="18"/>
    <col collapsed="false" customWidth="true" hidden="false" max="8" min="8" style="0" width="14.83203125"/>
    <col collapsed="false" customWidth="true" hidden="false" max="9" min="9" style="0" width="15.6640625"/>
    <col collapsed="false" customWidth="true" hidden="false" max="10" min="10" style="0" width="16.332031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 t="str">
        <v>29.07-04.08.19</v>
      </c>
      <c r="AG2" s="1" t="str">
        <v>05.08-11.08.19</v>
      </c>
      <c r="AH2" s="1" t="str">
        <v>12.08-18.08.19</v>
      </c>
      <c r="AI2" s="1" t="str">
        <v>19.08-25.08.19</v>
      </c>
      <c r="AJ2" s="1" t="str">
        <v>26.08-01.09.19</v>
      </c>
      <c r="AK2" s="1" t="str">
        <v>02.09-08.09.19</v>
      </c>
      <c r="AL2" s="1" t="str">
        <v>09.09-15.09.19</v>
      </c>
      <c r="AM2" s="1" t="str">
        <v>16.09-22.09.19</v>
      </c>
      <c r="AN2" s="18" t="str">
        <v>23.09-29.09.19</v>
      </c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>
      <c r="AM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M7" t="str"/>
    </row>
    <row ht="25" r="8" spans="1:54">
      <c r="A8" s="5" t="s">
        <v>104</v>
      </c>
      <c r="B8" s="24">
        <v>18</v>
      </c>
      <c r="C8" s="24">
        <v>21.5</v>
      </c>
      <c r="D8" s="26">
        <v>27.5</v>
      </c>
      <c r="E8" s="26">
        <v>30.5</v>
      </c>
      <c r="F8">
        <v>36.25</v>
      </c>
      <c r="G8" s="26">
        <v>25.75</v>
      </c>
      <c r="H8" s="26">
        <v>20</v>
      </c>
      <c r="I8" s="26">
        <v>30.5</v>
      </c>
      <c r="J8" s="26">
        <v>25</v>
      </c>
      <c r="K8" s="26">
        <v>21.5</v>
      </c>
      <c r="L8" s="26">
        <v>12</v>
      </c>
      <c r="M8" s="26">
        <v>13</v>
      </c>
      <c r="N8" s="26">
        <v>2</v>
      </c>
      <c r="O8" s="29">
        <v>19.25</v>
      </c>
      <c r="P8" s="29">
        <v>26</v>
      </c>
      <c r="Q8" s="29">
        <v>27.25</v>
      </c>
      <c r="R8" s="29">
        <v>21</v>
      </c>
      <c r="S8" s="6">
        <v>0</v>
      </c>
      <c r="T8" s="6">
        <v>0</v>
      </c>
      <c r="U8" s="6">
        <v>34</v>
      </c>
      <c r="V8" s="6">
        <v>29</v>
      </c>
      <c r="W8" s="6">
        <v>24.5</v>
      </c>
      <c r="X8" s="6">
        <v>40.5</v>
      </c>
      <c r="Y8" s="6">
        <v>19</v>
      </c>
      <c r="Z8" s="6">
        <v>11</v>
      </c>
      <c r="AA8" s="6">
        <v>34.5</v>
      </c>
      <c r="AB8" s="6">
        <v>33.5</v>
      </c>
      <c r="AC8" s="6">
        <v>19</v>
      </c>
      <c r="AD8" s="6">
        <v>22.25</v>
      </c>
      <c r="AE8" s="6">
        <v>22.25</v>
      </c>
      <c r="AF8" s="6"/>
      <c r="AG8" s="6"/>
      <c r="AH8" s="6"/>
      <c r="AI8" s="6"/>
      <c r="AJ8" s="6"/>
      <c r="AK8" s="6">
        <v>34.50</v>
      </c>
      <c r="AL8" s="6">
        <v>34.50</v>
      </c>
      <c r="AM8" s="19">
        <v>34.50</v>
      </c>
      <c r="AN8" s="19">
        <v>34.50</v>
      </c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640.25</v>
      </c>
    </row>
    <row ht="25" r="9" spans="1:54">
      <c r="A9" s="28" t="s">
        <v>41</v>
      </c>
      <c r="B9" s="24">
        <v>5.75</v>
      </c>
      <c r="C9" s="24">
        <v>10.75</v>
      </c>
      <c r="D9" s="26">
        <v>11.5</v>
      </c>
      <c r="E9" s="26">
        <v>13</v>
      </c>
      <c r="F9">
        <v>14.75</v>
      </c>
      <c r="G9" s="26">
        <v>9.75</v>
      </c>
      <c r="H9" s="26">
        <v>12</v>
      </c>
      <c r="I9" s="26">
        <v>9</v>
      </c>
      <c r="J9" s="26">
        <v>0</v>
      </c>
      <c r="K9" s="26">
        <v>6</v>
      </c>
      <c r="L9" s="26">
        <v>7.5</v>
      </c>
      <c r="M9" s="26">
        <v>9.5</v>
      </c>
      <c r="N9" s="26">
        <v>7</v>
      </c>
      <c r="O9" s="29">
        <v>1.5</v>
      </c>
      <c r="P9" s="29">
        <v>10.5</v>
      </c>
      <c r="Q9" s="29">
        <v>3.5</v>
      </c>
      <c r="R9" s="29">
        <v>7.5</v>
      </c>
      <c r="S9" s="6">
        <v>1.5</v>
      </c>
      <c r="T9" s="6">
        <v>7</v>
      </c>
      <c r="U9" s="6">
        <v>10</v>
      </c>
      <c r="V9" s="6">
        <v>7.5</v>
      </c>
      <c r="W9" s="6">
        <v>0</v>
      </c>
      <c r="X9" s="6">
        <v>0</v>
      </c>
      <c r="Y9" s="6"/>
      <c r="Z9" s="6">
        <v>22</v>
      </c>
      <c r="AA9" s="6">
        <v>8.5</v>
      </c>
      <c r="AB9" s="6">
        <v>5.5</v>
      </c>
      <c r="AC9" s="6">
        <v>10.5</v>
      </c>
      <c r="AD9" s="6">
        <v>12.5</v>
      </c>
      <c r="AE9" s="6">
        <v>12.50</v>
      </c>
      <c r="AF9" s="6"/>
      <c r="AG9" s="6"/>
      <c r="AH9" s="6"/>
      <c r="AI9" s="6"/>
      <c r="AJ9" s="6"/>
      <c r="AK9" s="6">
        <v>8.50</v>
      </c>
      <c r="AL9" s="6">
        <v>8.50</v>
      </c>
      <c r="AM9" s="19">
        <v>8.50</v>
      </c>
      <c r="AN9" s="19">
        <v>8.50</v>
      </c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212</v>
      </c>
    </row>
    <row r="10" spans="1:54">
      <c r="A10" s="7" t="s">
        <v>5</v>
      </c>
      <c r="B10" s="14">
        <f t="shared" ref="B10:AG10" si="1">SUM(B8:B9)</f>
        <v>23.75</v>
      </c>
      <c r="C10" s="14">
        <f t="shared" si="1"/>
        <v>32.25</v>
      </c>
      <c r="D10" s="14">
        <f t="shared" si="1"/>
        <v>39</v>
      </c>
      <c r="E10" s="14">
        <f t="shared" si="1"/>
        <v>43.5</v>
      </c>
      <c r="F10" s="14">
        <f t="shared" si="1"/>
        <v>51</v>
      </c>
      <c r="G10" s="14">
        <f t="shared" si="1"/>
        <v>35.5</v>
      </c>
      <c r="H10" s="14">
        <f t="shared" si="1"/>
        <v>32</v>
      </c>
      <c r="I10" s="14">
        <f t="shared" si="1"/>
        <v>39.5</v>
      </c>
      <c r="J10" s="14">
        <f t="shared" si="1"/>
        <v>25</v>
      </c>
      <c r="K10" s="14">
        <f t="shared" si="1"/>
        <v>27.5</v>
      </c>
      <c r="L10" s="14">
        <f t="shared" si="1"/>
        <v>19.5</v>
      </c>
      <c r="M10" s="14">
        <f t="shared" si="1"/>
        <v>22.5</v>
      </c>
      <c r="N10" s="14">
        <f t="shared" si="1"/>
        <v>9</v>
      </c>
      <c r="O10" s="14">
        <f t="shared" si="1"/>
        <v>20.75</v>
      </c>
      <c r="P10" s="14">
        <f t="shared" si="1"/>
        <v>36.5</v>
      </c>
      <c r="Q10" s="14">
        <f t="shared" si="1"/>
        <v>30.75</v>
      </c>
      <c r="R10" s="14">
        <f t="shared" si="1"/>
        <v>28.5</v>
      </c>
      <c r="S10" s="14">
        <f t="shared" si="1"/>
        <v>1.5</v>
      </c>
      <c r="T10" s="14">
        <f t="shared" si="1"/>
        <v>7</v>
      </c>
      <c r="U10" s="14">
        <f t="shared" si="1"/>
        <v>44</v>
      </c>
      <c r="V10" s="14">
        <f t="shared" si="1"/>
        <v>36.5</v>
      </c>
      <c r="W10" s="14">
        <f t="shared" si="1"/>
        <v>24.5</v>
      </c>
      <c r="X10" s="14">
        <f t="shared" si="1"/>
        <v>40.5</v>
      </c>
      <c r="Y10" s="14">
        <f t="shared" si="1"/>
        <v>19</v>
      </c>
      <c r="Z10" s="14">
        <f t="shared" si="1"/>
        <v>33</v>
      </c>
      <c r="AA10" s="14">
        <f t="shared" si="1"/>
        <v>43</v>
      </c>
      <c r="AB10" s="14">
        <f t="shared" si="1"/>
        <v>39</v>
      </c>
      <c r="AC10" s="14">
        <f t="shared" si="1"/>
        <v>29.5</v>
      </c>
      <c r="AD10" s="14">
        <f t="shared" si="1"/>
        <v>18.25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852.25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 t="str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5.5</v>
      </c>
      <c r="C12" s="25">
        <v>29.5</v>
      </c>
      <c r="D12" s="27">
        <v>38.25</v>
      </c>
      <c r="E12" s="27">
        <v>27.5</v>
      </c>
      <c r="F12">
        <v>22.25</v>
      </c>
      <c r="G12" s="27">
        <v>22.5</v>
      </c>
      <c r="H12" s="27">
        <v>26.25</v>
      </c>
      <c r="I12" s="27">
        <v>32</v>
      </c>
      <c r="J12" s="27">
        <v>24</v>
      </c>
      <c r="K12" s="27">
        <v>16.5</v>
      </c>
      <c r="L12" s="27">
        <v>26</v>
      </c>
      <c r="M12" s="27">
        <v>21.5</v>
      </c>
      <c r="N12" s="27">
        <v>24.25</v>
      </c>
      <c r="O12" s="30">
        <v>3</v>
      </c>
      <c r="P12" s="30">
        <v>4.5</v>
      </c>
      <c r="Q12" s="30">
        <v>0</v>
      </c>
      <c r="R12" s="30">
        <v>21</v>
      </c>
      <c r="S12" s="10">
        <v>17.75</v>
      </c>
      <c r="T12" s="10">
        <v>19.5</v>
      </c>
      <c r="U12" s="10">
        <v>22</v>
      </c>
      <c r="V12" s="10">
        <v>33.25</v>
      </c>
      <c r="W12" s="10">
        <v>23.75</v>
      </c>
      <c r="X12" s="10">
        <v>29</v>
      </c>
      <c r="Y12" s="10">
        <v>19</v>
      </c>
      <c r="Z12" s="10">
        <v>12.25</v>
      </c>
      <c r="AA12" s="10">
        <v>1.25</v>
      </c>
      <c r="AB12" s="37">
        <v>16.25</v>
      </c>
      <c r="AC12" s="10">
        <v>26.75</v>
      </c>
      <c r="AD12" s="10"/>
      <c r="AE12" s="10"/>
      <c r="AF12" s="10"/>
      <c r="AG12" s="10"/>
      <c r="AH12" s="10"/>
      <c r="AI12" s="10"/>
      <c r="AJ12" s="10"/>
      <c r="AK12" s="10">
        <v>1.25</v>
      </c>
      <c r="AL12" s="10">
        <v>1.25</v>
      </c>
      <c r="AM12" s="20">
        <v>1.25</v>
      </c>
      <c r="AN12" s="20">
        <v>1.25</v>
      </c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 t="shared" ref="BB12:BB22" si="3">SUM(B12:BA12)</f>
        <v>565.25</v>
      </c>
    </row>
    <row ht="25" r="13" spans="1:54">
      <c r="A13" s="9" t="s">
        <v>63</v>
      </c>
      <c r="B13" s="115"/>
      <c r="C13" s="115"/>
      <c r="D13" s="116"/>
      <c r="E13" s="116"/>
      <c r="F13" s="117"/>
      <c r="G13" s="116"/>
      <c r="H13" s="116"/>
      <c r="I13" s="116"/>
      <c r="J13" s="116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18.75</v>
      </c>
      <c r="U13" s="10">
        <v>26.5</v>
      </c>
      <c r="V13" s="10">
        <v>22</v>
      </c>
      <c r="W13" s="10">
        <v>28.75</v>
      </c>
      <c r="X13" s="10">
        <v>37.5</v>
      </c>
      <c r="Y13" s="10">
        <v>12</v>
      </c>
      <c r="Z13" s="10">
        <v>27.5</v>
      </c>
      <c r="AA13" s="10">
        <v>11.75</v>
      </c>
      <c r="AB13" s="37">
        <v>21.25</v>
      </c>
      <c r="AC13" s="10">
        <v>36.75</v>
      </c>
      <c r="AD13" s="10">
        <v>18.5</v>
      </c>
      <c r="AE13" s="10">
        <v>18.50</v>
      </c>
      <c r="AF13" s="10"/>
      <c r="AG13" s="10"/>
      <c r="AH13" s="10"/>
      <c r="AI13" s="10"/>
      <c r="AJ13" s="10"/>
      <c r="AK13" s="10">
        <v>11.75</v>
      </c>
      <c r="AL13" s="10">
        <v>11.75</v>
      </c>
      <c r="AM13" s="20">
        <v>11.75</v>
      </c>
      <c r="AN13" s="20">
        <v>11.75</v>
      </c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>
        <f t="shared" si="3"/>
        <v>260.5</v>
      </c>
    </row>
    <row ht="25" r="14" spans="1:54">
      <c r="A14" s="5" t="s">
        <v>106</v>
      </c>
      <c r="B14" s="25">
        <v>10</v>
      </c>
      <c r="C14" s="25">
        <v>10.5</v>
      </c>
      <c r="D14" s="27">
        <v>24</v>
      </c>
      <c r="E14" s="27">
        <v>32</v>
      </c>
      <c r="F14">
        <v>26.25</v>
      </c>
      <c r="G14" s="27">
        <v>23.25</v>
      </c>
      <c r="H14" s="27">
        <v>15</v>
      </c>
      <c r="I14" s="27">
        <v>38.5</v>
      </c>
      <c r="J14" s="27">
        <v>0</v>
      </c>
      <c r="K14" s="27">
        <v>10</v>
      </c>
      <c r="L14" s="27">
        <v>25</v>
      </c>
      <c r="M14" s="27">
        <v>23</v>
      </c>
      <c r="N14" s="27">
        <v>13</v>
      </c>
      <c r="O14" s="30">
        <v>7</v>
      </c>
      <c r="P14" s="30">
        <v>29.5</v>
      </c>
      <c r="Q14" s="30">
        <v>0</v>
      </c>
      <c r="R14" s="30">
        <v>23</v>
      </c>
      <c r="S14" s="10">
        <v>22</v>
      </c>
      <c r="T14" s="10">
        <v>0</v>
      </c>
      <c r="U14" s="10">
        <v>11.5</v>
      </c>
      <c r="V14" s="10">
        <v>11</v>
      </c>
      <c r="W14" s="10">
        <v>16.5</v>
      </c>
      <c r="X14" s="10">
        <v>4</v>
      </c>
      <c r="Y14" s="10">
        <v>13</v>
      </c>
      <c r="Z14" s="10">
        <v>16</v>
      </c>
      <c r="AA14" s="10">
        <v>13.5</v>
      </c>
      <c r="AB14" s="10">
        <v>13</v>
      </c>
      <c r="AC14" s="10">
        <v>11.5</v>
      </c>
      <c r="AD14" s="10">
        <v>13</v>
      </c>
      <c r="AE14" s="10">
        <v>13.00</v>
      </c>
      <c r="AF14" s="10"/>
      <c r="AG14" s="10"/>
      <c r="AH14" s="10"/>
      <c r="AI14" s="10"/>
      <c r="AJ14" s="10"/>
      <c r="AK14" s="10"/>
      <c r="AL14" s="10"/>
      <c r="AM14" s="20">
        <v>13.50</v>
      </c>
      <c r="AN14" s="38">
        <v>13.50</v>
      </c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si="3"/>
        <v>453</v>
      </c>
    </row>
    <row ht="25" r="15" spans="1:54">
      <c r="A15" s="5" t="s">
        <v>107</v>
      </c>
      <c r="B15" s="25">
        <v>0</v>
      </c>
      <c r="C15" s="25">
        <v>31</v>
      </c>
      <c r="D15" s="27">
        <v>28.5</v>
      </c>
      <c r="E15" s="27">
        <v>31</v>
      </c>
      <c r="F15">
        <v>28</v>
      </c>
      <c r="G15" s="27">
        <v>32.5</v>
      </c>
      <c r="H15" s="27">
        <v>31</v>
      </c>
      <c r="I15" s="27">
        <v>10</v>
      </c>
      <c r="J15" s="27">
        <v>19</v>
      </c>
      <c r="K15" s="27">
        <v>18</v>
      </c>
      <c r="L15" s="27">
        <v>24</v>
      </c>
      <c r="M15" s="27">
        <v>26</v>
      </c>
      <c r="N15" s="27">
        <v>0</v>
      </c>
      <c r="O15" s="30">
        <v>25</v>
      </c>
      <c r="P15" s="30">
        <v>26.5</v>
      </c>
      <c r="Q15" s="30">
        <v>24</v>
      </c>
      <c r="R15" s="30">
        <v>0</v>
      </c>
      <c r="S15" s="10">
        <v>7.5</v>
      </c>
      <c r="T15" s="10">
        <v>24</v>
      </c>
      <c r="U15" s="10">
        <v>16</v>
      </c>
      <c r="V15" s="10">
        <v>27.5</v>
      </c>
      <c r="W15" s="10">
        <v>9</v>
      </c>
      <c r="X15" s="10">
        <v>14</v>
      </c>
      <c r="Y15" s="10">
        <v>14.5</v>
      </c>
      <c r="Z15" s="10">
        <v>15</v>
      </c>
      <c r="AA15" s="10">
        <v>17.5</v>
      </c>
      <c r="AB15" s="10">
        <v>8</v>
      </c>
      <c r="AC15" s="10">
        <v>15.5</v>
      </c>
      <c r="AD15" s="10">
        <v>20.5</v>
      </c>
      <c r="AE15" s="10">
        <v>20.50</v>
      </c>
      <c r="AF15" s="10"/>
      <c r="AG15" s="10"/>
      <c r="AH15" s="10"/>
      <c r="AI15" s="10"/>
      <c r="AJ15" s="10"/>
      <c r="AK15" s="10">
        <v>17.50</v>
      </c>
      <c r="AL15" s="10">
        <v>17.50</v>
      </c>
      <c r="AM15" s="20">
        <v>17.50</v>
      </c>
      <c r="AN15" s="38">
        <v>17.50</v>
      </c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537.5</v>
      </c>
    </row>
    <row ht="25" r="16" spans="1:54">
      <c r="A16" s="5" t="s">
        <v>108</v>
      </c>
      <c r="B16" s="25">
        <v>0</v>
      </c>
      <c r="C16" s="25">
        <v>28</v>
      </c>
      <c r="D16" s="27">
        <v>20.5</v>
      </c>
      <c r="E16" s="27">
        <v>17.75</v>
      </c>
      <c r="F16">
        <v>8.5</v>
      </c>
      <c r="G16" s="27">
        <v>24.5</v>
      </c>
      <c r="H16" s="27">
        <v>14.5</v>
      </c>
      <c r="I16" s="27">
        <v>13.25</v>
      </c>
      <c r="J16" s="27">
        <v>19.75</v>
      </c>
      <c r="K16" s="27">
        <v>13.25</v>
      </c>
      <c r="L16" s="27">
        <v>8</v>
      </c>
      <c r="M16" s="27">
        <v>10.25</v>
      </c>
      <c r="N16" s="27">
        <v>23.75</v>
      </c>
      <c r="O16" s="30">
        <v>9</v>
      </c>
      <c r="P16" s="30">
        <v>20.25</v>
      </c>
      <c r="Q16" s="30">
        <v>30</v>
      </c>
      <c r="R16" s="30">
        <v>0</v>
      </c>
      <c r="S16" s="10">
        <v>18</v>
      </c>
      <c r="T16" s="10">
        <v>17.25</v>
      </c>
      <c r="U16" s="10">
        <v>9.25</v>
      </c>
      <c r="V16" s="10">
        <v>20.5</v>
      </c>
      <c r="W16" s="10">
        <v>23.5</v>
      </c>
      <c r="X16" s="10">
        <v>24.5</v>
      </c>
      <c r="Y16" s="10"/>
      <c r="Z16" s="10">
        <v>9.25</v>
      </c>
      <c r="AA16" s="10">
        <v>13.25</v>
      </c>
      <c r="AB16" s="10">
        <v>26.5</v>
      </c>
      <c r="AC16" s="10">
        <v>33.75</v>
      </c>
      <c r="AD16" s="10">
        <v>22.75</v>
      </c>
      <c r="AE16" s="10">
        <v>22.75</v>
      </c>
      <c r="AF16" s="10"/>
      <c r="AG16" s="10"/>
      <c r="AH16" s="10"/>
      <c r="AI16" s="10"/>
      <c r="AJ16" s="10"/>
      <c r="AK16" s="10"/>
      <c r="AL16" s="10"/>
      <c r="AM16" s="20">
        <v>13.25</v>
      </c>
      <c r="AN16" s="38">
        <v>13.25</v>
      </c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472</v>
      </c>
    </row>
    <row ht="25" r="17" spans="1:54">
      <c r="A17" s="5" t="s">
        <v>43</v>
      </c>
      <c r="B17" s="25">
        <v>18</v>
      </c>
      <c r="C17" s="25">
        <v>32.5</v>
      </c>
      <c r="D17" s="27">
        <v>36.5</v>
      </c>
      <c r="E17" s="27">
        <v>25</v>
      </c>
      <c r="F17">
        <v>25.5</v>
      </c>
      <c r="G17" s="27">
        <v>31</v>
      </c>
      <c r="H17" s="27">
        <v>35.5</v>
      </c>
      <c r="I17" s="27">
        <v>22.5</v>
      </c>
      <c r="J17" s="27">
        <v>16.5</v>
      </c>
      <c r="K17" s="27">
        <v>23.5</v>
      </c>
      <c r="L17" s="27">
        <v>32.5</v>
      </c>
      <c r="M17" s="27">
        <v>37</v>
      </c>
      <c r="N17" s="27">
        <v>22.5</v>
      </c>
      <c r="O17" s="30">
        <v>30.5</v>
      </c>
      <c r="P17" s="30">
        <v>14.5</v>
      </c>
      <c r="Q17" s="30">
        <v>0</v>
      </c>
      <c r="R17" s="30">
        <v>0</v>
      </c>
      <c r="S17" s="10">
        <v>24.5</v>
      </c>
      <c r="T17" s="10">
        <v>23</v>
      </c>
      <c r="U17" s="10">
        <v>31</v>
      </c>
      <c r="V17" s="10">
        <v>25.5</v>
      </c>
      <c r="W17" s="10">
        <v>16</v>
      </c>
      <c r="X17" s="10">
        <v>0</v>
      </c>
      <c r="Y17" s="10">
        <v>11</v>
      </c>
      <c r="Z17" s="10">
        <v>20.5</v>
      </c>
      <c r="AA17" s="10">
        <v>19.5</v>
      </c>
      <c r="AB17" s="10">
        <v>39.5</v>
      </c>
      <c r="AC17" s="10">
        <v>38</v>
      </c>
      <c r="AD17" s="10">
        <v>27.5</v>
      </c>
      <c r="AE17" s="10">
        <v>27.50</v>
      </c>
      <c r="AF17" s="10"/>
      <c r="AG17" s="10"/>
      <c r="AH17" s="10"/>
      <c r="AI17" s="10"/>
      <c r="AJ17" s="10"/>
      <c r="AK17" s="10">
        <v>19.50</v>
      </c>
      <c r="AL17" s="10">
        <v>19.50</v>
      </c>
      <c r="AM17" s="20">
        <v>19.50</v>
      </c>
      <c r="AN17" s="38">
        <v>19.50</v>
      </c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679.5</v>
      </c>
    </row>
    <row customHeight="true" ht="16" r="18" spans="1:54">
      <c r="A18" s="129" t="s">
        <v>42</v>
      </c>
      <c r="B18" s="25">
        <v>8.25</v>
      </c>
      <c r="C18" s="25">
        <v>31.75</v>
      </c>
      <c r="D18" s="27">
        <v>26.75</v>
      </c>
      <c r="E18" s="27">
        <v>20.75</v>
      </c>
      <c r="F18">
        <v>33.5</v>
      </c>
      <c r="G18" s="27">
        <v>13.75</v>
      </c>
      <c r="H18" s="27">
        <v>27.25</v>
      </c>
      <c r="I18" s="27">
        <v>27.25</v>
      </c>
      <c r="J18" s="27">
        <v>27</v>
      </c>
      <c r="K18" s="27">
        <v>0</v>
      </c>
      <c r="L18" s="27">
        <v>32.25</v>
      </c>
      <c r="M18" s="27">
        <v>0</v>
      </c>
      <c r="N18" s="27">
        <v>11.75</v>
      </c>
      <c r="O18" s="30">
        <v>20.5</v>
      </c>
      <c r="P18" s="30">
        <v>19.5</v>
      </c>
      <c r="Q18" s="30">
        <v>21.5</v>
      </c>
      <c r="R18" s="30">
        <v>20.5</v>
      </c>
      <c r="S18" s="10">
        <v>8.75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 t="str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351</v>
      </c>
    </row>
    <row ht="25" r="19" spans="1:54">
      <c r="A19" s="5" t="s">
        <v>44</v>
      </c>
      <c r="B19" s="25">
        <v>13</v>
      </c>
      <c r="C19" s="25">
        <v>17.25</v>
      </c>
      <c r="D19" s="27">
        <v>27.5</v>
      </c>
      <c r="E19" s="27">
        <v>28.25</v>
      </c>
      <c r="F19">
        <v>29.25</v>
      </c>
      <c r="G19" s="27">
        <v>18.5</v>
      </c>
      <c r="H19" s="27">
        <v>27</v>
      </c>
      <c r="I19" s="27">
        <v>28.5</v>
      </c>
      <c r="J19" s="27">
        <v>26.75</v>
      </c>
      <c r="K19" s="27">
        <v>15.5</v>
      </c>
      <c r="L19" s="27">
        <v>26.25</v>
      </c>
      <c r="M19" s="27">
        <v>20.25</v>
      </c>
      <c r="N19" s="27">
        <v>20.75</v>
      </c>
      <c r="O19" s="30">
        <v>26</v>
      </c>
      <c r="P19" s="30">
        <v>11</v>
      </c>
      <c r="Q19" s="30">
        <v>0</v>
      </c>
      <c r="R19" s="30">
        <v>21</v>
      </c>
      <c r="S19" s="10">
        <v>19.5</v>
      </c>
      <c r="T19" s="10">
        <v>35.5</v>
      </c>
      <c r="U19" s="10">
        <v>28</v>
      </c>
      <c r="V19" s="10">
        <v>29.25</v>
      </c>
      <c r="W19" s="10">
        <v>16.25</v>
      </c>
      <c r="X19" s="10">
        <v>15.25</v>
      </c>
      <c r="Y19" s="10">
        <v>11.25</v>
      </c>
      <c r="Z19" s="10">
        <v>24.25</v>
      </c>
      <c r="AA19" s="10">
        <v>20.5</v>
      </c>
      <c r="AB19" s="10">
        <v>17.5</v>
      </c>
      <c r="AC19" s="10">
        <v>27.25</v>
      </c>
      <c r="AD19" s="10">
        <v>24.5</v>
      </c>
      <c r="AE19" s="10">
        <v>24.50</v>
      </c>
      <c r="AF19" s="10"/>
      <c r="AG19" s="10"/>
      <c r="AH19" s="10"/>
      <c r="AI19" s="10"/>
      <c r="AJ19" s="10"/>
      <c r="AK19" s="10">
        <v>20.50</v>
      </c>
      <c r="AL19" s="10">
        <v>20.50</v>
      </c>
      <c r="AM19" s="20">
        <v>20.50</v>
      </c>
      <c r="AN19" s="38">
        <v>20.50</v>
      </c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621.5</v>
      </c>
    </row>
    <row ht="25" r="20" spans="1:54">
      <c r="A20" s="5" t="s">
        <v>45</v>
      </c>
      <c r="B20" s="25">
        <v>0</v>
      </c>
      <c r="C20" s="25">
        <v>0</v>
      </c>
      <c r="D20" s="27">
        <v>0</v>
      </c>
      <c r="E20" s="27">
        <v>14</v>
      </c>
      <c r="F20">
        <v>35.25</v>
      </c>
      <c r="G20" s="27">
        <v>30.25</v>
      </c>
      <c r="H20" s="27">
        <v>31.5</v>
      </c>
      <c r="I20" s="27">
        <v>33.25</v>
      </c>
      <c r="J20" s="27">
        <v>27.25</v>
      </c>
      <c r="K20" s="27">
        <v>10.25</v>
      </c>
      <c r="L20" s="27">
        <v>28.75</v>
      </c>
      <c r="M20" s="27">
        <v>33</v>
      </c>
      <c r="N20" s="27">
        <v>22</v>
      </c>
      <c r="O20" s="30">
        <v>16.75</v>
      </c>
      <c r="P20" s="30">
        <v>22.5</v>
      </c>
      <c r="Q20" s="30">
        <v>19</v>
      </c>
      <c r="R20" s="30">
        <v>24.75</v>
      </c>
      <c r="S20" s="10">
        <v>14.5</v>
      </c>
      <c r="T20" s="10">
        <v>22.5</v>
      </c>
      <c r="U20" s="10">
        <v>30.5</v>
      </c>
      <c r="V20" s="10">
        <v>29</v>
      </c>
      <c r="W20" s="10">
        <v>13.75</v>
      </c>
      <c r="X20" s="10">
        <v>14.5</v>
      </c>
      <c r="Y20" s="10">
        <v>15.5</v>
      </c>
      <c r="Z20" s="10">
        <v>26.5</v>
      </c>
      <c r="AA20" s="10">
        <v>5.75</v>
      </c>
      <c r="AB20" s="10">
        <v>28.5</v>
      </c>
      <c r="AC20" s="10"/>
      <c r="AD20" s="37">
        <v>16.5</v>
      </c>
      <c r="AE20" s="10">
        <v>16.50</v>
      </c>
      <c r="AF20" s="10"/>
      <c r="AG20" s="37"/>
      <c r="AH20" s="10"/>
      <c r="AI20" s="10"/>
      <c r="AJ20" s="10"/>
      <c r="AK20" s="10">
        <v>5.75</v>
      </c>
      <c r="AL20" s="10">
        <v>5.75</v>
      </c>
      <c r="AM20" s="37">
        <v>5.75</v>
      </c>
      <c r="AN20" s="37">
        <v>5.75</v>
      </c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563</v>
      </c>
    </row>
    <row ht="25" r="21" spans="1:54">
      <c r="A21" s="5" t="s">
        <v>109</v>
      </c>
      <c r="B21" s="25">
        <v>10</v>
      </c>
      <c r="C21" s="25">
        <v>32.5</v>
      </c>
      <c r="D21" s="27">
        <v>24</v>
      </c>
      <c r="E21" s="27">
        <v>12.5</v>
      </c>
      <c r="F21">
        <v>19</v>
      </c>
      <c r="G21" s="27">
        <v>11.75</v>
      </c>
      <c r="H21" s="27">
        <v>23</v>
      </c>
      <c r="I21" s="27">
        <v>17</v>
      </c>
      <c r="J21" s="27">
        <v>0</v>
      </c>
      <c r="K21" s="27">
        <v>16</v>
      </c>
      <c r="L21" s="27">
        <v>18.25</v>
      </c>
      <c r="M21" s="27">
        <v>27.25</v>
      </c>
      <c r="N21" s="27">
        <v>30</v>
      </c>
      <c r="O21" s="30">
        <v>34</v>
      </c>
      <c r="P21" s="30">
        <v>18</v>
      </c>
      <c r="Q21" s="30">
        <v>12</v>
      </c>
      <c r="R21" s="30">
        <v>0</v>
      </c>
      <c r="S21" s="35">
        <v>27</v>
      </c>
      <c r="T21" s="35">
        <v>35.5</v>
      </c>
      <c r="U21" s="35">
        <v>32</v>
      </c>
      <c r="V21" s="35">
        <v>32</v>
      </c>
      <c r="W21" s="35">
        <v>27</v>
      </c>
      <c r="X21" s="35">
        <v>29.5</v>
      </c>
      <c r="Y21" s="35">
        <v>22</v>
      </c>
      <c r="Z21" s="35">
        <v>28</v>
      </c>
      <c r="AA21" s="35">
        <v>25</v>
      </c>
      <c r="AB21" s="35">
        <v>13.5</v>
      </c>
      <c r="AC21" s="35">
        <v>23.5</v>
      </c>
      <c r="AD21" s="35">
        <v>9.5</v>
      </c>
      <c r="AE21" s="35">
        <v>9.50</v>
      </c>
      <c r="AF21" s="35"/>
      <c r="AG21" s="35"/>
      <c r="AH21" s="35"/>
      <c r="AI21" s="35"/>
      <c r="AJ21" s="35"/>
      <c r="AK21" s="35">
        <v>25.00</v>
      </c>
      <c r="AL21" s="35">
        <v>25.00</v>
      </c>
      <c r="AM21" s="35">
        <v>25.00</v>
      </c>
      <c r="AN21" s="35">
        <v>25.00</v>
      </c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609.75</v>
      </c>
    </row>
    <row ht="25" r="22" spans="1:54">
      <c r="A22" s="9" t="s">
        <v>46</v>
      </c>
      <c r="B22" s="25">
        <v>10.25</v>
      </c>
      <c r="C22" s="25">
        <v>31.25</v>
      </c>
      <c r="D22" s="27">
        <v>22.5</v>
      </c>
      <c r="E22" s="27">
        <v>16.5</v>
      </c>
      <c r="F22">
        <v>15.75</v>
      </c>
      <c r="G22" s="27">
        <v>13.75</v>
      </c>
      <c r="H22" s="27">
        <v>18.5</v>
      </c>
      <c r="I22" s="27">
        <v>20</v>
      </c>
      <c r="J22" s="27">
        <v>4.5</v>
      </c>
      <c r="K22" s="27">
        <v>8.5</v>
      </c>
      <c r="L22" s="27">
        <v>13.75</v>
      </c>
      <c r="M22" s="27">
        <v>3.5</v>
      </c>
      <c r="N22" s="27">
        <v>6.25</v>
      </c>
      <c r="O22" s="30">
        <v>11.75</v>
      </c>
      <c r="P22" s="30">
        <v>12.25</v>
      </c>
      <c r="Q22" s="30">
        <v>11.25</v>
      </c>
      <c r="R22" s="30">
        <v>13.75</v>
      </c>
      <c r="S22" s="35">
        <v>4.5</v>
      </c>
      <c r="T22" s="35">
        <v>10.75</v>
      </c>
      <c r="U22" s="35">
        <v>9.25</v>
      </c>
      <c r="V22" s="35">
        <v>13</v>
      </c>
      <c r="W22" s="35">
        <v>0</v>
      </c>
      <c r="X22" s="35">
        <v>16</v>
      </c>
      <c r="Y22" s="35">
        <v>3</v>
      </c>
      <c r="Z22" s="35">
        <v>1.25</v>
      </c>
      <c r="AA22" s="35">
        <v>5.75</v>
      </c>
      <c r="AB22" s="35">
        <v>3.25</v>
      </c>
      <c r="AC22" s="35">
        <v>4.25</v>
      </c>
      <c r="AD22" s="35">
        <v>3.5</v>
      </c>
      <c r="AE22" s="35">
        <v>3.50</v>
      </c>
      <c r="AF22" s="35"/>
      <c r="AG22" s="35"/>
      <c r="AH22" s="35"/>
      <c r="AI22" s="35"/>
      <c r="AJ22" s="35"/>
      <c r="AK22" s="35">
        <v>5.75</v>
      </c>
      <c r="AL22" s="35">
        <v>5.75</v>
      </c>
      <c r="AM22" s="35">
        <v>5.75</v>
      </c>
      <c r="AN22" s="35">
        <v>5.75</v>
      </c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308.5</v>
      </c>
    </row>
    <row r="23" spans="1:54">
      <c r="A23" s="7" t="s">
        <v>6</v>
      </c>
      <c r="B23" s="14">
        <f t="shared" ref="B23:AG23" si="4">SUM(B12:B22)</f>
        <v>75</v>
      </c>
      <c r="C23" s="14">
        <f t="shared" si="4"/>
        <v>244.25</v>
      </c>
      <c r="D23" s="14">
        <f t="shared" si="4"/>
        <v>248.5</v>
      </c>
      <c r="E23" s="14">
        <f t="shared" si="4"/>
        <v>225.25</v>
      </c>
      <c r="F23" s="14">
        <f t="shared" si="4"/>
        <v>243.25</v>
      </c>
      <c r="G23" s="14">
        <f t="shared" si="4"/>
        <v>221.75</v>
      </c>
      <c r="H23" s="14">
        <f t="shared" si="4"/>
        <v>249.5</v>
      </c>
      <c r="I23" s="14">
        <f t="shared" si="4"/>
        <v>242.25</v>
      </c>
      <c r="J23" s="14">
        <f t="shared" si="4"/>
        <v>164.75</v>
      </c>
      <c r="K23" s="14">
        <f t="shared" si="4"/>
        <v>131.5</v>
      </c>
      <c r="L23" s="14">
        <f t="shared" si="4"/>
        <v>234.75</v>
      </c>
      <c r="M23" s="14">
        <f t="shared" si="4"/>
        <v>201.75</v>
      </c>
      <c r="N23" s="14">
        <f t="shared" si="4"/>
        <v>174.25</v>
      </c>
      <c r="O23" s="14">
        <f t="shared" si="4"/>
        <v>183.5</v>
      </c>
      <c r="P23" s="14">
        <f t="shared" si="4"/>
        <v>178.5</v>
      </c>
      <c r="Q23" s="14">
        <f t="shared" si="4"/>
        <v>117.75</v>
      </c>
      <c r="R23" s="14">
        <f t="shared" si="4"/>
        <v>124</v>
      </c>
      <c r="S23" s="14">
        <f t="shared" si="4"/>
        <v>164</v>
      </c>
      <c r="T23" s="14">
        <f t="shared" si="4"/>
        <v>206.75</v>
      </c>
      <c r="U23" s="14">
        <f t="shared" si="4"/>
        <v>216</v>
      </c>
      <c r="V23" s="14">
        <f t="shared" si="4"/>
        <v>243</v>
      </c>
      <c r="W23" s="14">
        <f t="shared" si="4"/>
        <v>174.5</v>
      </c>
      <c r="X23" s="14">
        <f t="shared" si="4"/>
        <v>184.25</v>
      </c>
      <c r="Y23" s="14">
        <f t="shared" si="4"/>
        <v>121.25</v>
      </c>
      <c r="Z23" s="14">
        <f t="shared" si="4"/>
        <v>180.5</v>
      </c>
      <c r="AA23" s="14">
        <f t="shared" si="4"/>
        <v>133.75</v>
      </c>
      <c r="AB23" s="14">
        <f t="shared" si="4"/>
        <v>187.25</v>
      </c>
      <c r="AC23" s="14">
        <f t="shared" si="4"/>
        <v>217.25</v>
      </c>
      <c r="AD23" s="14">
        <f t="shared" si="4"/>
        <v>132.5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5421.5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 t="str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11</v>
      </c>
      <c r="C25" s="24">
        <v>32.75</v>
      </c>
      <c r="D25" s="26">
        <v>26.75</v>
      </c>
      <c r="E25" s="26">
        <v>33.25</v>
      </c>
      <c r="F25">
        <v>16</v>
      </c>
      <c r="G25" s="26">
        <v>32.5</v>
      </c>
      <c r="H25" s="26">
        <v>32.75</v>
      </c>
      <c r="I25" s="26">
        <v>25</v>
      </c>
      <c r="J25" s="26">
        <v>30</v>
      </c>
      <c r="K25" s="26">
        <v>22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4.5</v>
      </c>
      <c r="R25" s="29">
        <v>8.5</v>
      </c>
      <c r="S25" s="6">
        <v>17.5</v>
      </c>
      <c r="T25" s="6">
        <v>24.5</v>
      </c>
      <c r="U25" s="6">
        <v>14.75</v>
      </c>
      <c r="V25" s="6">
        <v>15</v>
      </c>
      <c r="W25" s="6">
        <v>4.25</v>
      </c>
      <c r="X25" s="6">
        <v>10.75</v>
      </c>
      <c r="Y25" s="6"/>
      <c r="Z25" s="6">
        <v>19.25</v>
      </c>
      <c r="AA25" s="6">
        <v>17</v>
      </c>
      <c r="AB25" s="6">
        <v>29.25</v>
      </c>
      <c r="AC25" s="6">
        <v>28</v>
      </c>
      <c r="AD25" s="6">
        <v>15.75</v>
      </c>
      <c r="AE25" s="6">
        <v>15.75</v>
      </c>
      <c r="AF25" s="6"/>
      <c r="AG25" s="6"/>
      <c r="AH25" s="6"/>
      <c r="AI25" s="6"/>
      <c r="AJ25" s="6"/>
      <c r="AK25" s="6">
        <v>17.00</v>
      </c>
      <c r="AL25" s="6">
        <v>17.00</v>
      </c>
      <c r="AM25" s="19">
        <v>17.00</v>
      </c>
      <c r="AN25" s="19">
        <v>17.00</v>
      </c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>
        <f t="shared" ref="BB25:BB35" si="6">SUM(B25:BA25)</f>
        <v>471</v>
      </c>
    </row>
    <row ht="25" r="26" spans="1:54">
      <c r="A26" s="5" t="s">
        <v>110</v>
      </c>
      <c r="B26" s="25">
        <v>21</v>
      </c>
      <c r="C26" s="25">
        <v>33</v>
      </c>
      <c r="D26" s="27">
        <v>41</v>
      </c>
      <c r="E26" s="27">
        <v>27.5</v>
      </c>
      <c r="F26">
        <v>34</v>
      </c>
      <c r="G26" s="27">
        <v>8</v>
      </c>
      <c r="H26" s="27">
        <v>15</v>
      </c>
      <c r="I26" s="27">
        <v>26.5</v>
      </c>
      <c r="J26" s="27">
        <v>14</v>
      </c>
      <c r="K26" s="27">
        <v>11</v>
      </c>
      <c r="L26" s="27">
        <v>0</v>
      </c>
      <c r="M26" s="27">
        <v>23.5</v>
      </c>
      <c r="N26" s="27">
        <v>3.5</v>
      </c>
      <c r="O26" s="30">
        <v>10</v>
      </c>
      <c r="P26" s="30">
        <v>26</v>
      </c>
      <c r="Q26" s="30">
        <v>9.5</v>
      </c>
      <c r="R26" s="30">
        <v>5</v>
      </c>
      <c r="S26" s="10">
        <v>7</v>
      </c>
      <c r="T26" s="10">
        <v>1</v>
      </c>
      <c r="U26" s="10">
        <v>17</v>
      </c>
      <c r="V26" s="10">
        <v>12.5</v>
      </c>
      <c r="W26" s="10">
        <v>5.5</v>
      </c>
      <c r="X26" s="10">
        <v>16</v>
      </c>
      <c r="Y26" s="10">
        <v>7.5</v>
      </c>
      <c r="Z26" s="10">
        <v>6.75</v>
      </c>
      <c r="AA26" s="10">
        <v>13</v>
      </c>
      <c r="AB26" s="10">
        <v>4.5</v>
      </c>
      <c r="AC26" s="10"/>
      <c r="AD26" s="10"/>
      <c r="AE26" s="10"/>
      <c r="AF26" s="10"/>
      <c r="AG26" s="10"/>
      <c r="AH26" s="10"/>
      <c r="AI26" s="10"/>
      <c r="AJ26" s="10"/>
      <c r="AK26" s="10">
        <v>13.00</v>
      </c>
      <c r="AL26" s="10">
        <v>13.00</v>
      </c>
      <c r="AM26" s="20">
        <v>13.00</v>
      </c>
      <c r="AN26" s="38">
        <v>13.00</v>
      </c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 t="shared" si="6"/>
        <v>399.25</v>
      </c>
    </row>
    <row ht="25" r="27" spans="1:54">
      <c r="A27" s="5" t="s">
        <v>111</v>
      </c>
      <c r="B27" s="25">
        <v>6.5</v>
      </c>
      <c r="C27" s="25">
        <v>18</v>
      </c>
      <c r="D27" s="27">
        <v>19.5</v>
      </c>
      <c r="E27" s="27">
        <v>18.75</v>
      </c>
      <c r="F27">
        <v>16.5</v>
      </c>
      <c r="G27" s="27">
        <v>31.75</v>
      </c>
      <c r="H27" s="27">
        <v>31</v>
      </c>
      <c r="I27" s="27">
        <v>33.5</v>
      </c>
      <c r="J27" s="27">
        <v>12.5</v>
      </c>
      <c r="K27" s="27">
        <v>10.5</v>
      </c>
      <c r="L27" s="27">
        <v>12.05</v>
      </c>
      <c r="M27" s="27">
        <v>13.5</v>
      </c>
      <c r="N27" s="27">
        <v>33.75</v>
      </c>
      <c r="O27" s="30">
        <v>1</v>
      </c>
      <c r="P27" s="30">
        <v>21.25</v>
      </c>
      <c r="Q27" s="30">
        <v>20</v>
      </c>
      <c r="R27" s="30">
        <v>11.5</v>
      </c>
      <c r="S27" s="10">
        <v>25.5</v>
      </c>
      <c r="T27" s="10">
        <v>20</v>
      </c>
      <c r="U27" s="10">
        <v>2</v>
      </c>
      <c r="V27" s="10">
        <v>10.5</v>
      </c>
      <c r="W27" s="10">
        <v>0</v>
      </c>
      <c r="X27" s="10">
        <v>24</v>
      </c>
      <c r="Y27" s="10">
        <v>9.5</v>
      </c>
      <c r="Z27" s="10">
        <v>26.25</v>
      </c>
      <c r="AA27" s="10">
        <v>29</v>
      </c>
      <c r="AB27" s="10">
        <v>19.5</v>
      </c>
      <c r="AC27" s="10">
        <v>31.25</v>
      </c>
      <c r="AD27" s="10">
        <v>31.75</v>
      </c>
      <c r="AE27" s="10">
        <v>31.75</v>
      </c>
      <c r="AF27" s="10"/>
      <c r="AG27" s="10"/>
      <c r="AH27" s="10"/>
      <c r="AI27" s="10"/>
      <c r="AJ27" s="10"/>
      <c r="AK27" s="10">
        <v>29.00</v>
      </c>
      <c r="AL27" s="10">
        <v>29.00</v>
      </c>
      <c r="AM27" s="20">
        <v>29.00</v>
      </c>
      <c r="AN27" s="38">
        <v>29.00</v>
      </c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 t="shared" si="6"/>
        <v>524.29999999999995</v>
      </c>
    </row>
    <row ht="25" r="28" spans="1:54">
      <c r="A28" s="5" t="s">
        <v>61</v>
      </c>
      <c r="B28" s="25">
        <v>0</v>
      </c>
      <c r="C28" s="25">
        <v>0.25</v>
      </c>
      <c r="D28" s="27">
        <v>1.5</v>
      </c>
      <c r="E28" s="27">
        <v>12</v>
      </c>
      <c r="F28">
        <v>7.25</v>
      </c>
      <c r="G28" s="27">
        <v>4.5</v>
      </c>
      <c r="H28" s="27">
        <v>3.25</v>
      </c>
      <c r="I28" s="27">
        <v>16</v>
      </c>
      <c r="J28" s="27">
        <v>3.58</v>
      </c>
      <c r="K28" s="27">
        <v>5</v>
      </c>
      <c r="L28" s="27">
        <v>9.25</v>
      </c>
      <c r="M28" s="27">
        <v>2.75</v>
      </c>
      <c r="N28" s="27">
        <v>7.25</v>
      </c>
      <c r="O28" s="30">
        <v>5</v>
      </c>
      <c r="P28" s="30">
        <v>1.75</v>
      </c>
      <c r="Q28" s="30">
        <v>6</v>
      </c>
      <c r="R28" s="30">
        <v>6.83</v>
      </c>
      <c r="S28" s="10">
        <v>6</v>
      </c>
      <c r="T28" s="10">
        <v>2.75</v>
      </c>
      <c r="U28" s="10">
        <v>5.6</v>
      </c>
      <c r="V28" s="10">
        <v>15</v>
      </c>
      <c r="W28" s="10">
        <v>3.75</v>
      </c>
      <c r="X28" s="10">
        <v>5.5</v>
      </c>
      <c r="Y28" s="10">
        <v>5.25</v>
      </c>
      <c r="Z28" s="10">
        <v>3</v>
      </c>
      <c r="AA28" s="10">
        <v>4.75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>
        <v>4.75</v>
      </c>
      <c r="AN28" s="38">
        <v>4.75</v>
      </c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>
        <f t="shared" si="6"/>
        <v>143.76</v>
      </c>
    </row>
    <row ht="25" r="29" spans="1:54">
      <c r="A29" s="5" t="s">
        <v>57</v>
      </c>
      <c r="B29" s="25">
        <v>10.5</v>
      </c>
      <c r="C29" s="25">
        <v>24.5</v>
      </c>
      <c r="D29" s="27">
        <v>18.25</v>
      </c>
      <c r="E29" s="27">
        <v>15.25</v>
      </c>
      <c r="F29">
        <v>25</v>
      </c>
      <c r="G29" s="27">
        <v>22.75</v>
      </c>
      <c r="H29" s="27">
        <v>15.25</v>
      </c>
      <c r="I29" s="27">
        <v>21</v>
      </c>
      <c r="J29" s="27">
        <v>12.25</v>
      </c>
      <c r="K29" s="27">
        <v>16.75</v>
      </c>
      <c r="L29" s="27">
        <v>18.25</v>
      </c>
      <c r="M29" s="27">
        <v>18.75</v>
      </c>
      <c r="N29" s="27">
        <v>0</v>
      </c>
      <c r="O29" s="30">
        <v>10</v>
      </c>
      <c r="P29" s="30">
        <v>30.75</v>
      </c>
      <c r="Q29" s="30">
        <v>11.75</v>
      </c>
      <c r="R29" s="30">
        <v>16.25</v>
      </c>
      <c r="S29" s="10">
        <v>20.75</v>
      </c>
      <c r="T29" s="10">
        <v>29</v>
      </c>
      <c r="U29" s="10">
        <v>20</v>
      </c>
      <c r="V29" s="10">
        <v>21</v>
      </c>
      <c r="W29" s="10">
        <v>18.5</v>
      </c>
      <c r="X29" s="10">
        <v>23.5</v>
      </c>
      <c r="Y29" s="10">
        <v>20.5</v>
      </c>
      <c r="Z29" s="10">
        <v>18</v>
      </c>
      <c r="AA29" s="10">
        <v>19.75</v>
      </c>
      <c r="AB29" s="10">
        <v>12</v>
      </c>
      <c r="AC29" s="10">
        <v>27.5</v>
      </c>
      <c r="AD29" s="10"/>
      <c r="AE29" s="10"/>
      <c r="AF29" s="10"/>
      <c r="AG29" s="10"/>
      <c r="AH29" s="10"/>
      <c r="AI29" s="10"/>
      <c r="AJ29" s="10"/>
      <c r="AK29" s="10">
        <v>19.75</v>
      </c>
      <c r="AL29" s="10">
        <v>19.75</v>
      </c>
      <c r="AM29" s="20">
        <v>19.75</v>
      </c>
      <c r="AN29" s="38">
        <v>19.75</v>
      </c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>
        <f t="shared" si="6"/>
        <v>517.75</v>
      </c>
    </row>
    <row ht="25" r="30" spans="1:54">
      <c r="A30" s="9" t="s">
        <v>47</v>
      </c>
      <c r="B30" s="25">
        <v>21.25</v>
      </c>
      <c r="C30" s="25">
        <v>35.75</v>
      </c>
      <c r="D30" s="27">
        <v>38.25</v>
      </c>
      <c r="E30" s="27">
        <v>36.25</v>
      </c>
      <c r="F30">
        <v>38</v>
      </c>
      <c r="G30" s="27">
        <v>14</v>
      </c>
      <c r="H30" s="27">
        <v>33.75</v>
      </c>
      <c r="I30" s="27">
        <v>30.25</v>
      </c>
      <c r="J30" s="27">
        <v>24</v>
      </c>
      <c r="K30" s="27">
        <v>30</v>
      </c>
      <c r="L30" s="27">
        <v>40.25</v>
      </c>
      <c r="M30" s="27">
        <v>0</v>
      </c>
      <c r="N30" s="27">
        <v>0</v>
      </c>
      <c r="O30" s="30">
        <v>31.25</v>
      </c>
      <c r="P30" s="30">
        <v>26.5</v>
      </c>
      <c r="Q30" s="30">
        <v>29.75</v>
      </c>
      <c r="R30" s="30">
        <v>32.5</v>
      </c>
      <c r="S30" s="10">
        <v>31.5</v>
      </c>
      <c r="T30" s="10">
        <v>39.25</v>
      </c>
      <c r="U30" s="10">
        <v>28.5</v>
      </c>
      <c r="V30" s="10">
        <v>24.25</v>
      </c>
      <c r="W30" s="10">
        <v>25.5</v>
      </c>
      <c r="X30" s="10">
        <v>45.75</v>
      </c>
      <c r="Y30" s="10">
        <v>17.5</v>
      </c>
      <c r="Z30" s="10">
        <v>27.75</v>
      </c>
      <c r="AA30" s="10">
        <v>21</v>
      </c>
      <c r="AB30" s="10">
        <v>18.5</v>
      </c>
      <c r="AC30" s="10">
        <v>36.5</v>
      </c>
      <c r="AD30" s="10">
        <v>36</v>
      </c>
      <c r="AE30" s="10">
        <v>36.00</v>
      </c>
      <c r="AF30" s="10"/>
      <c r="AG30" s="10"/>
      <c r="AH30" s="10"/>
      <c r="AI30" s="10"/>
      <c r="AJ30" s="10"/>
      <c r="AK30" s="10">
        <v>21.00</v>
      </c>
      <c r="AL30" s="10">
        <v>21.00</v>
      </c>
      <c r="AM30" s="20">
        <v>21.00</v>
      </c>
      <c r="AN30" s="38">
        <v>21.00</v>
      </c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si="6"/>
        <v>813</v>
      </c>
    </row>
    <row ht="25" r="31" spans="1:54">
      <c r="A31" s="5" t="s">
        <v>112</v>
      </c>
      <c r="B31" s="25">
        <v>0</v>
      </c>
      <c r="C31" s="25">
        <v>39.5</v>
      </c>
      <c r="D31" s="27">
        <v>38.25</v>
      </c>
      <c r="E31" s="27">
        <v>28.75</v>
      </c>
      <c r="F31">
        <v>35</v>
      </c>
      <c r="G31" s="27">
        <v>33.25</v>
      </c>
      <c r="H31" s="27">
        <v>33</v>
      </c>
      <c r="I31" s="27">
        <v>34.25</v>
      </c>
      <c r="J31" s="27">
        <v>25.75</v>
      </c>
      <c r="K31" s="27">
        <v>30.5</v>
      </c>
      <c r="L31" s="27">
        <v>38.75</v>
      </c>
      <c r="M31" s="27">
        <v>39</v>
      </c>
      <c r="N31" s="27">
        <v>37.5</v>
      </c>
      <c r="O31" s="30">
        <v>26.25</v>
      </c>
      <c r="P31" s="30">
        <v>30.25</v>
      </c>
      <c r="Q31" s="30">
        <v>30</v>
      </c>
      <c r="R31" s="30">
        <v>20.75</v>
      </c>
      <c r="S31" s="10">
        <v>19.5</v>
      </c>
      <c r="T31" s="10">
        <v>25.5</v>
      </c>
      <c r="U31" s="10">
        <v>31</v>
      </c>
      <c r="V31" s="10">
        <v>38.5</v>
      </c>
      <c r="W31" s="10">
        <v>19</v>
      </c>
      <c r="X31" s="10">
        <v>35.5</v>
      </c>
      <c r="Y31" s="10">
        <v>14.25</v>
      </c>
      <c r="Z31" s="10"/>
      <c r="AA31" s="10"/>
      <c r="AB31" s="10"/>
      <c r="AC31" s="10">
        <v>31.75</v>
      </c>
      <c r="AD31" s="10">
        <v>31.5</v>
      </c>
      <c r="AE31" s="10">
        <v>31.50</v>
      </c>
      <c r="AF31" s="10"/>
      <c r="AG31" s="10"/>
      <c r="AH31" s="10"/>
      <c r="AI31" s="10"/>
      <c r="AJ31" s="10"/>
      <c r="AK31" s="10"/>
      <c r="AL31" s="10"/>
      <c r="AM31" s="20" t="str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761.25</v>
      </c>
    </row>
    <row ht="25" r="32" spans="1:54">
      <c r="A32" s="5" t="s">
        <v>50</v>
      </c>
      <c r="B32" s="25">
        <v>18.75</v>
      </c>
      <c r="C32" s="25">
        <v>25.75</v>
      </c>
      <c r="D32" s="27">
        <v>28.25</v>
      </c>
      <c r="E32" s="27">
        <v>35</v>
      </c>
      <c r="F32">
        <v>36</v>
      </c>
      <c r="G32" s="27">
        <v>28.25</v>
      </c>
      <c r="H32" s="27">
        <v>25.25</v>
      </c>
      <c r="I32" s="27">
        <v>25.5</v>
      </c>
      <c r="J32" s="27">
        <v>11.25</v>
      </c>
      <c r="K32" s="27">
        <v>0</v>
      </c>
      <c r="L32" s="27">
        <v>0</v>
      </c>
      <c r="M32" s="27">
        <v>27.25</v>
      </c>
      <c r="N32" s="27">
        <v>31</v>
      </c>
      <c r="O32" s="30">
        <v>30.5</v>
      </c>
      <c r="P32" s="30">
        <v>24.25</v>
      </c>
      <c r="Q32" s="30">
        <v>12.5</v>
      </c>
      <c r="R32" s="30">
        <v>11</v>
      </c>
      <c r="S32" s="10">
        <v>12.75</v>
      </c>
      <c r="T32" s="10">
        <v>26</v>
      </c>
      <c r="U32" s="10">
        <v>23</v>
      </c>
      <c r="V32" s="10">
        <v>17</v>
      </c>
      <c r="W32" s="10">
        <v>12.5</v>
      </c>
      <c r="X32" s="10">
        <v>22.5</v>
      </c>
      <c r="Y32" s="10">
        <v>7.75</v>
      </c>
      <c r="Z32" s="10">
        <v>27.5</v>
      </c>
      <c r="AA32" s="10">
        <v>20.5</v>
      </c>
      <c r="AB32" s="10">
        <v>17.25</v>
      </c>
      <c r="AC32" s="10">
        <v>19.5</v>
      </c>
      <c r="AD32" s="10">
        <v>14</v>
      </c>
      <c r="AE32" s="10">
        <v>14.00</v>
      </c>
      <c r="AF32" s="10"/>
      <c r="AG32" s="10"/>
      <c r="AH32" s="10"/>
      <c r="AI32" s="10"/>
      <c r="AJ32" s="10"/>
      <c r="AK32" s="10">
        <v>20.50</v>
      </c>
      <c r="AL32" s="10">
        <v>20.50</v>
      </c>
      <c r="AM32" s="20">
        <v>20.50</v>
      </c>
      <c r="AN32" s="38">
        <v>20.50</v>
      </c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590.75</v>
      </c>
    </row>
    <row ht="25" r="33" spans="1:54">
      <c r="A33" s="5" t="s">
        <v>113</v>
      </c>
      <c r="B33" s="25">
        <v>0</v>
      </c>
      <c r="C33" s="25">
        <v>30.5</v>
      </c>
      <c r="D33" s="27">
        <v>26.25</v>
      </c>
      <c r="E33" s="27">
        <v>27.75</v>
      </c>
      <c r="F33">
        <v>33.25</v>
      </c>
      <c r="G33" s="27">
        <v>29.75</v>
      </c>
      <c r="H33" s="27">
        <v>31.25</v>
      </c>
      <c r="I33" s="27">
        <v>35.75</v>
      </c>
      <c r="J33" s="27">
        <v>24.75</v>
      </c>
      <c r="K33" s="27">
        <v>32</v>
      </c>
      <c r="L33" s="27">
        <v>23.5</v>
      </c>
      <c r="M33" s="27">
        <v>21.25</v>
      </c>
      <c r="N33" s="27">
        <v>31.25</v>
      </c>
      <c r="O33" s="30">
        <v>17.5</v>
      </c>
      <c r="P33" s="30">
        <v>32.75</v>
      </c>
      <c r="Q33" s="30">
        <v>17.5</v>
      </c>
      <c r="R33" s="30">
        <v>9</v>
      </c>
      <c r="S33" s="10">
        <v>9.75</v>
      </c>
      <c r="T33" s="10">
        <v>13</v>
      </c>
      <c r="U33" s="10">
        <v>23.25</v>
      </c>
      <c r="V33" s="10">
        <v>26.5</v>
      </c>
      <c r="W33" s="10">
        <v>13.25</v>
      </c>
      <c r="X33" s="10">
        <v>13.25</v>
      </c>
      <c r="Y33" s="10">
        <v>3</v>
      </c>
      <c r="Z33" s="10">
        <v>7.25</v>
      </c>
      <c r="AA33" s="10">
        <v>14.25</v>
      </c>
      <c r="AB33" s="10">
        <v>21.5</v>
      </c>
      <c r="AC33" s="10">
        <v>8.75</v>
      </c>
      <c r="AD33" s="10">
        <v>32.25</v>
      </c>
      <c r="AE33" s="10">
        <v>32.25</v>
      </c>
      <c r="AF33" s="10"/>
      <c r="AG33" s="10"/>
      <c r="AH33" s="10"/>
      <c r="AI33" s="10"/>
      <c r="AJ33" s="10"/>
      <c r="AK33" s="10">
        <v>14.25</v>
      </c>
      <c r="AL33" s="10">
        <v>14.25</v>
      </c>
      <c r="AM33" s="20">
        <v>14.25</v>
      </c>
      <c r="AN33" s="38">
        <v>14.25</v>
      </c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605.5</v>
      </c>
    </row>
    <row ht="25" r="34" spans="1:54">
      <c r="A34" s="9" t="s">
        <v>114</v>
      </c>
      <c r="B34" s="25">
        <v>17</v>
      </c>
      <c r="C34" s="25">
        <v>14</v>
      </c>
      <c r="D34" s="27">
        <v>0</v>
      </c>
      <c r="E34" s="27">
        <v>0</v>
      </c>
      <c r="F34" s="37">
        <v>0</v>
      </c>
      <c r="G34" s="27">
        <v>29</v>
      </c>
      <c r="H34" s="27">
        <v>31</v>
      </c>
      <c r="I34" s="27">
        <v>1</v>
      </c>
      <c r="J34" s="27">
        <v>5.5</v>
      </c>
      <c r="K34" s="27">
        <v>10</v>
      </c>
      <c r="L34" s="27">
        <v>33</v>
      </c>
      <c r="M34" s="27">
        <v>35</v>
      </c>
      <c r="N34" s="27">
        <v>31</v>
      </c>
      <c r="O34" s="30">
        <v>9.5</v>
      </c>
      <c r="P34" s="30">
        <v>23.5</v>
      </c>
      <c r="Q34" s="30">
        <v>22</v>
      </c>
      <c r="R34" s="30">
        <v>9.5</v>
      </c>
      <c r="S34" s="35">
        <v>21</v>
      </c>
      <c r="T34" s="35">
        <v>15.75</v>
      </c>
      <c r="U34" s="35">
        <v>11.5</v>
      </c>
      <c r="V34" s="35">
        <v>34</v>
      </c>
      <c r="W34" s="35">
        <v>29</v>
      </c>
      <c r="X34" s="35">
        <v>31</v>
      </c>
      <c r="Y34" s="35">
        <v>12.5</v>
      </c>
      <c r="Z34" s="35">
        <v>16</v>
      </c>
      <c r="AA34" s="35">
        <v>39</v>
      </c>
      <c r="AB34" s="35">
        <v>23</v>
      </c>
      <c r="AC34" s="35">
        <v>30</v>
      </c>
      <c r="AD34" s="35">
        <v>31</v>
      </c>
      <c r="AE34" s="35">
        <v>31.00</v>
      </c>
      <c r="AF34" s="35"/>
      <c r="AG34" s="35"/>
      <c r="AH34" s="35"/>
      <c r="AI34" s="35"/>
      <c r="AJ34" s="35"/>
      <c r="AK34" s="35">
        <v>39.00</v>
      </c>
      <c r="AL34" s="35">
        <v>39.00</v>
      </c>
      <c r="AM34" s="35">
        <v>39.00</v>
      </c>
      <c r="AN34" s="35">
        <v>39.00</v>
      </c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533.75</v>
      </c>
    </row>
    <row ht="25" r="35" spans="1:54">
      <c r="A35" s="9" t="s">
        <v>48</v>
      </c>
      <c r="B35" s="25">
        <v>19</v>
      </c>
      <c r="C35" s="25">
        <v>34.5</v>
      </c>
      <c r="D35" s="27">
        <v>37</v>
      </c>
      <c r="E35" s="27">
        <v>18</v>
      </c>
      <c r="F35">
        <v>37</v>
      </c>
      <c r="G35" s="37">
        <v>35</v>
      </c>
      <c r="H35" s="27">
        <v>33</v>
      </c>
      <c r="I35" s="27">
        <v>34</v>
      </c>
      <c r="J35" s="27">
        <v>16</v>
      </c>
      <c r="K35" s="27">
        <v>10</v>
      </c>
      <c r="L35" s="27">
        <v>6.5</v>
      </c>
      <c r="M35" s="27">
        <v>23.75</v>
      </c>
      <c r="N35" s="27">
        <v>12</v>
      </c>
      <c r="O35" s="30">
        <v>0</v>
      </c>
      <c r="P35" s="30">
        <v>20</v>
      </c>
      <c r="Q35" s="30">
        <v>20</v>
      </c>
      <c r="R35" s="30">
        <v>13</v>
      </c>
      <c r="S35" s="35">
        <v>0</v>
      </c>
      <c r="T35" s="35">
        <v>0</v>
      </c>
      <c r="U35" s="35">
        <v>30</v>
      </c>
      <c r="V35" s="35">
        <v>30.5</v>
      </c>
      <c r="W35" s="35">
        <v>28</v>
      </c>
      <c r="X35" s="35">
        <v>27.25</v>
      </c>
      <c r="Y35" s="35">
        <v>22</v>
      </c>
      <c r="Z35" s="35">
        <v>5</v>
      </c>
      <c r="AA35" s="35">
        <v>7</v>
      </c>
      <c r="AB35" s="35">
        <v>1</v>
      </c>
      <c r="AC35" s="35">
        <v>1.5</v>
      </c>
      <c r="AD35" s="35">
        <v>0.5</v>
      </c>
      <c r="AE35" s="35">
        <v>0.50</v>
      </c>
      <c r="AF35" s="35"/>
      <c r="AG35" s="35"/>
      <c r="AH35" s="35"/>
      <c r="AI35" s="35"/>
      <c r="AJ35" s="35"/>
      <c r="AK35" s="35">
        <v>7.00</v>
      </c>
      <c r="AL35" s="35">
        <v>7.00</v>
      </c>
      <c r="AM35" s="35">
        <v>7.00</v>
      </c>
      <c r="AN35" s="35">
        <v>7.00</v>
      </c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521.5</v>
      </c>
    </row>
    <row r="36" spans="1:54">
      <c r="A36" s="7" t="s">
        <v>7</v>
      </c>
      <c r="B36" s="14">
        <f t="shared" ref="B36:AG36" si="7">SUM(B25:B35)</f>
        <v>125</v>
      </c>
      <c r="C36" s="14">
        <f t="shared" si="7"/>
        <v>288.5</v>
      </c>
      <c r="D36" s="14">
        <f t="shared" si="7"/>
        <v>275</v>
      </c>
      <c r="E36" s="14">
        <f t="shared" si="7"/>
        <v>252.5</v>
      </c>
      <c r="F36" s="14">
        <f t="shared" si="7"/>
        <v>278</v>
      </c>
      <c r="G36" s="14">
        <f t="shared" si="7"/>
        <v>268.75</v>
      </c>
      <c r="H36" s="14">
        <f t="shared" si="7"/>
        <v>284.5</v>
      </c>
      <c r="I36" s="14">
        <f t="shared" si="7"/>
        <v>282.75</v>
      </c>
      <c r="J36" s="14">
        <f t="shared" si="7"/>
        <v>179.57999999999998</v>
      </c>
      <c r="K36" s="14">
        <f t="shared" si="7"/>
        <v>177.75</v>
      </c>
      <c r="L36" s="14">
        <f t="shared" si="7"/>
        <v>181.55</v>
      </c>
      <c r="M36" s="14">
        <f t="shared" si="7"/>
        <v>204.75</v>
      </c>
      <c r="N36" s="14">
        <f t="shared" si="7"/>
        <v>187.25</v>
      </c>
      <c r="O36" s="14">
        <f t="shared" si="7"/>
        <v>141</v>
      </c>
      <c r="P36" s="14">
        <f t="shared" si="7"/>
        <v>237</v>
      </c>
      <c r="Q36" s="14">
        <f t="shared" si="7"/>
        <v>183.5</v>
      </c>
      <c r="R36" s="14">
        <f t="shared" si="7"/>
        <v>143.82999999999998</v>
      </c>
      <c r="S36" s="14">
        <f t="shared" si="7"/>
        <v>171.25</v>
      </c>
      <c r="T36" s="14">
        <f t="shared" si="7"/>
        <v>196.75</v>
      </c>
      <c r="U36" s="14">
        <f t="shared" si="7"/>
        <v>206.6</v>
      </c>
      <c r="V36" s="14">
        <f t="shared" si="7"/>
        <v>244.75</v>
      </c>
      <c r="W36" s="14">
        <f t="shared" si="7"/>
        <v>159.25</v>
      </c>
      <c r="X36" s="14">
        <f t="shared" si="7"/>
        <v>255</v>
      </c>
      <c r="Y36" s="14">
        <f t="shared" si="7"/>
        <v>119.75</v>
      </c>
      <c r="Z36" s="14">
        <f t="shared" si="7"/>
        <v>156.75</v>
      </c>
      <c r="AA36" s="14">
        <f t="shared" si="7"/>
        <v>185.25</v>
      </c>
      <c r="AB36" s="14">
        <f t="shared" si="7"/>
        <v>146.5</v>
      </c>
      <c r="AC36" s="14">
        <f t="shared" si="7"/>
        <v>214.75</v>
      </c>
      <c r="AD36" s="14">
        <f t="shared" si="7"/>
        <v>134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5881.8099999999995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 t="str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0</v>
      </c>
      <c r="C38" s="25">
        <v>8.25</v>
      </c>
      <c r="D38" s="27">
        <v>1</v>
      </c>
      <c r="E38" s="27">
        <v>3</v>
      </c>
      <c r="F38">
        <v>4.25</v>
      </c>
      <c r="G38" s="27">
        <v>5.75</v>
      </c>
      <c r="H38" s="27">
        <v>9.25</v>
      </c>
      <c r="I38" s="27">
        <v>8.5</v>
      </c>
      <c r="J38" s="27">
        <v>4.25</v>
      </c>
      <c r="K38" s="27">
        <v>1.5</v>
      </c>
      <c r="L38" s="27">
        <v>4</v>
      </c>
      <c r="M38" s="27">
        <v>3.25</v>
      </c>
      <c r="N38" s="27">
        <v>2</v>
      </c>
      <c r="O38" s="30">
        <v>5.75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 t="str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60.75</v>
      </c>
    </row>
    <row r="39" spans="1:54">
      <c r="A39" s="7" t="s">
        <v>8</v>
      </c>
      <c r="B39" s="14">
        <f>SUM(B38:B38)</f>
        <v>0</v>
      </c>
      <c r="C39" s="14">
        <f t="shared" ref="C39:G39" si="9">SUM(C38:C38)</f>
        <v>8.25</v>
      </c>
      <c r="D39" s="14">
        <f t="shared" si="9"/>
        <v>1</v>
      </c>
      <c r="E39" s="14">
        <f t="shared" si="9"/>
        <v>3</v>
      </c>
      <c r="F39" s="14">
        <f t="shared" si="9"/>
        <v>4.25</v>
      </c>
      <c r="G39" s="14">
        <f t="shared" si="9"/>
        <v>5.75</v>
      </c>
      <c r="H39" s="14">
        <f t="shared" ref="H39" si="10">SUM(H38:H38)</f>
        <v>9.25</v>
      </c>
      <c r="I39" s="14">
        <f t="shared" ref="I39" si="11">SUM(I38:I38)</f>
        <v>8.5</v>
      </c>
      <c r="J39" s="14">
        <f t="shared" ref="J39" si="12">SUM(J38:J38)</f>
        <v>4.25</v>
      </c>
      <c r="K39" s="14">
        <f t="shared" ref="K39" si="13">SUM(K38:K38)</f>
        <v>1.5</v>
      </c>
      <c r="L39" s="14">
        <f t="shared" ref="L39" si="14">SUM(L38:L38)</f>
        <v>4</v>
      </c>
      <c r="M39" s="14">
        <f t="shared" ref="M39" si="15">SUM(M38:M38)</f>
        <v>3.25</v>
      </c>
      <c r="N39" s="14">
        <f t="shared" ref="N39" si="16">SUM(N38:N38)</f>
        <v>2</v>
      </c>
      <c r="O39" s="14">
        <f t="shared" ref="O39" si="17">SUM(O38:O38)</f>
        <v>5.75</v>
      </c>
      <c r="P39" s="14">
        <f t="shared" ref="P39" si="18">SUM(P38:P38)</f>
        <v>0</v>
      </c>
      <c r="Q39" s="14">
        <f t="shared" ref="Q39" si="19">SUM(Q38:Q38)</f>
        <v>0</v>
      </c>
      <c r="R39" s="14">
        <f t="shared" ref="R39" si="20">SUM(R38:R38)</f>
        <v>0</v>
      </c>
      <c r="S39" s="14">
        <f t="shared" ref="S39" si="21">SUM(S38:S38)</f>
        <v>0</v>
      </c>
      <c r="T39" s="14">
        <f t="shared" ref="T39" si="22">SUM(T38:T38)</f>
        <v>0</v>
      </c>
      <c r="U39" s="14">
        <f t="shared" ref="U39" si="23">SUM(U38:U38)</f>
        <v>0</v>
      </c>
      <c r="V39" s="14">
        <f t="shared" ref="V39" si="24">SUM(V38:V38)</f>
        <v>0</v>
      </c>
      <c r="W39" s="14">
        <f t="shared" ref="W39" si="25">SUM(W38:W38)</f>
        <v>0</v>
      </c>
      <c r="X39" s="14">
        <f t="shared" ref="X39" si="26">SUM(X38:X38)</f>
        <v>0</v>
      </c>
      <c r="Y39" s="14">
        <f t="shared" ref="Y39" si="27">SUM(Y38:Y38)</f>
        <v>0</v>
      </c>
      <c r="Z39" s="14">
        <f t="shared" ref="Z39" si="28">SUM(Z38:Z38)</f>
        <v>0</v>
      </c>
      <c r="AA39" s="14">
        <f t="shared" ref="AA39" si="29">SUM(AA38:AA38)</f>
        <v>0</v>
      </c>
      <c r="AB39" s="14">
        <f t="shared" ref="AB39" si="30">SUM(AB38:AB38)</f>
        <v>0</v>
      </c>
      <c r="AC39" s="14">
        <f t="shared" ref="AC39" si="31">SUM(AC38:AC38)</f>
        <v>0</v>
      </c>
      <c r="AD39" s="14">
        <f t="shared" ref="AD39" si="32">SUM(AD38:AD38)</f>
        <v>0</v>
      </c>
      <c r="AE39" s="14">
        <f t="shared" ref="AE39" si="33">SUM(AE38:AE38)</f>
        <v>0</v>
      </c>
      <c r="AF39" s="14">
        <f t="shared" ref="AF39" si="34">SUM(AF38:AF38)</f>
        <v>0</v>
      </c>
      <c r="AG39" s="14">
        <f t="shared" ref="AG39" si="35">SUM(AG38:AG38)</f>
        <v>0</v>
      </c>
      <c r="AH39" s="14">
        <f t="shared" ref="AH39" si="36">SUM(AH38:AH38)</f>
        <v>0</v>
      </c>
      <c r="AI39" s="14">
        <f t="shared" ref="AI39" si="37">SUM(AI38:AI38)</f>
        <v>0</v>
      </c>
      <c r="AJ39" s="14">
        <f t="shared" ref="AJ39" si="38">SUM(AJ38:AJ38)</f>
        <v>0</v>
      </c>
      <c r="AK39" s="14">
        <f t="shared" ref="AK39" si="39">SUM(AK38:AK38)</f>
        <v>0</v>
      </c>
      <c r="AL39" s="14">
        <f t="shared" ref="AL39" si="40">SUM(AL38:AL38)</f>
        <v>0</v>
      </c>
      <c r="AM39" s="14">
        <f t="shared" ref="AM39" si="41">SUM(AM38:AM38)</f>
        <v>0</v>
      </c>
      <c r="AN39" s="14">
        <f t="shared" ref="AN39" si="42">SUM(AN38:AN38)</f>
        <v>0</v>
      </c>
      <c r="AO39" s="14">
        <f t="shared" ref="AO39" si="43">SUM(AO38:AO38)</f>
        <v>0</v>
      </c>
      <c r="AP39" s="14">
        <f t="shared" ref="AP39" si="44">SUM(AP38:AP38)</f>
        <v>0</v>
      </c>
      <c r="AQ39" s="14">
        <f t="shared" ref="AQ39" si="45">SUM(AQ38:AQ38)</f>
        <v>0</v>
      </c>
      <c r="AR39" s="14">
        <f t="shared" ref="AR39" si="46">SUM(AR38:AR38)</f>
        <v>0</v>
      </c>
      <c r="AS39" s="14">
        <f t="shared" ref="AS39" si="47">SUM(AS38:AS38)</f>
        <v>0</v>
      </c>
      <c r="AT39" s="14">
        <f t="shared" ref="AT39" si="48">SUM(AT38:AT38)</f>
        <v>0</v>
      </c>
      <c r="AU39" s="14">
        <f t="shared" ref="AU39" si="49">SUM(AU38:AU38)</f>
        <v>0</v>
      </c>
      <c r="AV39" s="14">
        <f t="shared" ref="AV39" si="50">SUM(AV38:AV38)</f>
        <v>0</v>
      </c>
      <c r="AW39" s="14">
        <f t="shared" ref="AW39" si="51">SUM(AW38:AW38)</f>
        <v>0</v>
      </c>
      <c r="AX39" s="14">
        <f t="shared" ref="AX39" si="52">SUM(AX38:AX38)</f>
        <v>0</v>
      </c>
      <c r="AY39" s="14">
        <f t="shared" ref="AY39" si="53">SUM(AY38:AY38)</f>
        <v>0</v>
      </c>
      <c r="AZ39" s="14">
        <f t="shared" ref="AZ39" si="54">SUM(AZ38:AZ38)</f>
        <v>0</v>
      </c>
      <c r="BA39" s="14">
        <f t="shared" ref="BA39" si="55">SUM(BA38:BA38)</f>
        <v>0</v>
      </c>
      <c r="BB39" s="8">
        <f>SUM(BB38:BB38)</f>
        <v>60.75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 t="str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6</v>
      </c>
      <c r="C41" s="25">
        <v>11</v>
      </c>
      <c r="D41" s="27">
        <v>17</v>
      </c>
      <c r="E41" s="27">
        <v>14.5</v>
      </c>
      <c r="F41">
        <v>17.25</v>
      </c>
      <c r="G41" s="27">
        <v>12.25</v>
      </c>
      <c r="H41" s="27">
        <v>15.5</v>
      </c>
      <c r="I41" s="27">
        <v>9</v>
      </c>
      <c r="J41" s="27">
        <v>3</v>
      </c>
      <c r="K41" s="27">
        <v>9</v>
      </c>
      <c r="L41" s="27">
        <v>17.5</v>
      </c>
      <c r="M41" s="27">
        <v>4.5</v>
      </c>
      <c r="N41" s="27">
        <v>5</v>
      </c>
      <c r="O41" s="30">
        <v>9.5</v>
      </c>
      <c r="P41" s="30">
        <v>25</v>
      </c>
      <c r="Q41" s="30">
        <v>21</v>
      </c>
      <c r="R41" s="30">
        <v>11</v>
      </c>
      <c r="S41" s="10">
        <v>10</v>
      </c>
      <c r="T41" s="10">
        <v>0</v>
      </c>
      <c r="U41" s="10">
        <v>14</v>
      </c>
      <c r="V41" s="10">
        <v>0</v>
      </c>
      <c r="W41" s="10">
        <v>16</v>
      </c>
      <c r="X41" s="10">
        <v>9.5</v>
      </c>
      <c r="Y41" s="10">
        <v>10</v>
      </c>
      <c r="Z41" s="10">
        <v>15.5</v>
      </c>
      <c r="AA41" s="10">
        <v>2.5</v>
      </c>
      <c r="AB41" s="10">
        <v>7</v>
      </c>
      <c r="AC41" s="10">
        <v>10.5</v>
      </c>
      <c r="AD41" s="10">
        <v>4.5</v>
      </c>
      <c r="AE41" s="10">
        <v>4.50</v>
      </c>
      <c r="AF41" s="10"/>
      <c r="AG41" s="10"/>
      <c r="AH41" s="10"/>
      <c r="AI41" s="10"/>
      <c r="AJ41" s="10"/>
      <c r="AK41" s="10">
        <v>2.50</v>
      </c>
      <c r="AL41" s="10">
        <v>2.50</v>
      </c>
      <c r="AM41" s="20">
        <v>2.50</v>
      </c>
      <c r="AN41" s="38">
        <v>2.50</v>
      </c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305</v>
      </c>
    </row>
    <row ht="25" r="42" spans="1:54">
      <c r="A42" s="5" t="s">
        <v>117</v>
      </c>
      <c r="B42" s="25">
        <v>8</v>
      </c>
      <c r="C42" s="25">
        <v>32</v>
      </c>
      <c r="D42" s="27">
        <v>24</v>
      </c>
      <c r="E42" s="27">
        <v>29</v>
      </c>
      <c r="G42" s="27">
        <v>28</v>
      </c>
      <c r="H42" s="27">
        <v>19</v>
      </c>
      <c r="I42" s="27">
        <v>23.5</v>
      </c>
      <c r="J42" s="27">
        <v>15</v>
      </c>
      <c r="K42" s="27">
        <v>11</v>
      </c>
      <c r="L42" s="27">
        <v>19</v>
      </c>
      <c r="M42" s="27">
        <v>18</v>
      </c>
      <c r="N42" s="27">
        <v>16</v>
      </c>
      <c r="O42" s="30">
        <v>18</v>
      </c>
      <c r="P42" s="30">
        <v>29</v>
      </c>
      <c r="Q42" s="30">
        <v>28</v>
      </c>
      <c r="R42" s="30">
        <v>0</v>
      </c>
      <c r="S42" s="10">
        <v>13</v>
      </c>
      <c r="T42" s="10">
        <v>27</v>
      </c>
      <c r="U42" s="10">
        <v>31</v>
      </c>
      <c r="V42" s="10">
        <v>11</v>
      </c>
      <c r="W42" s="10">
        <v>12</v>
      </c>
      <c r="X42" s="10">
        <v>10.5</v>
      </c>
      <c r="Y42" s="10">
        <v>16</v>
      </c>
      <c r="Z42" s="10">
        <v>21</v>
      </c>
      <c r="AA42" s="10">
        <v>22</v>
      </c>
      <c r="AB42" s="10">
        <v>22</v>
      </c>
      <c r="AC42" s="10">
        <v>19</v>
      </c>
      <c r="AD42" s="10">
        <v>21.5</v>
      </c>
      <c r="AE42" s="10">
        <v>21.50</v>
      </c>
      <c r="AF42" s="10"/>
      <c r="AG42" s="10"/>
      <c r="AH42" s="10"/>
      <c r="AI42" s="10"/>
      <c r="AJ42" s="10"/>
      <c r="AK42" s="10">
        <v>22.00</v>
      </c>
      <c r="AL42" s="10">
        <v>22.00</v>
      </c>
      <c r="AM42" s="20">
        <v>22.00</v>
      </c>
      <c r="AN42" s="38">
        <v>22.00</v>
      </c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543.5</v>
      </c>
    </row>
    <row ht="25" r="43" spans="1:54">
      <c r="A43" s="5" t="s">
        <v>100</v>
      </c>
      <c r="B43" s="25"/>
      <c r="C43" s="25"/>
      <c r="D43" s="27"/>
      <c r="E43" s="27"/>
      <c r="G43" s="27"/>
      <c r="H43" s="27"/>
      <c r="I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>
        <v>19</v>
      </c>
      <c r="AC43" s="10">
        <v>10.5</v>
      </c>
      <c r="AD43" s="10">
        <v>27</v>
      </c>
      <c r="AE43" s="10">
        <v>27.00</v>
      </c>
      <c r="AF43" s="10"/>
      <c r="AG43" s="10"/>
      <c r="AH43" s="10"/>
      <c r="AI43" s="10"/>
      <c r="AJ43" s="10"/>
      <c r="AK43" s="10"/>
      <c r="AL43" s="10"/>
      <c r="AM43" s="20" t="str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14</v>
      </c>
      <c r="C44" s="25">
        <v>30</v>
      </c>
      <c r="D44" s="27">
        <v>31.5</v>
      </c>
      <c r="E44" s="27">
        <v>31</v>
      </c>
      <c r="F44">
        <v>33.25</v>
      </c>
      <c r="G44" s="27">
        <v>23</v>
      </c>
      <c r="H44" s="27">
        <v>12</v>
      </c>
      <c r="I44" s="27">
        <v>22.75</v>
      </c>
      <c r="J44" s="27">
        <v>31.5</v>
      </c>
      <c r="K44" s="27">
        <v>0</v>
      </c>
      <c r="L44" s="27">
        <v>27.25</v>
      </c>
      <c r="M44" s="27">
        <v>31</v>
      </c>
      <c r="N44" s="27">
        <v>31.75</v>
      </c>
      <c r="O44" s="30">
        <v>34</v>
      </c>
      <c r="P44" s="30">
        <v>29.75</v>
      </c>
      <c r="Q44" s="30">
        <v>25.25</v>
      </c>
      <c r="R44" s="30">
        <v>21</v>
      </c>
      <c r="S44" s="10">
        <v>22.5</v>
      </c>
      <c r="T44" s="10">
        <v>24.5</v>
      </c>
      <c r="U44" s="10">
        <v>22.5</v>
      </c>
      <c r="V44" s="10">
        <v>22</v>
      </c>
      <c r="W44" s="10">
        <v>11.75</v>
      </c>
      <c r="X44" s="10">
        <v>0</v>
      </c>
      <c r="Y44" s="10"/>
      <c r="Z44" s="10">
        <v>10</v>
      </c>
      <c r="AA44" s="10">
        <v>24</v>
      </c>
      <c r="AB44" s="10">
        <v>22.75</v>
      </c>
      <c r="AC44" s="10">
        <v>22.25</v>
      </c>
      <c r="AD44" s="10">
        <v>25.5</v>
      </c>
      <c r="AE44" s="10">
        <v>25.50</v>
      </c>
      <c r="AF44" s="10"/>
      <c r="AG44" s="10"/>
      <c r="AH44" s="10"/>
      <c r="AI44" s="10"/>
      <c r="AJ44" s="10"/>
      <c r="AK44" s="10">
        <v>24.00</v>
      </c>
      <c r="AL44" s="10">
        <v>24.00</v>
      </c>
      <c r="AM44" s="20">
        <v>24.00</v>
      </c>
      <c r="AN44" s="38">
        <v>24.00</v>
      </c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611.25</v>
      </c>
    </row>
    <row ht="25"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3</v>
      </c>
      <c r="L45" s="27">
        <v>0</v>
      </c>
      <c r="M45" s="27">
        <v>0</v>
      </c>
      <c r="N45" s="27">
        <v>32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0">
        <v>0</v>
      </c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 t="str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>
        <f>SUM(B45:BA45)</f>
        <v>35</v>
      </c>
    </row>
    <row ht="25" r="46" spans="1:54">
      <c r="A46" s="5" t="s">
        <v>119</v>
      </c>
      <c r="B46" s="25">
        <v>11.5</v>
      </c>
      <c r="C46" s="25">
        <v>18.75</v>
      </c>
      <c r="D46" s="27">
        <v>19.5</v>
      </c>
      <c r="E46" s="27">
        <v>15.75</v>
      </c>
      <c r="F46">
        <v>5.5</v>
      </c>
      <c r="G46" s="27">
        <v>2</v>
      </c>
      <c r="H46" s="27">
        <v>1.75</v>
      </c>
      <c r="I46" s="27">
        <v>2</v>
      </c>
      <c r="J46" s="27">
        <v>0</v>
      </c>
      <c r="K46" s="27">
        <v>0</v>
      </c>
      <c r="L46" s="27">
        <v>7.75</v>
      </c>
      <c r="M46" s="27">
        <v>21.5</v>
      </c>
      <c r="N46" s="27">
        <v>5.5</v>
      </c>
      <c r="O46" s="30">
        <v>2.5</v>
      </c>
      <c r="P46" s="30">
        <v>19</v>
      </c>
      <c r="Q46" s="30">
        <v>0</v>
      </c>
      <c r="R46" s="30">
        <v>0</v>
      </c>
      <c r="S46" s="37">
        <v>18</v>
      </c>
      <c r="T46" s="37">
        <v>7</v>
      </c>
      <c r="U46" s="37">
        <v>3</v>
      </c>
      <c r="V46" s="37">
        <v>0</v>
      </c>
      <c r="W46" s="37">
        <v>5.5</v>
      </c>
      <c r="X46" s="37">
        <v>0</v>
      </c>
      <c r="Y46" s="37">
        <v>6.25</v>
      </c>
      <c r="Z46" s="37">
        <v>14</v>
      </c>
      <c r="AA46" s="37">
        <v>12</v>
      </c>
      <c r="AB46" s="37">
        <v>5.5</v>
      </c>
      <c r="AC46" s="37">
        <v>4</v>
      </c>
      <c r="AD46" s="37">
        <v>5</v>
      </c>
      <c r="AE46" s="37">
        <v>5.00</v>
      </c>
      <c r="AF46" s="37"/>
      <c r="AG46" s="37"/>
      <c r="AH46" s="37"/>
      <c r="AI46" s="37"/>
      <c r="AJ46" s="37"/>
      <c r="AK46" s="37">
        <v>12.00</v>
      </c>
      <c r="AL46" s="37">
        <v>12.00</v>
      </c>
      <c r="AM46" s="37">
        <v>12.00</v>
      </c>
      <c r="AN46" s="37">
        <v>12.00</v>
      </c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213.25</v>
      </c>
    </row>
    <row r="47" spans="1:54">
      <c r="A47" s="7" t="s">
        <v>9</v>
      </c>
      <c r="B47" s="14">
        <f t="shared" ref="B47:AG47" si="56">SUM(B41:B46)</f>
        <v>39.5</v>
      </c>
      <c r="C47" s="14">
        <f t="shared" si="56"/>
        <v>91.75</v>
      </c>
      <c r="D47" s="14">
        <f t="shared" si="56"/>
        <v>92</v>
      </c>
      <c r="E47" s="14">
        <f t="shared" si="56"/>
        <v>90.25</v>
      </c>
      <c r="F47" s="14">
        <f t="shared" si="56"/>
        <v>56</v>
      </c>
      <c r="G47" s="14">
        <f t="shared" si="56"/>
        <v>65.25</v>
      </c>
      <c r="H47" s="14">
        <f t="shared" si="56"/>
        <v>48.25</v>
      </c>
      <c r="I47" s="14">
        <f t="shared" si="56"/>
        <v>57.25</v>
      </c>
      <c r="J47" s="14">
        <f t="shared" si="56"/>
        <v>49.5</v>
      </c>
      <c r="K47" s="14">
        <f t="shared" si="56"/>
        <v>23</v>
      </c>
      <c r="L47" s="14">
        <f t="shared" si="56"/>
        <v>71.5</v>
      </c>
      <c r="M47" s="14">
        <f t="shared" si="56"/>
        <v>75</v>
      </c>
      <c r="N47" s="14">
        <f t="shared" si="56"/>
        <v>90.25</v>
      </c>
      <c r="O47" s="14">
        <f t="shared" si="56"/>
        <v>64</v>
      </c>
      <c r="P47" s="14">
        <f t="shared" si="56"/>
        <v>102.75</v>
      </c>
      <c r="Q47" s="14">
        <f t="shared" si="56"/>
        <v>74.25</v>
      </c>
      <c r="R47" s="14">
        <f t="shared" si="56"/>
        <v>32</v>
      </c>
      <c r="S47" s="14">
        <f t="shared" si="56"/>
        <v>63.5</v>
      </c>
      <c r="T47" s="14">
        <f t="shared" si="56"/>
        <v>58.5</v>
      </c>
      <c r="U47" s="14">
        <f t="shared" si="56"/>
        <v>70.5</v>
      </c>
      <c r="V47" s="14">
        <f t="shared" si="56"/>
        <v>33</v>
      </c>
      <c r="W47" s="14">
        <f t="shared" si="56"/>
        <v>45.25</v>
      </c>
      <c r="X47" s="14">
        <f t="shared" si="56"/>
        <v>20</v>
      </c>
      <c r="Y47" s="14">
        <f t="shared" si="56"/>
        <v>32.25</v>
      </c>
      <c r="Z47" s="14">
        <f t="shared" si="56"/>
        <v>60.5</v>
      </c>
      <c r="AA47" s="14">
        <f t="shared" si="56"/>
        <v>60.5</v>
      </c>
      <c r="AB47" s="14">
        <f t="shared" si="56"/>
        <v>76.25</v>
      </c>
      <c r="AC47" s="14">
        <f t="shared" si="56"/>
        <v>66.25</v>
      </c>
      <c r="AD47" s="14">
        <f t="shared" si="56"/>
        <v>53.5</v>
      </c>
      <c r="AE47" s="14">
        <f t="shared" si="56"/>
        <v>0</v>
      </c>
      <c r="AF47" s="14">
        <f t="shared" si="56"/>
        <v>0</v>
      </c>
      <c r="AG47" s="14">
        <f t="shared" si="56"/>
        <v>0</v>
      </c>
      <c r="AH47" s="14">
        <f t="shared" ref="AH47:BB47" si="57">SUM(AH41:AH46)</f>
        <v>0</v>
      </c>
      <c r="AI47" s="14">
        <f t="shared" si="57"/>
        <v>0</v>
      </c>
      <c r="AJ47" s="14">
        <f t="shared" si="57"/>
        <v>0</v>
      </c>
      <c r="AK47" s="14">
        <f t="shared" si="57"/>
        <v>0</v>
      </c>
      <c r="AL47" s="14">
        <f t="shared" si="57"/>
        <v>0</v>
      </c>
      <c r="AM47" s="14">
        <f t="shared" si="57"/>
        <v>0</v>
      </c>
      <c r="AN47" s="14">
        <f t="shared" si="57"/>
        <v>0</v>
      </c>
      <c r="AO47" s="14">
        <f t="shared" si="57"/>
        <v>0</v>
      </c>
      <c r="AP47" s="14">
        <f t="shared" si="57"/>
        <v>0</v>
      </c>
      <c r="AQ47" s="14">
        <f t="shared" si="57"/>
        <v>0</v>
      </c>
      <c r="AR47" s="14">
        <f t="shared" si="57"/>
        <v>0</v>
      </c>
      <c r="AS47" s="14">
        <f t="shared" si="57"/>
        <v>0</v>
      </c>
      <c r="AT47" s="14">
        <f t="shared" si="57"/>
        <v>0</v>
      </c>
      <c r="AU47" s="14">
        <f t="shared" si="57"/>
        <v>0</v>
      </c>
      <c r="AV47" s="14">
        <f t="shared" si="57"/>
        <v>0</v>
      </c>
      <c r="AW47" s="14">
        <f t="shared" si="57"/>
        <v>0</v>
      </c>
      <c r="AX47" s="14">
        <f t="shared" si="57"/>
        <v>0</v>
      </c>
      <c r="AY47" s="14">
        <f t="shared" si="57"/>
        <v>0</v>
      </c>
      <c r="AZ47" s="14">
        <f t="shared" si="57"/>
        <v>0</v>
      </c>
      <c r="BA47" s="14">
        <f t="shared" si="57"/>
        <v>0</v>
      </c>
      <c r="BB47" s="8">
        <f t="shared" si="57"/>
        <v>1708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 t="str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58">B10+B23+B36+B39+B47</f>
        <v>263.25</v>
      </c>
      <c r="C49" s="15">
        <f t="shared" si="58"/>
        <v>665</v>
      </c>
      <c r="D49" s="15">
        <f t="shared" si="58"/>
        <v>655.5</v>
      </c>
      <c r="E49" s="15">
        <f t="shared" si="58"/>
        <v>614.5</v>
      </c>
      <c r="F49" s="15">
        <f t="shared" si="58"/>
        <v>632.5</v>
      </c>
      <c r="G49" s="15">
        <f t="shared" si="58"/>
        <v>597</v>
      </c>
      <c r="H49" s="15">
        <f t="shared" si="58"/>
        <v>623.5</v>
      </c>
      <c r="I49" s="15">
        <f t="shared" si="58"/>
        <v>630.25</v>
      </c>
      <c r="J49" s="15">
        <f t="shared" si="58"/>
        <v>423.08</v>
      </c>
      <c r="K49" s="15">
        <f t="shared" si="58"/>
        <v>361.25</v>
      </c>
      <c r="L49" s="15">
        <f t="shared" si="58"/>
        <v>511.3</v>
      </c>
      <c r="M49" s="15">
        <f t="shared" si="58"/>
        <v>507.25</v>
      </c>
      <c r="N49" s="15">
        <f t="shared" si="58"/>
        <v>462.75</v>
      </c>
      <c r="O49" s="15">
        <f t="shared" si="58"/>
        <v>415</v>
      </c>
      <c r="P49" s="15">
        <f t="shared" si="58"/>
        <v>554.75</v>
      </c>
      <c r="Q49" s="15">
        <f t="shared" si="58"/>
        <v>406.25</v>
      </c>
      <c r="R49" s="15">
        <f t="shared" si="58"/>
        <v>328.33</v>
      </c>
      <c r="S49" s="15">
        <f t="shared" si="58"/>
        <v>400.25</v>
      </c>
      <c r="T49" s="15">
        <f t="shared" si="58"/>
        <v>469</v>
      </c>
      <c r="U49" s="15">
        <f t="shared" si="58"/>
        <v>537.1</v>
      </c>
      <c r="V49" s="15">
        <f t="shared" si="58"/>
        <v>557.25</v>
      </c>
      <c r="W49" s="15">
        <f t="shared" si="58"/>
        <v>403.5</v>
      </c>
      <c r="X49" s="15">
        <f t="shared" si="58"/>
        <v>499.75</v>
      </c>
      <c r="Y49" s="15">
        <f t="shared" si="58"/>
        <v>292.25</v>
      </c>
      <c r="Z49" s="15">
        <f t="shared" si="58"/>
        <v>430.75</v>
      </c>
      <c r="AA49" s="15">
        <f t="shared" si="58"/>
        <v>422.5</v>
      </c>
      <c r="AB49" s="15">
        <f t="shared" si="58"/>
        <v>449</v>
      </c>
      <c r="AC49" s="15">
        <f t="shared" si="58"/>
        <v>527.75</v>
      </c>
      <c r="AD49" s="15">
        <f t="shared" si="58"/>
        <v>338.25</v>
      </c>
      <c r="AE49" s="15">
        <f t="shared" si="58"/>
        <v>0</v>
      </c>
      <c r="AF49" s="15">
        <f t="shared" si="58"/>
        <v>0</v>
      </c>
      <c r="AG49" s="15">
        <f t="shared" si="58"/>
        <v>0</v>
      </c>
      <c r="AH49" s="15">
        <f t="shared" ref="AH49:BB49" si="59">AH10+AH23+AH36+AH39+AH47</f>
        <v>0</v>
      </c>
      <c r="AI49" s="15">
        <f t="shared" si="59"/>
        <v>0</v>
      </c>
      <c r="AJ49" s="15">
        <f t="shared" si="59"/>
        <v>0</v>
      </c>
      <c r="AK49" s="15">
        <f t="shared" si="59"/>
        <v>0</v>
      </c>
      <c r="AL49" s="15">
        <f t="shared" si="59"/>
        <v>0</v>
      </c>
      <c r="AM49" s="15">
        <f t="shared" si="59"/>
        <v>0</v>
      </c>
      <c r="AN49" s="15">
        <f t="shared" si="59"/>
        <v>0</v>
      </c>
      <c r="AO49" s="15">
        <f t="shared" si="59"/>
        <v>0</v>
      </c>
      <c r="AP49" s="15">
        <f t="shared" si="59"/>
        <v>0</v>
      </c>
      <c r="AQ49" s="111">
        <f t="shared" si="59"/>
        <v>0</v>
      </c>
      <c r="AR49" s="15">
        <f t="shared" si="59"/>
        <v>0</v>
      </c>
      <c r="AS49" s="15">
        <f t="shared" si="59"/>
        <v>0</v>
      </c>
      <c r="AT49" s="15">
        <f t="shared" si="59"/>
        <v>0</v>
      </c>
      <c r="AU49" s="15">
        <f t="shared" si="59"/>
        <v>0</v>
      </c>
      <c r="AV49" s="15">
        <f t="shared" si="59"/>
        <v>0</v>
      </c>
      <c r="AW49" s="15">
        <f t="shared" si="59"/>
        <v>0</v>
      </c>
      <c r="AX49" s="15">
        <f t="shared" si="59"/>
        <v>0</v>
      </c>
      <c r="AY49" s="15">
        <f t="shared" si="59"/>
        <v>0</v>
      </c>
      <c r="AZ49" s="15">
        <f t="shared" si="59"/>
        <v>0</v>
      </c>
      <c r="BA49" s="15">
        <f t="shared" si="59"/>
        <v>0</v>
      </c>
      <c r="BB49" s="15">
        <f t="shared" si="59"/>
        <v>13924.31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 t="str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0</v>
      </c>
      <c r="C51" s="25">
        <v>0</v>
      </c>
      <c r="D51" s="27">
        <v>0</v>
      </c>
      <c r="E51" s="27">
        <v>0</v>
      </c>
      <c r="F51" s="27">
        <v>0.5</v>
      </c>
      <c r="G51" s="27">
        <v>2.5</v>
      </c>
      <c r="H51" s="27">
        <v>3.75</v>
      </c>
      <c r="I51" s="27">
        <v>3</v>
      </c>
      <c r="J51" s="27">
        <v>1.3</v>
      </c>
      <c r="K51" s="27">
        <v>2</v>
      </c>
      <c r="L51" s="27">
        <v>2.5</v>
      </c>
      <c r="M51" s="27">
        <v>2.5</v>
      </c>
      <c r="N51" s="27">
        <v>1.5</v>
      </c>
      <c r="O51" s="30">
        <v>1</v>
      </c>
      <c r="P51" s="30">
        <v>2.25</v>
      </c>
      <c r="Q51" s="30">
        <v>1.25</v>
      </c>
      <c r="R51" s="30">
        <v>0</v>
      </c>
      <c r="S51" s="10">
        <v>2.75</v>
      </c>
      <c r="T51" s="10">
        <v>1.75</v>
      </c>
      <c r="U51" s="10">
        <v>1</v>
      </c>
      <c r="V51" s="10">
        <v>2</v>
      </c>
      <c r="W51" s="10">
        <v>3.5</v>
      </c>
      <c r="X51" s="10">
        <v>1</v>
      </c>
      <c r="Y51" s="10"/>
      <c r="Z51" s="10"/>
      <c r="AA51" s="10">
        <v>2.25</v>
      </c>
      <c r="AB51" s="10">
        <v>1.75</v>
      </c>
      <c r="AC51" s="10">
        <v>2.25</v>
      </c>
      <c r="AD51" s="10">
        <v>0.75</v>
      </c>
      <c r="AE51" s="10">
        <v>0.75</v>
      </c>
      <c r="AF51" s="10"/>
      <c r="AG51" s="10"/>
      <c r="AH51" s="10"/>
      <c r="AI51" s="10"/>
      <c r="AJ51" s="10"/>
      <c r="AK51" s="10">
        <v>2.25</v>
      </c>
      <c r="AL51" s="10">
        <v>2.25</v>
      </c>
      <c r="AM51" s="20">
        <v>2.25</v>
      </c>
      <c r="AN51" s="20">
        <v>2.25</v>
      </c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43.05</v>
      </c>
    </row>
    <row ht="25" r="52" spans="1:54">
      <c r="A52" s="5" t="s">
        <v>49</v>
      </c>
      <c r="B52" s="25">
        <v>7.5</v>
      </c>
      <c r="C52" s="25">
        <v>10.5</v>
      </c>
      <c r="D52" s="27">
        <v>15.25</v>
      </c>
      <c r="E52" s="27">
        <v>0</v>
      </c>
      <c r="F52" s="27">
        <v>0</v>
      </c>
      <c r="G52" s="27">
        <v>0</v>
      </c>
      <c r="H52" s="27">
        <v>12</v>
      </c>
      <c r="I52" s="27">
        <v>9</v>
      </c>
      <c r="J52" s="27">
        <v>5</v>
      </c>
      <c r="K52" s="27">
        <v>7.25</v>
      </c>
      <c r="L52" s="27">
        <v>8.25</v>
      </c>
      <c r="M52" s="27">
        <v>10.75</v>
      </c>
      <c r="N52" s="27">
        <v>0</v>
      </c>
      <c r="O52" s="30">
        <v>5</v>
      </c>
      <c r="P52" s="30">
        <v>4.25</v>
      </c>
      <c r="Q52" s="30">
        <v>7</v>
      </c>
      <c r="R52" s="30">
        <v>5.75</v>
      </c>
      <c r="S52" s="10">
        <v>6</v>
      </c>
      <c r="T52" s="10">
        <v>6.75</v>
      </c>
      <c r="U52" s="10">
        <v>8.5</v>
      </c>
      <c r="V52" s="10">
        <v>7.75</v>
      </c>
      <c r="W52" s="10">
        <v>0</v>
      </c>
      <c r="X52" s="10">
        <v>1.75</v>
      </c>
      <c r="Y52" s="10">
        <v>0.5</v>
      </c>
      <c r="Z52" s="10">
        <v>0.5</v>
      </c>
      <c r="AA52" s="10">
        <v>4.75</v>
      </c>
      <c r="AB52" s="10">
        <v>4</v>
      </c>
      <c r="AC52" s="10">
        <v>5.75</v>
      </c>
      <c r="AD52" s="10">
        <v>6</v>
      </c>
      <c r="AE52" s="10">
        <v>6.00</v>
      </c>
      <c r="AF52" s="10"/>
      <c r="AG52" s="10"/>
      <c r="AH52" s="10"/>
      <c r="AI52" s="10"/>
      <c r="AJ52" s="10"/>
      <c r="AK52" s="10"/>
      <c r="AL52" s="10"/>
      <c r="AM52" s="20">
        <v>4.75</v>
      </c>
      <c r="AN52" s="20">
        <v>4.75</v>
      </c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159.25</v>
      </c>
    </row>
    <row ht="25" r="53" spans="1:54">
      <c r="A53" s="5" t="s">
        <v>15</v>
      </c>
      <c r="B53" s="25">
        <v>0</v>
      </c>
      <c r="C53" s="25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41.5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 t="str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41.5</v>
      </c>
    </row>
    <row r="54" spans="1:54">
      <c r="A54" s="7" t="s">
        <v>16</v>
      </c>
      <c r="B54" s="14">
        <f t="shared" ref="B54:AG54" si="60">SUM(B51:B53)</f>
        <v>7.5</v>
      </c>
      <c r="C54" s="14">
        <f t="shared" si="60"/>
        <v>10.5</v>
      </c>
      <c r="D54" s="14">
        <f t="shared" si="60"/>
        <v>15.25</v>
      </c>
      <c r="E54" s="14">
        <f t="shared" si="60"/>
        <v>0</v>
      </c>
      <c r="F54" s="14">
        <f t="shared" si="60"/>
        <v>0.5</v>
      </c>
      <c r="G54" s="14">
        <f t="shared" si="60"/>
        <v>2.5</v>
      </c>
      <c r="H54" s="14">
        <f t="shared" si="60"/>
        <v>15.75</v>
      </c>
      <c r="I54" s="14">
        <f t="shared" si="60"/>
        <v>12</v>
      </c>
      <c r="J54" s="14">
        <f t="shared" si="60"/>
        <v>6.3</v>
      </c>
      <c r="K54" s="14">
        <f t="shared" si="60"/>
        <v>9.25</v>
      </c>
      <c r="L54" s="14">
        <f t="shared" si="60"/>
        <v>10.75</v>
      </c>
      <c r="M54" s="14">
        <f t="shared" si="60"/>
        <v>13.25</v>
      </c>
      <c r="N54" s="14">
        <f t="shared" si="60"/>
        <v>43</v>
      </c>
      <c r="O54" s="14">
        <f t="shared" si="60"/>
        <v>6</v>
      </c>
      <c r="P54" s="14">
        <f t="shared" si="60"/>
        <v>6.5</v>
      </c>
      <c r="Q54" s="14">
        <f t="shared" si="60"/>
        <v>8.25</v>
      </c>
      <c r="R54" s="14">
        <f t="shared" si="60"/>
        <v>5.75</v>
      </c>
      <c r="S54" s="14">
        <f t="shared" si="60"/>
        <v>8.75</v>
      </c>
      <c r="T54" s="14">
        <f t="shared" si="60"/>
        <v>8.5</v>
      </c>
      <c r="U54" s="14">
        <f t="shared" si="60"/>
        <v>9.5</v>
      </c>
      <c r="V54" s="14">
        <f t="shared" si="60"/>
        <v>9.75</v>
      </c>
      <c r="W54" s="14">
        <f t="shared" si="60"/>
        <v>3.5</v>
      </c>
      <c r="X54" s="14">
        <f t="shared" si="60"/>
        <v>2.75</v>
      </c>
      <c r="Y54" s="14">
        <f t="shared" si="60"/>
        <v>0.5</v>
      </c>
      <c r="Z54" s="14">
        <f t="shared" si="60"/>
        <v>0.5</v>
      </c>
      <c r="AA54" s="14">
        <f t="shared" si="60"/>
        <v>7</v>
      </c>
      <c r="AB54" s="14">
        <f t="shared" si="60"/>
        <v>5.75</v>
      </c>
      <c r="AC54" s="14">
        <f t="shared" si="60"/>
        <v>8</v>
      </c>
      <c r="AD54" s="14">
        <f t="shared" si="60"/>
        <v>6.25</v>
      </c>
      <c r="AE54" s="14">
        <f t="shared" si="60"/>
        <v>0</v>
      </c>
      <c r="AF54" s="14">
        <f t="shared" si="60"/>
        <v>0</v>
      </c>
      <c r="AG54" s="14">
        <f t="shared" si="60"/>
        <v>0</v>
      </c>
      <c r="AH54" s="14">
        <f t="shared" ref="AH54:BB54" si="61">SUM(AH51:AH53)</f>
        <v>0</v>
      </c>
      <c r="AI54" s="14">
        <f t="shared" si="61"/>
        <v>0</v>
      </c>
      <c r="AJ54" s="14">
        <f t="shared" si="61"/>
        <v>0</v>
      </c>
      <c r="AK54" s="14">
        <f t="shared" si="61"/>
        <v>0</v>
      </c>
      <c r="AL54" s="14">
        <f t="shared" si="61"/>
        <v>0</v>
      </c>
      <c r="AM54" s="14">
        <f t="shared" si="61"/>
        <v>0</v>
      </c>
      <c r="AN54" s="14">
        <f t="shared" si="61"/>
        <v>0</v>
      </c>
      <c r="AO54" s="14">
        <f t="shared" si="61"/>
        <v>0</v>
      </c>
      <c r="AP54" s="14">
        <f t="shared" si="61"/>
        <v>0</v>
      </c>
      <c r="AQ54" s="112">
        <f t="shared" si="61"/>
        <v>0</v>
      </c>
      <c r="AR54" s="14">
        <f t="shared" si="61"/>
        <v>0</v>
      </c>
      <c r="AS54" s="14">
        <f t="shared" si="61"/>
        <v>0</v>
      </c>
      <c r="AT54" s="14">
        <f t="shared" si="61"/>
        <v>0</v>
      </c>
      <c r="AU54" s="14">
        <f t="shared" si="61"/>
        <v>0</v>
      </c>
      <c r="AV54" s="14">
        <f t="shared" si="61"/>
        <v>0</v>
      </c>
      <c r="AW54" s="14">
        <f t="shared" si="61"/>
        <v>0</v>
      </c>
      <c r="AX54" s="14">
        <f t="shared" si="61"/>
        <v>0</v>
      </c>
      <c r="AY54" s="14">
        <f t="shared" si="61"/>
        <v>0</v>
      </c>
      <c r="AZ54" s="14">
        <f t="shared" si="61"/>
        <v>0</v>
      </c>
      <c r="BA54" s="14">
        <f t="shared" si="61"/>
        <v>0</v>
      </c>
      <c r="BB54" s="8">
        <f t="shared" si="61"/>
        <v>243.8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 t="str"/>
      <c r="BB55" s="6"/>
    </row>
    <row ht="25" r="56" spans="1:54">
      <c r="A56" s="5" t="s">
        <v>56</v>
      </c>
      <c r="B56" s="24">
        <v>5.25</v>
      </c>
      <c r="C56" s="24">
        <v>3.25</v>
      </c>
      <c r="D56" s="26">
        <v>5.5</v>
      </c>
      <c r="E56" s="26">
        <v>0</v>
      </c>
      <c r="F56" s="26">
        <v>0</v>
      </c>
      <c r="G56" s="26">
        <v>0</v>
      </c>
      <c r="H56" s="26">
        <v>0</v>
      </c>
      <c r="I56" s="26">
        <v>3</v>
      </c>
      <c r="J56" s="26">
        <v>11</v>
      </c>
      <c r="K56" s="26">
        <v>8.75</v>
      </c>
      <c r="L56" s="26">
        <v>1.75</v>
      </c>
      <c r="M56" s="26">
        <v>17</v>
      </c>
      <c r="N56" s="26">
        <v>16</v>
      </c>
      <c r="O56" s="29">
        <v>11.25</v>
      </c>
      <c r="P56" s="29">
        <v>17.75</v>
      </c>
      <c r="Q56" s="29">
        <v>5.75</v>
      </c>
      <c r="R56" s="29">
        <v>2.25</v>
      </c>
      <c r="S56" s="6">
        <v>2.75</v>
      </c>
      <c r="T56" s="6">
        <v>2</v>
      </c>
      <c r="U56" s="6">
        <v>0</v>
      </c>
      <c r="V56" s="6">
        <v>0</v>
      </c>
      <c r="W56" s="6">
        <v>0</v>
      </c>
      <c r="X56" s="6">
        <v>0</v>
      </c>
      <c r="Y56" s="6"/>
      <c r="Z56" s="6">
        <v>8.25</v>
      </c>
      <c r="AA56" s="6">
        <v>8.75</v>
      </c>
      <c r="AB56" s="6">
        <v>13</v>
      </c>
      <c r="AC56" s="6">
        <v>10</v>
      </c>
      <c r="AD56" s="6"/>
      <c r="AE56" s="6"/>
      <c r="AF56" s="6"/>
      <c r="AG56" s="6"/>
      <c r="AH56" s="6"/>
      <c r="AI56" s="6"/>
      <c r="AJ56" s="6"/>
      <c r="AK56" s="6">
        <v>8.75</v>
      </c>
      <c r="AL56" s="6">
        <v>8.75</v>
      </c>
      <c r="AM56" s="19">
        <v>8.75</v>
      </c>
      <c r="AN56" s="37">
        <v>8.75</v>
      </c>
      <c r="AO56" s="37"/>
      <c r="AP56" s="37"/>
      <c r="BB56" s="23">
        <f>SUM(B56:BA56)</f>
        <v>153.25</v>
      </c>
    </row>
    <row ht="25" r="57" spans="1:54">
      <c r="A57" s="129" t="s">
        <v>17</v>
      </c>
      <c r="B57" s="24">
        <v>0</v>
      </c>
      <c r="C57" s="24">
        <v>0</v>
      </c>
      <c r="D57" s="26">
        <v>27</v>
      </c>
      <c r="E57" s="26">
        <v>32.5</v>
      </c>
      <c r="F57">
        <v>34</v>
      </c>
      <c r="G57" s="26">
        <v>21</v>
      </c>
      <c r="H57" s="26">
        <v>22.5</v>
      </c>
      <c r="I57" s="26">
        <v>23</v>
      </c>
      <c r="J57" s="26">
        <v>4.5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>
        <v>20.5</v>
      </c>
      <c r="AE57" s="23">
        <v>20.50</v>
      </c>
      <c r="AF57" s="23"/>
      <c r="AG57" s="23"/>
      <c r="AH57" s="23"/>
      <c r="AI57" s="23"/>
      <c r="AJ57" s="23"/>
      <c r="AK57" s="23"/>
      <c r="AL57" s="23"/>
      <c r="AM57" s="31" t="str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23">
        <f>SUM(B57:BA57)</f>
        <v>180</v>
      </c>
    </row>
    <row r="58" spans="1:54">
      <c r="A58" s="7" t="s">
        <v>18</v>
      </c>
      <c r="B58" s="14">
        <f t="shared" ref="B58:AG58" si="62">SUM(B56:B57)</f>
        <v>5.25</v>
      </c>
      <c r="C58" s="14">
        <f t="shared" si="62"/>
        <v>3.25</v>
      </c>
      <c r="D58" s="14">
        <f t="shared" si="62"/>
        <v>32.5</v>
      </c>
      <c r="E58" s="14">
        <f t="shared" si="62"/>
        <v>32.5</v>
      </c>
      <c r="F58" s="14">
        <f t="shared" si="62"/>
        <v>34</v>
      </c>
      <c r="G58" s="14">
        <f t="shared" si="62"/>
        <v>21</v>
      </c>
      <c r="H58" s="14">
        <f t="shared" si="62"/>
        <v>22.5</v>
      </c>
      <c r="I58" s="14">
        <f t="shared" si="62"/>
        <v>26</v>
      </c>
      <c r="J58" s="14">
        <f t="shared" si="62"/>
        <v>15.5</v>
      </c>
      <c r="K58" s="14">
        <f t="shared" si="62"/>
        <v>8.75</v>
      </c>
      <c r="L58" s="14">
        <f t="shared" si="62"/>
        <v>1.75</v>
      </c>
      <c r="M58" s="14">
        <f t="shared" si="62"/>
        <v>17</v>
      </c>
      <c r="N58" s="14">
        <f t="shared" si="62"/>
        <v>16</v>
      </c>
      <c r="O58" s="14">
        <f t="shared" si="62"/>
        <v>11.25</v>
      </c>
      <c r="P58" s="14">
        <f t="shared" si="62"/>
        <v>17.75</v>
      </c>
      <c r="Q58" s="14">
        <f t="shared" si="62"/>
        <v>5.75</v>
      </c>
      <c r="R58" s="14">
        <f t="shared" si="62"/>
        <v>2.25</v>
      </c>
      <c r="S58" s="14">
        <f t="shared" si="62"/>
        <v>2.75</v>
      </c>
      <c r="T58" s="14">
        <f t="shared" si="62"/>
        <v>2</v>
      </c>
      <c r="U58" s="14">
        <f t="shared" si="62"/>
        <v>0</v>
      </c>
      <c r="V58" s="14">
        <f t="shared" si="62"/>
        <v>0</v>
      </c>
      <c r="W58" s="14">
        <f t="shared" si="62"/>
        <v>0</v>
      </c>
      <c r="X58" s="14">
        <f t="shared" si="62"/>
        <v>0</v>
      </c>
      <c r="Y58" s="14">
        <f t="shared" si="62"/>
        <v>0</v>
      </c>
      <c r="Z58" s="14">
        <f t="shared" si="62"/>
        <v>8.25</v>
      </c>
      <c r="AA58" s="14">
        <f t="shared" si="62"/>
        <v>8.75</v>
      </c>
      <c r="AB58" s="14">
        <f t="shared" si="62"/>
        <v>13</v>
      </c>
      <c r="AC58" s="14">
        <f t="shared" si="62"/>
        <v>10</v>
      </c>
      <c r="AD58" s="14">
        <f t="shared" si="62"/>
        <v>15.5</v>
      </c>
      <c r="AE58" s="14">
        <f t="shared" si="62"/>
        <v>0</v>
      </c>
      <c r="AF58" s="14">
        <f t="shared" si="62"/>
        <v>0</v>
      </c>
      <c r="AG58" s="14">
        <f t="shared" si="62"/>
        <v>0</v>
      </c>
      <c r="AH58" s="14">
        <f t="shared" ref="AH58:BB58" si="63">SUM(AH56:AH57)</f>
        <v>0</v>
      </c>
      <c r="AI58" s="14">
        <f t="shared" si="63"/>
        <v>0</v>
      </c>
      <c r="AJ58" s="14">
        <f t="shared" si="63"/>
        <v>0</v>
      </c>
      <c r="AK58" s="14">
        <f t="shared" si="63"/>
        <v>0</v>
      </c>
      <c r="AL58" s="14">
        <f t="shared" si="63"/>
        <v>0</v>
      </c>
      <c r="AM58" s="14">
        <f t="shared" si="63"/>
        <v>0</v>
      </c>
      <c r="AN58" s="14">
        <f t="shared" si="63"/>
        <v>0</v>
      </c>
      <c r="AO58" s="14">
        <f t="shared" si="63"/>
        <v>0</v>
      </c>
      <c r="AP58" s="14">
        <f t="shared" si="63"/>
        <v>0</v>
      </c>
      <c r="AQ58" s="112">
        <f t="shared" si="63"/>
        <v>0</v>
      </c>
      <c r="AR58" s="14">
        <f t="shared" si="63"/>
        <v>0</v>
      </c>
      <c r="AS58" s="14">
        <f t="shared" si="63"/>
        <v>0</v>
      </c>
      <c r="AT58" s="14">
        <f t="shared" si="63"/>
        <v>0</v>
      </c>
      <c r="AU58" s="14">
        <f t="shared" si="63"/>
        <v>0</v>
      </c>
      <c r="AV58" s="14">
        <f t="shared" si="63"/>
        <v>0</v>
      </c>
      <c r="AW58" s="14">
        <f t="shared" si="63"/>
        <v>0</v>
      </c>
      <c r="AX58" s="14">
        <f t="shared" si="63"/>
        <v>0</v>
      </c>
      <c r="AY58" s="14">
        <f t="shared" si="63"/>
        <v>0</v>
      </c>
      <c r="AZ58" s="14">
        <f t="shared" si="63"/>
        <v>0</v>
      </c>
      <c r="BA58" s="14">
        <f t="shared" si="63"/>
        <v>0</v>
      </c>
      <c r="BB58" s="14">
        <f t="shared" si="63"/>
        <v>333.25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 t="str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0</v>
      </c>
      <c r="C60" s="24">
        <v>21</v>
      </c>
      <c r="D60" s="26">
        <v>17</v>
      </c>
      <c r="E60" s="26">
        <v>32.5</v>
      </c>
      <c r="F60">
        <v>21</v>
      </c>
      <c r="G60" s="26">
        <v>19.5</v>
      </c>
      <c r="H60" s="26">
        <v>27.5</v>
      </c>
      <c r="I60" s="26">
        <v>27.5</v>
      </c>
      <c r="J60" s="26">
        <v>20</v>
      </c>
      <c r="K60" s="26">
        <v>36</v>
      </c>
      <c r="L60" s="26">
        <v>22.5</v>
      </c>
      <c r="M60" s="26">
        <v>17.5</v>
      </c>
      <c r="N60" s="26">
        <v>32</v>
      </c>
      <c r="O60" s="29">
        <v>23</v>
      </c>
      <c r="P60" s="29">
        <v>14.5</v>
      </c>
      <c r="Q60" s="29">
        <v>13</v>
      </c>
      <c r="R60" s="29">
        <v>14</v>
      </c>
      <c r="S60" s="23">
        <v>14</v>
      </c>
      <c r="T60" s="23">
        <v>23</v>
      </c>
      <c r="U60" s="23">
        <v>21.5</v>
      </c>
      <c r="V60" s="23">
        <v>13.5</v>
      </c>
      <c r="W60" s="23">
        <v>17.5</v>
      </c>
      <c r="X60" s="23">
        <v>18.5</v>
      </c>
      <c r="Y60">
        <v>13</v>
      </c>
      <c r="Z60">
        <v>15</v>
      </c>
      <c r="AA60">
        <v>25</v>
      </c>
      <c r="AC60">
        <v>17</v>
      </c>
      <c r="AJ60" s="37"/>
      <c r="AK60" s="10">
        <v>25.00</v>
      </c>
      <c r="AL60" s="10">
        <v>25.00</v>
      </c>
      <c r="AM60" s="106">
        <v>25.00</v>
      </c>
      <c r="AN60" s="106">
        <v>25.00</v>
      </c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 t="shared" ref="BB60:BB65" si="64">SUM(B60:BA60)</f>
        <v>536.5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10</v>
      </c>
      <c r="N61" s="26">
        <v>27</v>
      </c>
      <c r="O61" s="29">
        <v>21.5</v>
      </c>
      <c r="P61" s="29">
        <v>29</v>
      </c>
      <c r="Q61" s="29">
        <v>30.5</v>
      </c>
      <c r="R61" s="29">
        <v>28</v>
      </c>
      <c r="S61" s="23">
        <v>31.5</v>
      </c>
      <c r="T61" s="23">
        <v>34.25</v>
      </c>
      <c r="U61" s="23">
        <v>19.5</v>
      </c>
      <c r="V61" s="23">
        <v>37.5</v>
      </c>
      <c r="W61" s="23">
        <v>25.5</v>
      </c>
      <c r="X61" s="23">
        <v>31</v>
      </c>
      <c r="Y61">
        <v>26</v>
      </c>
      <c r="AA61">
        <v>4</v>
      </c>
      <c r="AB61">
        <v>31</v>
      </c>
      <c r="AC61">
        <v>35.75</v>
      </c>
      <c r="AD61">
        <v>29.5</v>
      </c>
      <c r="AE61">
        <v>29.50</v>
      </c>
      <c r="AJ61" s="37"/>
      <c r="AK61" s="10">
        <v>4.00</v>
      </c>
      <c r="AL61" s="10">
        <v>4.00</v>
      </c>
      <c r="AM61" s="106">
        <v>4.00</v>
      </c>
      <c r="AN61" s="106">
        <v>4.00</v>
      </c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>
        <f t="shared" si="64"/>
        <v>446</v>
      </c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12.5</v>
      </c>
      <c r="P62" s="29">
        <v>21.25</v>
      </c>
      <c r="Q62" s="29">
        <v>12.5</v>
      </c>
      <c r="R62" s="29">
        <v>5</v>
      </c>
      <c r="S62" s="23">
        <v>13</v>
      </c>
      <c r="T62" s="23">
        <v>23.75</v>
      </c>
      <c r="U62" s="23">
        <v>12.75</v>
      </c>
      <c r="V62" s="23">
        <v>19.75</v>
      </c>
      <c r="W62" s="23">
        <v>10.5</v>
      </c>
      <c r="X62" s="23">
        <v>28.5</v>
      </c>
      <c r="Y62">
        <v>19.75</v>
      </c>
      <c r="Z62">
        <v>29.25</v>
      </c>
      <c r="AA62">
        <v>16.75</v>
      </c>
      <c r="AB62">
        <v>21.25</v>
      </c>
      <c r="AC62">
        <v>30.5</v>
      </c>
      <c r="AD62">
        <v>28.25</v>
      </c>
      <c r="AE62">
        <v>28.25</v>
      </c>
      <c r="AJ62" s="37"/>
      <c r="AK62" s="10">
        <v>16.75</v>
      </c>
      <c r="AL62" s="10">
        <v>16.75</v>
      </c>
      <c r="AM62" s="106">
        <v>16.75</v>
      </c>
      <c r="AN62" s="106">
        <v>16.75</v>
      </c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>
        <f t="shared" si="64"/>
        <v>305.25</v>
      </c>
    </row>
    <row ht="25" r="63" spans="1:54">
      <c r="A63" s="129" t="s">
        <v>52</v>
      </c>
      <c r="B63" s="24">
        <v>13.5</v>
      </c>
      <c r="C63" s="24">
        <v>32</v>
      </c>
      <c r="D63" s="26">
        <v>31</v>
      </c>
      <c r="E63" s="26">
        <v>28.5</v>
      </c>
      <c r="F63">
        <v>24</v>
      </c>
      <c r="G63" s="26">
        <v>26</v>
      </c>
      <c r="H63" s="26">
        <v>30</v>
      </c>
      <c r="I63" s="26">
        <v>30.5</v>
      </c>
      <c r="J63" s="26">
        <v>26.5</v>
      </c>
      <c r="K63" s="26">
        <v>11</v>
      </c>
      <c r="L63" s="26">
        <v>24</v>
      </c>
      <c r="M63" s="23">
        <v>5</v>
      </c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J63" s="37"/>
      <c r="AM63" s="106" t="str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 t="shared" si="64"/>
        <v>282</v>
      </c>
    </row>
    <row ht="25" r="64" spans="1:54">
      <c r="A64" s="5" t="s">
        <v>53</v>
      </c>
      <c r="B64" s="24">
        <v>12</v>
      </c>
      <c r="C64" s="24">
        <v>20.5</v>
      </c>
      <c r="D64" s="26">
        <v>20</v>
      </c>
      <c r="E64" s="26">
        <v>22.5</v>
      </c>
      <c r="F64">
        <v>23</v>
      </c>
      <c r="G64" s="26">
        <v>16</v>
      </c>
      <c r="H64" s="26">
        <v>18.5</v>
      </c>
      <c r="I64" s="26">
        <v>20</v>
      </c>
      <c r="J64" s="26">
        <v>13</v>
      </c>
      <c r="K64" s="26">
        <v>32.5</v>
      </c>
      <c r="L64" s="26">
        <v>16.5</v>
      </c>
      <c r="M64" s="26">
        <v>20.5</v>
      </c>
      <c r="N64" s="26">
        <v>23.5</v>
      </c>
      <c r="O64" s="29">
        <v>13</v>
      </c>
      <c r="P64" s="29">
        <v>13</v>
      </c>
      <c r="Q64" s="29">
        <v>2</v>
      </c>
      <c r="R64" s="29">
        <v>3</v>
      </c>
      <c r="S64" s="23">
        <v>18.5</v>
      </c>
      <c r="T64" s="23">
        <v>7.5</v>
      </c>
      <c r="U64" s="23">
        <v>6.5</v>
      </c>
      <c r="V64" s="23">
        <v>6.5</v>
      </c>
      <c r="W64" s="23">
        <v>4</v>
      </c>
      <c r="X64" s="23">
        <v>6.75</v>
      </c>
      <c r="Y64">
        <v>8</v>
      </c>
      <c r="Z64">
        <v>9.5</v>
      </c>
      <c r="AA64">
        <v>2</v>
      </c>
      <c r="AC64">
        <v>7</v>
      </c>
      <c r="AD64">
        <v>2.5</v>
      </c>
      <c r="AE64">
        <v>2.50</v>
      </c>
      <c r="AJ64" s="37"/>
      <c r="AK64">
        <v>2.00</v>
      </c>
      <c r="AL64">
        <v>2.00</v>
      </c>
      <c r="AM64" s="106">
        <v>2.00</v>
      </c>
      <c r="AN64" s="106">
        <v>2.00</v>
      </c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 t="shared" si="64"/>
        <v>368.25</v>
      </c>
    </row>
    <row ht="25" r="65" spans="1:54">
      <c r="A65" s="5" t="s">
        <v>54</v>
      </c>
      <c r="B65" s="24">
        <v>10</v>
      </c>
      <c r="C65" s="24">
        <v>34</v>
      </c>
      <c r="D65" s="26">
        <v>36</v>
      </c>
      <c r="E65" s="26">
        <v>30.5</v>
      </c>
      <c r="F65">
        <v>30</v>
      </c>
      <c r="G65" s="26">
        <v>39</v>
      </c>
      <c r="H65" s="26">
        <v>36.5</v>
      </c>
      <c r="I65" s="26">
        <v>39</v>
      </c>
      <c r="J65" s="26">
        <v>42</v>
      </c>
      <c r="K65" s="26">
        <v>44</v>
      </c>
      <c r="L65" s="26">
        <v>39</v>
      </c>
      <c r="M65" s="26">
        <v>43.5</v>
      </c>
      <c r="N65" s="26">
        <v>33.5</v>
      </c>
      <c r="O65" s="29">
        <v>23</v>
      </c>
      <c r="P65" s="29">
        <v>26</v>
      </c>
      <c r="Q65" s="29">
        <v>24.5</v>
      </c>
      <c r="R65" s="29">
        <v>24.5</v>
      </c>
      <c r="S65" s="23">
        <v>21</v>
      </c>
      <c r="T65" s="23">
        <v>26</v>
      </c>
      <c r="U65" s="23">
        <v>20</v>
      </c>
      <c r="V65" s="23">
        <v>0</v>
      </c>
      <c r="W65" s="23">
        <v>13.5</v>
      </c>
      <c r="X65" s="23">
        <v>15.5</v>
      </c>
      <c r="Y65">
        <v>7</v>
      </c>
      <c r="Z65">
        <v>33</v>
      </c>
      <c r="AA65">
        <v>20.5</v>
      </c>
      <c r="AB65">
        <v>15.5</v>
      </c>
      <c r="AC65">
        <v>38</v>
      </c>
      <c r="AD65">
        <v>13</v>
      </c>
      <c r="AE65">
        <v>13.00</v>
      </c>
      <c r="AJ65" s="37"/>
      <c r="AK65">
        <v>20.50</v>
      </c>
      <c r="AL65">
        <v>20.50</v>
      </c>
      <c r="AM65" s="106">
        <v>20.50</v>
      </c>
      <c r="AN65" s="106">
        <v>20.50</v>
      </c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 t="shared" si="64"/>
        <v>778</v>
      </c>
    </row>
    <row r="66" spans="1:54">
      <c r="A66" s="7" t="s">
        <v>55</v>
      </c>
      <c r="B66" s="14">
        <f t="shared" ref="B66:AG66" si="65">SUM(B60:B65)</f>
        <v>35.5</v>
      </c>
      <c r="C66" s="14">
        <f t="shared" si="65"/>
        <v>107.5</v>
      </c>
      <c r="D66" s="14">
        <f t="shared" si="65"/>
        <v>104</v>
      </c>
      <c r="E66" s="14">
        <f t="shared" si="65"/>
        <v>114</v>
      </c>
      <c r="F66" s="14">
        <f t="shared" si="65"/>
        <v>98</v>
      </c>
      <c r="G66" s="14">
        <f t="shared" si="65"/>
        <v>100.5</v>
      </c>
      <c r="H66" s="14">
        <f t="shared" si="65"/>
        <v>112.5</v>
      </c>
      <c r="I66" s="14">
        <f t="shared" si="65"/>
        <v>117</v>
      </c>
      <c r="J66" s="14">
        <f t="shared" si="65"/>
        <v>101.5</v>
      </c>
      <c r="K66" s="14">
        <f t="shared" si="65"/>
        <v>123.5</v>
      </c>
      <c r="L66" s="14">
        <f t="shared" si="65"/>
        <v>102</v>
      </c>
      <c r="M66" s="14">
        <f t="shared" si="65"/>
        <v>96.5</v>
      </c>
      <c r="N66" s="14">
        <f t="shared" si="65"/>
        <v>116</v>
      </c>
      <c r="O66" s="14">
        <f t="shared" si="65"/>
        <v>93</v>
      </c>
      <c r="P66" s="14">
        <f t="shared" si="65"/>
        <v>103.75</v>
      </c>
      <c r="Q66" s="14">
        <f t="shared" si="65"/>
        <v>82.5</v>
      </c>
      <c r="R66" s="14">
        <f t="shared" si="65"/>
        <v>74.5</v>
      </c>
      <c r="S66" s="14">
        <f t="shared" si="65"/>
        <v>98</v>
      </c>
      <c r="T66" s="14">
        <f t="shared" si="65"/>
        <v>114.5</v>
      </c>
      <c r="U66" s="14">
        <f t="shared" si="65"/>
        <v>80.25</v>
      </c>
      <c r="V66" s="14">
        <f t="shared" si="65"/>
        <v>77.25</v>
      </c>
      <c r="W66" s="14">
        <f t="shared" si="65"/>
        <v>71</v>
      </c>
      <c r="X66" s="14">
        <f t="shared" si="65"/>
        <v>100.25</v>
      </c>
      <c r="Y66" s="14">
        <f t="shared" si="65"/>
        <v>73.75</v>
      </c>
      <c r="Z66" s="14">
        <f t="shared" si="65"/>
        <v>86.75</v>
      </c>
      <c r="AA66" s="14">
        <f t="shared" si="65"/>
        <v>68.25</v>
      </c>
      <c r="AB66" s="14">
        <f t="shared" si="65"/>
        <v>67.75</v>
      </c>
      <c r="AC66" s="14">
        <f t="shared" si="65"/>
        <v>128.25</v>
      </c>
      <c r="AD66" s="14">
        <f t="shared" si="65"/>
        <v>67.75</v>
      </c>
      <c r="AE66" s="14">
        <f t="shared" si="65"/>
        <v>0</v>
      </c>
      <c r="AF66" s="14">
        <f t="shared" si="65"/>
        <v>0</v>
      </c>
      <c r="AG66" s="14">
        <f t="shared" si="65"/>
        <v>0</v>
      </c>
      <c r="AH66" s="14">
        <f t="shared" ref="AH66:BB66" si="66">SUM(AH60:AH65)</f>
        <v>0</v>
      </c>
      <c r="AI66" s="14">
        <f t="shared" si="66"/>
        <v>0</v>
      </c>
      <c r="AJ66" s="14">
        <f t="shared" si="66"/>
        <v>0</v>
      </c>
      <c r="AK66" s="14">
        <f t="shared" si="66"/>
        <v>0</v>
      </c>
      <c r="AL66" s="14">
        <f t="shared" si="66"/>
        <v>0</v>
      </c>
      <c r="AM66" s="14">
        <f t="shared" si="66"/>
        <v>0</v>
      </c>
      <c r="AN66" s="14">
        <f t="shared" si="66"/>
        <v>0</v>
      </c>
      <c r="AO66" s="14">
        <f t="shared" si="66"/>
        <v>0</v>
      </c>
      <c r="AP66" s="14">
        <f t="shared" si="66"/>
        <v>0</v>
      </c>
      <c r="AQ66" s="112">
        <f t="shared" si="66"/>
        <v>0</v>
      </c>
      <c r="AR66" s="14">
        <f t="shared" si="66"/>
        <v>0</v>
      </c>
      <c r="AS66" s="14">
        <f t="shared" si="66"/>
        <v>0</v>
      </c>
      <c r="AT66" s="14">
        <f t="shared" si="66"/>
        <v>0</v>
      </c>
      <c r="AU66" s="14">
        <f t="shared" si="66"/>
        <v>0</v>
      </c>
      <c r="AV66" s="14">
        <f t="shared" si="66"/>
        <v>0</v>
      </c>
      <c r="AW66" s="14">
        <f t="shared" si="66"/>
        <v>0</v>
      </c>
      <c r="AX66" s="14">
        <f t="shared" si="66"/>
        <v>0</v>
      </c>
      <c r="AY66" s="14">
        <f t="shared" si="66"/>
        <v>0</v>
      </c>
      <c r="AZ66" s="14">
        <f t="shared" si="66"/>
        <v>0</v>
      </c>
      <c r="BA66" s="14">
        <f t="shared" si="66"/>
        <v>0</v>
      </c>
      <c r="BB66" s="8">
        <f t="shared" si="66"/>
        <v>2716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67">B49+B54+B58+B66</f>
        <v>311.5</v>
      </c>
      <c r="C68" s="15">
        <f t="shared" si="67"/>
        <v>786.25</v>
      </c>
      <c r="D68" s="15">
        <f t="shared" si="67"/>
        <v>807.25</v>
      </c>
      <c r="E68" s="15">
        <f t="shared" si="67"/>
        <v>761</v>
      </c>
      <c r="F68" s="15">
        <f t="shared" si="67"/>
        <v>765</v>
      </c>
      <c r="G68" s="15">
        <f t="shared" si="67"/>
        <v>721</v>
      </c>
      <c r="H68" s="15">
        <f t="shared" si="67"/>
        <v>774.25</v>
      </c>
      <c r="I68" s="15">
        <f t="shared" si="67"/>
        <v>785.25</v>
      </c>
      <c r="J68" s="15">
        <f t="shared" si="67"/>
        <v>546.38</v>
      </c>
      <c r="K68" s="15">
        <f t="shared" si="67"/>
        <v>502.75</v>
      </c>
      <c r="L68" s="15">
        <f t="shared" si="67"/>
        <v>625.79999999999995</v>
      </c>
      <c r="M68" s="15">
        <f t="shared" si="67"/>
        <v>634</v>
      </c>
      <c r="N68" s="15">
        <f t="shared" si="67"/>
        <v>637.75</v>
      </c>
      <c r="O68" s="15">
        <f t="shared" si="67"/>
        <v>525.25</v>
      </c>
      <c r="P68" s="15">
        <f t="shared" si="67"/>
        <v>682.75</v>
      </c>
      <c r="Q68" s="15">
        <f t="shared" si="67"/>
        <v>502.75</v>
      </c>
      <c r="R68" s="15">
        <f t="shared" si="67"/>
        <v>410.83</v>
      </c>
      <c r="S68" s="15">
        <f t="shared" si="67"/>
        <v>509.75</v>
      </c>
      <c r="T68" s="15">
        <f t="shared" si="67"/>
        <v>594</v>
      </c>
      <c r="U68" s="15">
        <f t="shared" si="67"/>
        <v>626.85</v>
      </c>
      <c r="V68" s="15">
        <f t="shared" si="67"/>
        <v>644.25</v>
      </c>
      <c r="W68" s="15">
        <f t="shared" si="67"/>
        <v>478</v>
      </c>
      <c r="X68" s="15">
        <f t="shared" si="67"/>
        <v>602.75</v>
      </c>
      <c r="Y68" s="15">
        <f t="shared" si="67"/>
        <v>366.5</v>
      </c>
      <c r="Z68" s="15">
        <f t="shared" si="67"/>
        <v>526.25</v>
      </c>
      <c r="AA68" s="15">
        <f t="shared" si="67"/>
        <v>506.5</v>
      </c>
      <c r="AB68" s="15">
        <f t="shared" si="67"/>
        <v>535.5</v>
      </c>
      <c r="AC68" s="15">
        <f t="shared" si="67"/>
        <v>674</v>
      </c>
      <c r="AD68" s="15">
        <f t="shared" si="67"/>
        <v>427.75</v>
      </c>
      <c r="AE68" s="15">
        <f t="shared" si="67"/>
        <v>0</v>
      </c>
      <c r="AF68" s="15">
        <f t="shared" si="67"/>
        <v>0</v>
      </c>
      <c r="AG68" s="15">
        <f t="shared" si="67"/>
        <v>0</v>
      </c>
      <c r="AH68" s="15">
        <f t="shared" ref="AH68:BB68" si="68">AH49+AH54+AH58+AH66</f>
        <v>0</v>
      </c>
      <c r="AI68" s="15">
        <f t="shared" si="68"/>
        <v>0</v>
      </c>
      <c r="AJ68" s="15">
        <f t="shared" si="68"/>
        <v>0</v>
      </c>
      <c r="AK68" s="15">
        <f t="shared" si="68"/>
        <v>0</v>
      </c>
      <c r="AL68" s="15">
        <f t="shared" si="68"/>
        <v>0</v>
      </c>
      <c r="AM68" s="15">
        <f t="shared" si="68"/>
        <v>0</v>
      </c>
      <c r="AN68" s="15">
        <f t="shared" si="68"/>
        <v>0</v>
      </c>
      <c r="AO68" s="15">
        <f t="shared" si="68"/>
        <v>0</v>
      </c>
      <c r="AP68" s="15">
        <f t="shared" si="68"/>
        <v>0</v>
      </c>
      <c r="AQ68" s="111">
        <f t="shared" si="68"/>
        <v>0</v>
      </c>
      <c r="AR68" s="15">
        <f t="shared" si="68"/>
        <v>0</v>
      </c>
      <c r="AS68" s="15">
        <f t="shared" si="68"/>
        <v>0</v>
      </c>
      <c r="AT68" s="15">
        <f t="shared" si="68"/>
        <v>0</v>
      </c>
      <c r="AU68" s="15">
        <f t="shared" si="68"/>
        <v>0</v>
      </c>
      <c r="AV68" s="15">
        <f t="shared" si="68"/>
        <v>0</v>
      </c>
      <c r="AW68" s="15">
        <f t="shared" si="68"/>
        <v>0</v>
      </c>
      <c r="AX68" s="15">
        <f t="shared" si="68"/>
        <v>0</v>
      </c>
      <c r="AY68" s="15">
        <f t="shared" si="68"/>
        <v>0</v>
      </c>
      <c r="AZ68" s="15">
        <f t="shared" si="68"/>
        <v>0</v>
      </c>
      <c r="BA68" s="15">
        <f t="shared" si="68"/>
        <v>0</v>
      </c>
      <c r="BB68" s="15">
        <f t="shared" si="68"/>
        <v>17217.36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1" zoomScaleNormal="91" zoomScalePageLayoutView="120" workbookViewId="0">
      <pane activePane="bottomRight" state="frozenSplit" topLeftCell="AJ26" xSplit="1" ySplit="6"/>
      <selection activeCell="J1" pane="topRight" sqref="J1"/>
      <selection activeCell="A21" pane="bottomLeft" sqref="A21"/>
      <selection activeCell="BB39" pane="bottomRight" sqref="BB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collapsed="false" customWidth="true" hidden="false" max="5" min="5" style="0" width="17.33203125"/>
    <col bestFit="true" collapsed="false" customWidth="true" hidden="false" max="9" min="6" style="0" width="14.1640625"/>
    <col collapsed="false" customWidth="true" hidden="false" max="10" min="10" style="0" width="15.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 t="str">
        <v>29.07-04.08.19</v>
      </c>
      <c r="AG2" s="1" t="str">
        <v>05.08-11.08.19</v>
      </c>
      <c r="AH2" s="1" t="str">
        <v>12.08-18.08.19</v>
      </c>
      <c r="AI2" s="1" t="str">
        <v>19.08-25.08.19</v>
      </c>
      <c r="AJ2" s="1" t="str">
        <v>26.08-01.09.19</v>
      </c>
      <c r="AK2" s="1" t="str">
        <v>02.09-08.09.19</v>
      </c>
      <c r="AL2" s="1" t="str">
        <v>09.09-15.09.19</v>
      </c>
      <c r="AM2" s="1" t="str">
        <v>16.09-22.09.19</v>
      </c>
      <c r="AN2" s="18" t="str">
        <v>23.09-29.09.19</v>
      </c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>
      <c r="AM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M7" t="str"/>
    </row>
    <row ht="25" r="8" spans="1:54">
      <c r="A8" s="5" t="s">
        <v>104</v>
      </c>
      <c r="B8" s="24">
        <v>0</v>
      </c>
      <c r="C8" s="24">
        <v>0</v>
      </c>
      <c r="D8" s="26">
        <v>0</v>
      </c>
      <c r="E8" s="26">
        <v>0</v>
      </c>
      <c r="F8" s="26">
        <v>0</v>
      </c>
      <c r="G8" s="26">
        <v>1</v>
      </c>
      <c r="H8" s="26">
        <v>6.75</v>
      </c>
      <c r="I8" s="26">
        <v>7.5</v>
      </c>
      <c r="J8" s="26">
        <v>5</v>
      </c>
      <c r="K8" s="26">
        <v>6</v>
      </c>
      <c r="L8" s="26">
        <v>24.5</v>
      </c>
      <c r="M8" s="26">
        <v>1.5</v>
      </c>
      <c r="N8" s="26">
        <v>1.5</v>
      </c>
      <c r="O8" s="29">
        <v>13.75</v>
      </c>
      <c r="P8" s="29">
        <v>4</v>
      </c>
      <c r="Q8" s="29">
        <v>0.25</v>
      </c>
      <c r="R8" s="29">
        <v>0</v>
      </c>
      <c r="S8" s="6">
        <v>0</v>
      </c>
      <c r="T8" s="6">
        <v>0</v>
      </c>
      <c r="U8" s="6">
        <v>0</v>
      </c>
      <c r="V8" s="6">
        <v>0</v>
      </c>
      <c r="W8" s="6">
        <v>3</v>
      </c>
      <c r="X8" s="6">
        <v>0</v>
      </c>
      <c r="Y8" s="6">
        <v>1</v>
      </c>
      <c r="Z8" s="6">
        <v>3</v>
      </c>
      <c r="AA8" s="6"/>
      <c r="AB8" s="6"/>
      <c r="AC8" s="6">
        <v>0.75</v>
      </c>
      <c r="AD8" s="6">
        <v>0.5</v>
      </c>
      <c r="AE8" s="6">
        <v>0.50</v>
      </c>
      <c r="AF8" s="6"/>
      <c r="AG8" s="6"/>
      <c r="AH8" s="6"/>
      <c r="AI8" s="6"/>
      <c r="AJ8" s="6"/>
      <c r="AK8" s="6"/>
      <c r="AL8" s="6"/>
      <c r="AM8" s="19" t="str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80</v>
      </c>
    </row>
    <row ht="25" r="9" spans="1:54">
      <c r="A9" s="28" t="s">
        <v>41</v>
      </c>
      <c r="B9" s="24">
        <v>0</v>
      </c>
      <c r="C9" s="24">
        <v>0</v>
      </c>
      <c r="D9" s="26">
        <v>0</v>
      </c>
      <c r="E9" s="26">
        <v>0</v>
      </c>
      <c r="F9" s="26">
        <v>1.5</v>
      </c>
      <c r="G9" s="26">
        <v>4</v>
      </c>
      <c r="H9" s="26">
        <v>12</v>
      </c>
      <c r="I9" s="26">
        <v>18.5</v>
      </c>
      <c r="J9" s="26">
        <v>19</v>
      </c>
      <c r="K9" s="26">
        <v>17.5</v>
      </c>
      <c r="L9" s="26">
        <v>23.5</v>
      </c>
      <c r="M9" s="26">
        <v>16</v>
      </c>
      <c r="N9" s="26">
        <v>16.5</v>
      </c>
      <c r="O9" s="29">
        <v>38.5</v>
      </c>
      <c r="P9" s="29">
        <v>5</v>
      </c>
      <c r="Q9" s="29">
        <v>0.5</v>
      </c>
      <c r="R9" s="29">
        <v>2.5</v>
      </c>
      <c r="S9" s="6">
        <v>0</v>
      </c>
      <c r="T9" s="6">
        <v>8</v>
      </c>
      <c r="U9" s="6">
        <v>2</v>
      </c>
      <c r="V9" s="6">
        <v>7</v>
      </c>
      <c r="W9" s="6">
        <v>0</v>
      </c>
      <c r="X9" s="6">
        <v>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 t="str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192</v>
      </c>
    </row>
    <row r="10" spans="1:54">
      <c r="A10" s="7" t="s">
        <v>5</v>
      </c>
      <c r="B10" s="14">
        <f t="shared" ref="B10:AG10" si="1">SUM(B8:B9)</f>
        <v>0</v>
      </c>
      <c r="C10" s="14">
        <f t="shared" si="1"/>
        <v>0</v>
      </c>
      <c r="D10" s="14">
        <f t="shared" si="1"/>
        <v>0</v>
      </c>
      <c r="E10" s="14">
        <f t="shared" si="1"/>
        <v>0</v>
      </c>
      <c r="F10" s="14">
        <f t="shared" si="1"/>
        <v>1.5</v>
      </c>
      <c r="G10" s="14">
        <f t="shared" si="1"/>
        <v>5</v>
      </c>
      <c r="H10" s="14">
        <f t="shared" si="1"/>
        <v>18.75</v>
      </c>
      <c r="I10" s="14">
        <f t="shared" si="1"/>
        <v>26</v>
      </c>
      <c r="J10" s="14">
        <f t="shared" si="1"/>
        <v>24</v>
      </c>
      <c r="K10" s="14">
        <f t="shared" si="1"/>
        <v>23.5</v>
      </c>
      <c r="L10" s="14">
        <f t="shared" si="1"/>
        <v>48</v>
      </c>
      <c r="M10" s="14">
        <f t="shared" si="1"/>
        <v>17.5</v>
      </c>
      <c r="N10" s="14">
        <f t="shared" si="1"/>
        <v>18</v>
      </c>
      <c r="O10" s="14">
        <f t="shared" si="1"/>
        <v>52.25</v>
      </c>
      <c r="P10" s="14">
        <f t="shared" si="1"/>
        <v>9</v>
      </c>
      <c r="Q10" s="14">
        <f t="shared" si="1"/>
        <v>0.75</v>
      </c>
      <c r="R10" s="14">
        <f t="shared" si="1"/>
        <v>2.5</v>
      </c>
      <c r="S10" s="14">
        <f t="shared" si="1"/>
        <v>0</v>
      </c>
      <c r="T10" s="14">
        <f t="shared" si="1"/>
        <v>8</v>
      </c>
      <c r="U10" s="14">
        <f t="shared" si="1"/>
        <v>2</v>
      </c>
      <c r="V10" s="14">
        <f t="shared" si="1"/>
        <v>7</v>
      </c>
      <c r="W10" s="14">
        <f t="shared" si="1"/>
        <v>3</v>
      </c>
      <c r="X10" s="14">
        <f t="shared" si="1"/>
        <v>0</v>
      </c>
      <c r="Y10" s="14">
        <f t="shared" si="1"/>
        <v>1</v>
      </c>
      <c r="Z10" s="14">
        <f t="shared" si="1"/>
        <v>3</v>
      </c>
      <c r="AA10" s="14">
        <f t="shared" si="1"/>
        <v>0</v>
      </c>
      <c r="AB10" s="14">
        <f t="shared" si="1"/>
        <v>0</v>
      </c>
      <c r="AC10" s="14">
        <f t="shared" si="1"/>
        <v>0.75</v>
      </c>
      <c r="AD10" s="14">
        <f t="shared" si="1"/>
        <v>0.5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272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 t="str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0</v>
      </c>
      <c r="C12" s="25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30">
        <v>0</v>
      </c>
      <c r="P12" s="30">
        <v>0</v>
      </c>
      <c r="Q12" s="30">
        <v>0</v>
      </c>
      <c r="R12" s="3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 t="str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0</v>
      </c>
    </row>
    <row ht="25" r="13" spans="1:54">
      <c r="A13" s="9" t="s">
        <v>63</v>
      </c>
      <c r="B13" s="115"/>
      <c r="C13" s="115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/>
      <c r="Z13" s="10"/>
      <c r="AA13" s="10"/>
      <c r="AB13" s="37"/>
      <c r="AC13" s="10"/>
      <c r="AD13" s="10">
        <v>19.5</v>
      </c>
      <c r="AE13" s="10">
        <v>19.50</v>
      </c>
      <c r="AF13" s="10"/>
      <c r="AG13" s="10"/>
      <c r="AH13" s="10"/>
      <c r="AI13" s="10"/>
      <c r="AJ13" s="10"/>
      <c r="AK13" s="10"/>
      <c r="AL13" s="10"/>
      <c r="AM13" s="20" t="str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0</v>
      </c>
      <c r="C14" s="25">
        <v>0</v>
      </c>
      <c r="D14" s="25">
        <v>0</v>
      </c>
      <c r="E14" s="25">
        <v>0</v>
      </c>
      <c r="F14" s="27">
        <v>6</v>
      </c>
      <c r="G14" s="27">
        <v>12</v>
      </c>
      <c r="H14" s="27">
        <v>10.5</v>
      </c>
      <c r="I14" s="27">
        <v>2</v>
      </c>
      <c r="J14" s="27">
        <v>0</v>
      </c>
      <c r="K14" s="27">
        <v>15</v>
      </c>
      <c r="L14" s="27">
        <v>4</v>
      </c>
      <c r="M14" s="27">
        <v>8</v>
      </c>
      <c r="N14" s="27">
        <v>29.5</v>
      </c>
      <c r="O14" s="30">
        <v>34</v>
      </c>
      <c r="P14" s="30">
        <v>0</v>
      </c>
      <c r="Q14" s="30">
        <v>0</v>
      </c>
      <c r="R14" s="30">
        <v>0</v>
      </c>
      <c r="S14" s="10">
        <v>0</v>
      </c>
      <c r="T14" s="10">
        <v>0</v>
      </c>
      <c r="U14" s="10">
        <v>0</v>
      </c>
      <c r="V14" s="10">
        <v>12</v>
      </c>
      <c r="W14" s="10">
        <v>3.5</v>
      </c>
      <c r="X14" s="10">
        <v>14</v>
      </c>
      <c r="Y14" s="10"/>
      <c r="Z14" s="10"/>
      <c r="AA14" s="10"/>
      <c r="AB14" s="10"/>
      <c r="AC14" s="10"/>
      <c r="AD14" s="10">
        <v>18</v>
      </c>
      <c r="AE14" s="10">
        <v>18.00</v>
      </c>
      <c r="AF14" s="10"/>
      <c r="AG14" s="10"/>
      <c r="AH14" s="10"/>
      <c r="AI14" s="10"/>
      <c r="AJ14" s="10"/>
      <c r="AK14" s="10"/>
      <c r="AL14" s="10"/>
      <c r="AM14" s="20" t="str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166.5</v>
      </c>
    </row>
    <row ht="25" r="15" spans="1:54">
      <c r="A15" s="5" t="s">
        <v>107</v>
      </c>
      <c r="B15" s="25">
        <v>0</v>
      </c>
      <c r="C15" s="25">
        <v>0</v>
      </c>
      <c r="D15" s="25">
        <v>0</v>
      </c>
      <c r="E15" s="25">
        <v>0</v>
      </c>
      <c r="F15" s="27">
        <v>0</v>
      </c>
      <c r="G15" s="27">
        <v>0</v>
      </c>
      <c r="H15" s="27">
        <v>1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30">
        <v>0</v>
      </c>
      <c r="P15" s="30">
        <v>0</v>
      </c>
      <c r="Q15" s="30">
        <v>0</v>
      </c>
      <c r="R15" s="3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 t="str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1</v>
      </c>
    </row>
    <row ht="25" r="16" spans="1:54">
      <c r="A16" s="5" t="s">
        <v>108</v>
      </c>
      <c r="B16" s="25">
        <v>0</v>
      </c>
      <c r="C16" s="25">
        <v>0</v>
      </c>
      <c r="D16" s="25">
        <v>0</v>
      </c>
      <c r="E16" s="25">
        <v>0</v>
      </c>
      <c r="F16" s="27">
        <v>4.75</v>
      </c>
      <c r="G16" s="27">
        <v>7</v>
      </c>
      <c r="H16" s="27">
        <v>15.75</v>
      </c>
      <c r="I16" s="27">
        <v>5.25</v>
      </c>
      <c r="J16" s="27">
        <v>9.75</v>
      </c>
      <c r="K16" s="27">
        <v>14</v>
      </c>
      <c r="L16" s="27">
        <v>13.25</v>
      </c>
      <c r="M16" s="27">
        <v>8.25</v>
      </c>
      <c r="N16" s="27">
        <v>16.5</v>
      </c>
      <c r="O16" s="30">
        <v>33.5</v>
      </c>
      <c r="P16" s="30">
        <v>4.5</v>
      </c>
      <c r="Q16" s="30">
        <v>0</v>
      </c>
      <c r="R16" s="30">
        <v>0</v>
      </c>
      <c r="S16" s="10">
        <v>0</v>
      </c>
      <c r="T16" s="10">
        <v>0</v>
      </c>
      <c r="U16" s="10">
        <v>6</v>
      </c>
      <c r="V16" s="10">
        <v>5</v>
      </c>
      <c r="W16" s="10">
        <v>0.5</v>
      </c>
      <c r="X16" s="10">
        <v>2.25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 t="str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146.25</v>
      </c>
    </row>
    <row ht="25" r="17" spans="1:54">
      <c r="A17" s="5" t="s">
        <v>43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7">
        <v>0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0</v>
      </c>
      <c r="R17" s="3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 t="str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0</v>
      </c>
    </row>
    <row customHeight="true" ht="16" r="18" spans="1:54">
      <c r="A18" s="129" t="s">
        <v>42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7">
        <v>0</v>
      </c>
      <c r="L18" s="27">
        <v>1</v>
      </c>
      <c r="M18" s="27">
        <v>0</v>
      </c>
      <c r="N18" s="27">
        <v>0</v>
      </c>
      <c r="O18" s="30">
        <v>0</v>
      </c>
      <c r="P18" s="30">
        <v>0</v>
      </c>
      <c r="Q18" s="30">
        <v>0</v>
      </c>
      <c r="R18" s="30">
        <v>0</v>
      </c>
      <c r="S18" s="10">
        <v>0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 t="str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1</v>
      </c>
    </row>
    <row ht="25" r="19" spans="1:54">
      <c r="A19" s="5" t="s">
        <v>44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7">
        <v>0</v>
      </c>
      <c r="L19" s="27">
        <v>0</v>
      </c>
      <c r="M19" s="27">
        <v>0</v>
      </c>
      <c r="N19" s="27">
        <v>0</v>
      </c>
      <c r="O19" s="30">
        <v>0</v>
      </c>
      <c r="P19" s="30">
        <v>0</v>
      </c>
      <c r="Q19" s="30">
        <v>0</v>
      </c>
      <c r="R19" s="3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 t="str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0</v>
      </c>
    </row>
    <row ht="25" r="20" spans="1:54">
      <c r="A20" s="5" t="s">
        <v>45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7">
        <v>0</v>
      </c>
      <c r="L20" s="27">
        <v>0</v>
      </c>
      <c r="M20" s="27">
        <v>0</v>
      </c>
      <c r="N20" s="27">
        <v>0</v>
      </c>
      <c r="O20" s="30">
        <v>0</v>
      </c>
      <c r="P20" s="30">
        <v>0</v>
      </c>
      <c r="Q20" s="30">
        <v>0</v>
      </c>
      <c r="R20" s="3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/>
      <c r="AB20" s="10"/>
      <c r="AC20" s="10"/>
      <c r="AD20" s="37">
        <v>2</v>
      </c>
      <c r="AE20" s="10">
        <v>2.00</v>
      </c>
      <c r="AF20" s="10"/>
      <c r="AG20" s="37"/>
      <c r="AH20" s="10"/>
      <c r="AI20" s="10"/>
      <c r="AJ20" s="10"/>
      <c r="AK20" s="10"/>
      <c r="AL20" s="10"/>
      <c r="AM20" s="37" t="str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2</v>
      </c>
    </row>
    <row ht="25" r="21" spans="1:54">
      <c r="A21" s="5" t="s">
        <v>109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7">
        <v>0</v>
      </c>
      <c r="L21" s="27">
        <v>13</v>
      </c>
      <c r="M21" s="27">
        <v>2.75</v>
      </c>
      <c r="N21" s="27">
        <v>1</v>
      </c>
      <c r="O21" s="30">
        <v>1</v>
      </c>
      <c r="P21" s="30">
        <v>3</v>
      </c>
      <c r="Q21" s="30">
        <v>0</v>
      </c>
      <c r="R21" s="30">
        <v>0</v>
      </c>
      <c r="S21" s="35">
        <v>1.5</v>
      </c>
      <c r="T21" s="35">
        <v>0</v>
      </c>
      <c r="U21" s="35">
        <v>1</v>
      </c>
      <c r="V21" s="35">
        <v>0</v>
      </c>
      <c r="W21" s="35">
        <v>0</v>
      </c>
      <c r="X21" s="35">
        <v>0</v>
      </c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 t="str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23.25</v>
      </c>
    </row>
    <row ht="25" r="22" spans="1:54">
      <c r="A22" s="9" t="s">
        <v>46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7">
        <v>0</v>
      </c>
      <c r="L22" s="27">
        <v>0</v>
      </c>
      <c r="M22" s="27">
        <v>0</v>
      </c>
      <c r="N22" s="27">
        <v>0</v>
      </c>
      <c r="O22" s="30">
        <v>0</v>
      </c>
      <c r="P22" s="30">
        <v>0</v>
      </c>
      <c r="Q22" s="30">
        <v>0</v>
      </c>
      <c r="R22" s="30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2.25</v>
      </c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 t="str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2.25</v>
      </c>
    </row>
    <row r="23" spans="1:54">
      <c r="A23" s="7" t="s">
        <v>6</v>
      </c>
      <c r="B23" s="14">
        <f t="shared" ref="B23:AG23" si="4">SUM(B12:B22)</f>
        <v>0</v>
      </c>
      <c r="C23" s="14">
        <f t="shared" si="4"/>
        <v>0</v>
      </c>
      <c r="D23" s="14">
        <f t="shared" si="4"/>
        <v>0</v>
      </c>
      <c r="E23" s="14">
        <f t="shared" si="4"/>
        <v>0</v>
      </c>
      <c r="F23" s="14">
        <f t="shared" si="4"/>
        <v>10.75</v>
      </c>
      <c r="G23" s="14">
        <f t="shared" si="4"/>
        <v>19</v>
      </c>
      <c r="H23" s="14">
        <f t="shared" si="4"/>
        <v>27.25</v>
      </c>
      <c r="I23" s="14">
        <f t="shared" si="4"/>
        <v>7.25</v>
      </c>
      <c r="J23" s="14">
        <f t="shared" si="4"/>
        <v>9.75</v>
      </c>
      <c r="K23" s="14">
        <f t="shared" si="4"/>
        <v>29</v>
      </c>
      <c r="L23" s="14">
        <f t="shared" si="4"/>
        <v>31.25</v>
      </c>
      <c r="M23" s="14">
        <f t="shared" si="4"/>
        <v>19</v>
      </c>
      <c r="N23" s="14">
        <f t="shared" si="4"/>
        <v>47</v>
      </c>
      <c r="O23" s="14">
        <f t="shared" si="4"/>
        <v>68.5</v>
      </c>
      <c r="P23" s="14">
        <f t="shared" si="4"/>
        <v>7.5</v>
      </c>
      <c r="Q23" s="14">
        <f t="shared" si="4"/>
        <v>0</v>
      </c>
      <c r="R23" s="14">
        <f t="shared" si="4"/>
        <v>0</v>
      </c>
      <c r="S23" s="14">
        <f t="shared" si="4"/>
        <v>1.5</v>
      </c>
      <c r="T23" s="14">
        <f t="shared" si="4"/>
        <v>0</v>
      </c>
      <c r="U23" s="14">
        <f t="shared" si="4"/>
        <v>7</v>
      </c>
      <c r="V23" s="14">
        <f t="shared" si="4"/>
        <v>17</v>
      </c>
      <c r="W23" s="14">
        <f t="shared" si="4"/>
        <v>4</v>
      </c>
      <c r="X23" s="14">
        <f t="shared" si="4"/>
        <v>16.25</v>
      </c>
      <c r="Y23" s="14">
        <f t="shared" si="4"/>
        <v>2.25</v>
      </c>
      <c r="Z23" s="14">
        <f t="shared" si="4"/>
        <v>0</v>
      </c>
      <c r="AA23" s="14">
        <f t="shared" si="4"/>
        <v>0</v>
      </c>
      <c r="AB23" s="14">
        <f t="shared" si="4"/>
        <v>0</v>
      </c>
      <c r="AC23" s="14">
        <f t="shared" si="4"/>
        <v>0</v>
      </c>
      <c r="AD23" s="14">
        <f t="shared" si="4"/>
        <v>29.5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342.25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 t="str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0</v>
      </c>
      <c r="R25" s="29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 t="str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7">
        <v>0</v>
      </c>
      <c r="J26" s="27">
        <v>2</v>
      </c>
      <c r="K26" s="26">
        <v>0</v>
      </c>
      <c r="L26" s="27">
        <v>0</v>
      </c>
      <c r="M26" s="27">
        <v>9.5</v>
      </c>
      <c r="N26" s="27">
        <v>34.5</v>
      </c>
      <c r="O26" s="30">
        <v>24</v>
      </c>
      <c r="P26" s="30">
        <v>4</v>
      </c>
      <c r="Q26" s="30">
        <v>15.5</v>
      </c>
      <c r="R26" s="30">
        <v>13</v>
      </c>
      <c r="S26" s="10">
        <v>0</v>
      </c>
      <c r="T26" s="10">
        <v>0</v>
      </c>
      <c r="U26" s="10">
        <v>2.5</v>
      </c>
      <c r="V26" s="10">
        <v>8</v>
      </c>
      <c r="W26" s="10">
        <v>22</v>
      </c>
      <c r="X26" s="10">
        <v>20</v>
      </c>
      <c r="Y26" s="10">
        <v>2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 t="str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157</v>
      </c>
    </row>
    <row ht="25" r="27" spans="1:54">
      <c r="A27" s="5" t="s">
        <v>111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7">
        <v>0.75</v>
      </c>
      <c r="J27" s="27">
        <v>0</v>
      </c>
      <c r="K27" s="26">
        <v>0</v>
      </c>
      <c r="L27" s="27">
        <v>22.25</v>
      </c>
      <c r="M27" s="27">
        <v>7.5</v>
      </c>
      <c r="N27" s="27">
        <v>0</v>
      </c>
      <c r="O27" s="30">
        <v>45.75</v>
      </c>
      <c r="P27" s="30">
        <v>0</v>
      </c>
      <c r="Q27" s="30">
        <v>0</v>
      </c>
      <c r="R27" s="30">
        <v>0</v>
      </c>
      <c r="S27" s="10">
        <v>0</v>
      </c>
      <c r="T27" s="10">
        <v>2</v>
      </c>
      <c r="U27" s="10">
        <v>24.5</v>
      </c>
      <c r="V27" s="10">
        <v>23.75</v>
      </c>
      <c r="W27" s="10">
        <v>1</v>
      </c>
      <c r="X27" s="10">
        <v>3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 t="str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130.5</v>
      </c>
    </row>
    <row ht="25" r="28" spans="1:54">
      <c r="A28" s="5" t="s">
        <v>61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7">
        <v>0</v>
      </c>
      <c r="J28" s="27">
        <v>0</v>
      </c>
      <c r="K28" s="26">
        <v>0</v>
      </c>
      <c r="L28" s="27">
        <v>0</v>
      </c>
      <c r="M28" s="27">
        <v>0</v>
      </c>
      <c r="N28" s="27">
        <v>0</v>
      </c>
      <c r="O28" s="30">
        <v>0</v>
      </c>
      <c r="P28" s="30">
        <v>0</v>
      </c>
      <c r="Q28" s="30">
        <v>0</v>
      </c>
      <c r="R28" s="3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 t="str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7">
        <v>0</v>
      </c>
      <c r="J29" s="27">
        <v>0</v>
      </c>
      <c r="K29" s="26">
        <v>0</v>
      </c>
      <c r="L29" s="27">
        <v>0</v>
      </c>
      <c r="M29" s="27">
        <v>0.5</v>
      </c>
      <c r="N29" s="27">
        <v>13</v>
      </c>
      <c r="O29" s="30">
        <v>12.25</v>
      </c>
      <c r="P29" s="30">
        <v>0</v>
      </c>
      <c r="Q29" s="30">
        <v>0</v>
      </c>
      <c r="R29" s="3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 t="str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7">
        <v>0</v>
      </c>
      <c r="J30" s="27">
        <v>0</v>
      </c>
      <c r="K30" s="26">
        <v>0</v>
      </c>
      <c r="L30" s="27">
        <v>0</v>
      </c>
      <c r="M30" s="27">
        <v>0</v>
      </c>
      <c r="N30" s="27">
        <v>0</v>
      </c>
      <c r="O30" s="30">
        <v>4.25</v>
      </c>
      <c r="P30" s="30">
        <v>0</v>
      </c>
      <c r="Q30" s="30">
        <v>0</v>
      </c>
      <c r="R30" s="3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 t="str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4.25</v>
      </c>
    </row>
    <row ht="25" r="31" spans="1:54">
      <c r="A31" s="5" t="s">
        <v>112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7">
        <v>0</v>
      </c>
      <c r="J31" s="27">
        <v>0</v>
      </c>
      <c r="K31" s="26">
        <v>0</v>
      </c>
      <c r="L31" s="27">
        <v>0</v>
      </c>
      <c r="M31" s="27">
        <v>0</v>
      </c>
      <c r="N31" s="27">
        <v>0</v>
      </c>
      <c r="O31" s="30">
        <v>1</v>
      </c>
      <c r="P31" s="30">
        <v>0</v>
      </c>
      <c r="Q31" s="30">
        <v>0</v>
      </c>
      <c r="R31" s="3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 t="str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1</v>
      </c>
    </row>
    <row ht="25" r="32" spans="1:54">
      <c r="A32" s="5" t="s">
        <v>50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7">
        <v>0</v>
      </c>
      <c r="J32" s="27">
        <v>0</v>
      </c>
      <c r="K32" s="26">
        <v>0</v>
      </c>
      <c r="L32" s="27">
        <v>0</v>
      </c>
      <c r="M32" s="27">
        <v>0</v>
      </c>
      <c r="N32" s="27">
        <v>0</v>
      </c>
      <c r="O32" s="30">
        <v>0.25</v>
      </c>
      <c r="P32" s="30">
        <v>0</v>
      </c>
      <c r="Q32" s="30">
        <v>0</v>
      </c>
      <c r="R32" s="3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 t="str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0.25</v>
      </c>
    </row>
    <row ht="25" r="33" spans="1:54">
      <c r="A33" s="5" t="s">
        <v>113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7">
        <v>0</v>
      </c>
      <c r="J33" s="27">
        <v>0</v>
      </c>
      <c r="K33" s="26">
        <v>0</v>
      </c>
      <c r="L33" s="27">
        <v>13</v>
      </c>
      <c r="M33" s="27">
        <v>13</v>
      </c>
      <c r="N33" s="27">
        <v>0</v>
      </c>
      <c r="O33" s="30">
        <v>0</v>
      </c>
      <c r="P33" s="30">
        <v>0</v>
      </c>
      <c r="Q33" s="30">
        <v>0</v>
      </c>
      <c r="R33" s="30">
        <v>0</v>
      </c>
      <c r="S33" s="10">
        <v>0</v>
      </c>
      <c r="T33" s="10">
        <v>15.5</v>
      </c>
      <c r="U33" s="10">
        <v>13.25</v>
      </c>
      <c r="V33" s="10">
        <v>1</v>
      </c>
      <c r="W33" s="10">
        <v>5.5</v>
      </c>
      <c r="X33" s="10">
        <v>0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 t="str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61.25</v>
      </c>
    </row>
    <row ht="25" r="34" spans="1:54">
      <c r="A34" s="9" t="s">
        <v>114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7">
        <v>0</v>
      </c>
      <c r="J34" s="27">
        <v>0</v>
      </c>
      <c r="K34" s="27">
        <v>3</v>
      </c>
      <c r="L34" s="27">
        <v>6</v>
      </c>
      <c r="M34" s="27">
        <v>2.5</v>
      </c>
      <c r="N34" s="27">
        <v>0</v>
      </c>
      <c r="O34" s="30">
        <v>25.5</v>
      </c>
      <c r="P34" s="30">
        <v>0</v>
      </c>
      <c r="Q34" s="30">
        <v>0</v>
      </c>
      <c r="R34" s="30">
        <v>0</v>
      </c>
      <c r="S34" s="10">
        <v>0</v>
      </c>
      <c r="T34" s="35">
        <v>4</v>
      </c>
      <c r="U34" s="35">
        <v>3</v>
      </c>
      <c r="V34" s="35">
        <v>0</v>
      </c>
      <c r="W34" s="35">
        <v>0</v>
      </c>
      <c r="X34" s="10">
        <v>0</v>
      </c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 t="str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44</v>
      </c>
    </row>
    <row ht="25" r="35" spans="1:54">
      <c r="A35" s="9" t="s">
        <v>48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7">
        <v>0</v>
      </c>
      <c r="J35" s="27">
        <v>2</v>
      </c>
      <c r="K35" s="27">
        <v>2</v>
      </c>
      <c r="L35" s="27">
        <v>30</v>
      </c>
      <c r="M35" s="27">
        <v>0</v>
      </c>
      <c r="N35" s="27">
        <v>22</v>
      </c>
      <c r="O35" s="30">
        <v>57</v>
      </c>
      <c r="P35" s="30">
        <v>0</v>
      </c>
      <c r="Q35" s="30">
        <v>0</v>
      </c>
      <c r="R35" s="30">
        <v>4</v>
      </c>
      <c r="S35" s="10">
        <v>0</v>
      </c>
      <c r="T35" s="35">
        <v>0</v>
      </c>
      <c r="U35" s="35">
        <v>0</v>
      </c>
      <c r="V35" s="35">
        <v>0</v>
      </c>
      <c r="W35" s="35">
        <v>0</v>
      </c>
      <c r="X35" s="10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 t="str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117</v>
      </c>
    </row>
    <row r="36" spans="1:54">
      <c r="A36" s="7" t="s">
        <v>7</v>
      </c>
      <c r="B36" s="14">
        <f t="shared" ref="B36:AG36" si="7">SUM(B25:B35)</f>
        <v>0</v>
      </c>
      <c r="C36" s="14">
        <f t="shared" si="7"/>
        <v>0</v>
      </c>
      <c r="D36" s="14">
        <f t="shared" si="7"/>
        <v>0</v>
      </c>
      <c r="E36" s="14">
        <f t="shared" si="7"/>
        <v>0</v>
      </c>
      <c r="F36" s="14">
        <f t="shared" si="7"/>
        <v>0</v>
      </c>
      <c r="G36" s="14">
        <f t="shared" si="7"/>
        <v>0</v>
      </c>
      <c r="H36" s="14">
        <f t="shared" si="7"/>
        <v>0</v>
      </c>
      <c r="I36" s="14">
        <f t="shared" si="7"/>
        <v>0.75</v>
      </c>
      <c r="J36" s="14">
        <f t="shared" si="7"/>
        <v>4</v>
      </c>
      <c r="K36" s="14">
        <f t="shared" si="7"/>
        <v>5</v>
      </c>
      <c r="L36" s="14">
        <f t="shared" si="7"/>
        <v>71.25</v>
      </c>
      <c r="M36" s="14">
        <f t="shared" si="7"/>
        <v>33</v>
      </c>
      <c r="N36" s="14">
        <f t="shared" si="7"/>
        <v>69.5</v>
      </c>
      <c r="O36" s="14">
        <f t="shared" si="7"/>
        <v>170</v>
      </c>
      <c r="P36" s="14">
        <f t="shared" si="7"/>
        <v>4</v>
      </c>
      <c r="Q36" s="14">
        <f t="shared" si="7"/>
        <v>15.5</v>
      </c>
      <c r="R36" s="14">
        <f t="shared" si="7"/>
        <v>17</v>
      </c>
      <c r="S36" s="14">
        <f t="shared" si="7"/>
        <v>0</v>
      </c>
      <c r="T36" s="14">
        <f t="shared" si="7"/>
        <v>21.5</v>
      </c>
      <c r="U36" s="14">
        <f t="shared" si="7"/>
        <v>43.25</v>
      </c>
      <c r="V36" s="14">
        <f t="shared" si="7"/>
        <v>32.75</v>
      </c>
      <c r="W36" s="14">
        <f t="shared" si="7"/>
        <v>28.5</v>
      </c>
      <c r="X36" s="14">
        <f t="shared" si="7"/>
        <v>23</v>
      </c>
      <c r="Y36" s="14">
        <f t="shared" si="7"/>
        <v>2</v>
      </c>
      <c r="Z36" s="14">
        <f t="shared" si="7"/>
        <v>0</v>
      </c>
      <c r="AA36" s="14">
        <f t="shared" si="7"/>
        <v>0</v>
      </c>
      <c r="AB36" s="14">
        <f t="shared" si="7"/>
        <v>0</v>
      </c>
      <c r="AC36" s="14">
        <f t="shared" si="7"/>
        <v>0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515.25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 t="str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7">
        <v>0</v>
      </c>
      <c r="L38" s="27">
        <v>0.5</v>
      </c>
      <c r="M38" s="27">
        <v>0</v>
      </c>
      <c r="N38" s="27">
        <v>0</v>
      </c>
      <c r="O38" s="30">
        <v>2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 t="str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2.5</v>
      </c>
    </row>
    <row r="39" spans="1:54">
      <c r="A39" s="7" t="s">
        <v>8</v>
      </c>
      <c r="B39" s="14">
        <f>SUM(B38:B38)</f>
        <v>0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0</v>
      </c>
      <c r="L39" s="14">
        <f t="shared" si="9"/>
        <v>0.5</v>
      </c>
      <c r="M39" s="14">
        <f t="shared" si="9"/>
        <v>0</v>
      </c>
      <c r="N39" s="14">
        <f t="shared" si="9"/>
        <v>0</v>
      </c>
      <c r="O39" s="14">
        <f t="shared" si="9"/>
        <v>2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2.5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 t="str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7">
        <v>1.5</v>
      </c>
      <c r="I41" s="27">
        <v>13.5</v>
      </c>
      <c r="J41" s="27">
        <v>13</v>
      </c>
      <c r="K41" s="27">
        <v>3</v>
      </c>
      <c r="L41" s="27">
        <v>9.5</v>
      </c>
      <c r="M41" s="27">
        <v>4.5</v>
      </c>
      <c r="N41" s="27">
        <v>20</v>
      </c>
      <c r="O41" s="30">
        <v>11.5</v>
      </c>
      <c r="P41" s="30">
        <v>0</v>
      </c>
      <c r="Q41" s="30">
        <v>0</v>
      </c>
      <c r="R41" s="30">
        <v>0.5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 t="str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77</v>
      </c>
    </row>
    <row ht="25" r="42" spans="1:54">
      <c r="A42" s="5" t="s">
        <v>117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7">
        <v>4</v>
      </c>
      <c r="H42" s="27">
        <v>13</v>
      </c>
      <c r="I42" s="27">
        <v>7.5</v>
      </c>
      <c r="J42" s="27">
        <v>12</v>
      </c>
      <c r="K42" s="27">
        <v>8</v>
      </c>
      <c r="L42" s="27">
        <v>7</v>
      </c>
      <c r="M42" s="27">
        <v>4</v>
      </c>
      <c r="N42" s="27">
        <v>6</v>
      </c>
      <c r="O42" s="30">
        <v>7</v>
      </c>
      <c r="P42" s="30">
        <v>0</v>
      </c>
      <c r="Q42" s="30">
        <v>0</v>
      </c>
      <c r="R42" s="3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 t="str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68.5</v>
      </c>
    </row>
    <row ht="25" r="43" spans="1:54">
      <c r="A43" s="5" t="s">
        <v>100</v>
      </c>
      <c r="B43" s="25"/>
      <c r="C43" s="25"/>
      <c r="D43" s="25"/>
      <c r="E43" s="25"/>
      <c r="F43" s="25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 t="str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7">
        <v>0</v>
      </c>
      <c r="H44" s="27">
        <v>0</v>
      </c>
      <c r="I44" s="27">
        <v>8.5</v>
      </c>
      <c r="J44" s="27">
        <v>2.75</v>
      </c>
      <c r="K44" s="27">
        <v>0</v>
      </c>
      <c r="L44" s="27">
        <v>2.25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0</v>
      </c>
      <c r="S44" s="10">
        <v>0</v>
      </c>
      <c r="T44" s="10">
        <v>0</v>
      </c>
      <c r="U44" s="10">
        <v>1</v>
      </c>
      <c r="V44" s="10">
        <v>2</v>
      </c>
      <c r="W44" s="10">
        <v>0</v>
      </c>
      <c r="X44" s="10">
        <v>0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 t="str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16.5</v>
      </c>
    </row>
    <row ht="25" r="45" spans="1:54">
      <c r="A45" s="129" t="s">
        <v>64</v>
      </c>
      <c r="B45" s="115"/>
      <c r="C45" s="115"/>
      <c r="D45" s="115"/>
      <c r="E45" s="115"/>
      <c r="F45" s="115"/>
      <c r="G45" s="115"/>
      <c r="H45" s="115"/>
      <c r="I45" s="115"/>
      <c r="J45" s="115"/>
      <c r="K45" s="27">
        <v>18</v>
      </c>
      <c r="L45" s="27">
        <v>30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 t="str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0</v>
      </c>
      <c r="C46" s="25">
        <v>0</v>
      </c>
      <c r="D46" s="25">
        <v>0</v>
      </c>
      <c r="E46" s="25">
        <v>0</v>
      </c>
      <c r="F46" s="27">
        <v>1</v>
      </c>
      <c r="G46" s="27">
        <v>19</v>
      </c>
      <c r="H46" s="27">
        <v>16.5</v>
      </c>
      <c r="I46" s="27">
        <v>13</v>
      </c>
      <c r="J46" s="27">
        <v>12.5</v>
      </c>
      <c r="K46" s="27">
        <v>15</v>
      </c>
      <c r="L46" s="27">
        <v>12</v>
      </c>
      <c r="M46" s="27">
        <v>8</v>
      </c>
      <c r="N46" s="27">
        <v>11.75</v>
      </c>
      <c r="O46" s="30">
        <v>5.5</v>
      </c>
      <c r="P46" s="30">
        <v>0</v>
      </c>
      <c r="Q46" s="30">
        <v>0</v>
      </c>
      <c r="R46" s="30">
        <v>0</v>
      </c>
      <c r="S46" s="37">
        <v>0</v>
      </c>
      <c r="T46" s="37">
        <v>6</v>
      </c>
      <c r="U46" s="37">
        <v>14</v>
      </c>
      <c r="V46" s="37">
        <v>11</v>
      </c>
      <c r="W46" s="37">
        <v>0</v>
      </c>
      <c r="X46" s="37">
        <v>2.5</v>
      </c>
      <c r="Y46" s="37"/>
      <c r="Z46" s="37"/>
      <c r="AA46" s="37"/>
      <c r="AB46" s="37"/>
      <c r="AC46" s="37"/>
      <c r="AD46" s="37">
        <v>10</v>
      </c>
      <c r="AE46" s="37">
        <v>10.00</v>
      </c>
      <c r="AF46" s="37"/>
      <c r="AG46" s="37"/>
      <c r="AH46" s="37"/>
      <c r="AI46" s="37"/>
      <c r="AJ46" s="37"/>
      <c r="AK46" s="37"/>
      <c r="AL46" s="37"/>
      <c r="AM46" s="37" t="str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157.75</v>
      </c>
    </row>
    <row r="47" spans="1:54">
      <c r="A47" s="7" t="s">
        <v>9</v>
      </c>
      <c r="B47" s="14">
        <f t="shared" ref="B47:AG47" si="10">SUM(B41:B46)</f>
        <v>0</v>
      </c>
      <c r="C47" s="14">
        <f t="shared" si="10"/>
        <v>0</v>
      </c>
      <c r="D47" s="14">
        <f t="shared" si="10"/>
        <v>0</v>
      </c>
      <c r="E47" s="14">
        <f t="shared" si="10"/>
        <v>0</v>
      </c>
      <c r="F47" s="14">
        <f t="shared" si="10"/>
        <v>1</v>
      </c>
      <c r="G47" s="14">
        <f t="shared" si="10"/>
        <v>23</v>
      </c>
      <c r="H47" s="14">
        <f t="shared" si="10"/>
        <v>31</v>
      </c>
      <c r="I47" s="14">
        <f t="shared" si="10"/>
        <v>42.5</v>
      </c>
      <c r="J47" s="14">
        <f t="shared" si="10"/>
        <v>40.25</v>
      </c>
      <c r="K47" s="14">
        <f t="shared" si="10"/>
        <v>44</v>
      </c>
      <c r="L47" s="14">
        <f t="shared" si="10"/>
        <v>60.75</v>
      </c>
      <c r="M47" s="14">
        <f t="shared" si="10"/>
        <v>16.5</v>
      </c>
      <c r="N47" s="14">
        <f t="shared" si="10"/>
        <v>37.75</v>
      </c>
      <c r="O47" s="14">
        <f t="shared" si="10"/>
        <v>24</v>
      </c>
      <c r="P47" s="14">
        <f t="shared" si="10"/>
        <v>0</v>
      </c>
      <c r="Q47" s="14">
        <f t="shared" si="10"/>
        <v>0</v>
      </c>
      <c r="R47" s="14">
        <f t="shared" si="10"/>
        <v>0.5</v>
      </c>
      <c r="S47" s="14">
        <f t="shared" si="10"/>
        <v>0</v>
      </c>
      <c r="T47" s="14">
        <f t="shared" si="10"/>
        <v>6</v>
      </c>
      <c r="U47" s="14">
        <f t="shared" si="10"/>
        <v>15</v>
      </c>
      <c r="V47" s="14">
        <f t="shared" si="10"/>
        <v>13</v>
      </c>
      <c r="W47" s="14">
        <f t="shared" si="10"/>
        <v>0</v>
      </c>
      <c r="X47" s="14">
        <f t="shared" si="10"/>
        <v>2.5</v>
      </c>
      <c r="Y47" s="14">
        <f t="shared" si="10"/>
        <v>0</v>
      </c>
      <c r="Z47" s="14">
        <f t="shared" si="10"/>
        <v>0</v>
      </c>
      <c r="AA47" s="14">
        <f t="shared" si="10"/>
        <v>0</v>
      </c>
      <c r="AB47" s="14">
        <f t="shared" si="10"/>
        <v>0</v>
      </c>
      <c r="AC47" s="14">
        <f t="shared" si="10"/>
        <v>0</v>
      </c>
      <c r="AD47" s="14">
        <f t="shared" si="10"/>
        <v>10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319.75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 t="str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0</v>
      </c>
      <c r="C49" s="15">
        <f t="shared" si="12"/>
        <v>0</v>
      </c>
      <c r="D49" s="15">
        <f t="shared" si="12"/>
        <v>0</v>
      </c>
      <c r="E49" s="15">
        <f t="shared" si="12"/>
        <v>0</v>
      </c>
      <c r="F49" s="15">
        <f t="shared" si="12"/>
        <v>13.25</v>
      </c>
      <c r="G49" s="15">
        <f t="shared" si="12"/>
        <v>47</v>
      </c>
      <c r="H49" s="15">
        <f t="shared" si="12"/>
        <v>77</v>
      </c>
      <c r="I49" s="15">
        <f t="shared" si="12"/>
        <v>76.5</v>
      </c>
      <c r="J49" s="15">
        <f t="shared" si="12"/>
        <v>78</v>
      </c>
      <c r="K49" s="15">
        <f t="shared" si="12"/>
        <v>101.5</v>
      </c>
      <c r="L49" s="15">
        <f t="shared" si="12"/>
        <v>211.75</v>
      </c>
      <c r="M49" s="15">
        <f t="shared" si="12"/>
        <v>86</v>
      </c>
      <c r="N49" s="15">
        <f t="shared" si="12"/>
        <v>172.25</v>
      </c>
      <c r="O49" s="15">
        <f t="shared" si="12"/>
        <v>316.75</v>
      </c>
      <c r="P49" s="15">
        <f t="shared" si="12"/>
        <v>20.5</v>
      </c>
      <c r="Q49" s="15">
        <f t="shared" si="12"/>
        <v>16.25</v>
      </c>
      <c r="R49" s="15">
        <f t="shared" si="12"/>
        <v>20</v>
      </c>
      <c r="S49" s="15">
        <f t="shared" si="12"/>
        <v>1.5</v>
      </c>
      <c r="T49" s="15">
        <f t="shared" si="12"/>
        <v>35.5</v>
      </c>
      <c r="U49" s="15">
        <f t="shared" si="12"/>
        <v>67.25</v>
      </c>
      <c r="V49" s="15">
        <f t="shared" si="12"/>
        <v>69.75</v>
      </c>
      <c r="W49" s="15">
        <f t="shared" si="12"/>
        <v>35.5</v>
      </c>
      <c r="X49" s="15">
        <f t="shared" si="12"/>
        <v>41.75</v>
      </c>
      <c r="Y49" s="15">
        <f t="shared" si="12"/>
        <v>5.25</v>
      </c>
      <c r="Z49" s="15">
        <f t="shared" si="12"/>
        <v>3</v>
      </c>
      <c r="AA49" s="15">
        <f t="shared" si="12"/>
        <v>0</v>
      </c>
      <c r="AB49" s="15">
        <f t="shared" si="12"/>
        <v>0</v>
      </c>
      <c r="AC49" s="15">
        <f t="shared" si="12"/>
        <v>0.75</v>
      </c>
      <c r="AD49" s="15">
        <f t="shared" si="12"/>
        <v>40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1451.75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 t="str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7">
        <v>0.25</v>
      </c>
      <c r="L51" s="27">
        <v>1</v>
      </c>
      <c r="M51" s="27">
        <v>0</v>
      </c>
      <c r="N51" s="27">
        <v>0</v>
      </c>
      <c r="O51" s="30">
        <v>0.75</v>
      </c>
      <c r="P51" s="30">
        <v>0</v>
      </c>
      <c r="Q51" s="30">
        <v>0</v>
      </c>
      <c r="R51" s="30">
        <v>0</v>
      </c>
      <c r="S51" s="10">
        <v>0</v>
      </c>
      <c r="T51" s="10">
        <v>0</v>
      </c>
      <c r="U51" s="10">
        <v>0.5</v>
      </c>
      <c r="V51" s="10">
        <v>0</v>
      </c>
      <c r="W51" s="10">
        <v>0.75</v>
      </c>
      <c r="X51" s="10">
        <v>0.5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 t="str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3.75</v>
      </c>
    </row>
    <row ht="25" r="52" spans="1:54">
      <c r="A52" s="5" t="s">
        <v>49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7">
        <v>0</v>
      </c>
      <c r="L52" s="27">
        <v>0</v>
      </c>
      <c r="M52" s="27">
        <v>0</v>
      </c>
      <c r="N52" s="27">
        <v>0</v>
      </c>
      <c r="O52" s="30">
        <v>0</v>
      </c>
      <c r="P52" s="30">
        <v>0</v>
      </c>
      <c r="Q52" s="30">
        <v>1.5</v>
      </c>
      <c r="R52" s="3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 t="str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1.5</v>
      </c>
    </row>
    <row ht="25" r="53" spans="1:54">
      <c r="A53" s="5" t="s">
        <v>15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7">
        <v>0</v>
      </c>
      <c r="L53" s="27">
        <v>0</v>
      </c>
      <c r="M53" s="27">
        <v>0</v>
      </c>
      <c r="N53" s="27">
        <v>0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 t="str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0</v>
      </c>
    </row>
    <row r="54" spans="1:54">
      <c r="A54" s="7" t="s">
        <v>16</v>
      </c>
      <c r="B54" s="14">
        <f t="shared" ref="B54:AG54" si="14">SUM(B51:B53)</f>
        <v>0</v>
      </c>
      <c r="C54" s="14">
        <f t="shared" si="14"/>
        <v>0</v>
      </c>
      <c r="D54" s="14">
        <f t="shared" si="14"/>
        <v>0</v>
      </c>
      <c r="E54" s="14">
        <f t="shared" si="14"/>
        <v>0</v>
      </c>
      <c r="F54" s="14">
        <f t="shared" si="14"/>
        <v>0</v>
      </c>
      <c r="G54" s="14">
        <f t="shared" si="14"/>
        <v>0</v>
      </c>
      <c r="H54" s="14">
        <f t="shared" si="14"/>
        <v>0</v>
      </c>
      <c r="I54" s="14">
        <f t="shared" si="14"/>
        <v>0</v>
      </c>
      <c r="J54" s="14">
        <f t="shared" si="14"/>
        <v>0</v>
      </c>
      <c r="K54" s="14">
        <f t="shared" si="14"/>
        <v>0.25</v>
      </c>
      <c r="L54" s="14">
        <f t="shared" si="14"/>
        <v>1</v>
      </c>
      <c r="M54" s="14">
        <f t="shared" si="14"/>
        <v>0</v>
      </c>
      <c r="N54" s="14">
        <f t="shared" si="14"/>
        <v>0</v>
      </c>
      <c r="O54" s="14">
        <f t="shared" si="14"/>
        <v>0.75</v>
      </c>
      <c r="P54" s="14">
        <f t="shared" si="14"/>
        <v>0</v>
      </c>
      <c r="Q54" s="14">
        <f t="shared" si="14"/>
        <v>1.5</v>
      </c>
      <c r="R54" s="14">
        <f t="shared" si="14"/>
        <v>0</v>
      </c>
      <c r="S54" s="14">
        <f t="shared" si="14"/>
        <v>0</v>
      </c>
      <c r="T54" s="14">
        <f t="shared" si="14"/>
        <v>0</v>
      </c>
      <c r="U54" s="14">
        <f t="shared" si="14"/>
        <v>0.5</v>
      </c>
      <c r="V54" s="14">
        <f t="shared" si="14"/>
        <v>0</v>
      </c>
      <c r="W54" s="14">
        <f t="shared" si="14"/>
        <v>0.75</v>
      </c>
      <c r="X54" s="14">
        <f t="shared" si="14"/>
        <v>0.5</v>
      </c>
      <c r="Y54" s="14">
        <f t="shared" si="14"/>
        <v>0</v>
      </c>
      <c r="Z54" s="14">
        <f t="shared" si="14"/>
        <v>0</v>
      </c>
      <c r="AA54" s="14">
        <f t="shared" si="14"/>
        <v>0</v>
      </c>
      <c r="AB54" s="14">
        <f t="shared" si="14"/>
        <v>0</v>
      </c>
      <c r="AC54" s="14">
        <f t="shared" si="14"/>
        <v>0</v>
      </c>
      <c r="AD54" s="14">
        <f t="shared" si="14"/>
        <v>0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5.25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 t="str"/>
      <c r="BB55" s="6"/>
    </row>
    <row ht="25" r="56" spans="1:54">
      <c r="A56" s="5" t="s">
        <v>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0</v>
      </c>
      <c r="L56" s="26">
        <v>0</v>
      </c>
      <c r="M56" s="26">
        <v>0</v>
      </c>
      <c r="N56" s="26">
        <v>2.5</v>
      </c>
      <c r="O56" s="29">
        <v>5</v>
      </c>
      <c r="P56" s="29">
        <v>0</v>
      </c>
      <c r="Q56" s="29">
        <v>0</v>
      </c>
      <c r="R56" s="29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 t="str"/>
      <c r="AN56" s="37"/>
      <c r="AO56" s="37"/>
      <c r="AP56" s="37"/>
      <c r="BB56" s="23">
        <f>SUM(B56:BA56)</f>
        <v>7.5</v>
      </c>
    </row>
    <row ht="25"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 t="str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 t="shared" ref="B58:AG58" si="16">SUM(B56:B57)</f>
        <v>0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0</v>
      </c>
      <c r="K58" s="14">
        <f t="shared" si="16"/>
        <v>0</v>
      </c>
      <c r="L58" s="14">
        <f t="shared" si="16"/>
        <v>0</v>
      </c>
      <c r="M58" s="14">
        <f t="shared" si="16"/>
        <v>0</v>
      </c>
      <c r="N58" s="14">
        <f t="shared" si="16"/>
        <v>2.5</v>
      </c>
      <c r="O58" s="14">
        <f t="shared" si="16"/>
        <v>5</v>
      </c>
      <c r="P58" s="14">
        <f t="shared" si="16"/>
        <v>0</v>
      </c>
      <c r="Q58" s="14">
        <f t="shared" si="16"/>
        <v>0</v>
      </c>
      <c r="R58" s="14">
        <f t="shared" si="16"/>
        <v>0</v>
      </c>
      <c r="S58" s="14">
        <f t="shared" si="16"/>
        <v>0</v>
      </c>
      <c r="T58" s="14">
        <f t="shared" si="16"/>
        <v>0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0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7.5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 t="str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0.5</v>
      </c>
      <c r="N60" s="26">
        <v>1</v>
      </c>
      <c r="O60" s="29">
        <v>4</v>
      </c>
      <c r="P60" s="29">
        <v>10.5</v>
      </c>
      <c r="Q60" s="29">
        <v>1.5</v>
      </c>
      <c r="R60" s="29">
        <v>2</v>
      </c>
      <c r="S60" s="23">
        <v>1</v>
      </c>
      <c r="T60" s="23">
        <v>1</v>
      </c>
      <c r="U60" s="23">
        <v>6.5</v>
      </c>
      <c r="V60" s="23">
        <v>6</v>
      </c>
      <c r="W60" s="23">
        <v>2</v>
      </c>
      <c r="X60" s="23">
        <v>4</v>
      </c>
      <c r="AJ60" s="37"/>
      <c r="AK60" s="10"/>
      <c r="AL60" s="10"/>
      <c r="AM60" s="106" t="str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40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AJ61" s="37"/>
      <c r="AK61" s="10"/>
      <c r="AL61" s="10"/>
      <c r="AM61" s="106" t="str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AJ62" s="37"/>
      <c r="AK62" s="10"/>
      <c r="AL62" s="10"/>
      <c r="AM62" s="106" t="str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6">
        <v>0</v>
      </c>
      <c r="L63" s="26">
        <v>0</v>
      </c>
      <c r="M63" s="26">
        <v>0</v>
      </c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J63" s="37"/>
      <c r="AM63" s="106" t="str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0</v>
      </c>
    </row>
    <row ht="25" r="64" spans="1:54">
      <c r="A64" s="5" t="s">
        <v>53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J64" s="37"/>
      <c r="AM64" s="106" t="str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0</v>
      </c>
    </row>
    <row ht="25" r="65" spans="1:54">
      <c r="A65" s="5" t="s">
        <v>54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6">
        <v>0</v>
      </c>
      <c r="L65" s="26">
        <v>0</v>
      </c>
      <c r="M65" s="26">
        <v>0</v>
      </c>
      <c r="N65" s="26">
        <v>0</v>
      </c>
      <c r="O65" s="29">
        <v>1</v>
      </c>
      <c r="P65" s="29">
        <v>7</v>
      </c>
      <c r="Q65" s="29">
        <v>6.5</v>
      </c>
      <c r="R65" s="29">
        <v>2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AJ65" s="37"/>
      <c r="AM65" s="106" t="str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16.5</v>
      </c>
    </row>
    <row r="66" spans="1:54">
      <c r="A66" s="7" t="s">
        <v>55</v>
      </c>
      <c r="B66" s="14">
        <f t="shared" ref="B66:AG66" si="18">SUM(B60:B65)</f>
        <v>0</v>
      </c>
      <c r="C66" s="14">
        <f t="shared" si="18"/>
        <v>0</v>
      </c>
      <c r="D66" s="14">
        <f t="shared" si="18"/>
        <v>0</v>
      </c>
      <c r="E66" s="14">
        <f t="shared" si="18"/>
        <v>0</v>
      </c>
      <c r="F66" s="14">
        <f t="shared" si="18"/>
        <v>0</v>
      </c>
      <c r="G66" s="14">
        <f t="shared" si="18"/>
        <v>0</v>
      </c>
      <c r="H66" s="14">
        <f t="shared" si="18"/>
        <v>0</v>
      </c>
      <c r="I66" s="14">
        <f t="shared" si="18"/>
        <v>0</v>
      </c>
      <c r="J66" s="14">
        <f t="shared" si="18"/>
        <v>0</v>
      </c>
      <c r="K66" s="14">
        <f t="shared" si="18"/>
        <v>0</v>
      </c>
      <c r="L66" s="14">
        <f t="shared" si="18"/>
        <v>0</v>
      </c>
      <c r="M66" s="14">
        <f t="shared" si="18"/>
        <v>0.5</v>
      </c>
      <c r="N66" s="14">
        <f t="shared" si="18"/>
        <v>1</v>
      </c>
      <c r="O66" s="14">
        <f t="shared" si="18"/>
        <v>5</v>
      </c>
      <c r="P66" s="14">
        <f t="shared" si="18"/>
        <v>17.5</v>
      </c>
      <c r="Q66" s="14">
        <f t="shared" si="18"/>
        <v>8</v>
      </c>
      <c r="R66" s="14">
        <f t="shared" si="18"/>
        <v>4</v>
      </c>
      <c r="S66" s="14">
        <f t="shared" si="18"/>
        <v>1</v>
      </c>
      <c r="T66" s="14">
        <f t="shared" si="18"/>
        <v>1</v>
      </c>
      <c r="U66" s="14">
        <f t="shared" si="18"/>
        <v>6.5</v>
      </c>
      <c r="V66" s="14">
        <f t="shared" si="18"/>
        <v>6</v>
      </c>
      <c r="W66" s="14">
        <f t="shared" si="18"/>
        <v>2</v>
      </c>
      <c r="X66" s="14">
        <f t="shared" si="18"/>
        <v>4</v>
      </c>
      <c r="Y66" s="14">
        <f t="shared" si="18"/>
        <v>0</v>
      </c>
      <c r="Z66" s="14">
        <f t="shared" si="18"/>
        <v>0</v>
      </c>
      <c r="AA66" s="14">
        <f t="shared" si="18"/>
        <v>0</v>
      </c>
      <c r="AB66" s="14">
        <f t="shared" si="18"/>
        <v>0</v>
      </c>
      <c r="AC66" s="14">
        <f t="shared" si="18"/>
        <v>0</v>
      </c>
      <c r="AD66" s="14">
        <f t="shared" si="18"/>
        <v>0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56.5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0</v>
      </c>
      <c r="C68" s="15">
        <f t="shared" si="20"/>
        <v>0</v>
      </c>
      <c r="D68" s="15">
        <f t="shared" si="20"/>
        <v>0</v>
      </c>
      <c r="E68" s="15">
        <f t="shared" si="20"/>
        <v>0</v>
      </c>
      <c r="F68" s="15">
        <f t="shared" si="20"/>
        <v>13.25</v>
      </c>
      <c r="G68" s="15">
        <f t="shared" si="20"/>
        <v>47</v>
      </c>
      <c r="H68" s="15">
        <f t="shared" si="20"/>
        <v>77</v>
      </c>
      <c r="I68" s="15">
        <f t="shared" si="20"/>
        <v>76.5</v>
      </c>
      <c r="J68" s="15">
        <f t="shared" si="20"/>
        <v>78</v>
      </c>
      <c r="K68" s="15">
        <f t="shared" si="20"/>
        <v>101.75</v>
      </c>
      <c r="L68" s="15">
        <f t="shared" si="20"/>
        <v>212.75</v>
      </c>
      <c r="M68" s="15">
        <f t="shared" si="20"/>
        <v>86.5</v>
      </c>
      <c r="N68" s="15">
        <f t="shared" si="20"/>
        <v>175.75</v>
      </c>
      <c r="O68" s="15">
        <f t="shared" si="20"/>
        <v>327.5</v>
      </c>
      <c r="P68" s="15">
        <f t="shared" si="20"/>
        <v>38</v>
      </c>
      <c r="Q68" s="15">
        <f t="shared" si="20"/>
        <v>25.75</v>
      </c>
      <c r="R68" s="15">
        <f t="shared" si="20"/>
        <v>24</v>
      </c>
      <c r="S68" s="15">
        <f t="shared" si="20"/>
        <v>2.5</v>
      </c>
      <c r="T68" s="15">
        <f t="shared" si="20"/>
        <v>36.5</v>
      </c>
      <c r="U68" s="15">
        <f t="shared" si="20"/>
        <v>74.25</v>
      </c>
      <c r="V68" s="15">
        <f t="shared" si="20"/>
        <v>75.75</v>
      </c>
      <c r="W68" s="15">
        <f t="shared" si="20"/>
        <v>38.25</v>
      </c>
      <c r="X68" s="15">
        <f t="shared" si="20"/>
        <v>46.25</v>
      </c>
      <c r="Y68" s="15">
        <f t="shared" si="20"/>
        <v>5.25</v>
      </c>
      <c r="Z68" s="15">
        <f t="shared" si="20"/>
        <v>3</v>
      </c>
      <c r="AA68" s="15">
        <f t="shared" si="20"/>
        <v>0</v>
      </c>
      <c r="AB68" s="15">
        <f t="shared" si="20"/>
        <v>0</v>
      </c>
      <c r="AC68" s="15">
        <f t="shared" si="20"/>
        <v>0.75</v>
      </c>
      <c r="AD68" s="15">
        <f t="shared" si="20"/>
        <v>40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1521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79" zoomScaleNormal="79" zoomScalePageLayoutView="120" workbookViewId="0">
      <pane activePane="bottomRight" state="frozenSplit" topLeftCell="AG13" xSplit="1" ySplit="6"/>
      <selection activeCell="J1" pane="topRight" sqref="J1"/>
      <selection activeCell="A21" pane="bottomLeft" sqref="A21"/>
      <selection activeCell="BC39" pane="bottomRight" sqref="BC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 t="str">
        <v>29.07-04.08.19</v>
      </c>
      <c r="AG2" s="1" t="str">
        <v>05.08-11.08.19</v>
      </c>
      <c r="AH2" s="1" t="str">
        <v>12.08-18.08.19</v>
      </c>
      <c r="AI2" s="1" t="str">
        <v>19.08-25.08.19</v>
      </c>
      <c r="AJ2" s="1" t="str">
        <v>26.08-01.09.19</v>
      </c>
      <c r="AK2" s="1" t="str">
        <v>02.09-08.09.19</v>
      </c>
      <c r="AL2" s="1" t="str">
        <v>09.09-15.09.19</v>
      </c>
      <c r="AM2" s="1" t="str">
        <v>16.09-22.09.19</v>
      </c>
      <c r="AN2" s="18" t="str">
        <v>23.09-29.09.19</v>
      </c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 spans="1:54">
      <c r="J4" t="s">
        <v>90</v>
      </c>
      <c r="AM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M7" t="str"/>
    </row>
    <row ht="25" r="8" spans="1:54">
      <c r="A8" s="5" t="s">
        <v>104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6">
        <v>0</v>
      </c>
      <c r="L8" s="26">
        <v>0</v>
      </c>
      <c r="M8" s="26">
        <v>0</v>
      </c>
      <c r="N8" s="26">
        <v>0</v>
      </c>
      <c r="O8" s="29">
        <v>0</v>
      </c>
      <c r="P8" s="29">
        <v>0</v>
      </c>
      <c r="Q8" s="29">
        <v>0</v>
      </c>
      <c r="R8" s="29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9" t="str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0</v>
      </c>
    </row>
    <row ht="25" r="9" spans="1:54">
      <c r="A9" s="28" t="s">
        <v>41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6">
        <v>4</v>
      </c>
      <c r="I9" s="26">
        <v>0</v>
      </c>
      <c r="J9" s="26">
        <v>4</v>
      </c>
      <c r="K9" s="26">
        <v>0</v>
      </c>
      <c r="L9" s="26">
        <v>0</v>
      </c>
      <c r="M9" s="26">
        <v>0</v>
      </c>
      <c r="N9" s="26">
        <v>0</v>
      </c>
      <c r="O9" s="29">
        <v>0</v>
      </c>
      <c r="P9" s="29">
        <v>0</v>
      </c>
      <c r="Q9" s="29">
        <v>0</v>
      </c>
      <c r="R9" s="29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 t="str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8</v>
      </c>
    </row>
    <row r="10" spans="1:54">
      <c r="A10" s="7" t="s">
        <v>5</v>
      </c>
      <c r="B10" s="14">
        <f t="shared" ref="B10:AG10" si="1">SUM(B8:B9)</f>
        <v>0</v>
      </c>
      <c r="C10" s="14">
        <f t="shared" si="1"/>
        <v>0</v>
      </c>
      <c r="D10" s="14">
        <f t="shared" si="1"/>
        <v>0</v>
      </c>
      <c r="E10" s="14">
        <f t="shared" si="1"/>
        <v>0</v>
      </c>
      <c r="F10" s="14">
        <f t="shared" si="1"/>
        <v>0</v>
      </c>
      <c r="G10" s="14">
        <f t="shared" si="1"/>
        <v>0</v>
      </c>
      <c r="H10" s="14">
        <f t="shared" si="1"/>
        <v>4</v>
      </c>
      <c r="I10" s="14">
        <f t="shared" si="1"/>
        <v>0</v>
      </c>
      <c r="J10" s="14">
        <f t="shared" si="1"/>
        <v>4</v>
      </c>
      <c r="K10" s="14">
        <f t="shared" si="1"/>
        <v>0</v>
      </c>
      <c r="L10" s="14">
        <f t="shared" si="1"/>
        <v>0</v>
      </c>
      <c r="M10" s="14">
        <f t="shared" si="1"/>
        <v>0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14">
        <f t="shared" si="1"/>
        <v>0</v>
      </c>
      <c r="R10" s="14">
        <f t="shared" si="1"/>
        <v>0</v>
      </c>
      <c r="S10" s="14">
        <f t="shared" si="1"/>
        <v>0</v>
      </c>
      <c r="T10" s="14">
        <f t="shared" si="1"/>
        <v>0</v>
      </c>
      <c r="U10" s="14">
        <f t="shared" si="1"/>
        <v>0</v>
      </c>
      <c r="V10" s="14">
        <f t="shared" si="1"/>
        <v>0</v>
      </c>
      <c r="W10" s="14">
        <f t="shared" si="1"/>
        <v>0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8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 t="str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0</v>
      </c>
      <c r="C12" s="25">
        <v>0</v>
      </c>
      <c r="D12" s="27">
        <v>2.25</v>
      </c>
      <c r="E12" s="27">
        <v>6.75</v>
      </c>
      <c r="F12">
        <v>11.75</v>
      </c>
      <c r="G12" s="27">
        <v>8.75</v>
      </c>
      <c r="H12" s="27">
        <v>7.25</v>
      </c>
      <c r="I12" s="27">
        <v>0.5</v>
      </c>
      <c r="J12" s="27">
        <v>6.25</v>
      </c>
      <c r="K12" s="27">
        <v>4</v>
      </c>
      <c r="L12" s="27">
        <v>0</v>
      </c>
      <c r="M12" s="27">
        <v>3</v>
      </c>
      <c r="N12" s="27">
        <v>4.75</v>
      </c>
      <c r="O12" s="30">
        <v>0</v>
      </c>
      <c r="P12" s="30">
        <v>0</v>
      </c>
      <c r="Q12" s="30">
        <v>0</v>
      </c>
      <c r="R12" s="30">
        <v>3</v>
      </c>
      <c r="S12" s="10">
        <v>13.75</v>
      </c>
      <c r="T12" s="10">
        <v>13</v>
      </c>
      <c r="U12" s="10">
        <v>17</v>
      </c>
      <c r="V12" s="10">
        <v>6.75</v>
      </c>
      <c r="W12" s="10">
        <v>8.25</v>
      </c>
      <c r="X12" s="10">
        <v>11</v>
      </c>
      <c r="Y12" s="10">
        <v>11.5</v>
      </c>
      <c r="Z12" s="10">
        <v>16.75</v>
      </c>
      <c r="AA12" s="10"/>
      <c r="AB12" s="37">
        <v>3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 t="str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159.25</v>
      </c>
    </row>
    <row ht="25"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 t="str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3</v>
      </c>
      <c r="C14" s="25">
        <v>2</v>
      </c>
      <c r="D14" s="27">
        <v>7</v>
      </c>
      <c r="E14" s="27">
        <v>1</v>
      </c>
      <c r="F14">
        <v>2.5</v>
      </c>
      <c r="G14" s="27"/>
      <c r="H14" s="27">
        <v>8</v>
      </c>
      <c r="I14" s="27">
        <v>2</v>
      </c>
      <c r="J14" s="27">
        <v>0</v>
      </c>
      <c r="K14" s="27">
        <v>1.5</v>
      </c>
      <c r="L14" s="27">
        <v>1.5</v>
      </c>
      <c r="M14" s="27">
        <v>2</v>
      </c>
      <c r="N14" s="27">
        <v>0</v>
      </c>
      <c r="O14" s="30">
        <v>1</v>
      </c>
      <c r="P14" s="30">
        <v>5</v>
      </c>
      <c r="Q14" s="30">
        <v>0</v>
      </c>
      <c r="R14" s="30">
        <v>1</v>
      </c>
      <c r="S14" s="10">
        <v>2.5</v>
      </c>
      <c r="T14" s="10">
        <v>0</v>
      </c>
      <c r="U14" s="10">
        <v>7</v>
      </c>
      <c r="V14" s="10">
        <v>5</v>
      </c>
      <c r="W14" s="10">
        <v>6</v>
      </c>
      <c r="X14" s="10">
        <v>6</v>
      </c>
      <c r="Y14" s="10">
        <v>2</v>
      </c>
      <c r="Z14" s="10">
        <v>4</v>
      </c>
      <c r="AA14" s="10">
        <v>3</v>
      </c>
      <c r="AB14" s="10">
        <v>5</v>
      </c>
      <c r="AC14" s="10">
        <v>6</v>
      </c>
      <c r="AD14" s="10">
        <v>2</v>
      </c>
      <c r="AE14" s="10">
        <v>2.00</v>
      </c>
      <c r="AF14" s="10"/>
      <c r="AG14" s="10"/>
      <c r="AH14" s="10"/>
      <c r="AI14" s="10"/>
      <c r="AJ14" s="10"/>
      <c r="AK14" s="10">
        <v>3.00</v>
      </c>
      <c r="AL14" s="10">
        <v>3.00</v>
      </c>
      <c r="AM14" s="20">
        <v>3.00</v>
      </c>
      <c r="AN14" s="38">
        <v>3.00</v>
      </c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85</v>
      </c>
    </row>
    <row ht="25" r="15" spans="1:54">
      <c r="A15" s="5" t="s">
        <v>107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7">
        <v>3.5</v>
      </c>
      <c r="L15" s="27">
        <v>2</v>
      </c>
      <c r="M15" s="27">
        <v>0</v>
      </c>
      <c r="N15" s="27">
        <v>0</v>
      </c>
      <c r="O15" s="30">
        <v>0</v>
      </c>
      <c r="P15" s="30">
        <v>0</v>
      </c>
      <c r="Q15" s="30">
        <v>0</v>
      </c>
      <c r="R15" s="3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1</v>
      </c>
      <c r="X15" s="10">
        <v>2.5</v>
      </c>
      <c r="Y15" s="10">
        <v>1</v>
      </c>
      <c r="Z15" s="10"/>
      <c r="AA15" s="10">
        <v>5</v>
      </c>
      <c r="AB15" s="10">
        <v>0.5</v>
      </c>
      <c r="AC15" s="10"/>
      <c r="AD15" s="10"/>
      <c r="AE15" s="10"/>
      <c r="AF15" s="10"/>
      <c r="AG15" s="10"/>
      <c r="AH15" s="10"/>
      <c r="AI15" s="10"/>
      <c r="AJ15" s="10"/>
      <c r="AK15" s="10">
        <v>5.00</v>
      </c>
      <c r="AL15" s="10">
        <v>5.00</v>
      </c>
      <c r="AM15" s="20">
        <v>5.00</v>
      </c>
      <c r="AN15" s="38">
        <v>5.00</v>
      </c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15.5</v>
      </c>
    </row>
    <row ht="25" r="16" spans="1:54">
      <c r="A16" s="5" t="s">
        <v>108</v>
      </c>
      <c r="B16" s="25">
        <v>0</v>
      </c>
      <c r="C16" s="25">
        <v>12</v>
      </c>
      <c r="D16" s="27">
        <v>11.5</v>
      </c>
      <c r="E16" s="27">
        <v>19.5</v>
      </c>
      <c r="G16" s="27">
        <v>3</v>
      </c>
      <c r="H16" s="27">
        <v>8.5</v>
      </c>
      <c r="I16" s="27">
        <v>3.5</v>
      </c>
      <c r="J16" s="27">
        <v>0</v>
      </c>
      <c r="K16" s="27">
        <v>4.75</v>
      </c>
      <c r="L16" s="27">
        <v>0.75</v>
      </c>
      <c r="M16" s="27">
        <v>10</v>
      </c>
      <c r="N16" s="27">
        <v>1</v>
      </c>
      <c r="O16" s="30">
        <v>2.5</v>
      </c>
      <c r="P16" s="30">
        <v>6.5</v>
      </c>
      <c r="Q16" s="30">
        <v>3.5</v>
      </c>
      <c r="R16" s="30">
        <v>0</v>
      </c>
      <c r="S16" s="10">
        <v>12.5</v>
      </c>
      <c r="T16" s="10">
        <v>14</v>
      </c>
      <c r="U16" s="10">
        <v>15.5</v>
      </c>
      <c r="V16" s="10">
        <v>10</v>
      </c>
      <c r="W16" s="10">
        <v>2</v>
      </c>
      <c r="X16" s="10">
        <v>13</v>
      </c>
      <c r="Y16" s="10"/>
      <c r="Z16" s="10">
        <v>6.5</v>
      </c>
      <c r="AA16" s="10">
        <v>5.5</v>
      </c>
      <c r="AB16" s="10">
        <v>6.5</v>
      </c>
      <c r="AC16" s="10">
        <v>5.5</v>
      </c>
      <c r="AD16" s="10">
        <v>1.5</v>
      </c>
      <c r="AE16" s="10">
        <v>1.50</v>
      </c>
      <c r="AF16" s="10"/>
      <c r="AG16" s="10"/>
      <c r="AH16" s="10"/>
      <c r="AI16" s="10"/>
      <c r="AJ16" s="10"/>
      <c r="AK16" s="10"/>
      <c r="AL16" s="10"/>
      <c r="AM16" s="20">
        <v>5.50</v>
      </c>
      <c r="AN16" s="38">
        <v>5.50</v>
      </c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178.5</v>
      </c>
    </row>
    <row ht="25" r="17" spans="1:54">
      <c r="A17" s="5" t="s">
        <v>43</v>
      </c>
      <c r="B17" s="25">
        <v>0</v>
      </c>
      <c r="C17" s="25">
        <v>0</v>
      </c>
      <c r="D17" s="27">
        <v>0</v>
      </c>
      <c r="E17" s="27">
        <v>0</v>
      </c>
      <c r="F17" s="37">
        <v>0</v>
      </c>
      <c r="G17" s="27">
        <v>0</v>
      </c>
      <c r="H17" s="27">
        <v>0</v>
      </c>
      <c r="I17" s="27">
        <v>0</v>
      </c>
      <c r="J17" s="27">
        <v>5.5</v>
      </c>
      <c r="K17" s="27">
        <v>0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0</v>
      </c>
      <c r="R17" s="3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 t="str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5.5</v>
      </c>
    </row>
    <row customHeight="true" ht="16" r="18" spans="1:54">
      <c r="A18" s="129" t="s">
        <v>42</v>
      </c>
      <c r="B18" s="25">
        <v>0</v>
      </c>
      <c r="C18" s="25">
        <v>0</v>
      </c>
      <c r="D18" s="27">
        <v>2.5</v>
      </c>
      <c r="E18" s="27">
        <v>4</v>
      </c>
      <c r="F18">
        <v>3.75</v>
      </c>
      <c r="G18" s="27">
        <v>4.25</v>
      </c>
      <c r="H18" s="27">
        <v>4</v>
      </c>
      <c r="I18" s="27">
        <v>3</v>
      </c>
      <c r="J18" s="27">
        <v>2.75</v>
      </c>
      <c r="K18" s="27">
        <v>0</v>
      </c>
      <c r="L18" s="27">
        <v>0.5</v>
      </c>
      <c r="M18" s="27">
        <v>0</v>
      </c>
      <c r="N18" s="27">
        <v>0</v>
      </c>
      <c r="O18" s="30">
        <v>0</v>
      </c>
      <c r="P18" s="30">
        <v>0</v>
      </c>
      <c r="Q18" s="30">
        <v>0</v>
      </c>
      <c r="R18" s="30">
        <v>0.25</v>
      </c>
      <c r="S18" s="10">
        <v>2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 t="str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27</v>
      </c>
    </row>
    <row ht="25" r="19" spans="1:54">
      <c r="A19" s="5" t="s">
        <v>44</v>
      </c>
      <c r="B19" s="25">
        <v>0</v>
      </c>
      <c r="C19" s="25">
        <v>0</v>
      </c>
      <c r="D19" s="27">
        <v>0</v>
      </c>
      <c r="E19" s="27">
        <v>0</v>
      </c>
      <c r="F19" s="27">
        <v>0</v>
      </c>
      <c r="G19" s="27">
        <v>2</v>
      </c>
      <c r="H19" s="27">
        <v>5.5</v>
      </c>
      <c r="I19" s="27">
        <v>4.25</v>
      </c>
      <c r="J19" s="27">
        <v>2.75</v>
      </c>
      <c r="K19" s="27">
        <v>3.5</v>
      </c>
      <c r="L19" s="27">
        <v>3.25</v>
      </c>
      <c r="M19" s="27">
        <v>4</v>
      </c>
      <c r="N19" s="27">
        <v>4.5</v>
      </c>
      <c r="O19" s="30">
        <v>2</v>
      </c>
      <c r="P19" s="30">
        <v>2</v>
      </c>
      <c r="Q19" s="30">
        <v>0</v>
      </c>
      <c r="R19" s="30">
        <v>4.75</v>
      </c>
      <c r="S19" s="10">
        <v>4</v>
      </c>
      <c r="T19" s="10">
        <v>4.75</v>
      </c>
      <c r="U19" s="10">
        <v>1.5</v>
      </c>
      <c r="V19" s="10">
        <v>2.5</v>
      </c>
      <c r="W19" s="10">
        <v>3.5</v>
      </c>
      <c r="X19" s="10">
        <v>4</v>
      </c>
      <c r="Y19" s="10">
        <v>3.75</v>
      </c>
      <c r="Z19" s="10">
        <v>1.25</v>
      </c>
      <c r="AA19" s="10">
        <v>4</v>
      </c>
      <c r="AB19" s="10">
        <v>2</v>
      </c>
      <c r="AC19" s="10">
        <v>4.5</v>
      </c>
      <c r="AD19" s="10">
        <v>3.25</v>
      </c>
      <c r="AE19" s="10">
        <v>3.25</v>
      </c>
      <c r="AF19" s="10"/>
      <c r="AG19" s="10"/>
      <c r="AH19" s="10"/>
      <c r="AI19" s="10"/>
      <c r="AJ19" s="10"/>
      <c r="AK19" s="10">
        <v>4.00</v>
      </c>
      <c r="AL19" s="10">
        <v>4.00</v>
      </c>
      <c r="AM19" s="20">
        <v>4.00</v>
      </c>
      <c r="AN19" s="38">
        <v>4.00</v>
      </c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77</v>
      </c>
    </row>
    <row ht="25" r="20" spans="1:54">
      <c r="A20" s="5" t="s">
        <v>45</v>
      </c>
      <c r="B20" s="25">
        <v>0</v>
      </c>
      <c r="C20" s="25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6.25</v>
      </c>
      <c r="K20" s="27">
        <v>0</v>
      </c>
      <c r="L20" s="27">
        <v>0</v>
      </c>
      <c r="M20" s="27">
        <v>0.5</v>
      </c>
      <c r="N20" s="27">
        <v>1.75</v>
      </c>
      <c r="O20" s="30">
        <v>3</v>
      </c>
      <c r="P20" s="30">
        <v>3</v>
      </c>
      <c r="Q20" s="30">
        <v>1.25</v>
      </c>
      <c r="R20" s="30">
        <v>2</v>
      </c>
      <c r="S20" s="10">
        <v>1</v>
      </c>
      <c r="T20" s="10">
        <v>2.25</v>
      </c>
      <c r="U20" s="10">
        <v>0.5</v>
      </c>
      <c r="V20" s="10">
        <v>2</v>
      </c>
      <c r="W20" s="10">
        <v>3.75</v>
      </c>
      <c r="X20" s="10">
        <v>12</v>
      </c>
      <c r="Y20" s="10">
        <v>10.5</v>
      </c>
      <c r="Z20" s="10"/>
      <c r="AA20" s="10">
        <v>7.25</v>
      </c>
      <c r="AB20" s="10">
        <v>6.25</v>
      </c>
      <c r="AC20" s="10"/>
      <c r="AD20" s="37">
        <v>5.75</v>
      </c>
      <c r="AE20" s="10">
        <v>5.75</v>
      </c>
      <c r="AF20" s="10"/>
      <c r="AG20" s="37"/>
      <c r="AH20" s="10"/>
      <c r="AI20" s="10"/>
      <c r="AJ20" s="10"/>
      <c r="AK20" s="10">
        <v>7.25</v>
      </c>
      <c r="AL20" s="10">
        <v>7.25</v>
      </c>
      <c r="AM20" s="37">
        <v>7.25</v>
      </c>
      <c r="AN20" s="37">
        <v>7.25</v>
      </c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66.75</v>
      </c>
    </row>
    <row ht="25" r="21" spans="1:54">
      <c r="A21" s="5" t="s">
        <v>109</v>
      </c>
      <c r="B21" s="25">
        <v>0</v>
      </c>
      <c r="C21" s="25">
        <v>1.5</v>
      </c>
      <c r="D21" s="27">
        <v>2</v>
      </c>
      <c r="E21" s="27">
        <v>1</v>
      </c>
      <c r="F21" s="37">
        <v>0</v>
      </c>
      <c r="G21" s="27">
        <v>1</v>
      </c>
      <c r="H21" s="27">
        <v>2.5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30">
        <v>0</v>
      </c>
      <c r="P21" s="30">
        <v>0</v>
      </c>
      <c r="Q21" s="30">
        <v>0</v>
      </c>
      <c r="R21" s="30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 t="str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8</v>
      </c>
    </row>
    <row ht="25" r="22" spans="1:54">
      <c r="A22" s="9" t="s">
        <v>46</v>
      </c>
      <c r="B22" s="25">
        <v>0</v>
      </c>
      <c r="C22" s="25">
        <v>0</v>
      </c>
      <c r="D22" s="27">
        <v>2</v>
      </c>
      <c r="E22" s="27">
        <v>1.25</v>
      </c>
      <c r="F22">
        <v>1</v>
      </c>
      <c r="G22" s="27"/>
      <c r="H22" s="27">
        <v>3</v>
      </c>
      <c r="I22" s="27">
        <v>2.75</v>
      </c>
      <c r="J22" s="27">
        <v>7.5</v>
      </c>
      <c r="K22" s="27">
        <v>10.5</v>
      </c>
      <c r="L22" s="27">
        <v>10.25</v>
      </c>
      <c r="M22" s="27">
        <v>6.5</v>
      </c>
      <c r="N22" s="27">
        <v>14.75</v>
      </c>
      <c r="O22" s="30">
        <v>13.25</v>
      </c>
      <c r="P22" s="30">
        <v>3</v>
      </c>
      <c r="Q22" s="30">
        <v>3.25</v>
      </c>
      <c r="R22" s="30">
        <v>1.5</v>
      </c>
      <c r="S22" s="35">
        <v>0</v>
      </c>
      <c r="T22" s="35">
        <v>6.5</v>
      </c>
      <c r="U22" s="35">
        <v>9</v>
      </c>
      <c r="V22" s="35">
        <v>8.75</v>
      </c>
      <c r="W22" s="35">
        <v>4</v>
      </c>
      <c r="X22" s="35">
        <v>12.25</v>
      </c>
      <c r="Y22" s="35">
        <v>13.5</v>
      </c>
      <c r="Z22" s="35">
        <v>3</v>
      </c>
      <c r="AA22" s="35">
        <v>15</v>
      </c>
      <c r="AB22" s="35">
        <v>12.5</v>
      </c>
      <c r="AC22" s="35">
        <v>13.5</v>
      </c>
      <c r="AD22" s="35">
        <v>15.5</v>
      </c>
      <c r="AE22" s="35">
        <v>15.50</v>
      </c>
      <c r="AF22" s="35"/>
      <c r="AG22" s="35"/>
      <c r="AH22" s="35"/>
      <c r="AI22" s="35"/>
      <c r="AJ22" s="35"/>
      <c r="AK22" s="35">
        <v>15.00</v>
      </c>
      <c r="AL22" s="35">
        <v>15.00</v>
      </c>
      <c r="AM22" s="35">
        <v>15.00</v>
      </c>
      <c r="AN22" s="35">
        <v>15.00</v>
      </c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194</v>
      </c>
    </row>
    <row r="23" spans="1:54">
      <c r="A23" s="7" t="s">
        <v>6</v>
      </c>
      <c r="B23" s="14">
        <f t="shared" ref="B23:AG23" si="4">SUM(B12:B22)</f>
        <v>3</v>
      </c>
      <c r="C23" s="14">
        <f t="shared" si="4"/>
        <v>15.5</v>
      </c>
      <c r="D23" s="14">
        <f t="shared" si="4"/>
        <v>27.25</v>
      </c>
      <c r="E23" s="14">
        <f t="shared" si="4"/>
        <v>33.5</v>
      </c>
      <c r="F23" s="14">
        <f t="shared" si="4"/>
        <v>19</v>
      </c>
      <c r="G23" s="14">
        <f t="shared" si="4"/>
        <v>19</v>
      </c>
      <c r="H23" s="14">
        <f t="shared" si="4"/>
        <v>38.75</v>
      </c>
      <c r="I23" s="14">
        <f t="shared" si="4"/>
        <v>16</v>
      </c>
      <c r="J23" s="14">
        <f t="shared" si="4"/>
        <v>31</v>
      </c>
      <c r="K23" s="14">
        <f t="shared" si="4"/>
        <v>27.75</v>
      </c>
      <c r="L23" s="14">
        <f t="shared" si="4"/>
        <v>18.25</v>
      </c>
      <c r="M23" s="14">
        <f t="shared" si="4"/>
        <v>26</v>
      </c>
      <c r="N23" s="14">
        <f t="shared" si="4"/>
        <v>26.75</v>
      </c>
      <c r="O23" s="14">
        <f t="shared" si="4"/>
        <v>21.75</v>
      </c>
      <c r="P23" s="14">
        <f t="shared" si="4"/>
        <v>19.5</v>
      </c>
      <c r="Q23" s="14">
        <f t="shared" si="4"/>
        <v>8</v>
      </c>
      <c r="R23" s="14">
        <f t="shared" si="4"/>
        <v>12.5</v>
      </c>
      <c r="S23" s="14">
        <f t="shared" si="4"/>
        <v>35.75</v>
      </c>
      <c r="T23" s="14">
        <f t="shared" si="4"/>
        <v>40.5</v>
      </c>
      <c r="U23" s="14">
        <f t="shared" si="4"/>
        <v>50.5</v>
      </c>
      <c r="V23" s="14">
        <f t="shared" si="4"/>
        <v>35</v>
      </c>
      <c r="W23" s="14">
        <f t="shared" si="4"/>
        <v>28.5</v>
      </c>
      <c r="X23" s="14">
        <f t="shared" si="4"/>
        <v>60.75</v>
      </c>
      <c r="Y23" s="14">
        <f t="shared" si="4"/>
        <v>42.25</v>
      </c>
      <c r="Z23" s="14">
        <f t="shared" si="4"/>
        <v>31.5</v>
      </c>
      <c r="AA23" s="14">
        <f t="shared" si="4"/>
        <v>39.75</v>
      </c>
      <c r="AB23" s="14">
        <f t="shared" si="4"/>
        <v>35.75</v>
      </c>
      <c r="AC23" s="14">
        <f t="shared" si="4"/>
        <v>29.5</v>
      </c>
      <c r="AD23" s="14">
        <f t="shared" si="4"/>
        <v>23.25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816.5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 t="str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0</v>
      </c>
      <c r="C25" s="24">
        <v>0</v>
      </c>
      <c r="D25" s="24">
        <v>0</v>
      </c>
      <c r="E25" s="24">
        <v>0</v>
      </c>
      <c r="F25" s="26">
        <v>0</v>
      </c>
      <c r="G25" s="26">
        <v>0</v>
      </c>
      <c r="H25" s="26">
        <v>2.75</v>
      </c>
      <c r="I25" s="26">
        <v>1</v>
      </c>
      <c r="J25" s="26">
        <v>1.5</v>
      </c>
      <c r="K25" s="26">
        <v>0.5</v>
      </c>
      <c r="L25" s="26">
        <v>0</v>
      </c>
      <c r="M25" s="26">
        <v>0</v>
      </c>
      <c r="N25" s="26">
        <v>0</v>
      </c>
      <c r="O25" s="29">
        <v>0</v>
      </c>
      <c r="P25" s="29">
        <v>4</v>
      </c>
      <c r="Q25" s="29">
        <v>0</v>
      </c>
      <c r="R25" s="29">
        <v>0</v>
      </c>
      <c r="S25" s="6">
        <v>4</v>
      </c>
      <c r="T25" s="6">
        <v>4.5</v>
      </c>
      <c r="U25" s="6">
        <v>0.5</v>
      </c>
      <c r="V25" s="6">
        <v>0.5</v>
      </c>
      <c r="W25" s="6">
        <v>1.5</v>
      </c>
      <c r="X25" s="6">
        <v>3</v>
      </c>
      <c r="Y25" s="6"/>
      <c r="Z25" s="6">
        <v>2.75</v>
      </c>
      <c r="AA25" s="6"/>
      <c r="AB25" s="6">
        <v>1.25</v>
      </c>
      <c r="AC25" s="6">
        <v>2.75</v>
      </c>
      <c r="AD25" s="6">
        <v>0.75</v>
      </c>
      <c r="AE25" s="6">
        <v>0.75</v>
      </c>
      <c r="AF25" s="6"/>
      <c r="AG25" s="6"/>
      <c r="AH25" s="6"/>
      <c r="AI25" s="6"/>
      <c r="AJ25" s="6"/>
      <c r="AK25" s="6"/>
      <c r="AL25" s="6"/>
      <c r="AM25" s="19" t="str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4">
        <v>0</v>
      </c>
      <c r="C26" s="24">
        <v>0</v>
      </c>
      <c r="D26" s="24">
        <v>0</v>
      </c>
      <c r="E26" s="24">
        <v>0</v>
      </c>
      <c r="F26" s="27">
        <v>1</v>
      </c>
      <c r="G26" s="27">
        <v>0</v>
      </c>
      <c r="H26" s="27">
        <v>0</v>
      </c>
      <c r="I26" s="27">
        <v>0</v>
      </c>
      <c r="J26" s="27">
        <v>4</v>
      </c>
      <c r="K26" s="27">
        <v>0</v>
      </c>
      <c r="L26" s="26">
        <v>0</v>
      </c>
      <c r="M26" s="26">
        <v>0</v>
      </c>
      <c r="N26" s="26">
        <v>0</v>
      </c>
      <c r="O26" s="30">
        <v>2</v>
      </c>
      <c r="P26" s="30">
        <v>5</v>
      </c>
      <c r="Q26" s="30">
        <v>1</v>
      </c>
      <c r="R26" s="30">
        <v>0</v>
      </c>
      <c r="S26" s="10">
        <v>0</v>
      </c>
      <c r="T26" s="10">
        <v>0</v>
      </c>
      <c r="U26" s="10">
        <v>2.5</v>
      </c>
      <c r="V26" s="10">
        <v>1</v>
      </c>
      <c r="W26" s="10">
        <v>0</v>
      </c>
      <c r="X26" s="10">
        <v>0.5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 t="str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17</v>
      </c>
    </row>
    <row ht="25" r="27" spans="1:54">
      <c r="A27" s="5" t="s">
        <v>111</v>
      </c>
      <c r="B27" s="24">
        <v>0</v>
      </c>
      <c r="C27" s="24">
        <v>0</v>
      </c>
      <c r="D27" s="24">
        <v>0</v>
      </c>
      <c r="E27" s="27">
        <v>3.5</v>
      </c>
      <c r="F27">
        <v>2.5</v>
      </c>
      <c r="G27" s="27">
        <v>1.75</v>
      </c>
      <c r="H27" s="27">
        <v>4.5</v>
      </c>
      <c r="I27" s="27">
        <v>3.25</v>
      </c>
      <c r="J27" s="27">
        <v>2.25</v>
      </c>
      <c r="K27" s="27">
        <v>1</v>
      </c>
      <c r="L27" s="27">
        <v>3.5</v>
      </c>
      <c r="M27" s="27">
        <v>3.75</v>
      </c>
      <c r="N27" s="27">
        <v>5.25</v>
      </c>
      <c r="O27" s="30">
        <v>1.5</v>
      </c>
      <c r="P27" s="30">
        <v>6.75</v>
      </c>
      <c r="Q27" s="30">
        <v>5.75</v>
      </c>
      <c r="R27" s="30">
        <v>5</v>
      </c>
      <c r="S27" s="10">
        <v>4.75</v>
      </c>
      <c r="T27" s="10">
        <v>1</v>
      </c>
      <c r="U27" s="10">
        <v>3.5</v>
      </c>
      <c r="V27" s="10">
        <v>2.75</v>
      </c>
      <c r="W27" s="10">
        <v>1</v>
      </c>
      <c r="X27" s="10">
        <v>6.5</v>
      </c>
      <c r="Y27" s="10">
        <v>7.75</v>
      </c>
      <c r="Z27" s="10">
        <v>1.75</v>
      </c>
      <c r="AA27" s="10">
        <v>2.75</v>
      </c>
      <c r="AB27" s="10">
        <v>2</v>
      </c>
      <c r="AC27" s="10">
        <v>5.25</v>
      </c>
      <c r="AD27" s="10">
        <v>3.5</v>
      </c>
      <c r="AE27" s="10">
        <v>3.50</v>
      </c>
      <c r="AF27" s="10"/>
      <c r="AG27" s="10"/>
      <c r="AH27" s="10"/>
      <c r="AI27" s="10"/>
      <c r="AJ27" s="10"/>
      <c r="AK27" s="10">
        <v>2.75</v>
      </c>
      <c r="AL27" s="10">
        <v>2.75</v>
      </c>
      <c r="AM27" s="20">
        <v>2.75</v>
      </c>
      <c r="AN27" s="38">
        <v>2.75</v>
      </c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90</v>
      </c>
    </row>
    <row ht="25" r="28" spans="1:54">
      <c r="A28" s="5" t="s">
        <v>61</v>
      </c>
      <c r="B28" s="24">
        <v>0</v>
      </c>
      <c r="C28" s="24">
        <v>0</v>
      </c>
      <c r="D28" s="24">
        <v>0</v>
      </c>
      <c r="E28" s="24">
        <v>0</v>
      </c>
      <c r="F28" s="37">
        <v>0</v>
      </c>
      <c r="G28" s="27">
        <v>0</v>
      </c>
      <c r="H28" s="27">
        <v>0</v>
      </c>
      <c r="I28" s="27">
        <v>0</v>
      </c>
      <c r="J28" s="27">
        <v>5.5</v>
      </c>
      <c r="K28" s="27">
        <v>2.75</v>
      </c>
      <c r="L28" s="27">
        <v>0</v>
      </c>
      <c r="M28" s="27">
        <v>0</v>
      </c>
      <c r="N28" s="27">
        <v>0</v>
      </c>
      <c r="O28" s="30">
        <v>0</v>
      </c>
      <c r="P28" s="30">
        <v>0</v>
      </c>
      <c r="Q28" s="30">
        <v>0</v>
      </c>
      <c r="R28" s="30">
        <v>2.5</v>
      </c>
      <c r="S28" s="10">
        <v>0</v>
      </c>
      <c r="T28" s="10">
        <v>0</v>
      </c>
      <c r="U28" s="10">
        <v>0</v>
      </c>
      <c r="V28" s="10">
        <v>0</v>
      </c>
      <c r="W28" s="10">
        <v>2</v>
      </c>
      <c r="X28" s="10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 t="str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4">
        <v>0</v>
      </c>
      <c r="C29" s="24">
        <v>0</v>
      </c>
      <c r="D29" s="24">
        <v>0</v>
      </c>
      <c r="E29" s="24">
        <v>0</v>
      </c>
      <c r="F29">
        <v>0.75</v>
      </c>
      <c r="G29" s="27">
        <v>0.5</v>
      </c>
      <c r="H29" s="27">
        <v>1</v>
      </c>
      <c r="I29" s="27">
        <v>1</v>
      </c>
      <c r="J29" s="27">
        <v>0.5</v>
      </c>
      <c r="K29" s="27">
        <v>3.5</v>
      </c>
      <c r="L29" s="27">
        <v>0.75</v>
      </c>
      <c r="M29" s="27">
        <v>0.5</v>
      </c>
      <c r="N29" s="27">
        <v>1.5</v>
      </c>
      <c r="O29" s="30">
        <v>0</v>
      </c>
      <c r="P29" s="30">
        <v>3</v>
      </c>
      <c r="Q29" s="30">
        <v>5.25</v>
      </c>
      <c r="R29" s="30">
        <v>2</v>
      </c>
      <c r="S29" s="10">
        <v>1.75</v>
      </c>
      <c r="T29" s="10">
        <v>0</v>
      </c>
      <c r="U29" s="10">
        <v>0</v>
      </c>
      <c r="V29" s="10">
        <v>0</v>
      </c>
      <c r="W29" s="10">
        <v>0</v>
      </c>
      <c r="X29" s="10">
        <v>3.5</v>
      </c>
      <c r="Y29" s="10">
        <v>3.5</v>
      </c>
      <c r="Z29" s="10">
        <v>0.25</v>
      </c>
      <c r="AA29" s="10"/>
      <c r="AB29" s="10"/>
      <c r="AC29" s="10">
        <v>1.25</v>
      </c>
      <c r="AD29" s="10"/>
      <c r="AE29" s="10"/>
      <c r="AF29" s="10"/>
      <c r="AG29" s="10"/>
      <c r="AH29" s="10"/>
      <c r="AI29" s="10"/>
      <c r="AJ29" s="10"/>
      <c r="AK29" s="10"/>
      <c r="AL29" s="10"/>
      <c r="AM29" s="20" t="str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4">
        <v>0</v>
      </c>
      <c r="C30" s="24">
        <v>0</v>
      </c>
      <c r="D30" s="24">
        <v>0</v>
      </c>
      <c r="E30" s="27">
        <v>1</v>
      </c>
      <c r="F30">
        <v>1.5</v>
      </c>
      <c r="G30" s="27">
        <v>1</v>
      </c>
      <c r="H30" s="27"/>
      <c r="I30" s="27">
        <v>0.25</v>
      </c>
      <c r="J30" s="27">
        <v>5</v>
      </c>
      <c r="K30" s="27">
        <v>1</v>
      </c>
      <c r="L30" s="27">
        <v>1.25</v>
      </c>
      <c r="M30" s="27">
        <v>0</v>
      </c>
      <c r="N30" s="27">
        <v>0</v>
      </c>
      <c r="O30" s="30">
        <v>4</v>
      </c>
      <c r="P30" s="30">
        <v>6</v>
      </c>
      <c r="Q30" s="30">
        <v>1.25</v>
      </c>
      <c r="R30" s="30">
        <v>0</v>
      </c>
      <c r="S30" s="10">
        <v>0</v>
      </c>
      <c r="T30" s="10">
        <v>0</v>
      </c>
      <c r="U30" s="10">
        <v>0</v>
      </c>
      <c r="V30" s="10">
        <v>3.5</v>
      </c>
      <c r="W30" s="10">
        <v>1</v>
      </c>
      <c r="X30" s="10">
        <v>5.75</v>
      </c>
      <c r="Y30" s="10">
        <v>6.5</v>
      </c>
      <c r="Z30" s="10">
        <v>3.25</v>
      </c>
      <c r="AA30" s="10">
        <v>0.5</v>
      </c>
      <c r="AB30" s="10">
        <v>19.25</v>
      </c>
      <c r="AC30" s="10">
        <v>3</v>
      </c>
      <c r="AD30" s="10">
        <v>1.25</v>
      </c>
      <c r="AE30" s="10">
        <v>1.25</v>
      </c>
      <c r="AF30" s="10"/>
      <c r="AG30" s="10"/>
      <c r="AH30" s="10"/>
      <c r="AI30" s="10"/>
      <c r="AJ30" s="10"/>
      <c r="AK30" s="10">
        <v>0.50</v>
      </c>
      <c r="AL30" s="10">
        <v>0.50</v>
      </c>
      <c r="AM30" s="20">
        <v>0.50</v>
      </c>
      <c r="AN30" s="38">
        <v>0.50</v>
      </c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65</v>
      </c>
    </row>
    <row ht="25" r="31" spans="1:54">
      <c r="A31" s="5" t="s">
        <v>112</v>
      </c>
      <c r="B31" s="24">
        <v>0</v>
      </c>
      <c r="C31" s="24">
        <v>0</v>
      </c>
      <c r="D31" s="27">
        <v>2</v>
      </c>
      <c r="E31" s="27">
        <v>4.75</v>
      </c>
      <c r="F31">
        <v>0.5</v>
      </c>
      <c r="G31" s="27">
        <v>1.5</v>
      </c>
      <c r="H31" s="27">
        <v>6.5</v>
      </c>
      <c r="I31" s="27">
        <v>1</v>
      </c>
      <c r="J31" s="27">
        <v>3.75</v>
      </c>
      <c r="K31" s="27">
        <v>7.5</v>
      </c>
      <c r="L31" s="27">
        <v>1.5</v>
      </c>
      <c r="M31" s="27">
        <v>1</v>
      </c>
      <c r="N31" s="27">
        <v>1.5</v>
      </c>
      <c r="O31" s="30">
        <v>2.5</v>
      </c>
      <c r="P31" s="30">
        <v>1.25</v>
      </c>
      <c r="Q31" s="30">
        <v>2</v>
      </c>
      <c r="R31" s="30">
        <v>2.5</v>
      </c>
      <c r="S31" s="10">
        <v>5.25</v>
      </c>
      <c r="T31" s="10">
        <v>7.25</v>
      </c>
      <c r="U31" s="10">
        <v>1.75</v>
      </c>
      <c r="V31" s="10">
        <v>0</v>
      </c>
      <c r="W31" s="10">
        <v>4.5</v>
      </c>
      <c r="X31" s="10">
        <v>1</v>
      </c>
      <c r="Y31" s="10">
        <v>13</v>
      </c>
      <c r="Z31" s="10"/>
      <c r="AA31" s="10"/>
      <c r="AB31" s="10"/>
      <c r="AC31" s="10">
        <v>8.5</v>
      </c>
      <c r="AD31" s="10">
        <v>4.25</v>
      </c>
      <c r="AE31" s="10">
        <v>4.25</v>
      </c>
      <c r="AF31" s="10"/>
      <c r="AG31" s="10"/>
      <c r="AH31" s="10"/>
      <c r="AI31" s="10"/>
      <c r="AJ31" s="10"/>
      <c r="AK31" s="10"/>
      <c r="AL31" s="10"/>
      <c r="AM31" s="20" t="str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85.25</v>
      </c>
    </row>
    <row ht="25" r="32" spans="1:54">
      <c r="A32" s="5" t="s">
        <v>50</v>
      </c>
      <c r="B32" s="24">
        <v>0</v>
      </c>
      <c r="C32" s="25">
        <v>1.75</v>
      </c>
      <c r="D32" s="27">
        <v>6.25</v>
      </c>
      <c r="E32" s="27">
        <v>3</v>
      </c>
      <c r="F32">
        <v>2.25</v>
      </c>
      <c r="G32" s="27">
        <v>2.5</v>
      </c>
      <c r="H32" s="27">
        <v>5</v>
      </c>
      <c r="I32" s="27">
        <v>3.75</v>
      </c>
      <c r="J32" s="27">
        <v>2.75</v>
      </c>
      <c r="K32" s="27">
        <v>0</v>
      </c>
      <c r="L32" s="27">
        <v>0</v>
      </c>
      <c r="M32" s="27">
        <v>6.5</v>
      </c>
      <c r="N32" s="27">
        <v>3</v>
      </c>
      <c r="O32" s="30">
        <v>2</v>
      </c>
      <c r="P32" s="30">
        <v>3.5</v>
      </c>
      <c r="Q32" s="30">
        <v>3.75</v>
      </c>
      <c r="R32" s="30">
        <v>11</v>
      </c>
      <c r="S32" s="10">
        <v>5</v>
      </c>
      <c r="T32" s="10">
        <v>7.5</v>
      </c>
      <c r="U32" s="10">
        <v>0</v>
      </c>
      <c r="V32" s="10">
        <v>4.75</v>
      </c>
      <c r="W32" s="10">
        <v>9.25</v>
      </c>
      <c r="X32" s="10">
        <v>11.75</v>
      </c>
      <c r="Y32" s="10">
        <v>19.25</v>
      </c>
      <c r="Z32" s="10"/>
      <c r="AA32" s="10">
        <v>6.5</v>
      </c>
      <c r="AB32" s="10">
        <v>2.75</v>
      </c>
      <c r="AC32" s="10">
        <v>2.75</v>
      </c>
      <c r="AD32" s="10">
        <v>5.5</v>
      </c>
      <c r="AE32" s="10">
        <v>5.50</v>
      </c>
      <c r="AF32" s="10"/>
      <c r="AG32" s="10"/>
      <c r="AH32" s="10"/>
      <c r="AI32" s="10"/>
      <c r="AJ32" s="10"/>
      <c r="AK32" s="10">
        <v>6.50</v>
      </c>
      <c r="AL32" s="10">
        <v>6.50</v>
      </c>
      <c r="AM32" s="20">
        <v>6.50</v>
      </c>
      <c r="AN32" s="38">
        <v>6.50</v>
      </c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132</v>
      </c>
    </row>
    <row ht="25" r="33" spans="1:54">
      <c r="A33" s="5" t="s">
        <v>113</v>
      </c>
      <c r="B33" s="24">
        <v>0</v>
      </c>
      <c r="C33" s="24">
        <v>0</v>
      </c>
      <c r="D33" s="27">
        <v>0.5</v>
      </c>
      <c r="E33" s="27">
        <v>2.5</v>
      </c>
      <c r="F33">
        <v>5.5</v>
      </c>
      <c r="G33" s="27">
        <v>1.5</v>
      </c>
      <c r="H33" s="27">
        <v>2</v>
      </c>
      <c r="I33" s="27">
        <v>1.75</v>
      </c>
      <c r="J33" s="27">
        <v>7</v>
      </c>
      <c r="K33" s="27">
        <v>0</v>
      </c>
      <c r="L33" s="27">
        <v>2</v>
      </c>
      <c r="M33" s="27">
        <v>3.75</v>
      </c>
      <c r="N33" s="27">
        <v>4</v>
      </c>
      <c r="O33" s="30">
        <v>1.5</v>
      </c>
      <c r="P33" s="30">
        <v>2.75</v>
      </c>
      <c r="Q33" s="30">
        <v>7.25</v>
      </c>
      <c r="R33" s="30">
        <v>9.25</v>
      </c>
      <c r="S33" s="10">
        <v>5.5</v>
      </c>
      <c r="T33" s="10">
        <v>4</v>
      </c>
      <c r="U33" s="10">
        <v>3.75</v>
      </c>
      <c r="V33" s="10">
        <v>3.75</v>
      </c>
      <c r="W33" s="10">
        <v>3.5</v>
      </c>
      <c r="X33" s="10">
        <v>10.25</v>
      </c>
      <c r="Y33" s="10">
        <v>25.25</v>
      </c>
      <c r="Z33" s="10">
        <v>7.5</v>
      </c>
      <c r="AA33" s="10">
        <v>2.25</v>
      </c>
      <c r="AB33" s="10">
        <v>8.5</v>
      </c>
      <c r="AC33" s="10">
        <v>4.5</v>
      </c>
      <c r="AD33" s="10">
        <v>7.75</v>
      </c>
      <c r="AE33" s="10">
        <v>7.75</v>
      </c>
      <c r="AF33" s="10"/>
      <c r="AG33" s="10"/>
      <c r="AH33" s="10"/>
      <c r="AI33" s="10"/>
      <c r="AJ33" s="10"/>
      <c r="AK33" s="10">
        <v>2.25</v>
      </c>
      <c r="AL33" s="10">
        <v>2.25</v>
      </c>
      <c r="AM33" s="20">
        <v>2.25</v>
      </c>
      <c r="AN33" s="38">
        <v>2.25</v>
      </c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137.25</v>
      </c>
    </row>
    <row ht="25" r="34" spans="1:54">
      <c r="A34" s="9" t="s">
        <v>114</v>
      </c>
      <c r="B34" s="24">
        <v>0</v>
      </c>
      <c r="C34" s="24">
        <v>0</v>
      </c>
      <c r="D34" s="27">
        <v>0</v>
      </c>
      <c r="E34" s="27">
        <v>0</v>
      </c>
      <c r="F34" s="27">
        <v>0</v>
      </c>
      <c r="G34" s="27">
        <v>0</v>
      </c>
      <c r="H34" s="27">
        <v>2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30">
        <v>0</v>
      </c>
      <c r="P34" s="30">
        <v>0</v>
      </c>
      <c r="Q34" s="30">
        <v>0</v>
      </c>
      <c r="R34" s="30">
        <v>0</v>
      </c>
      <c r="S34" s="35">
        <v>0</v>
      </c>
      <c r="T34" s="35">
        <v>1.5</v>
      </c>
      <c r="U34" s="35">
        <v>4</v>
      </c>
      <c r="V34" s="35">
        <v>2</v>
      </c>
      <c r="W34" s="35">
        <v>0.5</v>
      </c>
      <c r="X34" s="35">
        <v>0</v>
      </c>
      <c r="Y34" s="35"/>
      <c r="Z34" s="35"/>
      <c r="AA34" s="35"/>
      <c r="AB34" s="35"/>
      <c r="AC34" s="35"/>
      <c r="AD34" s="35">
        <v>1.5</v>
      </c>
      <c r="AE34" s="35">
        <v>1.50</v>
      </c>
      <c r="AF34" s="35"/>
      <c r="AG34" s="35"/>
      <c r="AH34" s="35"/>
      <c r="AI34" s="35"/>
      <c r="AJ34" s="35"/>
      <c r="AK34" s="35"/>
      <c r="AL34" s="35"/>
      <c r="AM34" s="35" t="str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10</v>
      </c>
    </row>
    <row ht="25" r="35" spans="1:54">
      <c r="A35" s="9" t="s">
        <v>48</v>
      </c>
      <c r="B35" s="24">
        <v>0</v>
      </c>
      <c r="C35" s="24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6</v>
      </c>
      <c r="K35" s="27">
        <v>0</v>
      </c>
      <c r="L35" s="27">
        <v>3</v>
      </c>
      <c r="M35" s="27">
        <v>0</v>
      </c>
      <c r="N35" s="27">
        <v>0</v>
      </c>
      <c r="O35" s="30">
        <v>0</v>
      </c>
      <c r="P35" s="30">
        <v>0</v>
      </c>
      <c r="Q35" s="30">
        <v>0</v>
      </c>
      <c r="R35" s="30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 t="str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9</v>
      </c>
    </row>
    <row r="36" spans="1:54">
      <c r="A36" s="7" t="s">
        <v>7</v>
      </c>
      <c r="B36" s="14">
        <f t="shared" ref="B36:AG36" si="7">SUM(B25:B35)</f>
        <v>0</v>
      </c>
      <c r="C36" s="14">
        <f t="shared" si="7"/>
        <v>1.75</v>
      </c>
      <c r="D36" s="14">
        <f t="shared" si="7"/>
        <v>8.75</v>
      </c>
      <c r="E36" s="14">
        <f t="shared" si="7"/>
        <v>14.75</v>
      </c>
      <c r="F36" s="14">
        <f t="shared" si="7"/>
        <v>14</v>
      </c>
      <c r="G36" s="14">
        <f t="shared" si="7"/>
        <v>8.75</v>
      </c>
      <c r="H36" s="14">
        <f t="shared" si="7"/>
        <v>23.75</v>
      </c>
      <c r="I36" s="14">
        <f t="shared" si="7"/>
        <v>12</v>
      </c>
      <c r="J36" s="14">
        <f t="shared" si="7"/>
        <v>38.25</v>
      </c>
      <c r="K36" s="14">
        <f t="shared" si="7"/>
        <v>16.25</v>
      </c>
      <c r="L36" s="14">
        <f t="shared" si="7"/>
        <v>12</v>
      </c>
      <c r="M36" s="14">
        <f t="shared" si="7"/>
        <v>15.5</v>
      </c>
      <c r="N36" s="14">
        <f t="shared" si="7"/>
        <v>15.25</v>
      </c>
      <c r="O36" s="14">
        <f t="shared" si="7"/>
        <v>13.5</v>
      </c>
      <c r="P36" s="14">
        <f t="shared" si="7"/>
        <v>32.25</v>
      </c>
      <c r="Q36" s="14">
        <f t="shared" si="7"/>
        <v>26.25</v>
      </c>
      <c r="R36" s="14">
        <f t="shared" si="7"/>
        <v>32.25</v>
      </c>
      <c r="S36" s="14">
        <f t="shared" si="7"/>
        <v>26.25</v>
      </c>
      <c r="T36" s="14">
        <f t="shared" si="7"/>
        <v>25.75</v>
      </c>
      <c r="U36" s="14">
        <f t="shared" si="7"/>
        <v>16</v>
      </c>
      <c r="V36" s="14">
        <f t="shared" si="7"/>
        <v>18.25</v>
      </c>
      <c r="W36" s="14">
        <f t="shared" si="7"/>
        <v>23.25</v>
      </c>
      <c r="X36" s="14">
        <f t="shared" si="7"/>
        <v>42.25</v>
      </c>
      <c r="Y36" s="14">
        <f t="shared" si="7"/>
        <v>75.25</v>
      </c>
      <c r="Z36" s="14">
        <f t="shared" si="7"/>
        <v>15.5</v>
      </c>
      <c r="AA36" s="14">
        <f t="shared" si="7"/>
        <v>12</v>
      </c>
      <c r="AB36" s="14">
        <f t="shared" si="7"/>
        <v>33.75</v>
      </c>
      <c r="AC36" s="14">
        <f t="shared" si="7"/>
        <v>28</v>
      </c>
      <c r="AD36" s="14">
        <f t="shared" si="7"/>
        <v>18.5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545.5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 t="str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7">
        <v>0</v>
      </c>
      <c r="L38" s="27">
        <v>0</v>
      </c>
      <c r="M38" s="27">
        <v>0</v>
      </c>
      <c r="N38" s="27">
        <v>0</v>
      </c>
      <c r="O38" s="30">
        <v>0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 t="str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0</v>
      </c>
    </row>
    <row r="39" spans="1:54">
      <c r="A39" s="7" t="s">
        <v>8</v>
      </c>
      <c r="B39" s="14">
        <f>SUM(B38:B38)</f>
        <v>0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0</v>
      </c>
      <c r="L39" s="14">
        <f t="shared" si="9"/>
        <v>0</v>
      </c>
      <c r="M39" s="14">
        <f t="shared" si="9"/>
        <v>0</v>
      </c>
      <c r="N39" s="14">
        <f t="shared" si="9"/>
        <v>0</v>
      </c>
      <c r="O39" s="14">
        <f t="shared" si="9"/>
        <v>0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0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 t="str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0</v>
      </c>
      <c r="C41" s="25">
        <v>0</v>
      </c>
      <c r="D41" s="27">
        <v>1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3.5</v>
      </c>
      <c r="K41" s="27">
        <v>0</v>
      </c>
      <c r="L41" s="27">
        <v>0</v>
      </c>
      <c r="M41" s="27">
        <v>0</v>
      </c>
      <c r="N41" s="27">
        <v>0</v>
      </c>
      <c r="O41" s="30">
        <v>0</v>
      </c>
      <c r="P41" s="30">
        <v>0</v>
      </c>
      <c r="Q41" s="30">
        <v>0</v>
      </c>
      <c r="R41" s="3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 t="str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4.5</v>
      </c>
    </row>
    <row ht="25" r="42" spans="1:54">
      <c r="A42" s="5" t="s">
        <v>117</v>
      </c>
      <c r="B42" s="25">
        <v>0</v>
      </c>
      <c r="C42" s="25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4</v>
      </c>
      <c r="L42" s="27">
        <v>2</v>
      </c>
      <c r="M42" s="27">
        <v>10</v>
      </c>
      <c r="N42" s="27">
        <v>5</v>
      </c>
      <c r="O42" s="30">
        <v>7</v>
      </c>
      <c r="P42" s="30">
        <v>3</v>
      </c>
      <c r="Q42" s="30">
        <v>0</v>
      </c>
      <c r="R42" s="30">
        <v>0</v>
      </c>
      <c r="S42" s="10">
        <v>11</v>
      </c>
      <c r="T42" s="10">
        <v>3</v>
      </c>
      <c r="U42" s="10">
        <v>21</v>
      </c>
      <c r="V42" s="10">
        <v>0</v>
      </c>
      <c r="W42" s="10">
        <v>3</v>
      </c>
      <c r="X42" s="10">
        <v>21.5</v>
      </c>
      <c r="Y42" s="10">
        <v>8</v>
      </c>
      <c r="Z42" s="10">
        <v>3</v>
      </c>
      <c r="AA42" s="10">
        <v>7</v>
      </c>
      <c r="AB42" s="10"/>
      <c r="AC42" s="10">
        <v>4</v>
      </c>
      <c r="AD42" s="10"/>
      <c r="AE42" s="10"/>
      <c r="AF42" s="10"/>
      <c r="AG42" s="10"/>
      <c r="AH42" s="10"/>
      <c r="AI42" s="10"/>
      <c r="AJ42" s="10"/>
      <c r="AK42" s="10">
        <v>7.00</v>
      </c>
      <c r="AL42" s="10">
        <v>7.00</v>
      </c>
      <c r="AM42" s="20">
        <v>7.00</v>
      </c>
      <c r="AN42" s="38">
        <v>7.00</v>
      </c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112.5</v>
      </c>
    </row>
    <row ht="25" r="43" spans="1:54">
      <c r="A43" s="5" t="s">
        <v>100</v>
      </c>
      <c r="B43" s="25"/>
      <c r="C43" s="25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 t="str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0</v>
      </c>
      <c r="C44" s="25">
        <v>1</v>
      </c>
      <c r="D44" s="27">
        <v>5.5</v>
      </c>
      <c r="E44" s="27">
        <v>5</v>
      </c>
      <c r="F44">
        <v>3.5</v>
      </c>
      <c r="G44" s="27">
        <v>11</v>
      </c>
      <c r="H44" s="27">
        <v>20.5</v>
      </c>
      <c r="I44" s="27">
        <v>4</v>
      </c>
      <c r="J44" s="27">
        <v>2</v>
      </c>
      <c r="K44" s="27">
        <v>0</v>
      </c>
      <c r="L44" s="27">
        <v>9</v>
      </c>
      <c r="M44" s="27">
        <v>5</v>
      </c>
      <c r="N44" s="27">
        <v>4.5</v>
      </c>
      <c r="O44" s="30">
        <v>3</v>
      </c>
      <c r="P44" s="30">
        <v>7.25</v>
      </c>
      <c r="Q44" s="30">
        <v>3</v>
      </c>
      <c r="R44" s="30">
        <v>3.5</v>
      </c>
      <c r="S44" s="10">
        <v>4</v>
      </c>
      <c r="T44" s="10">
        <v>2.5</v>
      </c>
      <c r="U44" s="10">
        <v>5</v>
      </c>
      <c r="V44" s="10">
        <v>4</v>
      </c>
      <c r="W44" s="10">
        <v>0.75</v>
      </c>
      <c r="X44" s="10">
        <v>0</v>
      </c>
      <c r="Y44" s="10"/>
      <c r="Z44" s="10">
        <v>2</v>
      </c>
      <c r="AA44" s="10">
        <v>3.5</v>
      </c>
      <c r="AB44" s="10">
        <v>1.5</v>
      </c>
      <c r="AC44" s="10">
        <v>3.75</v>
      </c>
      <c r="AD44" s="10">
        <v>3</v>
      </c>
      <c r="AE44" s="10">
        <v>3.00</v>
      </c>
      <c r="AF44" s="10"/>
      <c r="AG44" s="10"/>
      <c r="AH44" s="10"/>
      <c r="AI44" s="10"/>
      <c r="AJ44" s="10"/>
      <c r="AK44" s="10">
        <v>3.50</v>
      </c>
      <c r="AL44" s="10">
        <v>3.50</v>
      </c>
      <c r="AM44" s="20">
        <v>3.50</v>
      </c>
      <c r="AN44" s="38">
        <v>3.50</v>
      </c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114.75</v>
      </c>
    </row>
    <row ht="25"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 t="str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0</v>
      </c>
      <c r="C46" s="25">
        <v>0</v>
      </c>
      <c r="D46" s="27">
        <v>0</v>
      </c>
      <c r="E46" s="27">
        <v>1</v>
      </c>
      <c r="F46" s="37">
        <v>0</v>
      </c>
      <c r="G46" s="27">
        <v>0</v>
      </c>
      <c r="H46" s="27">
        <v>0.5</v>
      </c>
      <c r="I46" s="27">
        <v>1</v>
      </c>
      <c r="J46" s="27">
        <v>5</v>
      </c>
      <c r="K46" s="27">
        <v>0</v>
      </c>
      <c r="L46" s="27">
        <v>0</v>
      </c>
      <c r="M46" s="27">
        <v>0</v>
      </c>
      <c r="N46" s="27">
        <v>0</v>
      </c>
      <c r="O46" s="30">
        <v>0</v>
      </c>
      <c r="P46" s="30">
        <v>0</v>
      </c>
      <c r="Q46" s="30">
        <v>0</v>
      </c>
      <c r="R46" s="30">
        <v>0</v>
      </c>
      <c r="S46" s="37">
        <v>0</v>
      </c>
      <c r="T46" s="37">
        <v>0</v>
      </c>
      <c r="U46" s="37">
        <v>0</v>
      </c>
      <c r="V46" s="37">
        <v>1</v>
      </c>
      <c r="W46" s="37">
        <v>0</v>
      </c>
      <c r="X46" s="37">
        <v>0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 t="str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8.5</v>
      </c>
    </row>
    <row r="47" spans="1:54">
      <c r="A47" s="7" t="s">
        <v>9</v>
      </c>
      <c r="B47" s="14">
        <f t="shared" ref="B47:AG47" si="10">SUM(B41:B46)</f>
        <v>0</v>
      </c>
      <c r="C47" s="14">
        <f t="shared" si="10"/>
        <v>1</v>
      </c>
      <c r="D47" s="14">
        <f t="shared" si="10"/>
        <v>6.5</v>
      </c>
      <c r="E47" s="14">
        <f t="shared" si="10"/>
        <v>6</v>
      </c>
      <c r="F47" s="14">
        <f t="shared" si="10"/>
        <v>3.5</v>
      </c>
      <c r="G47" s="14">
        <f t="shared" si="10"/>
        <v>11</v>
      </c>
      <c r="H47" s="14">
        <f t="shared" si="10"/>
        <v>21</v>
      </c>
      <c r="I47" s="14">
        <f t="shared" si="10"/>
        <v>5</v>
      </c>
      <c r="J47" s="14">
        <f t="shared" si="10"/>
        <v>10.5</v>
      </c>
      <c r="K47" s="14">
        <f t="shared" si="10"/>
        <v>4</v>
      </c>
      <c r="L47" s="14">
        <f t="shared" si="10"/>
        <v>11</v>
      </c>
      <c r="M47" s="14">
        <f t="shared" si="10"/>
        <v>15</v>
      </c>
      <c r="N47" s="14">
        <f t="shared" si="10"/>
        <v>9.5</v>
      </c>
      <c r="O47" s="14">
        <f t="shared" si="10"/>
        <v>10</v>
      </c>
      <c r="P47" s="14">
        <f t="shared" si="10"/>
        <v>10.25</v>
      </c>
      <c r="Q47" s="14">
        <f t="shared" si="10"/>
        <v>3</v>
      </c>
      <c r="R47" s="14">
        <f t="shared" si="10"/>
        <v>3.5</v>
      </c>
      <c r="S47" s="14">
        <f t="shared" si="10"/>
        <v>15</v>
      </c>
      <c r="T47" s="14">
        <f t="shared" si="10"/>
        <v>5.5</v>
      </c>
      <c r="U47" s="14">
        <f t="shared" si="10"/>
        <v>26</v>
      </c>
      <c r="V47" s="14">
        <f t="shared" si="10"/>
        <v>5</v>
      </c>
      <c r="W47" s="14">
        <f t="shared" si="10"/>
        <v>3.75</v>
      </c>
      <c r="X47" s="14">
        <f t="shared" si="10"/>
        <v>21.5</v>
      </c>
      <c r="Y47" s="14">
        <f t="shared" si="10"/>
        <v>8</v>
      </c>
      <c r="Z47" s="14">
        <f t="shared" si="10"/>
        <v>5</v>
      </c>
      <c r="AA47" s="14">
        <f t="shared" si="10"/>
        <v>10.5</v>
      </c>
      <c r="AB47" s="14">
        <f t="shared" si="10"/>
        <v>1.5</v>
      </c>
      <c r="AC47" s="14">
        <f t="shared" si="10"/>
        <v>7.75</v>
      </c>
      <c r="AD47" s="14">
        <f t="shared" si="10"/>
        <v>0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240.25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 t="str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3</v>
      </c>
      <c r="C49" s="15">
        <f t="shared" si="12"/>
        <v>18.25</v>
      </c>
      <c r="D49" s="15">
        <f t="shared" si="12"/>
        <v>42.5</v>
      </c>
      <c r="E49" s="15">
        <f t="shared" si="12"/>
        <v>54.25</v>
      </c>
      <c r="F49" s="15">
        <f t="shared" si="12"/>
        <v>36.5</v>
      </c>
      <c r="G49" s="15">
        <f t="shared" si="12"/>
        <v>38.75</v>
      </c>
      <c r="H49" s="15">
        <f t="shared" si="12"/>
        <v>87.5</v>
      </c>
      <c r="I49" s="15">
        <f t="shared" si="12"/>
        <v>33</v>
      </c>
      <c r="J49" s="15">
        <f t="shared" si="12"/>
        <v>83.75</v>
      </c>
      <c r="K49" s="15">
        <f t="shared" si="12"/>
        <v>48</v>
      </c>
      <c r="L49" s="15">
        <f t="shared" si="12"/>
        <v>41.25</v>
      </c>
      <c r="M49" s="15">
        <f t="shared" si="12"/>
        <v>56.5</v>
      </c>
      <c r="N49" s="15">
        <f t="shared" si="12"/>
        <v>51.5</v>
      </c>
      <c r="O49" s="15">
        <f t="shared" si="12"/>
        <v>45.25</v>
      </c>
      <c r="P49" s="15">
        <f t="shared" si="12"/>
        <v>62</v>
      </c>
      <c r="Q49" s="15">
        <f t="shared" si="12"/>
        <v>37.25</v>
      </c>
      <c r="R49" s="15">
        <f t="shared" si="12"/>
        <v>48.25</v>
      </c>
      <c r="S49" s="15">
        <f t="shared" si="12"/>
        <v>77</v>
      </c>
      <c r="T49" s="15">
        <f t="shared" si="12"/>
        <v>71.75</v>
      </c>
      <c r="U49" s="15">
        <f t="shared" si="12"/>
        <v>92.5</v>
      </c>
      <c r="V49" s="15">
        <f t="shared" si="12"/>
        <v>58.25</v>
      </c>
      <c r="W49" s="15">
        <f t="shared" si="12"/>
        <v>55.5</v>
      </c>
      <c r="X49" s="15">
        <f t="shared" si="12"/>
        <v>124.5</v>
      </c>
      <c r="Y49" s="15">
        <f t="shared" si="12"/>
        <v>125.5</v>
      </c>
      <c r="Z49" s="15">
        <f t="shared" si="12"/>
        <v>52</v>
      </c>
      <c r="AA49" s="15">
        <f t="shared" si="12"/>
        <v>62.25</v>
      </c>
      <c r="AB49" s="15">
        <f t="shared" si="12"/>
        <v>71</v>
      </c>
      <c r="AC49" s="15">
        <f t="shared" si="12"/>
        <v>65.25</v>
      </c>
      <c r="AD49" s="15">
        <f t="shared" si="12"/>
        <v>41.75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1610.25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 t="str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7">
        <v>5.45</v>
      </c>
      <c r="K51" s="27">
        <v>0</v>
      </c>
      <c r="L51" s="27">
        <v>0</v>
      </c>
      <c r="M51" s="27">
        <v>0</v>
      </c>
      <c r="N51" s="27">
        <v>0</v>
      </c>
      <c r="O51" s="30">
        <v>0</v>
      </c>
      <c r="P51" s="30">
        <v>0</v>
      </c>
      <c r="Q51" s="30">
        <v>0</v>
      </c>
      <c r="R51" s="3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 t="str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5.45</v>
      </c>
    </row>
    <row ht="25" r="52" spans="1:54">
      <c r="A52" s="5" t="s">
        <v>49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7">
        <v>0</v>
      </c>
      <c r="K52" s="27">
        <v>3.5</v>
      </c>
      <c r="L52" s="27">
        <v>0</v>
      </c>
      <c r="M52" s="27">
        <v>0</v>
      </c>
      <c r="N52" s="27">
        <v>1.5</v>
      </c>
      <c r="O52" s="30">
        <v>0</v>
      </c>
      <c r="P52" s="30">
        <v>0</v>
      </c>
      <c r="Q52" s="30">
        <v>0</v>
      </c>
      <c r="R52" s="30">
        <v>2</v>
      </c>
      <c r="S52" s="10">
        <v>0</v>
      </c>
      <c r="T52" s="10">
        <v>0</v>
      </c>
      <c r="U52" s="10">
        <v>0</v>
      </c>
      <c r="V52" s="10">
        <v>0</v>
      </c>
      <c r="W52" s="10">
        <v>4</v>
      </c>
      <c r="X52" s="10">
        <v>0</v>
      </c>
      <c r="Y52" s="10">
        <v>1</v>
      </c>
      <c r="Z52" s="10">
        <v>4</v>
      </c>
      <c r="AA52" s="10">
        <v>2.25</v>
      </c>
      <c r="AB52" s="10"/>
      <c r="AC52" s="10">
        <v>3</v>
      </c>
      <c r="AD52" s="10">
        <v>4</v>
      </c>
      <c r="AE52" s="10">
        <v>4.00</v>
      </c>
      <c r="AF52" s="10"/>
      <c r="AG52" s="10"/>
      <c r="AH52" s="10"/>
      <c r="AI52" s="10"/>
      <c r="AJ52" s="10"/>
      <c r="AK52" s="10"/>
      <c r="AL52" s="10"/>
      <c r="AM52" s="20">
        <v>2.25</v>
      </c>
      <c r="AN52" s="20">
        <v>2.25</v>
      </c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24.25</v>
      </c>
    </row>
    <row ht="25" r="53" spans="1:54">
      <c r="A53" s="5" t="s">
        <v>15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7">
        <v>4.5</v>
      </c>
      <c r="K53" s="27">
        <v>0</v>
      </c>
      <c r="L53" s="27">
        <v>0</v>
      </c>
      <c r="M53" s="27">
        <v>0</v>
      </c>
      <c r="N53" s="27">
        <v>0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 t="str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4.5</v>
      </c>
    </row>
    <row r="54" spans="1:54">
      <c r="A54" s="7" t="s">
        <v>16</v>
      </c>
      <c r="B54" s="14">
        <f t="shared" ref="B54:AG54" si="14">SUM(B51:B53)</f>
        <v>0</v>
      </c>
      <c r="C54" s="14">
        <f t="shared" si="14"/>
        <v>0</v>
      </c>
      <c r="D54" s="14">
        <f t="shared" si="14"/>
        <v>0</v>
      </c>
      <c r="E54" s="14">
        <f t="shared" si="14"/>
        <v>0</v>
      </c>
      <c r="F54" s="14">
        <f t="shared" si="14"/>
        <v>0</v>
      </c>
      <c r="G54" s="14">
        <f t="shared" si="14"/>
        <v>0</v>
      </c>
      <c r="H54" s="14">
        <f t="shared" si="14"/>
        <v>0</v>
      </c>
      <c r="I54" s="14">
        <f t="shared" si="14"/>
        <v>0</v>
      </c>
      <c r="J54" s="14">
        <f t="shared" si="14"/>
        <v>9.9499999999999993</v>
      </c>
      <c r="K54" s="14">
        <f t="shared" si="14"/>
        <v>3.5</v>
      </c>
      <c r="L54" s="14">
        <f t="shared" si="14"/>
        <v>0</v>
      </c>
      <c r="M54" s="14">
        <f t="shared" si="14"/>
        <v>0</v>
      </c>
      <c r="N54" s="14">
        <f t="shared" si="14"/>
        <v>1.5</v>
      </c>
      <c r="O54" s="14">
        <f t="shared" si="14"/>
        <v>0</v>
      </c>
      <c r="P54" s="14">
        <f t="shared" si="14"/>
        <v>0</v>
      </c>
      <c r="Q54" s="14">
        <f t="shared" si="14"/>
        <v>0</v>
      </c>
      <c r="R54" s="14">
        <f t="shared" si="14"/>
        <v>2</v>
      </c>
      <c r="S54" s="14">
        <f t="shared" si="14"/>
        <v>0</v>
      </c>
      <c r="T54" s="14">
        <f t="shared" si="14"/>
        <v>0</v>
      </c>
      <c r="U54" s="14">
        <f t="shared" si="14"/>
        <v>0</v>
      </c>
      <c r="V54" s="14">
        <f t="shared" si="14"/>
        <v>0</v>
      </c>
      <c r="W54" s="14">
        <f t="shared" si="14"/>
        <v>4</v>
      </c>
      <c r="X54" s="14">
        <f t="shared" si="14"/>
        <v>0</v>
      </c>
      <c r="Y54" s="14">
        <f t="shared" si="14"/>
        <v>1</v>
      </c>
      <c r="Z54" s="14">
        <f t="shared" si="14"/>
        <v>4</v>
      </c>
      <c r="AA54" s="14">
        <f t="shared" si="14"/>
        <v>2.25</v>
      </c>
      <c r="AB54" s="14">
        <f t="shared" si="14"/>
        <v>0</v>
      </c>
      <c r="AC54" s="14">
        <f t="shared" si="14"/>
        <v>3</v>
      </c>
      <c r="AD54" s="14">
        <f t="shared" si="14"/>
        <v>3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34.200000000000003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 t="str"/>
      <c r="BB55" s="6"/>
    </row>
    <row ht="25" r="56" spans="1:54">
      <c r="A56" s="5" t="s">
        <v>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6">
        <v>5</v>
      </c>
      <c r="K56" s="26">
        <v>0</v>
      </c>
      <c r="L56" s="26">
        <v>0</v>
      </c>
      <c r="M56" s="26">
        <v>0</v>
      </c>
      <c r="N56" s="26">
        <v>0</v>
      </c>
      <c r="O56" s="29">
        <v>0</v>
      </c>
      <c r="P56" s="29">
        <v>0</v>
      </c>
      <c r="Q56" s="29">
        <v>0</v>
      </c>
      <c r="R56" s="29">
        <v>2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 t="str"/>
      <c r="AN56" s="37"/>
      <c r="AO56" s="37"/>
      <c r="AP56" s="37"/>
      <c r="BB56" s="23">
        <f>SUM(B56:BA56)</f>
        <v>7</v>
      </c>
    </row>
    <row ht="25"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 t="str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 t="shared" ref="B58:AG58" si="16">SUM(B56:B57)</f>
        <v>0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5</v>
      </c>
      <c r="K58" s="14">
        <f t="shared" si="16"/>
        <v>0</v>
      </c>
      <c r="L58" s="14">
        <f t="shared" si="16"/>
        <v>0</v>
      </c>
      <c r="M58" s="14">
        <f t="shared" si="16"/>
        <v>0</v>
      </c>
      <c r="N58" s="14">
        <f t="shared" si="16"/>
        <v>0</v>
      </c>
      <c r="O58" s="14">
        <f t="shared" si="16"/>
        <v>0</v>
      </c>
      <c r="P58" s="14">
        <f t="shared" si="16"/>
        <v>0</v>
      </c>
      <c r="Q58" s="14">
        <f t="shared" si="16"/>
        <v>0</v>
      </c>
      <c r="R58" s="14">
        <f t="shared" si="16"/>
        <v>2</v>
      </c>
      <c r="S58" s="14">
        <f t="shared" si="16"/>
        <v>0</v>
      </c>
      <c r="T58" s="14">
        <f t="shared" si="16"/>
        <v>0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0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7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 t="str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0</v>
      </c>
      <c r="N60" s="26">
        <v>0</v>
      </c>
      <c r="O60" s="29">
        <v>0</v>
      </c>
      <c r="P60" s="29">
        <v>0</v>
      </c>
      <c r="Q60" s="29">
        <v>0</v>
      </c>
      <c r="R60" s="29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AJ60" s="37"/>
      <c r="AK60" s="10"/>
      <c r="AL60" s="10"/>
      <c r="AM60" s="106" t="str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0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0</v>
      </c>
      <c r="V61" s="23">
        <v>0</v>
      </c>
      <c r="W61" s="23">
        <v>2</v>
      </c>
      <c r="X61" s="23">
        <v>0</v>
      </c>
      <c r="AJ61" s="37"/>
      <c r="AK61" s="10"/>
      <c r="AL61" s="10"/>
      <c r="AM61" s="106" t="str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2</v>
      </c>
      <c r="Y62">
        <v>1</v>
      </c>
      <c r="AA62">
        <v>0.5</v>
      </c>
      <c r="AJ62" s="37"/>
      <c r="AK62" s="10">
        <v>0.50</v>
      </c>
      <c r="AL62" s="10">
        <v>0.50</v>
      </c>
      <c r="AM62" s="106">
        <v>0.50</v>
      </c>
      <c r="AN62" s="106">
        <v>0.50</v>
      </c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6">
        <v>0</v>
      </c>
      <c r="L63" s="26">
        <v>0</v>
      </c>
      <c r="M63" s="26">
        <v>5.5</v>
      </c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J63" s="37"/>
      <c r="AM63" s="106" t="str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5.5</v>
      </c>
    </row>
    <row ht="25" r="64" spans="1:54">
      <c r="A64" s="5" t="s">
        <v>53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A64">
        <v>1.5</v>
      </c>
      <c r="AB64">
        <v>4</v>
      </c>
      <c r="AJ64" s="37"/>
      <c r="AK64">
        <v>1.50</v>
      </c>
      <c r="AL64">
        <v>1.50</v>
      </c>
      <c r="AM64" s="106">
        <v>1.50</v>
      </c>
      <c r="AN64" s="106">
        <v>1.50</v>
      </c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5.5</v>
      </c>
    </row>
    <row ht="25" r="65" spans="1:54">
      <c r="A65" s="5" t="s">
        <v>54</v>
      </c>
      <c r="B65" s="24"/>
      <c r="C65" s="24"/>
      <c r="D65" s="26"/>
      <c r="E65" s="26">
        <v>2</v>
      </c>
      <c r="F65" s="23">
        <v>0</v>
      </c>
      <c r="G65" s="26">
        <v>0</v>
      </c>
      <c r="H65" s="26">
        <v>1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2</v>
      </c>
      <c r="S65" s="23">
        <v>1</v>
      </c>
      <c r="T65" s="23">
        <v>0</v>
      </c>
      <c r="U65" s="23">
        <v>3.5</v>
      </c>
      <c r="V65" s="23">
        <v>0</v>
      </c>
      <c r="W65" s="23">
        <v>4.5</v>
      </c>
      <c r="X65" s="23">
        <v>3</v>
      </c>
      <c r="Y65">
        <v>4</v>
      </c>
      <c r="AA65">
        <v>4</v>
      </c>
      <c r="AB65">
        <v>3</v>
      </c>
      <c r="AJ65" s="37"/>
      <c r="AK65">
        <v>4.00</v>
      </c>
      <c r="AL65">
        <v>4.00</v>
      </c>
      <c r="AM65" s="106">
        <v>4.00</v>
      </c>
      <c r="AN65" s="106">
        <v>4.00</v>
      </c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28</v>
      </c>
    </row>
    <row r="66" spans="1:54">
      <c r="A66" s="7" t="s">
        <v>55</v>
      </c>
      <c r="B66" s="14">
        <f t="shared" ref="B66:AG66" si="18">SUM(B60:B65)</f>
        <v>0</v>
      </c>
      <c r="C66" s="14">
        <f t="shared" si="18"/>
        <v>0</v>
      </c>
      <c r="D66" s="14">
        <f t="shared" si="18"/>
        <v>0</v>
      </c>
      <c r="E66" s="14">
        <f t="shared" si="18"/>
        <v>2</v>
      </c>
      <c r="F66" s="14">
        <f t="shared" si="18"/>
        <v>0</v>
      </c>
      <c r="G66" s="14">
        <f t="shared" si="18"/>
        <v>0</v>
      </c>
      <c r="H66" s="14">
        <f t="shared" si="18"/>
        <v>1</v>
      </c>
      <c r="I66" s="14">
        <f t="shared" si="18"/>
        <v>0</v>
      </c>
      <c r="J66" s="14">
        <f t="shared" si="18"/>
        <v>0</v>
      </c>
      <c r="K66" s="14">
        <f t="shared" si="18"/>
        <v>0</v>
      </c>
      <c r="L66" s="14">
        <f t="shared" si="18"/>
        <v>0</v>
      </c>
      <c r="M66" s="14">
        <f t="shared" si="18"/>
        <v>5.5</v>
      </c>
      <c r="N66" s="14">
        <f t="shared" si="18"/>
        <v>0</v>
      </c>
      <c r="O66" s="14">
        <f t="shared" si="18"/>
        <v>0</v>
      </c>
      <c r="P66" s="14">
        <f t="shared" si="18"/>
        <v>0</v>
      </c>
      <c r="Q66" s="14">
        <f t="shared" si="18"/>
        <v>0</v>
      </c>
      <c r="R66" s="14">
        <f t="shared" si="18"/>
        <v>2</v>
      </c>
      <c r="S66" s="14">
        <f t="shared" si="18"/>
        <v>1</v>
      </c>
      <c r="T66" s="14">
        <f t="shared" si="18"/>
        <v>0</v>
      </c>
      <c r="U66" s="14">
        <f t="shared" si="18"/>
        <v>3.5</v>
      </c>
      <c r="V66" s="14">
        <f t="shared" si="18"/>
        <v>0</v>
      </c>
      <c r="W66" s="14">
        <f t="shared" si="18"/>
        <v>6.5</v>
      </c>
      <c r="X66" s="14">
        <f t="shared" si="18"/>
        <v>5</v>
      </c>
      <c r="Y66" s="14">
        <f t="shared" si="18"/>
        <v>5</v>
      </c>
      <c r="Z66" s="14">
        <f t="shared" si="18"/>
        <v>0</v>
      </c>
      <c r="AA66" s="14">
        <f t="shared" si="18"/>
        <v>6</v>
      </c>
      <c r="AB66" s="14">
        <f t="shared" si="18"/>
        <v>7</v>
      </c>
      <c r="AC66" s="14">
        <f t="shared" si="18"/>
        <v>0</v>
      </c>
      <c r="AD66" s="14">
        <f t="shared" si="18"/>
        <v>0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39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3</v>
      </c>
      <c r="C68" s="15">
        <f t="shared" si="20"/>
        <v>18.25</v>
      </c>
      <c r="D68" s="15">
        <f t="shared" si="20"/>
        <v>42.5</v>
      </c>
      <c r="E68" s="15">
        <f t="shared" si="20"/>
        <v>56.25</v>
      </c>
      <c r="F68" s="15">
        <f t="shared" si="20"/>
        <v>36.5</v>
      </c>
      <c r="G68" s="15">
        <f t="shared" si="20"/>
        <v>38.75</v>
      </c>
      <c r="H68" s="15">
        <f t="shared" si="20"/>
        <v>88.5</v>
      </c>
      <c r="I68" s="15">
        <f t="shared" si="20"/>
        <v>33</v>
      </c>
      <c r="J68" s="15">
        <f t="shared" si="20"/>
        <v>98.7</v>
      </c>
      <c r="K68" s="15">
        <f t="shared" si="20"/>
        <v>51.5</v>
      </c>
      <c r="L68" s="15">
        <f t="shared" si="20"/>
        <v>41.25</v>
      </c>
      <c r="M68" s="15">
        <f t="shared" si="20"/>
        <v>62</v>
      </c>
      <c r="N68" s="15">
        <f t="shared" si="20"/>
        <v>53</v>
      </c>
      <c r="O68" s="15">
        <f t="shared" si="20"/>
        <v>45.25</v>
      </c>
      <c r="P68" s="15">
        <f t="shared" si="20"/>
        <v>62</v>
      </c>
      <c r="Q68" s="15">
        <f t="shared" si="20"/>
        <v>37.25</v>
      </c>
      <c r="R68" s="15">
        <f t="shared" si="20"/>
        <v>54.25</v>
      </c>
      <c r="S68" s="15">
        <f t="shared" si="20"/>
        <v>78</v>
      </c>
      <c r="T68" s="15">
        <f t="shared" si="20"/>
        <v>71.75</v>
      </c>
      <c r="U68" s="15">
        <f t="shared" si="20"/>
        <v>96</v>
      </c>
      <c r="V68" s="15">
        <f t="shared" si="20"/>
        <v>58.25</v>
      </c>
      <c r="W68" s="15">
        <f t="shared" si="20"/>
        <v>66</v>
      </c>
      <c r="X68" s="15">
        <f t="shared" si="20"/>
        <v>129.5</v>
      </c>
      <c r="Y68" s="15">
        <f t="shared" si="20"/>
        <v>131.5</v>
      </c>
      <c r="Z68" s="15">
        <f t="shared" si="20"/>
        <v>56</v>
      </c>
      <c r="AA68" s="15">
        <f t="shared" si="20"/>
        <v>70.5</v>
      </c>
      <c r="AB68" s="15">
        <f t="shared" si="20"/>
        <v>78</v>
      </c>
      <c r="AC68" s="15">
        <f t="shared" si="20"/>
        <v>68.25</v>
      </c>
      <c r="AD68" s="15">
        <f t="shared" si="20"/>
        <v>44.75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1690.45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1" zoomScaleNormal="91" zoomScalePageLayoutView="120" workbookViewId="0">
      <pane activePane="bottomRight" state="frozenSplit" topLeftCell="AJ24" xSplit="1" ySplit="6"/>
      <selection activeCell="J1" pane="topRight" sqref="J1"/>
      <selection activeCell="A21" pane="bottomLeft" sqref="A21"/>
      <selection activeCell="BC39" pane="bottomRight" sqref="BC39"/>
    </sheetView>
  </sheetViews>
  <sheetFormatPr baseColWidth="10" defaultRowHeight="16"/>
  <cols>
    <col bestFit="true" collapsed="false" customWidth="true" hidden="false" max="1" min="1" style="0" width="27"/>
    <col collapsed="false" customWidth="true" hidden="false" max="2" min="2" style="0" width="16.6640625"/>
    <col bestFit="true" collapsed="false" customWidth="true" hidden="false" max="3" min="3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 t="str">
        <v>29.07-04.08.19</v>
      </c>
      <c r="AG2" s="1" t="str">
        <v>05.08-11.08.19</v>
      </c>
      <c r="AH2" s="1" t="str">
        <v>12.08-18.08.19</v>
      </c>
      <c r="AI2" s="1" t="str">
        <v>19.08-25.08.19</v>
      </c>
      <c r="AJ2" s="1" t="str">
        <v>26.08-01.09.19</v>
      </c>
      <c r="AK2" s="1" t="str">
        <v>02.09-08.09.19</v>
      </c>
      <c r="AL2" s="1" t="str">
        <v>09.09-15.09.19</v>
      </c>
      <c r="AM2" s="1" t="str">
        <v>16.09-22.09.19</v>
      </c>
      <c r="AN2" s="18" t="str">
        <v>23.09-29.09.19</v>
      </c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>
      <c r="AM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M7" t="str"/>
    </row>
    <row ht="25" r="8" spans="1:54">
      <c r="A8" s="5" t="s">
        <v>104</v>
      </c>
      <c r="B8" s="24">
        <v>4</v>
      </c>
      <c r="C8" s="24">
        <v>14.5</v>
      </c>
      <c r="D8" s="26">
        <v>4.5</v>
      </c>
      <c r="E8" s="26">
        <v>8.5</v>
      </c>
      <c r="F8">
        <v>3.75</v>
      </c>
      <c r="G8" s="26">
        <v>5.25</v>
      </c>
      <c r="H8" s="26">
        <v>12</v>
      </c>
      <c r="I8" s="26">
        <v>0</v>
      </c>
      <c r="J8" s="26">
        <v>10</v>
      </c>
      <c r="K8" s="26">
        <v>3.5</v>
      </c>
      <c r="L8" s="26">
        <v>0</v>
      </c>
      <c r="M8" s="26">
        <v>6.5</v>
      </c>
      <c r="N8" s="26">
        <v>0</v>
      </c>
      <c r="O8" s="29">
        <v>0</v>
      </c>
      <c r="P8" s="29">
        <v>7</v>
      </c>
      <c r="Q8" s="29">
        <v>1.5</v>
      </c>
      <c r="R8" s="29">
        <v>1</v>
      </c>
      <c r="S8" s="6">
        <v>0</v>
      </c>
      <c r="T8" s="6">
        <v>0</v>
      </c>
      <c r="U8" s="6">
        <v>9</v>
      </c>
      <c r="V8" s="6">
        <v>6.25</v>
      </c>
      <c r="W8" s="6">
        <v>2.25</v>
      </c>
      <c r="X8" s="6">
        <v>0.5</v>
      </c>
      <c r="Y8" s="6">
        <v>10</v>
      </c>
      <c r="Z8" s="6">
        <v>8</v>
      </c>
      <c r="AA8" s="6">
        <v>4.75</v>
      </c>
      <c r="AB8" s="6">
        <v>3.5</v>
      </c>
      <c r="AC8" s="6">
        <v>13.25</v>
      </c>
      <c r="AD8" s="6">
        <v>6.5</v>
      </c>
      <c r="AE8" s="6">
        <v>6.50</v>
      </c>
      <c r="AF8" s="6"/>
      <c r="AG8" s="6"/>
      <c r="AH8" s="6"/>
      <c r="AI8" s="6"/>
      <c r="AJ8" s="6"/>
      <c r="AK8" s="6">
        <v>4.75</v>
      </c>
      <c r="AL8" s="6">
        <v>4.75</v>
      </c>
      <c r="AM8" s="19">
        <v>4.75</v>
      </c>
      <c r="AN8" s="19">
        <v>4.75</v>
      </c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143</v>
      </c>
    </row>
    <row ht="25" r="9" spans="1:54">
      <c r="A9" s="28" t="s">
        <v>41</v>
      </c>
      <c r="B9" s="24">
        <v>18.25</v>
      </c>
      <c r="C9" s="24">
        <v>29.25</v>
      </c>
      <c r="D9" s="26">
        <v>19</v>
      </c>
      <c r="E9" s="26">
        <v>27</v>
      </c>
      <c r="F9">
        <v>22.25</v>
      </c>
      <c r="G9" s="26">
        <v>20.75</v>
      </c>
      <c r="H9" s="26">
        <v>10.5</v>
      </c>
      <c r="I9" s="26">
        <v>11</v>
      </c>
      <c r="J9" s="26">
        <v>9.5</v>
      </c>
      <c r="K9" s="26">
        <v>8.5</v>
      </c>
      <c r="L9" s="26">
        <v>7.5</v>
      </c>
      <c r="M9" s="26">
        <v>13</v>
      </c>
      <c r="N9" s="26">
        <v>13</v>
      </c>
      <c r="O9" s="29">
        <v>5.5</v>
      </c>
      <c r="P9" s="29">
        <v>22.5</v>
      </c>
      <c r="Q9" s="29">
        <v>26.5</v>
      </c>
      <c r="R9" s="29">
        <v>20.5</v>
      </c>
      <c r="S9" s="6">
        <v>13</v>
      </c>
      <c r="T9" s="6">
        <v>23</v>
      </c>
      <c r="U9" s="6">
        <v>24.5</v>
      </c>
      <c r="V9" s="6">
        <v>17.5</v>
      </c>
      <c r="W9" s="6">
        <v>0</v>
      </c>
      <c r="X9" s="6">
        <v>0</v>
      </c>
      <c r="Y9" s="6"/>
      <c r="Z9" s="6">
        <v>12.5</v>
      </c>
      <c r="AA9" s="6">
        <v>31.5</v>
      </c>
      <c r="AB9" s="6">
        <v>33</v>
      </c>
      <c r="AC9" s="6">
        <v>24.5</v>
      </c>
      <c r="AD9" s="6">
        <v>19</v>
      </c>
      <c r="AE9" s="6">
        <v>19.00</v>
      </c>
      <c r="AF9" s="6"/>
      <c r="AG9" s="6"/>
      <c r="AH9" s="6"/>
      <c r="AI9" s="6"/>
      <c r="AJ9" s="6"/>
      <c r="AK9" s="6">
        <v>31.50</v>
      </c>
      <c r="AL9" s="6">
        <v>31.50</v>
      </c>
      <c r="AM9" s="19">
        <v>31.50</v>
      </c>
      <c r="AN9" s="19">
        <v>31.50</v>
      </c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464</v>
      </c>
    </row>
    <row r="10" spans="1:54">
      <c r="A10" s="7" t="s">
        <v>5</v>
      </c>
      <c r="B10" s="14">
        <f t="shared" ref="B10:AG10" si="1">SUM(B8:B9)</f>
        <v>22.25</v>
      </c>
      <c r="C10" s="14">
        <f t="shared" si="1"/>
        <v>43.75</v>
      </c>
      <c r="D10" s="14">
        <f t="shared" si="1"/>
        <v>23.5</v>
      </c>
      <c r="E10" s="14">
        <f t="shared" si="1"/>
        <v>35.5</v>
      </c>
      <c r="F10" s="14">
        <f t="shared" si="1"/>
        <v>26</v>
      </c>
      <c r="G10" s="14">
        <f t="shared" si="1"/>
        <v>26</v>
      </c>
      <c r="H10" s="14">
        <f t="shared" si="1"/>
        <v>22.5</v>
      </c>
      <c r="I10" s="14">
        <f t="shared" si="1"/>
        <v>11</v>
      </c>
      <c r="J10" s="14">
        <f t="shared" si="1"/>
        <v>19.5</v>
      </c>
      <c r="K10" s="14">
        <f t="shared" si="1"/>
        <v>12</v>
      </c>
      <c r="L10" s="14">
        <f t="shared" si="1"/>
        <v>7.5</v>
      </c>
      <c r="M10" s="14">
        <f t="shared" si="1"/>
        <v>19.5</v>
      </c>
      <c r="N10" s="14">
        <f t="shared" si="1"/>
        <v>13</v>
      </c>
      <c r="O10" s="14">
        <f t="shared" si="1"/>
        <v>5.5</v>
      </c>
      <c r="P10" s="14">
        <f t="shared" si="1"/>
        <v>29.5</v>
      </c>
      <c r="Q10" s="14">
        <f t="shared" si="1"/>
        <v>28</v>
      </c>
      <c r="R10" s="14">
        <f t="shared" si="1"/>
        <v>21.5</v>
      </c>
      <c r="S10" s="14">
        <f t="shared" si="1"/>
        <v>13</v>
      </c>
      <c r="T10" s="14">
        <f t="shared" si="1"/>
        <v>23</v>
      </c>
      <c r="U10" s="14">
        <f t="shared" si="1"/>
        <v>33.5</v>
      </c>
      <c r="V10" s="14">
        <f t="shared" si="1"/>
        <v>23.75</v>
      </c>
      <c r="W10" s="14">
        <f t="shared" si="1"/>
        <v>2.25</v>
      </c>
      <c r="X10" s="14">
        <f t="shared" si="1"/>
        <v>0.5</v>
      </c>
      <c r="Y10" s="14">
        <f t="shared" si="1"/>
        <v>10</v>
      </c>
      <c r="Z10" s="14">
        <f t="shared" si="1"/>
        <v>20.5</v>
      </c>
      <c r="AA10" s="14">
        <f t="shared" si="1"/>
        <v>36.25</v>
      </c>
      <c r="AB10" s="14">
        <f t="shared" si="1"/>
        <v>36.5</v>
      </c>
      <c r="AC10" s="14">
        <f t="shared" si="1"/>
        <v>37.75</v>
      </c>
      <c r="AD10" s="14">
        <f t="shared" si="1"/>
        <v>3.5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607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 t="str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10.5</v>
      </c>
      <c r="C12" s="25">
        <v>11.5</v>
      </c>
      <c r="D12" s="27">
        <v>2</v>
      </c>
      <c r="E12" s="27">
        <v>5.75</v>
      </c>
      <c r="F12">
        <v>6</v>
      </c>
      <c r="G12" s="27">
        <v>8.75</v>
      </c>
      <c r="H12" s="27">
        <v>6.5</v>
      </c>
      <c r="I12" s="27">
        <v>8</v>
      </c>
      <c r="J12" s="27">
        <v>9.75</v>
      </c>
      <c r="K12" s="27">
        <v>3.5</v>
      </c>
      <c r="L12" s="27">
        <v>14</v>
      </c>
      <c r="M12" s="27">
        <v>15.5</v>
      </c>
      <c r="N12" s="27">
        <v>11</v>
      </c>
      <c r="O12" s="30">
        <v>5</v>
      </c>
      <c r="P12" s="30">
        <v>35.5</v>
      </c>
      <c r="Q12" s="30">
        <v>0</v>
      </c>
      <c r="R12" s="30">
        <v>8.5</v>
      </c>
      <c r="S12" s="10">
        <v>0.5</v>
      </c>
      <c r="T12" s="10">
        <v>7.5</v>
      </c>
      <c r="U12" s="10">
        <v>1</v>
      </c>
      <c r="V12" s="10">
        <v>0</v>
      </c>
      <c r="W12" s="10">
        <v>0</v>
      </c>
      <c r="X12" s="10">
        <v>0</v>
      </c>
      <c r="Y12" s="10">
        <v>1.5</v>
      </c>
      <c r="Z12" s="10">
        <v>3</v>
      </c>
      <c r="AA12" s="10">
        <v>16</v>
      </c>
      <c r="AB12" s="37">
        <v>20.75</v>
      </c>
      <c r="AC12" s="10">
        <v>15.5</v>
      </c>
      <c r="AD12" s="10"/>
      <c r="AE12" s="10"/>
      <c r="AF12" s="10"/>
      <c r="AG12" s="10"/>
      <c r="AH12" s="10"/>
      <c r="AI12" s="10"/>
      <c r="AJ12" s="10"/>
      <c r="AK12" s="10">
        <v>16.00</v>
      </c>
      <c r="AL12" s="10">
        <v>16.00</v>
      </c>
      <c r="AM12" s="20">
        <v>16.00</v>
      </c>
      <c r="AN12" s="20">
        <v>16.00</v>
      </c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227.5</v>
      </c>
    </row>
    <row ht="25"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16</v>
      </c>
      <c r="T13" s="10">
        <v>21.25</v>
      </c>
      <c r="U13" s="10">
        <v>13.75</v>
      </c>
      <c r="V13" s="10">
        <v>10</v>
      </c>
      <c r="W13" s="10">
        <v>3.5</v>
      </c>
      <c r="X13" s="10">
        <v>2.5</v>
      </c>
      <c r="Y13" s="10">
        <v>20</v>
      </c>
      <c r="Z13" s="10">
        <v>20.25</v>
      </c>
      <c r="AA13" s="10">
        <v>4.75</v>
      </c>
      <c r="AB13" s="37">
        <v>16.75</v>
      </c>
      <c r="AC13" s="10">
        <v>4.5</v>
      </c>
      <c r="AD13" s="10">
        <v>4.25</v>
      </c>
      <c r="AE13" s="10">
        <v>4.25</v>
      </c>
      <c r="AF13" s="10"/>
      <c r="AG13" s="10"/>
      <c r="AH13" s="10"/>
      <c r="AI13" s="10"/>
      <c r="AJ13" s="10"/>
      <c r="AK13" s="10">
        <v>4.75</v>
      </c>
      <c r="AL13" s="10">
        <v>4.75</v>
      </c>
      <c r="AM13" s="20">
        <v>4.75</v>
      </c>
      <c r="AN13" s="20">
        <v>4.75</v>
      </c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3</v>
      </c>
      <c r="C14" s="25">
        <v>3.5</v>
      </c>
      <c r="D14" s="27">
        <v>9</v>
      </c>
      <c r="E14" s="27">
        <v>5</v>
      </c>
      <c r="F14">
        <v>5.25</v>
      </c>
      <c r="G14" s="27">
        <v>4.75</v>
      </c>
      <c r="H14" s="27">
        <v>6.5</v>
      </c>
      <c r="I14" s="27">
        <v>5.5</v>
      </c>
      <c r="J14" s="27">
        <v>0</v>
      </c>
      <c r="K14" s="27">
        <v>5.5</v>
      </c>
      <c r="L14" s="27">
        <v>9.5</v>
      </c>
      <c r="M14" s="27">
        <v>8</v>
      </c>
      <c r="N14" s="27">
        <v>1</v>
      </c>
      <c r="O14" s="30">
        <v>2</v>
      </c>
      <c r="P14" s="30">
        <v>6.5</v>
      </c>
      <c r="Q14" s="30">
        <v>0</v>
      </c>
      <c r="R14" s="30">
        <v>8</v>
      </c>
      <c r="S14" s="10">
        <v>4.5</v>
      </c>
      <c r="T14" s="10">
        <v>0</v>
      </c>
      <c r="U14" s="10">
        <v>20</v>
      </c>
      <c r="V14" s="10">
        <v>11</v>
      </c>
      <c r="W14" s="10">
        <v>6</v>
      </c>
      <c r="X14" s="10">
        <v>15.5</v>
      </c>
      <c r="Y14" s="10">
        <v>23</v>
      </c>
      <c r="Z14" s="10">
        <v>4</v>
      </c>
      <c r="AA14" s="10">
        <v>23.5</v>
      </c>
      <c r="AB14" s="10">
        <v>12</v>
      </c>
      <c r="AC14" s="10">
        <v>22.5</v>
      </c>
      <c r="AD14" s="10">
        <v>8.5</v>
      </c>
      <c r="AE14" s="10">
        <v>8.50</v>
      </c>
      <c r="AF14" s="10"/>
      <c r="AG14" s="10"/>
      <c r="AH14" s="10"/>
      <c r="AI14" s="10"/>
      <c r="AJ14" s="10"/>
      <c r="AK14" s="10">
        <v>18.00</v>
      </c>
      <c r="AL14" s="10">
        <v>18.00</v>
      </c>
      <c r="AM14" s="20">
        <v>23.50</v>
      </c>
      <c r="AN14" s="38">
        <v>23.50</v>
      </c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231.5</v>
      </c>
    </row>
    <row ht="25" r="15" spans="1:54">
      <c r="A15" s="5" t="s">
        <v>107</v>
      </c>
      <c r="B15" s="25">
        <v>0</v>
      </c>
      <c r="C15" s="25">
        <v>9</v>
      </c>
      <c r="D15" s="27">
        <v>11.5</v>
      </c>
      <c r="E15" s="27">
        <v>9</v>
      </c>
      <c r="F15">
        <v>10</v>
      </c>
      <c r="G15" s="27">
        <v>7.5</v>
      </c>
      <c r="H15" s="27">
        <v>7.5</v>
      </c>
      <c r="I15" s="27">
        <v>5</v>
      </c>
      <c r="J15" s="27">
        <v>11</v>
      </c>
      <c r="K15" s="27">
        <v>10.5</v>
      </c>
      <c r="L15" s="27">
        <v>13</v>
      </c>
      <c r="M15" s="27">
        <v>14</v>
      </c>
      <c r="N15" s="27">
        <v>0</v>
      </c>
      <c r="O15" s="30">
        <v>15</v>
      </c>
      <c r="P15" s="30">
        <v>13.5</v>
      </c>
      <c r="Q15" s="30">
        <v>8</v>
      </c>
      <c r="R15" s="30">
        <v>0</v>
      </c>
      <c r="S15" s="10">
        <v>0.5</v>
      </c>
      <c r="T15" s="10">
        <v>13.5</v>
      </c>
      <c r="U15" s="10">
        <v>22</v>
      </c>
      <c r="V15" s="10">
        <v>12.5</v>
      </c>
      <c r="W15" s="10">
        <v>22</v>
      </c>
      <c r="X15" s="10">
        <v>22</v>
      </c>
      <c r="Y15" s="10">
        <v>8.5</v>
      </c>
      <c r="Z15" s="10">
        <v>9</v>
      </c>
      <c r="AA15" s="10">
        <v>17.5</v>
      </c>
      <c r="AB15" s="10">
        <v>31.5</v>
      </c>
      <c r="AC15" s="10">
        <v>23</v>
      </c>
      <c r="AD15" s="10">
        <v>11.5</v>
      </c>
      <c r="AE15" s="10">
        <v>11.50</v>
      </c>
      <c r="AF15" s="10"/>
      <c r="AG15" s="10"/>
      <c r="AH15" s="10"/>
      <c r="AI15" s="10"/>
      <c r="AJ15" s="10"/>
      <c r="AK15" s="10">
        <v>17.50</v>
      </c>
      <c r="AL15" s="10">
        <v>17.50</v>
      </c>
      <c r="AM15" s="20">
        <v>17.50</v>
      </c>
      <c r="AN15" s="38">
        <v>17.50</v>
      </c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336</v>
      </c>
    </row>
    <row ht="25" r="16" spans="1:54">
      <c r="A16" s="5" t="s">
        <v>108</v>
      </c>
      <c r="B16" s="25">
        <v>0</v>
      </c>
      <c r="C16" s="25">
        <v>0</v>
      </c>
      <c r="D16" s="27">
        <v>0</v>
      </c>
      <c r="E16" s="27">
        <v>2.75</v>
      </c>
      <c r="F16">
        <v>0.5</v>
      </c>
      <c r="G16" s="27">
        <v>2</v>
      </c>
      <c r="H16" s="27">
        <v>1.5</v>
      </c>
      <c r="I16" s="27">
        <v>0.5</v>
      </c>
      <c r="J16" s="27">
        <v>7</v>
      </c>
      <c r="K16" s="27">
        <v>0</v>
      </c>
      <c r="L16" s="27">
        <v>0</v>
      </c>
      <c r="M16" s="27">
        <v>0</v>
      </c>
      <c r="N16" s="27">
        <v>0</v>
      </c>
      <c r="O16" s="30">
        <v>0</v>
      </c>
      <c r="P16" s="30">
        <v>9.25</v>
      </c>
      <c r="Q16" s="30">
        <v>0</v>
      </c>
      <c r="R16" s="30">
        <v>0</v>
      </c>
      <c r="S16" s="10">
        <v>1.75</v>
      </c>
      <c r="T16" s="10">
        <v>10.75</v>
      </c>
      <c r="U16" s="10">
        <v>9.25</v>
      </c>
      <c r="V16" s="10">
        <v>4.5</v>
      </c>
      <c r="W16" s="10">
        <v>0</v>
      </c>
      <c r="X16" s="10">
        <v>2</v>
      </c>
      <c r="Y16" s="10"/>
      <c r="Z16" s="10">
        <v>7.25</v>
      </c>
      <c r="AA16" s="10">
        <v>22.25</v>
      </c>
      <c r="AB16" s="10">
        <v>7</v>
      </c>
      <c r="AC16" s="10">
        <v>3.5</v>
      </c>
      <c r="AD16" s="10">
        <v>5.75</v>
      </c>
      <c r="AE16" s="10">
        <v>5.75</v>
      </c>
      <c r="AF16" s="10"/>
      <c r="AG16" s="10"/>
      <c r="AH16" s="10"/>
      <c r="AI16" s="10"/>
      <c r="AJ16" s="10"/>
      <c r="AK16" s="10"/>
      <c r="AL16" s="10"/>
      <c r="AM16" s="20">
        <v>22.25</v>
      </c>
      <c r="AN16" s="38">
        <v>22.25</v>
      </c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92.75</v>
      </c>
    </row>
    <row ht="25" r="17" spans="1:54">
      <c r="A17" s="5" t="s">
        <v>43</v>
      </c>
      <c r="B17" s="25">
        <v>7</v>
      </c>
      <c r="C17" s="25">
        <v>9</v>
      </c>
      <c r="D17" s="27">
        <v>5.5</v>
      </c>
      <c r="E17" s="27">
        <v>18</v>
      </c>
      <c r="F17">
        <v>10.5</v>
      </c>
      <c r="G17" s="27">
        <v>8</v>
      </c>
      <c r="H17" s="27">
        <v>7</v>
      </c>
      <c r="I17" s="27">
        <v>22</v>
      </c>
      <c r="J17" s="27">
        <v>22.68</v>
      </c>
      <c r="K17" s="27">
        <v>2</v>
      </c>
      <c r="L17" s="27">
        <v>10.5</v>
      </c>
      <c r="M17" s="27">
        <v>13.5</v>
      </c>
      <c r="N17" s="27">
        <v>22</v>
      </c>
      <c r="O17" s="30">
        <v>12</v>
      </c>
      <c r="P17" s="30">
        <v>33</v>
      </c>
      <c r="Q17" s="30">
        <v>0</v>
      </c>
      <c r="R17" s="30">
        <v>0</v>
      </c>
      <c r="S17" s="10">
        <v>9.5</v>
      </c>
      <c r="T17" s="10">
        <v>17</v>
      </c>
      <c r="U17" s="10">
        <v>12</v>
      </c>
      <c r="V17" s="10">
        <v>15.5</v>
      </c>
      <c r="W17" s="10">
        <v>8</v>
      </c>
      <c r="X17" s="10">
        <v>0</v>
      </c>
      <c r="Y17" s="10">
        <v>13</v>
      </c>
      <c r="Z17" s="10">
        <v>11</v>
      </c>
      <c r="AA17" s="10">
        <v>27.5</v>
      </c>
      <c r="AB17" s="10">
        <v>8.5</v>
      </c>
      <c r="AC17" s="10">
        <v>4</v>
      </c>
      <c r="AD17" s="10">
        <v>13.5</v>
      </c>
      <c r="AE17" s="10">
        <v>13.50</v>
      </c>
      <c r="AF17" s="10"/>
      <c r="AG17" s="10"/>
      <c r="AH17" s="10"/>
      <c r="AI17" s="10"/>
      <c r="AJ17" s="10"/>
      <c r="AK17" s="10">
        <v>27.50</v>
      </c>
      <c r="AL17" s="10">
        <v>27.50</v>
      </c>
      <c r="AM17" s="20">
        <v>27.50</v>
      </c>
      <c r="AN17" s="38">
        <v>27.50</v>
      </c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342.18</v>
      </c>
    </row>
    <row customHeight="true" ht="16" r="18" spans="1:54">
      <c r="A18" s="129" t="s">
        <v>42</v>
      </c>
      <c r="B18" s="25">
        <v>7.5</v>
      </c>
      <c r="C18" s="25">
        <v>8</v>
      </c>
      <c r="D18" s="27">
        <v>6.75</v>
      </c>
      <c r="E18" s="27">
        <v>3.25</v>
      </c>
      <c r="F18">
        <v>1.75</v>
      </c>
      <c r="G18" s="27">
        <v>6</v>
      </c>
      <c r="H18" s="27">
        <v>8</v>
      </c>
      <c r="I18" s="27">
        <v>3.5</v>
      </c>
      <c r="J18" s="27">
        <v>5.25</v>
      </c>
      <c r="K18" s="27">
        <v>0</v>
      </c>
      <c r="L18" s="27">
        <v>5.75</v>
      </c>
      <c r="M18" s="27">
        <v>0</v>
      </c>
      <c r="N18" s="27">
        <v>4.25</v>
      </c>
      <c r="O18" s="30">
        <v>9.75</v>
      </c>
      <c r="P18" s="30">
        <v>14.5</v>
      </c>
      <c r="Q18" s="30">
        <v>2.5</v>
      </c>
      <c r="R18" s="30">
        <v>3</v>
      </c>
      <c r="S18" s="10">
        <v>19</v>
      </c>
      <c r="T18" s="118"/>
      <c r="U18" s="118"/>
      <c r="V18" s="118"/>
      <c r="W18" s="118"/>
      <c r="X18" s="118"/>
      <c r="Y18" s="118"/>
      <c r="Z18" s="118"/>
      <c r="AA18" s="118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 t="str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108.75</v>
      </c>
    </row>
    <row ht="25" r="19" spans="1:54">
      <c r="A19" s="5" t="s">
        <v>44</v>
      </c>
      <c r="B19" s="25">
        <v>10.5</v>
      </c>
      <c r="C19" s="25">
        <v>21.5</v>
      </c>
      <c r="D19" s="27">
        <v>11</v>
      </c>
      <c r="E19" s="27">
        <v>12.5</v>
      </c>
      <c r="F19">
        <v>9.5</v>
      </c>
      <c r="G19" s="27">
        <v>18</v>
      </c>
      <c r="H19" s="27">
        <v>7.5</v>
      </c>
      <c r="I19" s="27">
        <v>7.75</v>
      </c>
      <c r="J19" s="27">
        <v>16</v>
      </c>
      <c r="K19" s="27">
        <v>13</v>
      </c>
      <c r="L19" s="27">
        <v>13.5</v>
      </c>
      <c r="M19" s="27">
        <v>15.75</v>
      </c>
      <c r="N19" s="27">
        <v>15</v>
      </c>
      <c r="O19" s="30">
        <v>9.5</v>
      </c>
      <c r="P19" s="30">
        <v>7.25</v>
      </c>
      <c r="Q19" s="30">
        <v>0</v>
      </c>
      <c r="R19" s="30">
        <v>6.25</v>
      </c>
      <c r="S19" s="10">
        <v>8.25</v>
      </c>
      <c r="T19" s="10">
        <v>4.5</v>
      </c>
      <c r="U19" s="10">
        <v>12.5</v>
      </c>
      <c r="V19" s="10">
        <v>9.25</v>
      </c>
      <c r="W19" s="10">
        <v>12</v>
      </c>
      <c r="X19" s="10">
        <v>13.75</v>
      </c>
      <c r="Y19" s="10">
        <v>16.75</v>
      </c>
      <c r="Z19" s="10">
        <v>2.5</v>
      </c>
      <c r="AA19" s="10">
        <v>7.25</v>
      </c>
      <c r="AB19" s="10">
        <v>20</v>
      </c>
      <c r="AC19" s="10">
        <v>8</v>
      </c>
      <c r="AD19" s="10">
        <v>12.75</v>
      </c>
      <c r="AE19" s="10">
        <v>12.75</v>
      </c>
      <c r="AF19" s="10"/>
      <c r="AG19" s="10"/>
      <c r="AH19" s="10"/>
      <c r="AI19" s="10"/>
      <c r="AJ19" s="10"/>
      <c r="AK19" s="10">
        <v>7.25</v>
      </c>
      <c r="AL19" s="10">
        <v>7.25</v>
      </c>
      <c r="AM19" s="20">
        <v>7.25</v>
      </c>
      <c r="AN19" s="38">
        <v>7.25</v>
      </c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319.75</v>
      </c>
    </row>
    <row ht="25" r="20" spans="1:54">
      <c r="A20" s="5" t="s">
        <v>45</v>
      </c>
      <c r="B20" s="25">
        <v>0</v>
      </c>
      <c r="C20" s="25">
        <v>0</v>
      </c>
      <c r="D20" s="27">
        <v>0</v>
      </c>
      <c r="E20" s="27">
        <v>10</v>
      </c>
      <c r="F20">
        <v>7.75</v>
      </c>
      <c r="G20" s="27">
        <v>10</v>
      </c>
      <c r="H20" s="27">
        <v>10</v>
      </c>
      <c r="I20" s="27">
        <v>6.75</v>
      </c>
      <c r="J20" s="27">
        <v>6.5</v>
      </c>
      <c r="K20" s="27">
        <v>3.75</v>
      </c>
      <c r="L20" s="27">
        <v>11.25</v>
      </c>
      <c r="M20" s="27">
        <v>7.25</v>
      </c>
      <c r="N20" s="27">
        <v>16.25</v>
      </c>
      <c r="O20" s="30">
        <v>20.25</v>
      </c>
      <c r="P20" s="30">
        <v>14.5</v>
      </c>
      <c r="Q20" s="30">
        <v>11.75</v>
      </c>
      <c r="R20" s="30">
        <v>5.25</v>
      </c>
      <c r="S20" s="10">
        <v>0</v>
      </c>
      <c r="T20" s="10">
        <v>15.25</v>
      </c>
      <c r="U20" s="10">
        <v>12.5</v>
      </c>
      <c r="V20" s="10">
        <v>9</v>
      </c>
      <c r="W20" s="10">
        <v>14.5</v>
      </c>
      <c r="X20" s="10">
        <v>13.5</v>
      </c>
      <c r="Y20" s="10">
        <v>6</v>
      </c>
      <c r="Z20" s="10">
        <v>6</v>
      </c>
      <c r="AA20" s="10">
        <v>32.5</v>
      </c>
      <c r="AB20" s="10">
        <v>7</v>
      </c>
      <c r="AC20" s="10"/>
      <c r="AD20" s="37">
        <v>7.75</v>
      </c>
      <c r="AE20" s="10">
        <v>7.75</v>
      </c>
      <c r="AF20" s="10"/>
      <c r="AG20" s="37"/>
      <c r="AH20" s="10"/>
      <c r="AI20" s="10"/>
      <c r="AJ20" s="10"/>
      <c r="AK20" s="10">
        <v>32.50</v>
      </c>
      <c r="AL20" s="10">
        <v>32.50</v>
      </c>
      <c r="AM20" s="37">
        <v>32.50</v>
      </c>
      <c r="AN20" s="37">
        <v>32.50</v>
      </c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263.25</v>
      </c>
    </row>
    <row ht="25" r="21" spans="1:54">
      <c r="A21" s="5" t="s">
        <v>109</v>
      </c>
      <c r="B21" s="25">
        <v>11</v>
      </c>
      <c r="C21" s="25">
        <v>1</v>
      </c>
      <c r="D21" s="27">
        <v>2</v>
      </c>
      <c r="E21" s="27">
        <v>0.5</v>
      </c>
      <c r="F21">
        <v>2</v>
      </c>
      <c r="G21" s="27">
        <v>1.25</v>
      </c>
      <c r="H21" s="27">
        <v>7.5</v>
      </c>
      <c r="I21" s="27">
        <v>11</v>
      </c>
      <c r="J21" s="27">
        <v>0</v>
      </c>
      <c r="K21" s="27">
        <v>5</v>
      </c>
      <c r="L21" s="27">
        <v>3.75</v>
      </c>
      <c r="M21" s="27">
        <v>5</v>
      </c>
      <c r="N21" s="27">
        <v>4</v>
      </c>
      <c r="O21" s="30">
        <v>0</v>
      </c>
      <c r="P21" s="30">
        <v>0</v>
      </c>
      <c r="Q21" s="30">
        <v>2</v>
      </c>
      <c r="R21" s="30">
        <v>0</v>
      </c>
      <c r="S21" s="35">
        <v>0</v>
      </c>
      <c r="T21" s="35">
        <v>1</v>
      </c>
      <c r="U21" s="35">
        <v>9</v>
      </c>
      <c r="V21" s="35">
        <v>2.5</v>
      </c>
      <c r="W21" s="35">
        <v>0.5</v>
      </c>
      <c r="X21" s="35">
        <v>3.5</v>
      </c>
      <c r="Y21" s="35">
        <v>6</v>
      </c>
      <c r="Z21" s="35"/>
      <c r="AA21" s="35">
        <v>3</v>
      </c>
      <c r="AB21" s="35">
        <v>14.5</v>
      </c>
      <c r="AC21" s="35">
        <v>10.5</v>
      </c>
      <c r="AD21" s="35">
        <v>4.5</v>
      </c>
      <c r="AE21" s="35">
        <v>4.50</v>
      </c>
      <c r="AF21" s="35"/>
      <c r="AG21" s="35"/>
      <c r="AH21" s="35"/>
      <c r="AI21" s="35"/>
      <c r="AJ21" s="35"/>
      <c r="AK21" s="35">
        <v>3.00</v>
      </c>
      <c r="AL21" s="35">
        <v>3.00</v>
      </c>
      <c r="AM21" s="35">
        <v>3.00</v>
      </c>
      <c r="AN21" s="35">
        <v>3.00</v>
      </c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111</v>
      </c>
    </row>
    <row ht="25" r="22" spans="1:54">
      <c r="A22" s="9" t="s">
        <v>46</v>
      </c>
      <c r="B22" s="25">
        <v>16.25</v>
      </c>
      <c r="C22" s="25">
        <v>17.5</v>
      </c>
      <c r="D22" s="27">
        <v>16.75</v>
      </c>
      <c r="E22" s="27">
        <v>20.5</v>
      </c>
      <c r="F22">
        <v>23.75</v>
      </c>
      <c r="G22" s="27">
        <v>5</v>
      </c>
      <c r="H22" s="27">
        <v>18.5</v>
      </c>
      <c r="I22" s="27">
        <v>18.5</v>
      </c>
      <c r="J22" s="27">
        <v>9</v>
      </c>
      <c r="K22" s="27">
        <v>13</v>
      </c>
      <c r="L22" s="27">
        <v>16</v>
      </c>
      <c r="M22" s="27">
        <v>6</v>
      </c>
      <c r="N22" s="27">
        <v>17.25</v>
      </c>
      <c r="O22" s="30">
        <v>15</v>
      </c>
      <c r="P22" s="30">
        <v>24</v>
      </c>
      <c r="Q22" s="30">
        <v>17.5</v>
      </c>
      <c r="R22" s="30">
        <v>15.75</v>
      </c>
      <c r="S22" s="35">
        <v>11.5</v>
      </c>
      <c r="T22" s="35">
        <v>21.5</v>
      </c>
      <c r="U22" s="35">
        <v>21.75</v>
      </c>
      <c r="V22" s="35">
        <v>18.25</v>
      </c>
      <c r="W22" s="35">
        <v>4</v>
      </c>
      <c r="X22" s="35">
        <v>11.75</v>
      </c>
      <c r="Y22" s="35">
        <v>13.25</v>
      </c>
      <c r="Z22" s="35">
        <v>4</v>
      </c>
      <c r="AA22" s="35">
        <v>19</v>
      </c>
      <c r="AB22" s="35">
        <v>24.25</v>
      </c>
      <c r="AC22" s="35">
        <v>22.25</v>
      </c>
      <c r="AD22" s="35">
        <v>21.25</v>
      </c>
      <c r="AE22" s="35">
        <v>21.25</v>
      </c>
      <c r="AF22" s="35"/>
      <c r="AG22" s="35"/>
      <c r="AH22" s="35"/>
      <c r="AI22" s="35"/>
      <c r="AJ22" s="35"/>
      <c r="AK22" s="35">
        <v>19.00</v>
      </c>
      <c r="AL22" s="35">
        <v>19.00</v>
      </c>
      <c r="AM22" s="35">
        <v>19.00</v>
      </c>
      <c r="AN22" s="35">
        <v>19.00</v>
      </c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460.5</v>
      </c>
    </row>
    <row r="23" spans="1:54">
      <c r="A23" s="7" t="s">
        <v>6</v>
      </c>
      <c r="B23" s="14">
        <f t="shared" ref="B23:AG23" si="4">SUM(B12:B22)</f>
        <v>65.75</v>
      </c>
      <c r="C23" s="14">
        <f t="shared" si="4"/>
        <v>81</v>
      </c>
      <c r="D23" s="14">
        <f t="shared" si="4"/>
        <v>64.5</v>
      </c>
      <c r="E23" s="14">
        <f t="shared" si="4"/>
        <v>87.25</v>
      </c>
      <c r="F23" s="14">
        <f t="shared" si="4"/>
        <v>77</v>
      </c>
      <c r="G23" s="14">
        <f t="shared" si="4"/>
        <v>71.25</v>
      </c>
      <c r="H23" s="14">
        <f t="shared" si="4"/>
        <v>80.5</v>
      </c>
      <c r="I23" s="14">
        <f t="shared" si="4"/>
        <v>88.5</v>
      </c>
      <c r="J23" s="14">
        <f t="shared" si="4"/>
        <v>87.18</v>
      </c>
      <c r="K23" s="14">
        <f t="shared" si="4"/>
        <v>56.25</v>
      </c>
      <c r="L23" s="14">
        <f t="shared" si="4"/>
        <v>97.25</v>
      </c>
      <c r="M23" s="14">
        <f t="shared" si="4"/>
        <v>85</v>
      </c>
      <c r="N23" s="14">
        <f t="shared" si="4"/>
        <v>90.75</v>
      </c>
      <c r="O23" s="14">
        <f t="shared" si="4"/>
        <v>88.5</v>
      </c>
      <c r="P23" s="14">
        <f t="shared" si="4"/>
        <v>158</v>
      </c>
      <c r="Q23" s="14">
        <f t="shared" si="4"/>
        <v>41.75</v>
      </c>
      <c r="R23" s="14">
        <f t="shared" si="4"/>
        <v>46.75</v>
      </c>
      <c r="S23" s="14">
        <f t="shared" si="4"/>
        <v>71.5</v>
      </c>
      <c r="T23" s="14">
        <f t="shared" si="4"/>
        <v>112.25</v>
      </c>
      <c r="U23" s="14">
        <f t="shared" si="4"/>
        <v>133.75</v>
      </c>
      <c r="V23" s="14">
        <f t="shared" si="4"/>
        <v>92.5</v>
      </c>
      <c r="W23" s="14">
        <f t="shared" si="4"/>
        <v>70.5</v>
      </c>
      <c r="X23" s="14">
        <f t="shared" si="4"/>
        <v>84.5</v>
      </c>
      <c r="Y23" s="14">
        <f t="shared" si="4"/>
        <v>108</v>
      </c>
      <c r="Z23" s="14">
        <f t="shared" si="4"/>
        <v>67</v>
      </c>
      <c r="AA23" s="14">
        <f t="shared" si="4"/>
        <v>173.25</v>
      </c>
      <c r="AB23" s="14">
        <f t="shared" si="4"/>
        <v>162.25</v>
      </c>
      <c r="AC23" s="14">
        <f t="shared" si="4"/>
        <v>113.75</v>
      </c>
      <c r="AD23" s="14">
        <f t="shared" si="4"/>
        <v>74.25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2493.1800000000003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 t="str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5</v>
      </c>
      <c r="C25" s="24">
        <v>1.75</v>
      </c>
      <c r="D25" s="26">
        <v>11</v>
      </c>
      <c r="E25" s="26">
        <v>5.5</v>
      </c>
      <c r="F25">
        <v>0.5</v>
      </c>
      <c r="G25" s="26">
        <v>7.25</v>
      </c>
      <c r="H25" s="26">
        <v>4.5</v>
      </c>
      <c r="I25" s="26">
        <v>9.5</v>
      </c>
      <c r="J25" s="26">
        <v>3.75</v>
      </c>
      <c r="K25" s="26">
        <v>2.25</v>
      </c>
      <c r="L25" s="26">
        <v>0</v>
      </c>
      <c r="M25" s="26">
        <v>0</v>
      </c>
      <c r="N25" s="26">
        <v>0</v>
      </c>
      <c r="O25" s="29">
        <v>0</v>
      </c>
      <c r="P25" s="29">
        <v>4</v>
      </c>
      <c r="Q25" s="29">
        <v>28.25</v>
      </c>
      <c r="R25" s="29">
        <v>15.5</v>
      </c>
      <c r="S25" s="6">
        <v>2.5</v>
      </c>
      <c r="T25" s="6">
        <v>3.25</v>
      </c>
      <c r="U25" s="6">
        <v>0.75</v>
      </c>
      <c r="V25" s="6">
        <v>9.25</v>
      </c>
      <c r="W25" s="6">
        <v>18.25</v>
      </c>
      <c r="X25" s="6">
        <v>2.25</v>
      </c>
      <c r="Y25" s="6"/>
      <c r="Z25" s="6">
        <v>3.5</v>
      </c>
      <c r="AA25" s="6">
        <v>23.75</v>
      </c>
      <c r="AB25" s="6">
        <v>2.5</v>
      </c>
      <c r="AC25" s="6">
        <v>1.5</v>
      </c>
      <c r="AD25" s="6">
        <v>15.5</v>
      </c>
      <c r="AE25" s="6">
        <v>15.50</v>
      </c>
      <c r="AF25" s="6"/>
      <c r="AG25" s="6"/>
      <c r="AH25" s="6"/>
      <c r="AI25" s="6"/>
      <c r="AJ25" s="6"/>
      <c r="AK25" s="6">
        <v>23.75</v>
      </c>
      <c r="AL25" s="6">
        <v>23.75</v>
      </c>
      <c r="AM25" s="19">
        <v>23.75</v>
      </c>
      <c r="AN25" s="19">
        <v>23.75</v>
      </c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5">
        <v>3</v>
      </c>
      <c r="C26" s="25">
        <v>3</v>
      </c>
      <c r="D26" s="27">
        <v>0</v>
      </c>
      <c r="E26" s="27">
        <v>12.5</v>
      </c>
      <c r="F26">
        <v>5</v>
      </c>
      <c r="G26" s="27">
        <v>0</v>
      </c>
      <c r="H26" s="27">
        <v>22</v>
      </c>
      <c r="I26" s="27">
        <v>12.5</v>
      </c>
      <c r="J26" s="27">
        <v>23</v>
      </c>
      <c r="K26" s="27">
        <v>3</v>
      </c>
      <c r="L26" s="27">
        <v>0</v>
      </c>
      <c r="M26" s="27">
        <v>3</v>
      </c>
      <c r="N26" s="27">
        <v>3</v>
      </c>
      <c r="O26" s="30">
        <v>8</v>
      </c>
      <c r="P26" s="30">
        <v>5</v>
      </c>
      <c r="Q26" s="30">
        <v>6</v>
      </c>
      <c r="R26" s="30">
        <v>14</v>
      </c>
      <c r="S26" s="10">
        <v>9</v>
      </c>
      <c r="T26" s="10">
        <v>39</v>
      </c>
      <c r="U26" s="10">
        <v>18</v>
      </c>
      <c r="V26" s="10">
        <v>17.5</v>
      </c>
      <c r="W26" s="10">
        <v>3.5</v>
      </c>
      <c r="X26" s="10">
        <v>2.5</v>
      </c>
      <c r="Y26" s="10">
        <v>21.5</v>
      </c>
      <c r="Z26" s="10">
        <v>24.25</v>
      </c>
      <c r="AA26" s="10">
        <v>26</v>
      </c>
      <c r="AB26" s="10">
        <v>31.5</v>
      </c>
      <c r="AC26" s="10"/>
      <c r="AD26" s="10"/>
      <c r="AE26" s="10"/>
      <c r="AF26" s="10"/>
      <c r="AG26" s="10"/>
      <c r="AH26" s="10"/>
      <c r="AI26" s="10"/>
      <c r="AJ26" s="10"/>
      <c r="AK26" s="10">
        <v>26.00</v>
      </c>
      <c r="AL26" s="10">
        <v>26.00</v>
      </c>
      <c r="AM26" s="20">
        <v>26.00</v>
      </c>
      <c r="AN26" s="38">
        <v>26.00</v>
      </c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315.75</v>
      </c>
    </row>
    <row ht="25" r="27" spans="1:54">
      <c r="A27" s="5" t="s">
        <v>111</v>
      </c>
      <c r="B27" s="25">
        <v>17</v>
      </c>
      <c r="C27" s="25">
        <v>22.25</v>
      </c>
      <c r="D27" s="27">
        <v>21.75</v>
      </c>
      <c r="E27" s="27">
        <v>18.75</v>
      </c>
      <c r="F27">
        <v>4.5</v>
      </c>
      <c r="G27" s="27">
        <v>4.5</v>
      </c>
      <c r="H27" s="27">
        <v>4.5</v>
      </c>
      <c r="I27" s="27">
        <v>2.75</v>
      </c>
      <c r="J27" s="27">
        <v>8</v>
      </c>
      <c r="K27" s="27">
        <v>4</v>
      </c>
      <c r="L27" s="27">
        <v>2.5</v>
      </c>
      <c r="M27" s="27">
        <v>7</v>
      </c>
      <c r="N27" s="27">
        <v>1</v>
      </c>
      <c r="O27" s="30">
        <v>0.75</v>
      </c>
      <c r="P27" s="30">
        <v>11</v>
      </c>
      <c r="Q27" s="30">
        <v>5</v>
      </c>
      <c r="R27" s="30">
        <v>0</v>
      </c>
      <c r="S27" s="10">
        <v>0</v>
      </c>
      <c r="T27" s="10">
        <v>0</v>
      </c>
      <c r="U27" s="10">
        <v>10</v>
      </c>
      <c r="V27" s="10">
        <v>3</v>
      </c>
      <c r="W27" s="10">
        <v>0</v>
      </c>
      <c r="X27" s="10">
        <v>8.25</v>
      </c>
      <c r="Y27" s="10">
        <v>9</v>
      </c>
      <c r="Z27" s="10"/>
      <c r="AA27" s="10">
        <v>11</v>
      </c>
      <c r="AB27" s="10">
        <v>17.25</v>
      </c>
      <c r="AC27" s="10">
        <v>4</v>
      </c>
      <c r="AD27" s="10">
        <v>3.5</v>
      </c>
      <c r="AE27" s="10">
        <v>3.50</v>
      </c>
      <c r="AF27" s="10"/>
      <c r="AG27" s="10"/>
      <c r="AH27" s="10"/>
      <c r="AI27" s="10"/>
      <c r="AJ27" s="10"/>
      <c r="AK27" s="10">
        <v>11.00</v>
      </c>
      <c r="AL27" s="10">
        <v>11.00</v>
      </c>
      <c r="AM27" s="20">
        <v>11.00</v>
      </c>
      <c r="AN27" s="38">
        <v>11.00</v>
      </c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198.25</v>
      </c>
    </row>
    <row ht="25" r="28" spans="1:54">
      <c r="A28" s="5" t="s">
        <v>61</v>
      </c>
      <c r="B28" s="25">
        <v>24</v>
      </c>
      <c r="C28" s="25">
        <v>39.75</v>
      </c>
      <c r="D28" s="27">
        <v>40</v>
      </c>
      <c r="E28" s="27">
        <v>28</v>
      </c>
      <c r="F28">
        <v>32.75</v>
      </c>
      <c r="G28" s="27">
        <v>35.5</v>
      </c>
      <c r="H28" s="27">
        <v>36.75</v>
      </c>
      <c r="I28" s="27">
        <v>24</v>
      </c>
      <c r="J28" s="27">
        <v>30.92</v>
      </c>
      <c r="K28" s="27">
        <v>16.25</v>
      </c>
      <c r="L28" s="27">
        <v>30.75</v>
      </c>
      <c r="M28" s="27">
        <v>16.25</v>
      </c>
      <c r="N28" s="27">
        <v>38.25</v>
      </c>
      <c r="O28" s="30">
        <v>31.5</v>
      </c>
      <c r="P28" s="30">
        <v>38.25</v>
      </c>
      <c r="Q28" s="30">
        <v>25</v>
      </c>
      <c r="R28" s="30">
        <v>22.67</v>
      </c>
      <c r="S28" s="10">
        <v>26</v>
      </c>
      <c r="T28" s="10">
        <v>37.25</v>
      </c>
      <c r="U28" s="10">
        <v>34.4</v>
      </c>
      <c r="V28" s="10">
        <v>25</v>
      </c>
      <c r="W28" s="10">
        <v>10.25</v>
      </c>
      <c r="X28" s="10">
        <v>35</v>
      </c>
      <c r="Y28" s="10">
        <v>26.5</v>
      </c>
      <c r="Z28" s="10">
        <v>28.75</v>
      </c>
      <c r="AA28" s="10">
        <v>35.25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>
        <v>35.25</v>
      </c>
      <c r="AN28" s="38">
        <v>35.25</v>
      </c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5">
        <v>0</v>
      </c>
      <c r="C29" s="25">
        <v>0.5</v>
      </c>
      <c r="D29" s="27">
        <v>7.5</v>
      </c>
      <c r="E29" s="27">
        <v>0.25</v>
      </c>
      <c r="F29">
        <v>0.5</v>
      </c>
      <c r="G29" s="27">
        <v>1.5</v>
      </c>
      <c r="H29" s="27">
        <v>4</v>
      </c>
      <c r="I29" s="27">
        <v>2.25</v>
      </c>
      <c r="J29" s="27">
        <v>2.25</v>
      </c>
      <c r="K29" s="27">
        <v>1</v>
      </c>
      <c r="L29" s="27">
        <v>1</v>
      </c>
      <c r="M29" s="27">
        <v>0.5</v>
      </c>
      <c r="N29" s="27">
        <v>0.5</v>
      </c>
      <c r="O29" s="30">
        <v>4</v>
      </c>
      <c r="P29" s="30">
        <v>0</v>
      </c>
      <c r="Q29" s="30">
        <v>0</v>
      </c>
      <c r="R29" s="30">
        <v>5.75</v>
      </c>
      <c r="S29" s="10">
        <v>1.5</v>
      </c>
      <c r="T29" s="10">
        <v>2</v>
      </c>
      <c r="U29" s="10">
        <v>10</v>
      </c>
      <c r="V29" s="10">
        <v>9</v>
      </c>
      <c r="W29" s="10">
        <v>0</v>
      </c>
      <c r="X29" s="10">
        <v>3</v>
      </c>
      <c r="Y29" s="10"/>
      <c r="Z29" s="10"/>
      <c r="AA29" s="10">
        <v>4.5</v>
      </c>
      <c r="AB29" s="10">
        <v>20</v>
      </c>
      <c r="AC29" s="10">
        <v>1.25</v>
      </c>
      <c r="AD29" s="10"/>
      <c r="AE29" s="10"/>
      <c r="AF29" s="10"/>
      <c r="AG29" s="10"/>
      <c r="AH29" s="10"/>
      <c r="AI29" s="10"/>
      <c r="AJ29" s="10"/>
      <c r="AK29" s="10">
        <v>4.50</v>
      </c>
      <c r="AL29" s="10">
        <v>4.50</v>
      </c>
      <c r="AM29" s="20">
        <v>4.50</v>
      </c>
      <c r="AN29" s="38">
        <v>4.50</v>
      </c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5">
        <v>2.75</v>
      </c>
      <c r="C30" s="25">
        <v>4.25</v>
      </c>
      <c r="D30" s="27">
        <v>1.75</v>
      </c>
      <c r="E30" s="27">
        <v>2.75</v>
      </c>
      <c r="F30">
        <v>0.5</v>
      </c>
      <c r="G30" s="27">
        <v>1</v>
      </c>
      <c r="H30" s="27">
        <v>6.25</v>
      </c>
      <c r="I30" s="27">
        <v>1.5</v>
      </c>
      <c r="J30" s="27">
        <v>3</v>
      </c>
      <c r="K30" s="27">
        <v>1</v>
      </c>
      <c r="L30" s="27">
        <v>0</v>
      </c>
      <c r="M30" s="27">
        <v>0</v>
      </c>
      <c r="N30" s="27">
        <v>0</v>
      </c>
      <c r="O30" s="30">
        <v>1.75</v>
      </c>
      <c r="P30" s="30">
        <v>1</v>
      </c>
      <c r="Q30" s="30">
        <v>1</v>
      </c>
      <c r="R30" s="30">
        <v>1.5</v>
      </c>
      <c r="S30" s="10">
        <v>0.5</v>
      </c>
      <c r="T30" s="10">
        <v>0.75</v>
      </c>
      <c r="U30" s="10">
        <v>11.5</v>
      </c>
      <c r="V30" s="10">
        <v>4.25</v>
      </c>
      <c r="W30" s="10">
        <v>0</v>
      </c>
      <c r="X30" s="10">
        <v>0.5</v>
      </c>
      <c r="Y30" s="10"/>
      <c r="Z30" s="10">
        <v>1</v>
      </c>
      <c r="AA30" s="10">
        <v>18.5</v>
      </c>
      <c r="AB30" s="10">
        <v>2.25</v>
      </c>
      <c r="AC30" s="10">
        <v>1.5</v>
      </c>
      <c r="AD30" s="10">
        <v>2.75</v>
      </c>
      <c r="AE30" s="10">
        <v>2.75</v>
      </c>
      <c r="AF30" s="10"/>
      <c r="AG30" s="10"/>
      <c r="AH30" s="10"/>
      <c r="AI30" s="10"/>
      <c r="AJ30" s="10"/>
      <c r="AK30" s="10">
        <v>18.50</v>
      </c>
      <c r="AL30" s="10">
        <v>18.50</v>
      </c>
      <c r="AM30" s="20">
        <v>18.50</v>
      </c>
      <c r="AN30" s="38">
        <v>18.50</v>
      </c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72.75</v>
      </c>
    </row>
    <row ht="25" r="31" spans="1:54">
      <c r="A31" s="5" t="s">
        <v>112</v>
      </c>
      <c r="B31" s="25">
        <v>8</v>
      </c>
      <c r="C31" s="25">
        <v>0.5</v>
      </c>
      <c r="D31" s="27">
        <v>0</v>
      </c>
      <c r="E31" s="27">
        <v>2</v>
      </c>
      <c r="F31">
        <v>4.5</v>
      </c>
      <c r="G31" s="27">
        <v>5.5</v>
      </c>
      <c r="H31" s="27">
        <v>0.75</v>
      </c>
      <c r="I31" s="27">
        <v>0.5</v>
      </c>
      <c r="J31" s="27">
        <v>0</v>
      </c>
      <c r="K31" s="27">
        <v>3</v>
      </c>
      <c r="L31" s="27">
        <v>0</v>
      </c>
      <c r="M31" s="27">
        <v>0</v>
      </c>
      <c r="N31" s="27">
        <v>1.5</v>
      </c>
      <c r="O31" s="30">
        <v>10.25</v>
      </c>
      <c r="P31" s="30">
        <v>5</v>
      </c>
      <c r="Q31" s="30">
        <v>0</v>
      </c>
      <c r="R31" s="30">
        <v>8.5</v>
      </c>
      <c r="S31" s="10">
        <v>7.75</v>
      </c>
      <c r="T31" s="10">
        <v>7.5</v>
      </c>
      <c r="U31" s="10">
        <v>8</v>
      </c>
      <c r="V31" s="10">
        <v>1.5</v>
      </c>
      <c r="W31" s="10">
        <v>0.5</v>
      </c>
      <c r="X31" s="10">
        <v>0</v>
      </c>
      <c r="Y31" s="10">
        <v>1</v>
      </c>
      <c r="Z31" s="10"/>
      <c r="AA31" s="10"/>
      <c r="AB31" s="10">
        <v>16</v>
      </c>
      <c r="AC31" s="10"/>
      <c r="AD31" s="10">
        <v>4.75</v>
      </c>
      <c r="AE31" s="10">
        <v>4.75</v>
      </c>
      <c r="AF31" s="10"/>
      <c r="AG31" s="10"/>
      <c r="AH31" s="10"/>
      <c r="AI31" s="10"/>
      <c r="AJ31" s="10"/>
      <c r="AK31" s="10"/>
      <c r="AL31" s="10"/>
      <c r="AM31" s="20" t="str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95.5</v>
      </c>
    </row>
    <row ht="25" r="32" spans="1:54">
      <c r="A32" s="5" t="s">
        <v>50</v>
      </c>
      <c r="B32" s="25">
        <v>5.25</v>
      </c>
      <c r="C32" s="25">
        <v>12.5</v>
      </c>
      <c r="D32" s="27">
        <v>6.5</v>
      </c>
      <c r="E32" s="27">
        <v>2</v>
      </c>
      <c r="F32">
        <v>1.75</v>
      </c>
      <c r="G32" s="27">
        <v>9.25</v>
      </c>
      <c r="H32" s="27">
        <v>9.75</v>
      </c>
      <c r="I32" s="27">
        <v>10.75</v>
      </c>
      <c r="J32" s="27">
        <v>2.5</v>
      </c>
      <c r="K32" s="27">
        <v>0</v>
      </c>
      <c r="L32" s="27">
        <v>0</v>
      </c>
      <c r="M32" s="27">
        <v>6.25</v>
      </c>
      <c r="N32" s="27">
        <v>6.25</v>
      </c>
      <c r="O32" s="30">
        <v>7.25</v>
      </c>
      <c r="P32" s="30">
        <v>12.25</v>
      </c>
      <c r="Q32" s="30">
        <v>15.75</v>
      </c>
      <c r="R32" s="30">
        <v>10</v>
      </c>
      <c r="S32" s="10">
        <v>21.75</v>
      </c>
      <c r="T32" s="10">
        <v>6.5</v>
      </c>
      <c r="U32" s="10">
        <v>17</v>
      </c>
      <c r="V32" s="10">
        <v>10.25</v>
      </c>
      <c r="W32" s="10">
        <v>10.25</v>
      </c>
      <c r="X32" s="10">
        <v>5.75</v>
      </c>
      <c r="Y32" s="10">
        <v>5</v>
      </c>
      <c r="Z32" s="10">
        <v>4.5</v>
      </c>
      <c r="AA32" s="10">
        <v>13</v>
      </c>
      <c r="AB32" s="10">
        <v>20</v>
      </c>
      <c r="AC32" s="10">
        <v>7.25</v>
      </c>
      <c r="AD32" s="10">
        <v>8.5</v>
      </c>
      <c r="AE32" s="10">
        <v>8.50</v>
      </c>
      <c r="AF32" s="10"/>
      <c r="AG32" s="10"/>
      <c r="AH32" s="10"/>
      <c r="AI32" s="10"/>
      <c r="AJ32" s="10"/>
      <c r="AK32" s="10">
        <v>13.00</v>
      </c>
      <c r="AL32" s="10">
        <v>13.00</v>
      </c>
      <c r="AM32" s="20">
        <v>13.00</v>
      </c>
      <c r="AN32" s="38">
        <v>13.00</v>
      </c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247.75</v>
      </c>
    </row>
    <row ht="25" r="33" spans="1:54">
      <c r="A33" s="5" t="s">
        <v>113</v>
      </c>
      <c r="B33" s="25">
        <v>0</v>
      </c>
      <c r="C33" s="25">
        <v>9.5</v>
      </c>
      <c r="D33" s="27">
        <v>11</v>
      </c>
      <c r="E33" s="27">
        <v>4.75</v>
      </c>
      <c r="F33">
        <v>1.5</v>
      </c>
      <c r="G33" s="27">
        <v>8.75</v>
      </c>
      <c r="H33" s="27">
        <v>0</v>
      </c>
      <c r="I33" s="27">
        <v>1.5</v>
      </c>
      <c r="J33" s="27">
        <v>0</v>
      </c>
      <c r="K33" s="27">
        <v>0</v>
      </c>
      <c r="L33" s="27">
        <v>0</v>
      </c>
      <c r="M33" s="27">
        <v>2</v>
      </c>
      <c r="N33" s="27">
        <v>4.75</v>
      </c>
      <c r="O33" s="30">
        <v>3</v>
      </c>
      <c r="P33" s="30">
        <v>1</v>
      </c>
      <c r="Q33" s="30">
        <v>0</v>
      </c>
      <c r="R33" s="30">
        <v>11.5</v>
      </c>
      <c r="S33" s="10">
        <v>0</v>
      </c>
      <c r="T33" s="10">
        <v>7.5</v>
      </c>
      <c r="U33" s="10">
        <v>0</v>
      </c>
      <c r="V33" s="10">
        <v>8.75</v>
      </c>
      <c r="W33" s="10">
        <v>3.75</v>
      </c>
      <c r="X33" s="10">
        <v>0</v>
      </c>
      <c r="Y33" s="10">
        <v>3.5</v>
      </c>
      <c r="Z33" s="10">
        <v>10</v>
      </c>
      <c r="AA33" s="10">
        <v>15.25</v>
      </c>
      <c r="AB33" s="10">
        <v>7</v>
      </c>
      <c r="AC33" s="10"/>
      <c r="AD33" s="10"/>
      <c r="AE33" s="10"/>
      <c r="AF33" s="10"/>
      <c r="AG33" s="10"/>
      <c r="AH33" s="10"/>
      <c r="AI33" s="10"/>
      <c r="AJ33" s="10"/>
      <c r="AK33" s="10">
        <v>15.25</v>
      </c>
      <c r="AL33" s="10">
        <v>15.25</v>
      </c>
      <c r="AM33" s="20">
        <v>15.25</v>
      </c>
      <c r="AN33" s="38">
        <v>15.25</v>
      </c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115</v>
      </c>
    </row>
    <row ht="25" r="34" spans="1:54">
      <c r="A34" s="9" t="s">
        <v>114</v>
      </c>
      <c r="B34" s="25">
        <v>7</v>
      </c>
      <c r="C34" s="25">
        <v>18</v>
      </c>
      <c r="D34" s="27">
        <v>0</v>
      </c>
      <c r="E34" s="27">
        <v>0</v>
      </c>
      <c r="F34" s="27">
        <v>0</v>
      </c>
      <c r="G34" s="27">
        <v>11</v>
      </c>
      <c r="H34" s="27">
        <v>7</v>
      </c>
      <c r="I34" s="27">
        <v>39</v>
      </c>
      <c r="J34" s="27">
        <v>20.5</v>
      </c>
      <c r="K34" s="27">
        <v>3</v>
      </c>
      <c r="L34" s="27">
        <v>1</v>
      </c>
      <c r="M34" s="27">
        <v>2.5</v>
      </c>
      <c r="N34" s="27">
        <v>1</v>
      </c>
      <c r="O34" s="30">
        <v>9</v>
      </c>
      <c r="P34" s="30">
        <v>16.5</v>
      </c>
      <c r="Q34" s="30">
        <v>10</v>
      </c>
      <c r="R34" s="30">
        <v>22.5</v>
      </c>
      <c r="S34" s="35">
        <v>11</v>
      </c>
      <c r="T34" s="35">
        <v>10.75</v>
      </c>
      <c r="U34" s="35">
        <v>21.5</v>
      </c>
      <c r="V34" s="35">
        <v>4</v>
      </c>
      <c r="W34" s="35">
        <v>2.5</v>
      </c>
      <c r="X34" s="35">
        <v>9</v>
      </c>
      <c r="Y34" s="35">
        <v>19.5</v>
      </c>
      <c r="Z34" s="35">
        <v>8</v>
      </c>
      <c r="AA34" s="35">
        <v>1</v>
      </c>
      <c r="AB34" s="35">
        <v>17</v>
      </c>
      <c r="AC34" s="35"/>
      <c r="AD34" s="35">
        <v>7.5</v>
      </c>
      <c r="AE34" s="35">
        <v>7.50</v>
      </c>
      <c r="AF34" s="35"/>
      <c r="AG34" s="35"/>
      <c r="AH34" s="35"/>
      <c r="AI34" s="35"/>
      <c r="AJ34" s="35"/>
      <c r="AK34" s="35">
        <v>1.00</v>
      </c>
      <c r="AL34" s="35">
        <v>1.00</v>
      </c>
      <c r="AM34" s="35">
        <v>1.00</v>
      </c>
      <c r="AN34" s="35">
        <v>1.00</v>
      </c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272.25</v>
      </c>
    </row>
    <row ht="25" r="35" spans="1:54">
      <c r="A35" s="9" t="s">
        <v>48</v>
      </c>
      <c r="B35" s="25">
        <v>5</v>
      </c>
      <c r="C35" s="25">
        <v>5.5</v>
      </c>
      <c r="D35" s="27">
        <v>4</v>
      </c>
      <c r="E35" s="27">
        <v>6</v>
      </c>
      <c r="F35">
        <v>6</v>
      </c>
      <c r="G35" s="37">
        <v>6</v>
      </c>
      <c r="H35" s="27">
        <v>8</v>
      </c>
      <c r="I35" s="27">
        <v>7</v>
      </c>
      <c r="J35" s="27">
        <v>8.5</v>
      </c>
      <c r="K35" s="27">
        <v>4.5</v>
      </c>
      <c r="L35" s="27">
        <v>1.5</v>
      </c>
      <c r="M35" s="27">
        <v>16.5</v>
      </c>
      <c r="N35" s="27">
        <v>6</v>
      </c>
      <c r="O35" s="30">
        <v>0</v>
      </c>
      <c r="P35" s="30">
        <v>21</v>
      </c>
      <c r="Q35" s="30">
        <v>12</v>
      </c>
      <c r="R35" s="30">
        <v>15</v>
      </c>
      <c r="S35" s="35">
        <v>0</v>
      </c>
      <c r="T35" s="35">
        <v>0</v>
      </c>
      <c r="U35" s="35">
        <v>18</v>
      </c>
      <c r="V35" s="35">
        <v>17.5</v>
      </c>
      <c r="W35" s="35">
        <v>2</v>
      </c>
      <c r="X35" s="35">
        <v>13.75</v>
      </c>
      <c r="Y35" s="35">
        <v>10</v>
      </c>
      <c r="Z35" s="35">
        <v>30</v>
      </c>
      <c r="AA35" s="35">
        <v>35</v>
      </c>
      <c r="AB35" s="35">
        <v>39</v>
      </c>
      <c r="AC35" s="35">
        <v>36.5</v>
      </c>
      <c r="AD35" s="35">
        <v>39.5</v>
      </c>
      <c r="AE35" s="35">
        <v>39.50</v>
      </c>
      <c r="AF35" s="35"/>
      <c r="AG35" s="35"/>
      <c r="AH35" s="35"/>
      <c r="AI35" s="35"/>
      <c r="AJ35" s="35"/>
      <c r="AK35" s="35">
        <v>35.00</v>
      </c>
      <c r="AL35" s="35">
        <v>35.00</v>
      </c>
      <c r="AM35" s="35">
        <v>35.00</v>
      </c>
      <c r="AN35" s="35">
        <v>35.00</v>
      </c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373.75</v>
      </c>
    </row>
    <row r="36" spans="1:54">
      <c r="A36" s="7" t="s">
        <v>7</v>
      </c>
      <c r="B36" s="14">
        <f t="shared" ref="B36:AG36" si="7">SUM(B25:B35)</f>
        <v>77</v>
      </c>
      <c r="C36" s="14">
        <f t="shared" si="7"/>
        <v>117.5</v>
      </c>
      <c r="D36" s="14">
        <f t="shared" si="7"/>
        <v>103.5</v>
      </c>
      <c r="E36" s="14">
        <f t="shared" si="7"/>
        <v>82.5</v>
      </c>
      <c r="F36" s="14">
        <f t="shared" si="7"/>
        <v>57.5</v>
      </c>
      <c r="G36" s="14">
        <f t="shared" si="7"/>
        <v>90.25</v>
      </c>
      <c r="H36" s="14">
        <f t="shared" si="7"/>
        <v>103.5</v>
      </c>
      <c r="I36" s="14">
        <f t="shared" si="7"/>
        <v>111.25</v>
      </c>
      <c r="J36" s="14">
        <f t="shared" si="7"/>
        <v>102.42</v>
      </c>
      <c r="K36" s="14">
        <f t="shared" si="7"/>
        <v>38</v>
      </c>
      <c r="L36" s="14">
        <f t="shared" si="7"/>
        <v>36.75</v>
      </c>
      <c r="M36" s="14">
        <f t="shared" si="7"/>
        <v>54</v>
      </c>
      <c r="N36" s="14">
        <f t="shared" si="7"/>
        <v>62.25</v>
      </c>
      <c r="O36" s="14">
        <f t="shared" si="7"/>
        <v>75.5</v>
      </c>
      <c r="P36" s="14">
        <f t="shared" si="7"/>
        <v>115</v>
      </c>
      <c r="Q36" s="14">
        <f t="shared" si="7"/>
        <v>103</v>
      </c>
      <c r="R36" s="14">
        <f t="shared" si="7"/>
        <v>126.92</v>
      </c>
      <c r="S36" s="14">
        <f t="shared" si="7"/>
        <v>80</v>
      </c>
      <c r="T36" s="14">
        <f t="shared" si="7"/>
        <v>114.5</v>
      </c>
      <c r="U36" s="14">
        <f t="shared" si="7"/>
        <v>149.15</v>
      </c>
      <c r="V36" s="14">
        <f t="shared" si="7"/>
        <v>110</v>
      </c>
      <c r="W36" s="14">
        <f t="shared" si="7"/>
        <v>51</v>
      </c>
      <c r="X36" s="14">
        <f t="shared" si="7"/>
        <v>80</v>
      </c>
      <c r="Y36" s="14">
        <f t="shared" si="7"/>
        <v>96</v>
      </c>
      <c r="Z36" s="14">
        <f t="shared" si="7"/>
        <v>110</v>
      </c>
      <c r="AA36" s="14">
        <f t="shared" si="7"/>
        <v>183.25</v>
      </c>
      <c r="AB36" s="14">
        <f t="shared" si="7"/>
        <v>172.5</v>
      </c>
      <c r="AC36" s="14">
        <f t="shared" si="7"/>
        <v>52</v>
      </c>
      <c r="AD36" s="14">
        <f t="shared" si="7"/>
        <v>69.25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1691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 t="str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0</v>
      </c>
      <c r="C38" s="25">
        <v>11.75</v>
      </c>
      <c r="D38" s="27">
        <v>5.5</v>
      </c>
      <c r="E38" s="27">
        <v>0</v>
      </c>
      <c r="F38" s="27">
        <v>0.5</v>
      </c>
      <c r="G38" s="27">
        <v>1.25</v>
      </c>
      <c r="H38" s="27">
        <v>8</v>
      </c>
      <c r="I38" s="27">
        <v>0</v>
      </c>
      <c r="J38" s="27">
        <v>9.5</v>
      </c>
      <c r="K38" s="27">
        <v>2</v>
      </c>
      <c r="L38" s="27">
        <v>2.75</v>
      </c>
      <c r="M38" s="27">
        <v>1.5</v>
      </c>
      <c r="N38" s="27">
        <v>0</v>
      </c>
      <c r="O38" s="30">
        <v>1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 t="str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43.75</v>
      </c>
    </row>
    <row r="39" spans="1:54">
      <c r="A39" s="7" t="s">
        <v>8</v>
      </c>
      <c r="B39" s="14">
        <f>SUM(B38:B38)</f>
        <v>0</v>
      </c>
      <c r="C39" s="14">
        <f t="shared" ref="C39:BA39" si="9">SUM(C38:C38)</f>
        <v>11.75</v>
      </c>
      <c r="D39" s="14">
        <f t="shared" si="9"/>
        <v>5.5</v>
      </c>
      <c r="E39" s="14">
        <f t="shared" si="9"/>
        <v>0</v>
      </c>
      <c r="F39" s="14">
        <f t="shared" si="9"/>
        <v>0.5</v>
      </c>
      <c r="G39" s="14">
        <f t="shared" si="9"/>
        <v>1.25</v>
      </c>
      <c r="H39" s="14">
        <f t="shared" si="9"/>
        <v>8</v>
      </c>
      <c r="I39" s="14">
        <f t="shared" si="9"/>
        <v>0</v>
      </c>
      <c r="J39" s="14">
        <f t="shared" si="9"/>
        <v>9.5</v>
      </c>
      <c r="K39" s="14">
        <f t="shared" si="9"/>
        <v>2</v>
      </c>
      <c r="L39" s="14">
        <f t="shared" si="9"/>
        <v>2.75</v>
      </c>
      <c r="M39" s="14">
        <f t="shared" si="9"/>
        <v>1.5</v>
      </c>
      <c r="N39" s="14">
        <f t="shared" si="9"/>
        <v>0</v>
      </c>
      <c r="O39" s="14">
        <f t="shared" si="9"/>
        <v>1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43.75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 t="str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13.5</v>
      </c>
      <c r="C41" s="25">
        <v>21.5</v>
      </c>
      <c r="D41" s="27">
        <v>14.5</v>
      </c>
      <c r="E41" s="27">
        <v>18</v>
      </c>
      <c r="F41">
        <v>15.25</v>
      </c>
      <c r="G41" s="27">
        <v>20.25</v>
      </c>
      <c r="H41" s="27">
        <v>15.5</v>
      </c>
      <c r="I41" s="27">
        <v>10</v>
      </c>
      <c r="J41" s="27">
        <v>6.5</v>
      </c>
      <c r="K41" s="27">
        <v>1</v>
      </c>
      <c r="L41" s="27">
        <v>5.5</v>
      </c>
      <c r="M41" s="27">
        <v>4</v>
      </c>
      <c r="N41" s="27">
        <v>7.5</v>
      </c>
      <c r="O41" s="30">
        <v>11.5</v>
      </c>
      <c r="P41" s="30">
        <v>7.5</v>
      </c>
      <c r="Q41" s="30">
        <v>5</v>
      </c>
      <c r="R41" s="30">
        <v>14.5</v>
      </c>
      <c r="S41" s="10">
        <v>16</v>
      </c>
      <c r="T41" s="10">
        <v>0</v>
      </c>
      <c r="U41" s="10">
        <v>19</v>
      </c>
      <c r="V41" s="10">
        <v>13</v>
      </c>
      <c r="W41" s="10">
        <v>10</v>
      </c>
      <c r="X41" s="10">
        <v>23</v>
      </c>
      <c r="Y41" s="10">
        <v>13</v>
      </c>
      <c r="Z41" s="10">
        <v>12.5</v>
      </c>
      <c r="AA41" s="10">
        <v>30</v>
      </c>
      <c r="AB41" s="10">
        <v>25.5</v>
      </c>
      <c r="AC41" s="10">
        <v>15.5</v>
      </c>
      <c r="AD41" s="10">
        <v>21.5</v>
      </c>
      <c r="AE41" s="10">
        <v>21.50</v>
      </c>
      <c r="AF41" s="10"/>
      <c r="AG41" s="10"/>
      <c r="AH41" s="10"/>
      <c r="AI41" s="10"/>
      <c r="AJ41" s="10"/>
      <c r="AK41" s="10">
        <v>30.00</v>
      </c>
      <c r="AL41" s="10">
        <v>30.00</v>
      </c>
      <c r="AM41" s="20">
        <v>30.00</v>
      </c>
      <c r="AN41" s="38">
        <v>30.00</v>
      </c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385</v>
      </c>
    </row>
    <row ht="25" r="42" spans="1:54">
      <c r="A42" s="5" t="s">
        <v>117</v>
      </c>
      <c r="B42" s="25">
        <v>0</v>
      </c>
      <c r="C42" s="25">
        <v>0</v>
      </c>
      <c r="D42" s="27">
        <v>8</v>
      </c>
      <c r="E42" s="27">
        <v>3</v>
      </c>
      <c r="F42" s="37">
        <v>0</v>
      </c>
      <c r="G42" s="27">
        <v>0</v>
      </c>
      <c r="H42" s="27">
        <v>0</v>
      </c>
      <c r="I42" s="27">
        <v>1</v>
      </c>
      <c r="J42" s="27">
        <v>5</v>
      </c>
      <c r="K42" s="27">
        <v>1</v>
      </c>
      <c r="L42" s="27">
        <v>4</v>
      </c>
      <c r="M42" s="27">
        <v>0</v>
      </c>
      <c r="N42" s="27">
        <v>0</v>
      </c>
      <c r="O42" s="30">
        <v>0</v>
      </c>
      <c r="P42" s="30">
        <v>0</v>
      </c>
      <c r="Q42" s="30">
        <v>4</v>
      </c>
      <c r="R42" s="30">
        <v>0</v>
      </c>
      <c r="S42" s="10">
        <v>0</v>
      </c>
      <c r="T42" s="10">
        <v>2</v>
      </c>
      <c r="U42" s="10">
        <v>1</v>
      </c>
      <c r="V42" s="10">
        <v>0</v>
      </c>
      <c r="W42" s="10">
        <v>9</v>
      </c>
      <c r="X42" s="10">
        <v>0</v>
      </c>
      <c r="Y42" s="10"/>
      <c r="Z42" s="10"/>
      <c r="AA42" s="10">
        <v>3</v>
      </c>
      <c r="AB42" s="10">
        <v>10</v>
      </c>
      <c r="AC42" s="10">
        <v>9</v>
      </c>
      <c r="AD42" s="10">
        <v>2.5</v>
      </c>
      <c r="AE42" s="10">
        <v>2.50</v>
      </c>
      <c r="AF42" s="10"/>
      <c r="AG42" s="10"/>
      <c r="AH42" s="10"/>
      <c r="AI42" s="10"/>
      <c r="AJ42" s="10"/>
      <c r="AK42" s="10">
        <v>3.00</v>
      </c>
      <c r="AL42" s="10">
        <v>3.00</v>
      </c>
      <c r="AM42" s="20">
        <v>3.00</v>
      </c>
      <c r="AN42" s="38">
        <v>3.00</v>
      </c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62.5</v>
      </c>
    </row>
    <row ht="25" r="43" spans="1:54">
      <c r="A43" s="5" t="s">
        <v>100</v>
      </c>
      <c r="B43" s="25"/>
      <c r="C43" s="25"/>
      <c r="D43" s="27"/>
      <c r="E43" s="27"/>
      <c r="F43" s="3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>
        <v>20.5</v>
      </c>
      <c r="AC43" s="10">
        <v>30</v>
      </c>
      <c r="AD43" s="10">
        <v>13.3</v>
      </c>
      <c r="AE43" s="10">
        <v>13.30</v>
      </c>
      <c r="AF43" s="10"/>
      <c r="AG43" s="10"/>
      <c r="AH43" s="10"/>
      <c r="AI43" s="10"/>
      <c r="AJ43" s="10"/>
      <c r="AK43" s="10"/>
      <c r="AL43" s="10"/>
      <c r="AM43" s="20" t="str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2.25</v>
      </c>
      <c r="C44" s="25">
        <v>4.25</v>
      </c>
      <c r="D44" s="27">
        <v>0</v>
      </c>
      <c r="E44" s="27">
        <v>1.5</v>
      </c>
      <c r="F44">
        <v>0.5</v>
      </c>
      <c r="G44" s="27">
        <v>2.5</v>
      </c>
      <c r="H44" s="27">
        <v>3.5</v>
      </c>
      <c r="I44" s="27">
        <v>0.75</v>
      </c>
      <c r="J44" s="27">
        <v>0</v>
      </c>
      <c r="K44" s="27">
        <v>0</v>
      </c>
      <c r="L44" s="27">
        <v>2.5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3.5</v>
      </c>
      <c r="S44" s="10">
        <v>1.5</v>
      </c>
      <c r="T44" s="10">
        <v>1.25</v>
      </c>
      <c r="U44" s="10">
        <v>0</v>
      </c>
      <c r="V44" s="10">
        <v>0</v>
      </c>
      <c r="W44" s="10">
        <v>0</v>
      </c>
      <c r="X44" s="10">
        <v>0</v>
      </c>
      <c r="Y44" s="10"/>
      <c r="Z44" s="10"/>
      <c r="AA44" s="10">
        <v>0.75</v>
      </c>
      <c r="AB44" s="10">
        <v>3.75</v>
      </c>
      <c r="AC44" s="10">
        <v>2</v>
      </c>
      <c r="AD44" s="10"/>
      <c r="AE44" s="10"/>
      <c r="AF44" s="10"/>
      <c r="AG44" s="10"/>
      <c r="AH44" s="10"/>
      <c r="AI44" s="10"/>
      <c r="AJ44" s="10"/>
      <c r="AK44" s="10">
        <v>0.75</v>
      </c>
      <c r="AL44" s="10">
        <v>0.75</v>
      </c>
      <c r="AM44" s="20">
        <v>0.75</v>
      </c>
      <c r="AN44" s="38">
        <v>0.75</v>
      </c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30.5</v>
      </c>
    </row>
    <row ht="25"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3</v>
      </c>
      <c r="L45" s="27">
        <v>0.5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5"/>
      <c r="U45" s="115"/>
      <c r="V45" s="116"/>
      <c r="W45" s="116"/>
      <c r="X45" s="117"/>
      <c r="Y45" s="116"/>
      <c r="Z45" s="116"/>
      <c r="AA45" s="116"/>
      <c r="AB45" s="116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 t="str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2</v>
      </c>
      <c r="C46" s="25">
        <v>5.75</v>
      </c>
      <c r="D46" s="27">
        <v>5.5</v>
      </c>
      <c r="E46" s="27">
        <v>2.25</v>
      </c>
      <c r="F46">
        <v>18.5</v>
      </c>
      <c r="G46" s="27">
        <v>4</v>
      </c>
      <c r="H46" s="27">
        <v>5.25</v>
      </c>
      <c r="I46" s="27">
        <v>7</v>
      </c>
      <c r="J46" s="27">
        <v>4.5</v>
      </c>
      <c r="K46" s="27">
        <v>3</v>
      </c>
      <c r="L46" s="27">
        <v>4.75</v>
      </c>
      <c r="M46" s="27">
        <v>2.5</v>
      </c>
      <c r="N46" s="27">
        <v>1.75</v>
      </c>
      <c r="O46" s="30">
        <v>3.5</v>
      </c>
      <c r="P46" s="30">
        <v>8</v>
      </c>
      <c r="Q46" s="30">
        <v>0</v>
      </c>
      <c r="R46" s="30">
        <v>6</v>
      </c>
      <c r="S46" s="37">
        <v>1</v>
      </c>
      <c r="T46" s="37">
        <v>12</v>
      </c>
      <c r="U46" s="37">
        <v>7.5</v>
      </c>
      <c r="V46" s="37">
        <v>0</v>
      </c>
      <c r="W46" s="37">
        <v>6.5</v>
      </c>
      <c r="X46" s="37">
        <v>22.5</v>
      </c>
      <c r="Y46" s="37">
        <v>15</v>
      </c>
      <c r="Z46" s="37">
        <v>8.5</v>
      </c>
      <c r="AA46" s="37">
        <v>23</v>
      </c>
      <c r="AB46" s="37">
        <v>20.5</v>
      </c>
      <c r="AC46" s="37">
        <v>21</v>
      </c>
      <c r="AD46" s="37">
        <v>10.5</v>
      </c>
      <c r="AE46" s="37">
        <v>10.50</v>
      </c>
      <c r="AF46" s="37"/>
      <c r="AG46" s="37"/>
      <c r="AH46" s="37"/>
      <c r="AI46" s="37"/>
      <c r="AJ46" s="37"/>
      <c r="AK46" s="37">
        <v>23.00</v>
      </c>
      <c r="AL46" s="37">
        <v>23.00</v>
      </c>
      <c r="AM46" s="37">
        <v>23.00</v>
      </c>
      <c r="AN46" s="37">
        <v>23.00</v>
      </c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232.25</v>
      </c>
    </row>
    <row r="47" spans="1:54">
      <c r="A47" s="7" t="s">
        <v>9</v>
      </c>
      <c r="B47" s="14">
        <f t="shared" ref="B47:AG47" si="10">SUM(B41:B46)</f>
        <v>17.75</v>
      </c>
      <c r="C47" s="14">
        <f t="shared" si="10"/>
        <v>31.5</v>
      </c>
      <c r="D47" s="14">
        <f t="shared" si="10"/>
        <v>28</v>
      </c>
      <c r="E47" s="14">
        <f t="shared" si="10"/>
        <v>24.75</v>
      </c>
      <c r="F47" s="14">
        <f t="shared" si="10"/>
        <v>34.25</v>
      </c>
      <c r="G47" s="14">
        <f t="shared" si="10"/>
        <v>26.75</v>
      </c>
      <c r="H47" s="14">
        <f t="shared" si="10"/>
        <v>24.25</v>
      </c>
      <c r="I47" s="14">
        <f t="shared" si="10"/>
        <v>18.75</v>
      </c>
      <c r="J47" s="14">
        <f t="shared" si="10"/>
        <v>16</v>
      </c>
      <c r="K47" s="14">
        <f t="shared" si="10"/>
        <v>8</v>
      </c>
      <c r="L47" s="14">
        <f t="shared" si="10"/>
        <v>17.25</v>
      </c>
      <c r="M47" s="14">
        <f t="shared" si="10"/>
        <v>6.5</v>
      </c>
      <c r="N47" s="14">
        <f t="shared" si="10"/>
        <v>9.25</v>
      </c>
      <c r="O47" s="14">
        <f t="shared" si="10"/>
        <v>15</v>
      </c>
      <c r="P47" s="14">
        <f t="shared" si="10"/>
        <v>15.5</v>
      </c>
      <c r="Q47" s="14">
        <f t="shared" si="10"/>
        <v>9</v>
      </c>
      <c r="R47" s="14">
        <f t="shared" si="10"/>
        <v>24</v>
      </c>
      <c r="S47" s="14">
        <f t="shared" si="10"/>
        <v>18.5</v>
      </c>
      <c r="T47" s="14">
        <f t="shared" si="10"/>
        <v>15.25</v>
      </c>
      <c r="U47" s="14">
        <f t="shared" si="10"/>
        <v>27.5</v>
      </c>
      <c r="V47" s="14">
        <f t="shared" si="10"/>
        <v>13</v>
      </c>
      <c r="W47" s="14">
        <f t="shared" si="10"/>
        <v>25.5</v>
      </c>
      <c r="X47" s="14">
        <f t="shared" si="10"/>
        <v>45.5</v>
      </c>
      <c r="Y47" s="14">
        <f t="shared" si="10"/>
        <v>28</v>
      </c>
      <c r="Z47" s="14">
        <f t="shared" si="10"/>
        <v>21</v>
      </c>
      <c r="AA47" s="14">
        <f t="shared" si="10"/>
        <v>56.75</v>
      </c>
      <c r="AB47" s="14">
        <f t="shared" si="10"/>
        <v>80.25</v>
      </c>
      <c r="AC47" s="14">
        <f t="shared" si="10"/>
        <v>77.5</v>
      </c>
      <c r="AD47" s="14">
        <f t="shared" si="10"/>
        <v>36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710.25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 t="str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182.75</v>
      </c>
      <c r="C49" s="15">
        <f t="shared" si="12"/>
        <v>285.5</v>
      </c>
      <c r="D49" s="15">
        <f t="shared" si="12"/>
        <v>225</v>
      </c>
      <c r="E49" s="15">
        <f t="shared" si="12"/>
        <v>230</v>
      </c>
      <c r="F49" s="15">
        <f t="shared" si="12"/>
        <v>195.25</v>
      </c>
      <c r="G49" s="15">
        <f t="shared" si="12"/>
        <v>215.5</v>
      </c>
      <c r="H49" s="15">
        <f t="shared" si="12"/>
        <v>238.75</v>
      </c>
      <c r="I49" s="15">
        <f t="shared" si="12"/>
        <v>229.5</v>
      </c>
      <c r="J49" s="15">
        <f t="shared" si="12"/>
        <v>234.60000000000002</v>
      </c>
      <c r="K49" s="15">
        <f t="shared" si="12"/>
        <v>116.25</v>
      </c>
      <c r="L49" s="15">
        <f t="shared" si="12"/>
        <v>161.5</v>
      </c>
      <c r="M49" s="15">
        <f t="shared" si="12"/>
        <v>166.5</v>
      </c>
      <c r="N49" s="15">
        <f t="shared" si="12"/>
        <v>175.25</v>
      </c>
      <c r="O49" s="15">
        <f t="shared" si="12"/>
        <v>185.5</v>
      </c>
      <c r="P49" s="15">
        <f t="shared" si="12"/>
        <v>318</v>
      </c>
      <c r="Q49" s="15">
        <f t="shared" si="12"/>
        <v>181.75</v>
      </c>
      <c r="R49" s="15">
        <f t="shared" si="12"/>
        <v>219.17000000000002</v>
      </c>
      <c r="S49" s="15">
        <f t="shared" si="12"/>
        <v>183</v>
      </c>
      <c r="T49" s="15">
        <f t="shared" si="12"/>
        <v>265</v>
      </c>
      <c r="U49" s="15">
        <f t="shared" si="12"/>
        <v>343.9</v>
      </c>
      <c r="V49" s="15">
        <f t="shared" si="12"/>
        <v>239.25</v>
      </c>
      <c r="W49" s="15">
        <f t="shared" si="12"/>
        <v>149.25</v>
      </c>
      <c r="X49" s="15">
        <f t="shared" si="12"/>
        <v>210.5</v>
      </c>
      <c r="Y49" s="15">
        <f t="shared" si="12"/>
        <v>242</v>
      </c>
      <c r="Z49" s="15">
        <f t="shared" si="12"/>
        <v>218.5</v>
      </c>
      <c r="AA49" s="15">
        <f t="shared" si="12"/>
        <v>449.5</v>
      </c>
      <c r="AB49" s="15">
        <f t="shared" si="12"/>
        <v>451.5</v>
      </c>
      <c r="AC49" s="15">
        <f t="shared" si="12"/>
        <v>281</v>
      </c>
      <c r="AD49" s="15">
        <f t="shared" si="12"/>
        <v>183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5545.18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 t="str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0</v>
      </c>
      <c r="C51" s="25">
        <v>36</v>
      </c>
      <c r="D51" s="27">
        <v>36</v>
      </c>
      <c r="E51" s="27">
        <v>36</v>
      </c>
      <c r="F51">
        <v>35.5</v>
      </c>
      <c r="G51" s="27">
        <v>33.5</v>
      </c>
      <c r="H51" s="27">
        <v>32.5</v>
      </c>
      <c r="I51" s="27">
        <v>33</v>
      </c>
      <c r="J51" s="27">
        <v>29.25</v>
      </c>
      <c r="K51" s="27">
        <v>25.5</v>
      </c>
      <c r="L51" s="27">
        <v>32.5</v>
      </c>
      <c r="M51" s="27">
        <v>33.5</v>
      </c>
      <c r="N51" s="27">
        <v>36.5</v>
      </c>
      <c r="O51" s="30">
        <v>34.25</v>
      </c>
      <c r="P51" s="30">
        <v>34.25</v>
      </c>
      <c r="Q51" s="30">
        <v>28.5</v>
      </c>
      <c r="R51" s="30">
        <v>0</v>
      </c>
      <c r="S51" s="10">
        <v>25.5</v>
      </c>
      <c r="T51" s="10">
        <v>34.25</v>
      </c>
      <c r="U51" s="10">
        <v>35</v>
      </c>
      <c r="V51" s="10">
        <v>33.5</v>
      </c>
      <c r="W51" s="10">
        <v>23.5</v>
      </c>
      <c r="X51" s="10">
        <v>34.5</v>
      </c>
      <c r="Y51" s="10">
        <v>22.75</v>
      </c>
      <c r="Z51" s="10"/>
      <c r="AA51" s="10">
        <v>35.75</v>
      </c>
      <c r="AB51" s="10">
        <v>34.75</v>
      </c>
      <c r="AC51" s="10">
        <v>34</v>
      </c>
      <c r="AD51" s="10">
        <v>35.25</v>
      </c>
      <c r="AE51" s="10">
        <v>35.25</v>
      </c>
      <c r="AF51" s="10"/>
      <c r="AG51" s="10"/>
      <c r="AH51" s="10"/>
      <c r="AI51" s="10"/>
      <c r="AJ51" s="10"/>
      <c r="AK51" s="10">
        <v>35.75</v>
      </c>
      <c r="AL51" s="10">
        <v>35.75</v>
      </c>
      <c r="AM51" s="20">
        <v>35.75</v>
      </c>
      <c r="AN51" s="20">
        <v>35.75</v>
      </c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845.5</v>
      </c>
    </row>
    <row ht="25" r="52" spans="1:54">
      <c r="A52" s="5" t="s">
        <v>49</v>
      </c>
      <c r="B52" s="25">
        <v>18</v>
      </c>
      <c r="C52" s="25">
        <v>30</v>
      </c>
      <c r="D52" s="27">
        <v>27</v>
      </c>
      <c r="E52" s="27">
        <v>0</v>
      </c>
      <c r="F52" s="37">
        <v>0</v>
      </c>
      <c r="G52" s="27">
        <v>0</v>
      </c>
      <c r="H52" s="27">
        <v>29</v>
      </c>
      <c r="I52" s="27">
        <v>30</v>
      </c>
      <c r="J52" s="27">
        <v>27</v>
      </c>
      <c r="K52" s="27">
        <v>21.25</v>
      </c>
      <c r="L52" s="27">
        <v>32.5</v>
      </c>
      <c r="M52" s="27">
        <v>28.5</v>
      </c>
      <c r="N52" s="27">
        <v>6.5</v>
      </c>
      <c r="O52" s="30">
        <v>35</v>
      </c>
      <c r="P52" s="30">
        <v>37.25</v>
      </c>
      <c r="Q52" s="30">
        <v>23.5</v>
      </c>
      <c r="R52" s="30">
        <v>24.25</v>
      </c>
      <c r="S52" s="10">
        <v>26</v>
      </c>
      <c r="T52" s="10">
        <v>34.25</v>
      </c>
      <c r="U52" s="10">
        <v>32</v>
      </c>
      <c r="V52" s="10">
        <v>30.25</v>
      </c>
      <c r="W52" s="10">
        <v>4</v>
      </c>
      <c r="X52" s="10">
        <v>36.75</v>
      </c>
      <c r="Y52" s="10">
        <v>27.5</v>
      </c>
      <c r="Z52" s="10">
        <v>3.5</v>
      </c>
      <c r="AA52" s="10">
        <v>33</v>
      </c>
      <c r="AB52" s="10">
        <v>38.25</v>
      </c>
      <c r="AC52" s="10">
        <v>31.75</v>
      </c>
      <c r="AD52" s="10">
        <v>30.25</v>
      </c>
      <c r="AE52" s="10">
        <v>30.25</v>
      </c>
      <c r="AF52" s="10"/>
      <c r="AG52" s="10"/>
      <c r="AH52" s="10"/>
      <c r="AI52" s="10"/>
      <c r="AJ52" s="10"/>
      <c r="AK52" s="10"/>
      <c r="AL52" s="10"/>
      <c r="AM52" s="20">
        <v>33.00</v>
      </c>
      <c r="AN52" s="20">
        <v>33.00</v>
      </c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690.75</v>
      </c>
    </row>
    <row ht="25" r="53" spans="1:54">
      <c r="A53" s="5" t="s">
        <v>15</v>
      </c>
      <c r="B53" s="25">
        <v>16</v>
      </c>
      <c r="C53" s="25">
        <v>38.5</v>
      </c>
      <c r="D53" s="27">
        <v>41</v>
      </c>
      <c r="E53" s="27">
        <v>40</v>
      </c>
      <c r="F53">
        <v>40.5</v>
      </c>
      <c r="G53" s="27">
        <v>42</v>
      </c>
      <c r="H53" s="27">
        <v>28</v>
      </c>
      <c r="I53" s="27">
        <v>40.25</v>
      </c>
      <c r="J53" s="27">
        <v>36</v>
      </c>
      <c r="K53" s="27">
        <v>30</v>
      </c>
      <c r="L53" s="27">
        <v>8</v>
      </c>
      <c r="M53" s="27">
        <v>39.5</v>
      </c>
      <c r="N53" s="27">
        <v>0</v>
      </c>
      <c r="O53" s="30">
        <v>41.75</v>
      </c>
      <c r="P53" s="30">
        <v>39</v>
      </c>
      <c r="Q53" s="30">
        <v>32</v>
      </c>
      <c r="R53" s="30">
        <v>32</v>
      </c>
      <c r="S53" s="10">
        <v>32</v>
      </c>
      <c r="T53" s="10">
        <v>40</v>
      </c>
      <c r="U53" s="10">
        <v>40</v>
      </c>
      <c r="V53" s="10">
        <v>32</v>
      </c>
      <c r="W53" s="10">
        <v>24</v>
      </c>
      <c r="X53" s="10">
        <v>40</v>
      </c>
      <c r="Y53" s="10">
        <v>32.75</v>
      </c>
      <c r="Z53" s="10">
        <v>24</v>
      </c>
      <c r="AA53" s="10">
        <v>40</v>
      </c>
      <c r="AB53" s="10"/>
      <c r="AC53" s="10"/>
      <c r="AD53" s="10">
        <v>24.5</v>
      </c>
      <c r="AE53" s="10">
        <v>24.50</v>
      </c>
      <c r="AF53" s="10"/>
      <c r="AG53" s="10"/>
      <c r="AH53" s="10"/>
      <c r="AI53" s="10"/>
      <c r="AJ53" s="10"/>
      <c r="AK53" s="10">
        <v>40.00</v>
      </c>
      <c r="AL53" s="10">
        <v>40.00</v>
      </c>
      <c r="AM53" s="20">
        <v>40.00</v>
      </c>
      <c r="AN53" s="20">
        <v>40.00</v>
      </c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865.75</v>
      </c>
    </row>
    <row r="54" spans="1:54">
      <c r="A54" s="7" t="s">
        <v>16</v>
      </c>
      <c r="B54" s="14">
        <f t="shared" ref="B54:AG54" si="14">SUM(B51:B53)</f>
        <v>34</v>
      </c>
      <c r="C54" s="14">
        <f t="shared" si="14"/>
        <v>104.5</v>
      </c>
      <c r="D54" s="14">
        <f t="shared" si="14"/>
        <v>104</v>
      </c>
      <c r="E54" s="14">
        <f t="shared" si="14"/>
        <v>76</v>
      </c>
      <c r="F54" s="14">
        <f t="shared" si="14"/>
        <v>76</v>
      </c>
      <c r="G54" s="14">
        <f t="shared" si="14"/>
        <v>75.5</v>
      </c>
      <c r="H54" s="14">
        <f t="shared" si="14"/>
        <v>89.5</v>
      </c>
      <c r="I54" s="14">
        <f t="shared" si="14"/>
        <v>103.25</v>
      </c>
      <c r="J54" s="14">
        <f t="shared" si="14"/>
        <v>92.25</v>
      </c>
      <c r="K54" s="14">
        <f t="shared" si="14"/>
        <v>76.75</v>
      </c>
      <c r="L54" s="14">
        <f t="shared" si="14"/>
        <v>73</v>
      </c>
      <c r="M54" s="14">
        <f t="shared" si="14"/>
        <v>101.5</v>
      </c>
      <c r="N54" s="14">
        <f t="shared" si="14"/>
        <v>43</v>
      </c>
      <c r="O54" s="14">
        <f t="shared" si="14"/>
        <v>111</v>
      </c>
      <c r="P54" s="14">
        <f t="shared" si="14"/>
        <v>110.5</v>
      </c>
      <c r="Q54" s="14">
        <f t="shared" si="14"/>
        <v>84</v>
      </c>
      <c r="R54" s="14">
        <f t="shared" si="14"/>
        <v>56.25</v>
      </c>
      <c r="S54" s="14">
        <f t="shared" si="14"/>
        <v>83.5</v>
      </c>
      <c r="T54" s="14">
        <f t="shared" si="14"/>
        <v>108.5</v>
      </c>
      <c r="U54" s="14">
        <f t="shared" si="14"/>
        <v>107</v>
      </c>
      <c r="V54" s="14">
        <f t="shared" si="14"/>
        <v>95.75</v>
      </c>
      <c r="W54" s="14">
        <f t="shared" si="14"/>
        <v>51.5</v>
      </c>
      <c r="X54" s="14">
        <f t="shared" si="14"/>
        <v>111.25</v>
      </c>
      <c r="Y54" s="14">
        <f t="shared" si="14"/>
        <v>83</v>
      </c>
      <c r="Z54" s="14">
        <f t="shared" si="14"/>
        <v>27.5</v>
      </c>
      <c r="AA54" s="14">
        <f t="shared" si="14"/>
        <v>108.75</v>
      </c>
      <c r="AB54" s="14">
        <f t="shared" si="14"/>
        <v>73</v>
      </c>
      <c r="AC54" s="14">
        <f t="shared" si="14"/>
        <v>65.75</v>
      </c>
      <c r="AD54" s="14">
        <f t="shared" si="14"/>
        <v>75.5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2402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 t="str"/>
      <c r="BB55" s="6"/>
    </row>
    <row ht="25" r="56" spans="1:54">
      <c r="A56" s="5" t="s">
        <v>56</v>
      </c>
      <c r="B56" s="24">
        <v>3.25</v>
      </c>
      <c r="C56" s="24">
        <v>37</v>
      </c>
      <c r="D56" s="26">
        <v>30</v>
      </c>
      <c r="E56" s="26">
        <v>0</v>
      </c>
      <c r="F56" s="26">
        <v>0</v>
      </c>
      <c r="G56" s="26">
        <v>0</v>
      </c>
      <c r="H56" s="26">
        <v>0</v>
      </c>
      <c r="I56" s="26">
        <v>29</v>
      </c>
      <c r="J56" s="26">
        <v>24.25</v>
      </c>
      <c r="K56" s="26">
        <v>7.75</v>
      </c>
      <c r="L56" s="26">
        <v>14.25</v>
      </c>
      <c r="M56" s="26">
        <v>23</v>
      </c>
      <c r="N56" s="26">
        <v>22</v>
      </c>
      <c r="O56" s="29">
        <v>24.25</v>
      </c>
      <c r="P56" s="29">
        <v>23.25</v>
      </c>
      <c r="Q56" s="29">
        <v>26.25</v>
      </c>
      <c r="R56" s="29">
        <v>27.75</v>
      </c>
      <c r="S56" s="6">
        <v>30.5</v>
      </c>
      <c r="T56" s="6">
        <v>14</v>
      </c>
      <c r="U56" s="6">
        <v>0</v>
      </c>
      <c r="V56" s="6">
        <v>0</v>
      </c>
      <c r="W56" s="6">
        <v>0</v>
      </c>
      <c r="X56" s="6">
        <v>0</v>
      </c>
      <c r="Y56" s="6"/>
      <c r="Z56" s="6">
        <v>23.75</v>
      </c>
      <c r="AA56" s="6">
        <v>32.75</v>
      </c>
      <c r="AB56" s="6">
        <v>31</v>
      </c>
      <c r="AC56" s="6">
        <v>13.75</v>
      </c>
      <c r="AD56" s="6"/>
      <c r="AE56" s="6"/>
      <c r="AF56" s="6"/>
      <c r="AG56" s="6"/>
      <c r="AH56" s="6"/>
      <c r="AI56" s="6"/>
      <c r="AJ56" s="6"/>
      <c r="AK56" s="6">
        <v>32.75</v>
      </c>
      <c r="AL56" s="6">
        <v>32.75</v>
      </c>
      <c r="AM56" s="19">
        <v>32.75</v>
      </c>
      <c r="AN56" s="37">
        <v>32.75</v>
      </c>
      <c r="AO56" s="37"/>
      <c r="AP56" s="37"/>
      <c r="BB56" s="23">
        <f>SUM(B56:BA56)</f>
        <v>437.75</v>
      </c>
    </row>
    <row ht="25" r="57" spans="1:54">
      <c r="A57" s="129" t="s">
        <v>17</v>
      </c>
      <c r="B57" s="24">
        <v>0</v>
      </c>
      <c r="C57" s="24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8.5</v>
      </c>
      <c r="L57" s="26">
        <v>16</v>
      </c>
      <c r="M57" s="26">
        <v>20</v>
      </c>
      <c r="N57" s="26">
        <v>20</v>
      </c>
      <c r="O57" s="29">
        <v>20</v>
      </c>
      <c r="P57" s="29">
        <v>20</v>
      </c>
      <c r="Q57" s="29">
        <v>5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 t="str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109.5</v>
      </c>
    </row>
    <row r="58" spans="1:54">
      <c r="A58" s="7" t="s">
        <v>18</v>
      </c>
      <c r="B58" s="14">
        <f t="shared" ref="B58:AG58" si="16">SUM(B56:B57)</f>
        <v>3.25</v>
      </c>
      <c r="C58" s="14">
        <f t="shared" si="16"/>
        <v>37</v>
      </c>
      <c r="D58" s="14">
        <f t="shared" si="16"/>
        <v>30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29</v>
      </c>
      <c r="J58" s="14">
        <f t="shared" si="16"/>
        <v>24.25</v>
      </c>
      <c r="K58" s="14">
        <f t="shared" si="16"/>
        <v>16.25</v>
      </c>
      <c r="L58" s="14">
        <f t="shared" si="16"/>
        <v>30.25</v>
      </c>
      <c r="M58" s="14">
        <f t="shared" si="16"/>
        <v>43</v>
      </c>
      <c r="N58" s="14">
        <f t="shared" si="16"/>
        <v>42</v>
      </c>
      <c r="O58" s="14">
        <f t="shared" si="16"/>
        <v>44.25</v>
      </c>
      <c r="P58" s="14">
        <f t="shared" si="16"/>
        <v>43.25</v>
      </c>
      <c r="Q58" s="14">
        <f t="shared" si="16"/>
        <v>31.25</v>
      </c>
      <c r="R58" s="14">
        <f t="shared" si="16"/>
        <v>27.75</v>
      </c>
      <c r="S58" s="14">
        <f t="shared" si="16"/>
        <v>30.5</v>
      </c>
      <c r="T58" s="14">
        <f t="shared" si="16"/>
        <v>14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23.75</v>
      </c>
      <c r="AA58" s="14">
        <f t="shared" si="16"/>
        <v>32.75</v>
      </c>
      <c r="AB58" s="14">
        <f t="shared" si="16"/>
        <v>31</v>
      </c>
      <c r="AC58" s="14">
        <f t="shared" si="16"/>
        <v>13.75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547.25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 t="str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0</v>
      </c>
      <c r="C60" s="24">
        <v>14</v>
      </c>
      <c r="D60" s="26">
        <v>14.5</v>
      </c>
      <c r="E60" s="26">
        <v>5</v>
      </c>
      <c r="F60">
        <v>15</v>
      </c>
      <c r="G60" s="26">
        <v>16.5</v>
      </c>
      <c r="H60" s="26">
        <v>11</v>
      </c>
      <c r="I60" s="26">
        <v>8</v>
      </c>
      <c r="J60" s="26">
        <v>2</v>
      </c>
      <c r="K60" s="26">
        <v>3</v>
      </c>
      <c r="L60" s="26">
        <v>6.5</v>
      </c>
      <c r="M60" s="26">
        <v>10.5</v>
      </c>
      <c r="N60" s="26">
        <v>3</v>
      </c>
      <c r="O60" s="29">
        <v>9.5</v>
      </c>
      <c r="P60" s="29">
        <v>11.5</v>
      </c>
      <c r="Q60" s="29">
        <v>6.5</v>
      </c>
      <c r="R60" s="29">
        <v>4</v>
      </c>
      <c r="S60" s="23">
        <v>13</v>
      </c>
      <c r="T60" s="23">
        <v>11.5</v>
      </c>
      <c r="U60" s="23">
        <v>7</v>
      </c>
      <c r="V60" s="23">
        <v>17.5</v>
      </c>
      <c r="W60" s="23">
        <v>8.5</v>
      </c>
      <c r="X60" s="23">
        <v>12.5</v>
      </c>
      <c r="Y60">
        <v>8</v>
      </c>
      <c r="Z60">
        <v>13</v>
      </c>
      <c r="AA60">
        <v>10</v>
      </c>
      <c r="AC60">
        <v>9</v>
      </c>
      <c r="AJ60" s="37"/>
      <c r="AK60" s="10">
        <v>10.00</v>
      </c>
      <c r="AL60" s="10">
        <v>10.00</v>
      </c>
      <c r="AM60" s="106">
        <v>10.00</v>
      </c>
      <c r="AN60" s="106">
        <v>10.00</v>
      </c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250.5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30</v>
      </c>
      <c r="N61" s="26">
        <v>15</v>
      </c>
      <c r="O61" s="29">
        <v>18.5</v>
      </c>
      <c r="P61" s="29">
        <v>11</v>
      </c>
      <c r="Q61" s="29">
        <v>1.5</v>
      </c>
      <c r="R61" s="29">
        <v>4.75</v>
      </c>
      <c r="S61" s="23">
        <v>2.75</v>
      </c>
      <c r="T61" s="23">
        <v>6</v>
      </c>
      <c r="U61" s="23">
        <v>13.25</v>
      </c>
      <c r="V61" s="23">
        <v>3</v>
      </c>
      <c r="W61" s="23">
        <v>4.5</v>
      </c>
      <c r="X61" s="23">
        <v>9.5</v>
      </c>
      <c r="Y61">
        <v>6.5</v>
      </c>
      <c r="AA61">
        <v>20</v>
      </c>
      <c r="AB61">
        <v>9</v>
      </c>
      <c r="AC61">
        <v>4.5</v>
      </c>
      <c r="AD61">
        <v>3</v>
      </c>
      <c r="AE61">
        <v>3.00</v>
      </c>
      <c r="AJ61" s="37"/>
      <c r="AK61" s="10">
        <v>20.00</v>
      </c>
      <c r="AL61" s="10">
        <v>20.00</v>
      </c>
      <c r="AM61" s="106">
        <v>20.00</v>
      </c>
      <c r="AN61" s="106">
        <v>20.00</v>
      </c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27.5</v>
      </c>
      <c r="P62" s="29">
        <v>18.75</v>
      </c>
      <c r="Q62" s="29">
        <v>19.5</v>
      </c>
      <c r="R62" s="29">
        <v>27</v>
      </c>
      <c r="S62" s="23">
        <v>19</v>
      </c>
      <c r="T62" s="23">
        <v>16.25</v>
      </c>
      <c r="U62" s="23">
        <v>27.25</v>
      </c>
      <c r="V62" s="23">
        <v>20.25</v>
      </c>
      <c r="W62" s="23">
        <v>11.5</v>
      </c>
      <c r="X62" s="23">
        <v>9.5</v>
      </c>
      <c r="Y62">
        <v>12.25</v>
      </c>
      <c r="Z62">
        <v>7.25</v>
      </c>
      <c r="AA62">
        <v>18.5</v>
      </c>
      <c r="AB62">
        <v>19.25</v>
      </c>
      <c r="AC62">
        <v>15</v>
      </c>
      <c r="AD62">
        <v>11.25</v>
      </c>
      <c r="AE62">
        <v>11.25</v>
      </c>
      <c r="AJ62" s="37"/>
      <c r="AK62" s="10">
        <v>18.50</v>
      </c>
      <c r="AL62" s="10">
        <v>18.50</v>
      </c>
      <c r="AM62" s="106">
        <v>18.50</v>
      </c>
      <c r="AN62" s="106">
        <v>18.50</v>
      </c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10.5</v>
      </c>
      <c r="C63" s="24">
        <v>8</v>
      </c>
      <c r="D63" s="26">
        <v>9</v>
      </c>
      <c r="E63" s="26">
        <v>11.5</v>
      </c>
      <c r="F63">
        <v>16</v>
      </c>
      <c r="G63" s="26">
        <v>4</v>
      </c>
      <c r="H63" s="26">
        <v>4</v>
      </c>
      <c r="I63" s="26">
        <v>9.5</v>
      </c>
      <c r="J63" s="26">
        <v>13.5</v>
      </c>
      <c r="K63" s="26">
        <v>5</v>
      </c>
      <c r="L63" s="26">
        <v>16</v>
      </c>
      <c r="M63" s="26">
        <v>13.5</v>
      </c>
      <c r="N63" s="116"/>
      <c r="O63" s="119"/>
      <c r="P63" s="119"/>
      <c r="Q63" s="119"/>
      <c r="R63" s="119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J63" s="37"/>
      <c r="AM63" s="106" t="str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120.5</v>
      </c>
    </row>
    <row ht="25" r="64" spans="1:54">
      <c r="A64" s="5" t="s">
        <v>53</v>
      </c>
      <c r="B64" s="24">
        <v>0</v>
      </c>
      <c r="C64" s="24">
        <v>4.5</v>
      </c>
      <c r="D64" s="26">
        <v>5</v>
      </c>
      <c r="E64" s="26">
        <v>2.5</v>
      </c>
      <c r="F64">
        <v>2</v>
      </c>
      <c r="G64" s="26">
        <v>4</v>
      </c>
      <c r="H64" s="26">
        <v>6.5</v>
      </c>
      <c r="I64" s="26">
        <v>5</v>
      </c>
      <c r="J64" s="26">
        <v>2</v>
      </c>
      <c r="K64" s="26">
        <v>1.5</v>
      </c>
      <c r="L64" s="26">
        <v>4</v>
      </c>
      <c r="M64" s="26">
        <v>5</v>
      </c>
      <c r="N64" s="26">
        <v>7.5</v>
      </c>
      <c r="O64" s="29">
        <v>15.5</v>
      </c>
      <c r="P64" s="29">
        <v>8</v>
      </c>
      <c r="Q64" s="29">
        <v>3</v>
      </c>
      <c r="R64" s="29">
        <v>7</v>
      </c>
      <c r="S64" s="23">
        <v>6.5</v>
      </c>
      <c r="T64" s="23">
        <v>19.5</v>
      </c>
      <c r="U64" s="23">
        <v>8.5</v>
      </c>
      <c r="V64" s="23">
        <v>19.5</v>
      </c>
      <c r="W64" s="23">
        <v>11</v>
      </c>
      <c r="X64" s="23">
        <v>13.25</v>
      </c>
      <c r="Y64">
        <v>7</v>
      </c>
      <c r="Z64">
        <v>10.5</v>
      </c>
      <c r="AA64">
        <v>25.5</v>
      </c>
      <c r="AB64">
        <v>16.5</v>
      </c>
      <c r="AC64">
        <v>18</v>
      </c>
      <c r="AD64">
        <v>16</v>
      </c>
      <c r="AE64">
        <v>16.00</v>
      </c>
      <c r="AJ64" s="37"/>
      <c r="AK64">
        <v>25.50</v>
      </c>
      <c r="AL64">
        <v>25.50</v>
      </c>
      <c r="AM64" s="106">
        <v>25.50</v>
      </c>
      <c r="AN64" s="106">
        <v>25.50</v>
      </c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254.75</v>
      </c>
    </row>
    <row ht="25" r="65" spans="1:54">
      <c r="A65" s="5" t="s">
        <v>54</v>
      </c>
      <c r="B65" s="24">
        <v>14</v>
      </c>
      <c r="C65" s="24">
        <v>7</v>
      </c>
      <c r="D65" s="26">
        <v>6</v>
      </c>
      <c r="E65" s="26">
        <v>8</v>
      </c>
      <c r="F65">
        <v>3.5</v>
      </c>
      <c r="G65" s="26">
        <v>3</v>
      </c>
      <c r="H65" s="26">
        <v>3</v>
      </c>
      <c r="I65" s="26">
        <v>2</v>
      </c>
      <c r="J65" s="26">
        <v>0</v>
      </c>
      <c r="K65" s="26">
        <v>0</v>
      </c>
      <c r="L65" s="26">
        <v>2</v>
      </c>
      <c r="M65" s="26">
        <v>2</v>
      </c>
      <c r="N65" s="26">
        <v>7</v>
      </c>
      <c r="O65" s="29">
        <v>16</v>
      </c>
      <c r="P65" s="29">
        <v>7</v>
      </c>
      <c r="Q65" s="29">
        <v>2</v>
      </c>
      <c r="R65" s="29">
        <v>3.5</v>
      </c>
      <c r="S65" s="23">
        <v>2</v>
      </c>
      <c r="T65" s="23">
        <v>14</v>
      </c>
      <c r="U65" s="23">
        <v>16.5</v>
      </c>
      <c r="V65" s="23">
        <v>0</v>
      </c>
      <c r="W65" s="23">
        <v>14</v>
      </c>
      <c r="X65" s="23">
        <v>13.5</v>
      </c>
      <c r="Y65">
        <v>5</v>
      </c>
      <c r="Z65">
        <v>5</v>
      </c>
      <c r="AA65">
        <v>15</v>
      </c>
      <c r="AB65">
        <v>21.5</v>
      </c>
      <c r="AC65">
        <v>9.5</v>
      </c>
      <c r="AD65">
        <v>7.5</v>
      </c>
      <c r="AE65">
        <v>7.50</v>
      </c>
      <c r="AJ65" s="37"/>
      <c r="AK65">
        <v>15.00</v>
      </c>
      <c r="AL65">
        <v>15.00</v>
      </c>
      <c r="AM65" s="106">
        <v>15.00</v>
      </c>
      <c r="AN65" s="106">
        <v>15.00</v>
      </c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209.5</v>
      </c>
    </row>
    <row r="66" spans="1:54">
      <c r="A66" s="7" t="s">
        <v>55</v>
      </c>
      <c r="B66" s="14">
        <f t="shared" ref="B66:AG66" si="18">SUM(B60:B65)</f>
        <v>24.5</v>
      </c>
      <c r="C66" s="14">
        <f t="shared" si="18"/>
        <v>33.5</v>
      </c>
      <c r="D66" s="14">
        <f t="shared" si="18"/>
        <v>34.5</v>
      </c>
      <c r="E66" s="14">
        <f t="shared" si="18"/>
        <v>27</v>
      </c>
      <c r="F66" s="14">
        <f t="shared" si="18"/>
        <v>36.5</v>
      </c>
      <c r="G66" s="14">
        <f t="shared" si="18"/>
        <v>27.5</v>
      </c>
      <c r="H66" s="14">
        <f t="shared" si="18"/>
        <v>24.5</v>
      </c>
      <c r="I66" s="14">
        <f t="shared" si="18"/>
        <v>24.5</v>
      </c>
      <c r="J66" s="14">
        <f t="shared" si="18"/>
        <v>17.5</v>
      </c>
      <c r="K66" s="14">
        <f t="shared" si="18"/>
        <v>9.5</v>
      </c>
      <c r="L66" s="14">
        <f t="shared" si="18"/>
        <v>28.5</v>
      </c>
      <c r="M66" s="14">
        <f t="shared" si="18"/>
        <v>61</v>
      </c>
      <c r="N66" s="14">
        <f t="shared" si="18"/>
        <v>32.5</v>
      </c>
      <c r="O66" s="14">
        <f t="shared" si="18"/>
        <v>87</v>
      </c>
      <c r="P66" s="14">
        <f t="shared" si="18"/>
        <v>56.25</v>
      </c>
      <c r="Q66" s="14">
        <f t="shared" si="18"/>
        <v>32.5</v>
      </c>
      <c r="R66" s="14">
        <f t="shared" si="18"/>
        <v>46.25</v>
      </c>
      <c r="S66" s="14">
        <f t="shared" si="18"/>
        <v>43.25</v>
      </c>
      <c r="T66" s="14">
        <f t="shared" si="18"/>
        <v>67.25</v>
      </c>
      <c r="U66" s="14">
        <f t="shared" si="18"/>
        <v>72.5</v>
      </c>
      <c r="V66" s="14">
        <f t="shared" si="18"/>
        <v>60.25</v>
      </c>
      <c r="W66" s="14">
        <f t="shared" si="18"/>
        <v>49.5</v>
      </c>
      <c r="X66" s="14">
        <f t="shared" si="18"/>
        <v>58.25</v>
      </c>
      <c r="Y66" s="14">
        <f t="shared" si="18"/>
        <v>38.75</v>
      </c>
      <c r="Z66" s="14">
        <f t="shared" si="18"/>
        <v>35.75</v>
      </c>
      <c r="AA66" s="14">
        <f t="shared" si="18"/>
        <v>89</v>
      </c>
      <c r="AB66" s="14">
        <f t="shared" si="18"/>
        <v>66.25</v>
      </c>
      <c r="AC66" s="14">
        <f t="shared" si="18"/>
        <v>56</v>
      </c>
      <c r="AD66" s="14">
        <f t="shared" si="18"/>
        <v>36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835.25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244.5</v>
      </c>
      <c r="C68" s="15">
        <f t="shared" si="20"/>
        <v>460.5</v>
      </c>
      <c r="D68" s="15">
        <f t="shared" si="20"/>
        <v>393.5</v>
      </c>
      <c r="E68" s="15">
        <f t="shared" si="20"/>
        <v>333</v>
      </c>
      <c r="F68" s="15">
        <f t="shared" si="20"/>
        <v>307.75</v>
      </c>
      <c r="G68" s="15">
        <f t="shared" si="20"/>
        <v>318.5</v>
      </c>
      <c r="H68" s="15">
        <f t="shared" si="20"/>
        <v>352.75</v>
      </c>
      <c r="I68" s="15">
        <f t="shared" si="20"/>
        <v>386.25</v>
      </c>
      <c r="J68" s="15">
        <f t="shared" si="20"/>
        <v>368.6</v>
      </c>
      <c r="K68" s="15">
        <f t="shared" si="20"/>
        <v>218.75</v>
      </c>
      <c r="L68" s="15">
        <f t="shared" si="20"/>
        <v>293.25</v>
      </c>
      <c r="M68" s="15">
        <f t="shared" si="20"/>
        <v>372</v>
      </c>
      <c r="N68" s="15">
        <f t="shared" si="20"/>
        <v>292.75</v>
      </c>
      <c r="O68" s="15">
        <f t="shared" si="20"/>
        <v>427.75</v>
      </c>
      <c r="P68" s="15">
        <f t="shared" si="20"/>
        <v>528</v>
      </c>
      <c r="Q68" s="15">
        <f t="shared" si="20"/>
        <v>329.5</v>
      </c>
      <c r="R68" s="15">
        <f t="shared" si="20"/>
        <v>349.42</v>
      </c>
      <c r="S68" s="15">
        <f t="shared" si="20"/>
        <v>340.25</v>
      </c>
      <c r="T68" s="15">
        <f t="shared" si="20"/>
        <v>454.75</v>
      </c>
      <c r="U68" s="15">
        <f t="shared" si="20"/>
        <v>523.4</v>
      </c>
      <c r="V68" s="15">
        <f t="shared" si="20"/>
        <v>395.25</v>
      </c>
      <c r="W68" s="15">
        <f t="shared" si="20"/>
        <v>250.25</v>
      </c>
      <c r="X68" s="15">
        <f t="shared" si="20"/>
        <v>380</v>
      </c>
      <c r="Y68" s="15">
        <f t="shared" si="20"/>
        <v>363.75</v>
      </c>
      <c r="Z68" s="15">
        <f t="shared" si="20"/>
        <v>305.5</v>
      </c>
      <c r="AA68" s="15">
        <f t="shared" si="20"/>
        <v>680</v>
      </c>
      <c r="AB68" s="15">
        <f t="shared" si="20"/>
        <v>621.75</v>
      </c>
      <c r="AC68" s="15">
        <f t="shared" si="20"/>
        <v>416.5</v>
      </c>
      <c r="AD68" s="15">
        <f t="shared" si="20"/>
        <v>294.5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9329.68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3" zoomScaleNormal="93" zoomScalePageLayoutView="120" workbookViewId="0">
      <pane activePane="bottomRight" state="frozenSplit" topLeftCell="AK27" xSplit="1" ySplit="6"/>
      <selection activeCell="J1" pane="topRight" sqref="J1"/>
      <selection activeCell="A21" pane="bottomLeft" sqref="A21"/>
      <selection activeCell="BC39" pane="bottomRight" sqref="BC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 t="str">
        <v>29.07-04.08.19</v>
      </c>
      <c r="AG2" s="1" t="str">
        <v>05.08-11.08.19</v>
      </c>
      <c r="AH2" s="1" t="str">
        <v>12.08-18.08.19</v>
      </c>
      <c r="AI2" s="1" t="str">
        <v>19.08-25.08.19</v>
      </c>
      <c r="AJ2" s="1" t="str">
        <v>26.08-01.09.19</v>
      </c>
      <c r="AK2" s="1" t="str">
        <v>02.09-08.09.19</v>
      </c>
      <c r="AL2" s="1" t="str">
        <v>09.09-15.09.19</v>
      </c>
      <c r="AM2" s="1" t="str">
        <v>16.09-22.09.19</v>
      </c>
      <c r="AN2" s="18" t="str">
        <v>23.09-29.09.19</v>
      </c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>
      <c r="AM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M7" t="str"/>
    </row>
    <row ht="25" r="8" spans="1:54">
      <c r="A8" s="5" t="s">
        <v>104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6">
        <v>0</v>
      </c>
      <c r="L8" s="26">
        <v>0</v>
      </c>
      <c r="M8" s="26">
        <v>0</v>
      </c>
      <c r="N8" s="26">
        <v>0</v>
      </c>
      <c r="O8" s="29">
        <v>0</v>
      </c>
      <c r="P8" s="29">
        <v>0</v>
      </c>
      <c r="Q8" s="29">
        <v>0</v>
      </c>
      <c r="R8" s="29">
        <v>0</v>
      </c>
      <c r="S8" s="6">
        <v>32</v>
      </c>
      <c r="T8" s="6">
        <v>40</v>
      </c>
      <c r="U8" s="6">
        <v>0</v>
      </c>
      <c r="V8" s="6">
        <v>0</v>
      </c>
      <c r="W8" s="6">
        <v>0</v>
      </c>
      <c r="X8" s="6">
        <v>0</v>
      </c>
      <c r="Y8" s="6"/>
      <c r="Z8" s="6">
        <v>8</v>
      </c>
      <c r="AA8" s="6"/>
      <c r="AB8" s="6"/>
      <c r="AC8" s="6"/>
      <c r="AD8" s="6">
        <v>8</v>
      </c>
      <c r="AE8" s="6">
        <v>8.00</v>
      </c>
      <c r="AF8" s="6"/>
      <c r="AG8" s="6"/>
      <c r="AH8" s="6"/>
      <c r="AI8" s="6"/>
      <c r="AJ8" s="6"/>
      <c r="AK8" s="6"/>
      <c r="AL8" s="6"/>
      <c r="AM8" s="19" t="str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88</v>
      </c>
    </row>
    <row ht="25" r="9" spans="1:54">
      <c r="A9" s="28" t="s">
        <v>41</v>
      </c>
      <c r="B9" s="24">
        <v>0</v>
      </c>
      <c r="C9" s="24">
        <v>0</v>
      </c>
      <c r="D9" s="26">
        <v>8</v>
      </c>
      <c r="E9" s="26">
        <v>0</v>
      </c>
      <c r="F9" s="26">
        <v>0</v>
      </c>
      <c r="G9" s="26">
        <v>4</v>
      </c>
      <c r="H9" s="26">
        <v>0</v>
      </c>
      <c r="I9" s="26">
        <v>0</v>
      </c>
      <c r="J9" s="26">
        <v>8</v>
      </c>
      <c r="K9" s="26">
        <v>0</v>
      </c>
      <c r="L9" s="26">
        <v>0</v>
      </c>
      <c r="M9" s="26">
        <v>0</v>
      </c>
      <c r="N9" s="26">
        <v>0</v>
      </c>
      <c r="O9" s="29">
        <v>0</v>
      </c>
      <c r="P9" s="29">
        <v>0</v>
      </c>
      <c r="Q9" s="29">
        <v>0</v>
      </c>
      <c r="R9" s="29">
        <v>0</v>
      </c>
      <c r="S9" s="6">
        <v>16</v>
      </c>
      <c r="T9" s="6">
        <v>0</v>
      </c>
      <c r="U9" s="6">
        <v>0</v>
      </c>
      <c r="V9" s="6">
        <v>8</v>
      </c>
      <c r="W9" s="6">
        <v>32</v>
      </c>
      <c r="X9" s="6">
        <v>40</v>
      </c>
      <c r="Y9" s="6">
        <v>32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 t="str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148</v>
      </c>
    </row>
    <row r="10" spans="1:54">
      <c r="A10" s="7" t="s">
        <v>5</v>
      </c>
      <c r="B10" s="14">
        <f t="shared" ref="B10:AG10" si="1">SUM(B8:B9)</f>
        <v>0</v>
      </c>
      <c r="C10" s="14">
        <f t="shared" si="1"/>
        <v>0</v>
      </c>
      <c r="D10" s="14">
        <f t="shared" si="1"/>
        <v>8</v>
      </c>
      <c r="E10" s="14">
        <f t="shared" si="1"/>
        <v>0</v>
      </c>
      <c r="F10" s="14">
        <f t="shared" si="1"/>
        <v>0</v>
      </c>
      <c r="G10" s="14">
        <f t="shared" si="1"/>
        <v>4</v>
      </c>
      <c r="H10" s="14">
        <f t="shared" si="1"/>
        <v>0</v>
      </c>
      <c r="I10" s="14">
        <f t="shared" si="1"/>
        <v>0</v>
      </c>
      <c r="J10" s="14">
        <f t="shared" si="1"/>
        <v>8</v>
      </c>
      <c r="K10" s="14">
        <f t="shared" si="1"/>
        <v>0</v>
      </c>
      <c r="L10" s="14">
        <f t="shared" si="1"/>
        <v>0</v>
      </c>
      <c r="M10" s="14">
        <f t="shared" si="1"/>
        <v>0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14">
        <f t="shared" si="1"/>
        <v>0</v>
      </c>
      <c r="R10" s="14">
        <f t="shared" si="1"/>
        <v>0</v>
      </c>
      <c r="S10" s="14">
        <f t="shared" si="1"/>
        <v>48</v>
      </c>
      <c r="T10" s="14">
        <f t="shared" si="1"/>
        <v>40</v>
      </c>
      <c r="U10" s="14">
        <f t="shared" si="1"/>
        <v>0</v>
      </c>
      <c r="V10" s="14">
        <f t="shared" si="1"/>
        <v>8</v>
      </c>
      <c r="W10" s="14">
        <f t="shared" si="1"/>
        <v>32</v>
      </c>
      <c r="X10" s="14">
        <f t="shared" si="1"/>
        <v>40</v>
      </c>
      <c r="Y10" s="14">
        <f t="shared" si="1"/>
        <v>32</v>
      </c>
      <c r="Z10" s="14">
        <f t="shared" si="1"/>
        <v>8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8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236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 t="str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8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7">
        <v>8</v>
      </c>
      <c r="L12" s="27">
        <v>0</v>
      </c>
      <c r="M12" s="27">
        <v>0</v>
      </c>
      <c r="N12" s="27">
        <v>0</v>
      </c>
      <c r="O12" s="30">
        <v>32</v>
      </c>
      <c r="P12" s="30">
        <v>0</v>
      </c>
      <c r="Q12" s="30">
        <v>32</v>
      </c>
      <c r="R12" s="3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/>
      <c r="Z12" s="10"/>
      <c r="AA12" s="10"/>
      <c r="AB12" s="37"/>
      <c r="AC12" s="10"/>
      <c r="AD12" s="10">
        <v>40</v>
      </c>
      <c r="AE12" s="10">
        <v>40.00</v>
      </c>
      <c r="AF12" s="10"/>
      <c r="AG12" s="10"/>
      <c r="AH12" s="10"/>
      <c r="AI12" s="10"/>
      <c r="AJ12" s="10"/>
      <c r="AK12" s="10"/>
      <c r="AL12" s="10"/>
      <c r="AM12" s="20" t="str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120</v>
      </c>
    </row>
    <row ht="25"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8</v>
      </c>
      <c r="W13" s="10">
        <v>0</v>
      </c>
      <c r="X13" s="10">
        <v>0</v>
      </c>
      <c r="Y13" s="10"/>
      <c r="Z13" s="10"/>
      <c r="AA13" s="10">
        <v>24</v>
      </c>
      <c r="AB13" s="37"/>
      <c r="AC13" s="10"/>
      <c r="AD13" s="10"/>
      <c r="AE13" s="10"/>
      <c r="AF13" s="10"/>
      <c r="AG13" s="10"/>
      <c r="AH13" s="10"/>
      <c r="AI13" s="10"/>
      <c r="AJ13" s="10"/>
      <c r="AK13" s="10">
        <v>24.00</v>
      </c>
      <c r="AL13" s="10">
        <v>24.00</v>
      </c>
      <c r="AM13" s="20">
        <v>24.00</v>
      </c>
      <c r="AN13" s="20">
        <v>24.00</v>
      </c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8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7">
        <v>40</v>
      </c>
      <c r="K14" s="27">
        <v>0</v>
      </c>
      <c r="L14" s="27">
        <v>0</v>
      </c>
      <c r="M14" s="27">
        <v>0</v>
      </c>
      <c r="N14" s="27">
        <v>0</v>
      </c>
      <c r="O14" s="30">
        <v>0</v>
      </c>
      <c r="P14" s="30">
        <v>0</v>
      </c>
      <c r="Q14" s="30">
        <v>32</v>
      </c>
      <c r="R14" s="3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/>
      <c r="Z14" s="10">
        <v>8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0" t="str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88</v>
      </c>
    </row>
    <row ht="25" r="15" spans="1:54">
      <c r="A15" s="5" t="s">
        <v>107</v>
      </c>
      <c r="B15" s="25">
        <v>24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7">
        <v>8</v>
      </c>
      <c r="K15" s="27">
        <v>0</v>
      </c>
      <c r="L15" s="27">
        <v>0</v>
      </c>
      <c r="M15" s="27">
        <v>0</v>
      </c>
      <c r="N15" s="27">
        <v>40</v>
      </c>
      <c r="O15" s="30">
        <v>0</v>
      </c>
      <c r="P15" s="30">
        <v>0</v>
      </c>
      <c r="Q15" s="30">
        <v>0</v>
      </c>
      <c r="R15" s="3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8</v>
      </c>
      <c r="Z15" s="10">
        <v>8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 t="str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120</v>
      </c>
    </row>
    <row ht="25" r="16" spans="1:54">
      <c r="A16" s="5" t="s">
        <v>108</v>
      </c>
      <c r="B16" s="25">
        <v>24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30">
        <v>0</v>
      </c>
      <c r="P16" s="30">
        <v>0</v>
      </c>
      <c r="Q16" s="30">
        <v>0</v>
      </c>
      <c r="R16" s="30">
        <v>32</v>
      </c>
      <c r="S16" s="10">
        <v>0</v>
      </c>
      <c r="T16" s="10">
        <v>0</v>
      </c>
      <c r="U16" s="10">
        <v>0</v>
      </c>
      <c r="V16" s="10">
        <v>0</v>
      </c>
      <c r="W16" s="10">
        <v>8</v>
      </c>
      <c r="X16" s="10">
        <v>0</v>
      </c>
      <c r="Y16" s="10">
        <v>32</v>
      </c>
      <c r="Z16" s="10">
        <v>8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 t="str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104</v>
      </c>
    </row>
    <row ht="25" r="17" spans="1:54">
      <c r="A17" s="5" t="s">
        <v>43</v>
      </c>
      <c r="B17" s="25">
        <v>0</v>
      </c>
      <c r="C17" s="25">
        <v>0</v>
      </c>
      <c r="D17" s="27">
        <v>0</v>
      </c>
      <c r="E17" s="27">
        <v>0</v>
      </c>
      <c r="F17" s="27">
        <v>8</v>
      </c>
      <c r="G17" s="27">
        <v>0</v>
      </c>
      <c r="H17" s="27">
        <v>0</v>
      </c>
      <c r="I17" s="27">
        <v>0</v>
      </c>
      <c r="J17" s="27">
        <v>8</v>
      </c>
      <c r="K17" s="27">
        <v>8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32</v>
      </c>
      <c r="R17" s="30">
        <v>24</v>
      </c>
      <c r="S17" s="10">
        <v>0</v>
      </c>
      <c r="T17" s="10">
        <v>0</v>
      </c>
      <c r="U17" s="10">
        <v>0</v>
      </c>
      <c r="V17" s="10">
        <v>0</v>
      </c>
      <c r="W17" s="10">
        <v>8</v>
      </c>
      <c r="X17" s="10">
        <v>40</v>
      </c>
      <c r="Y17" s="10">
        <v>8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 t="str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136</v>
      </c>
    </row>
    <row customHeight="true" ht="16" r="18" spans="1:54">
      <c r="A18" s="129" t="s">
        <v>42</v>
      </c>
      <c r="B18" s="25">
        <v>8</v>
      </c>
      <c r="C18" s="25">
        <v>0</v>
      </c>
      <c r="D18" s="27">
        <v>0</v>
      </c>
      <c r="E18" s="27">
        <v>8</v>
      </c>
      <c r="F18" s="37">
        <v>0</v>
      </c>
      <c r="G18" s="27">
        <v>0</v>
      </c>
      <c r="H18" s="27">
        <v>0</v>
      </c>
      <c r="I18" s="27">
        <v>8</v>
      </c>
      <c r="J18" s="27">
        <v>0</v>
      </c>
      <c r="K18" s="27">
        <v>32</v>
      </c>
      <c r="L18" s="27">
        <v>0</v>
      </c>
      <c r="M18" s="27">
        <v>40</v>
      </c>
      <c r="N18" s="27">
        <v>24</v>
      </c>
      <c r="O18" s="30">
        <v>8</v>
      </c>
      <c r="P18" s="30">
        <v>8</v>
      </c>
      <c r="Q18" s="30">
        <v>8</v>
      </c>
      <c r="R18" s="30">
        <v>8</v>
      </c>
      <c r="S18" s="10">
        <v>0</v>
      </c>
      <c r="T18" s="118">
        <v>8</v>
      </c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 t="str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160</v>
      </c>
    </row>
    <row ht="25" r="19" spans="1:54">
      <c r="A19" s="5" t="s">
        <v>44</v>
      </c>
      <c r="B19" s="25">
        <v>0</v>
      </c>
      <c r="C19" s="25">
        <v>0</v>
      </c>
      <c r="D19" s="27">
        <v>0</v>
      </c>
      <c r="E19" s="27">
        <v>0</v>
      </c>
      <c r="F19" s="3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30">
        <v>4</v>
      </c>
      <c r="P19" s="30">
        <v>20</v>
      </c>
      <c r="Q19" s="30">
        <v>32</v>
      </c>
      <c r="R19" s="3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8</v>
      </c>
      <c r="Y19" s="10"/>
      <c r="Z19" s="10">
        <v>8</v>
      </c>
      <c r="AA19" s="10">
        <v>8</v>
      </c>
      <c r="AB19" s="10">
        <v>0.75</v>
      </c>
      <c r="AC19" s="10"/>
      <c r="AD19" s="10"/>
      <c r="AE19" s="10"/>
      <c r="AF19" s="10"/>
      <c r="AG19" s="10"/>
      <c r="AH19" s="10"/>
      <c r="AI19" s="10"/>
      <c r="AJ19" s="10"/>
      <c r="AK19" s="10">
        <v>8.00</v>
      </c>
      <c r="AL19" s="10">
        <v>8.00</v>
      </c>
      <c r="AM19" s="20">
        <v>8.00</v>
      </c>
      <c r="AN19" s="38">
        <v>8.00</v>
      </c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80.75</v>
      </c>
    </row>
    <row ht="25" r="20" spans="1:54">
      <c r="A20" s="5" t="s">
        <v>45</v>
      </c>
      <c r="B20" s="25">
        <v>24</v>
      </c>
      <c r="C20" s="25">
        <v>40</v>
      </c>
      <c r="D20" s="27">
        <v>40</v>
      </c>
      <c r="E20" s="27">
        <v>16</v>
      </c>
      <c r="F20" s="3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30">
        <v>0</v>
      </c>
      <c r="P20" s="30">
        <v>0</v>
      </c>
      <c r="Q20" s="30">
        <v>0</v>
      </c>
      <c r="R20" s="30">
        <v>24</v>
      </c>
      <c r="S20" s="10">
        <v>8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>
        <v>4</v>
      </c>
      <c r="AB20" s="10"/>
      <c r="AC20" s="10">
        <v>40</v>
      </c>
      <c r="AD20" s="37">
        <v>8</v>
      </c>
      <c r="AE20" s="10">
        <v>8.00</v>
      </c>
      <c r="AF20" s="10"/>
      <c r="AG20" s="37"/>
      <c r="AH20" s="10"/>
      <c r="AI20" s="10"/>
      <c r="AJ20" s="10"/>
      <c r="AK20" s="10">
        <v>4.00</v>
      </c>
      <c r="AL20" s="10">
        <v>4.00</v>
      </c>
      <c r="AM20" s="37">
        <v>4.00</v>
      </c>
      <c r="AN20" s="37">
        <v>4.00</v>
      </c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204</v>
      </c>
    </row>
    <row ht="25" r="21" spans="1:54">
      <c r="A21" s="5" t="s">
        <v>109</v>
      </c>
      <c r="B21" s="25">
        <v>0</v>
      </c>
      <c r="C21" s="25">
        <v>0</v>
      </c>
      <c r="D21" s="27">
        <v>0</v>
      </c>
      <c r="E21" s="27">
        <v>21</v>
      </c>
      <c r="F21" s="3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30">
        <v>0</v>
      </c>
      <c r="P21" s="30">
        <v>0</v>
      </c>
      <c r="Q21" s="30">
        <v>0</v>
      </c>
      <c r="R21" s="30">
        <v>28</v>
      </c>
      <c r="S21" s="35">
        <v>0</v>
      </c>
      <c r="T21" s="35">
        <v>0</v>
      </c>
      <c r="U21" s="35">
        <v>0</v>
      </c>
      <c r="V21" s="35">
        <v>0</v>
      </c>
      <c r="W21" s="35">
        <v>7</v>
      </c>
      <c r="X21" s="35">
        <v>0</v>
      </c>
      <c r="Y21" s="35"/>
      <c r="Z21" s="35"/>
      <c r="AA21" s="35">
        <v>7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>
        <v>7.00</v>
      </c>
      <c r="AL21" s="35">
        <v>7.00</v>
      </c>
      <c r="AM21" s="35">
        <v>7.00</v>
      </c>
      <c r="AN21" s="35">
        <v>7.00</v>
      </c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63</v>
      </c>
    </row>
    <row ht="25" r="22" spans="1:54">
      <c r="A22" s="9" t="s">
        <v>46</v>
      </c>
      <c r="B22" s="25">
        <v>0</v>
      </c>
      <c r="C22" s="25">
        <v>0</v>
      </c>
      <c r="D22" s="27">
        <v>0</v>
      </c>
      <c r="E22" s="27">
        <v>0</v>
      </c>
      <c r="F22" s="37">
        <v>0</v>
      </c>
      <c r="G22" s="27">
        <v>24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24</v>
      </c>
      <c r="N22" s="27">
        <v>0</v>
      </c>
      <c r="O22" s="30">
        <v>0</v>
      </c>
      <c r="P22" s="30">
        <v>0</v>
      </c>
      <c r="Q22" s="30">
        <v>0</v>
      </c>
      <c r="R22" s="30">
        <v>0</v>
      </c>
      <c r="S22" s="35">
        <v>16</v>
      </c>
      <c r="T22" s="35">
        <v>0</v>
      </c>
      <c r="U22" s="35">
        <v>0</v>
      </c>
      <c r="V22" s="35">
        <v>0</v>
      </c>
      <c r="W22" s="35">
        <v>24</v>
      </c>
      <c r="X22" s="35">
        <v>0</v>
      </c>
      <c r="Y22" s="35"/>
      <c r="Z22" s="35">
        <v>24</v>
      </c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 t="str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112</v>
      </c>
    </row>
    <row r="23" spans="1:54">
      <c r="A23" s="7" t="s">
        <v>6</v>
      </c>
      <c r="B23" s="14">
        <f t="shared" ref="B23:AG23" si="4">SUM(B12:B22)</f>
        <v>96</v>
      </c>
      <c r="C23" s="14">
        <f t="shared" si="4"/>
        <v>40</v>
      </c>
      <c r="D23" s="14">
        <f t="shared" si="4"/>
        <v>40</v>
      </c>
      <c r="E23" s="14">
        <f t="shared" si="4"/>
        <v>45</v>
      </c>
      <c r="F23" s="14">
        <f t="shared" si="4"/>
        <v>8</v>
      </c>
      <c r="G23" s="14">
        <f t="shared" si="4"/>
        <v>24</v>
      </c>
      <c r="H23" s="14">
        <f t="shared" si="4"/>
        <v>0</v>
      </c>
      <c r="I23" s="14">
        <f t="shared" si="4"/>
        <v>8</v>
      </c>
      <c r="J23" s="14">
        <f t="shared" si="4"/>
        <v>56</v>
      </c>
      <c r="K23" s="14">
        <f t="shared" si="4"/>
        <v>48</v>
      </c>
      <c r="L23" s="14">
        <f t="shared" si="4"/>
        <v>0</v>
      </c>
      <c r="M23" s="14">
        <f t="shared" si="4"/>
        <v>64</v>
      </c>
      <c r="N23" s="14">
        <f t="shared" si="4"/>
        <v>64</v>
      </c>
      <c r="O23" s="14">
        <f t="shared" si="4"/>
        <v>44</v>
      </c>
      <c r="P23" s="14">
        <f t="shared" si="4"/>
        <v>28</v>
      </c>
      <c r="Q23" s="14">
        <f t="shared" si="4"/>
        <v>136</v>
      </c>
      <c r="R23" s="14">
        <f t="shared" si="4"/>
        <v>148</v>
      </c>
      <c r="S23" s="14">
        <f t="shared" si="4"/>
        <v>24</v>
      </c>
      <c r="T23" s="14">
        <f t="shared" si="4"/>
        <v>8</v>
      </c>
      <c r="U23" s="14">
        <f t="shared" si="4"/>
        <v>0</v>
      </c>
      <c r="V23" s="14">
        <f t="shared" si="4"/>
        <v>8</v>
      </c>
      <c r="W23" s="14">
        <f t="shared" si="4"/>
        <v>47</v>
      </c>
      <c r="X23" s="14">
        <f t="shared" si="4"/>
        <v>48</v>
      </c>
      <c r="Y23" s="14">
        <f t="shared" si="4"/>
        <v>48</v>
      </c>
      <c r="Z23" s="14">
        <f t="shared" si="4"/>
        <v>56</v>
      </c>
      <c r="AA23" s="14">
        <f t="shared" si="4"/>
        <v>43</v>
      </c>
      <c r="AB23" s="14">
        <f t="shared" si="4"/>
        <v>0.75</v>
      </c>
      <c r="AC23" s="14">
        <f t="shared" si="4"/>
        <v>40</v>
      </c>
      <c r="AD23" s="14">
        <f t="shared" si="4"/>
        <v>48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1187.75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 t="str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0</v>
      </c>
      <c r="C25" s="25">
        <v>0</v>
      </c>
      <c r="D25" s="25">
        <v>0</v>
      </c>
      <c r="E25" s="25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0</v>
      </c>
      <c r="R25" s="29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16</v>
      </c>
      <c r="Y25" s="6">
        <v>24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 t="str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4">
        <v>0</v>
      </c>
      <c r="C26" s="25">
        <v>0</v>
      </c>
      <c r="D26" s="25">
        <v>0</v>
      </c>
      <c r="E26" s="25">
        <v>0</v>
      </c>
      <c r="F26" s="27">
        <v>0</v>
      </c>
      <c r="G26" s="26">
        <v>0</v>
      </c>
      <c r="H26" s="27">
        <v>0</v>
      </c>
      <c r="I26" s="26">
        <v>0</v>
      </c>
      <c r="J26" s="27">
        <v>0</v>
      </c>
      <c r="K26" s="27">
        <v>0</v>
      </c>
      <c r="L26" s="26">
        <v>0</v>
      </c>
      <c r="M26" s="26">
        <v>0</v>
      </c>
      <c r="N26" s="26">
        <v>0</v>
      </c>
      <c r="O26" s="29">
        <v>0</v>
      </c>
      <c r="P26" s="30">
        <v>0</v>
      </c>
      <c r="Q26" s="30">
        <v>0</v>
      </c>
      <c r="R26" s="30">
        <v>0</v>
      </c>
      <c r="S26" s="10">
        <v>16</v>
      </c>
      <c r="T26" s="6">
        <v>0</v>
      </c>
      <c r="U26" s="6">
        <v>0</v>
      </c>
      <c r="V26" s="6">
        <v>0</v>
      </c>
      <c r="W26" s="10">
        <v>0</v>
      </c>
      <c r="X26" s="10">
        <v>0</v>
      </c>
      <c r="Y26" s="10"/>
      <c r="Z26" s="10"/>
      <c r="AA26" s="10"/>
      <c r="AB26" s="10"/>
      <c r="AC26" s="10">
        <v>40</v>
      </c>
      <c r="AD26" s="10">
        <v>40</v>
      </c>
      <c r="AE26" s="10">
        <v>40.00</v>
      </c>
      <c r="AF26" s="10"/>
      <c r="AG26" s="10"/>
      <c r="AH26" s="10"/>
      <c r="AI26" s="10"/>
      <c r="AJ26" s="10"/>
      <c r="AK26" s="10"/>
      <c r="AL26" s="10"/>
      <c r="AM26" s="20" t="str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96</v>
      </c>
    </row>
    <row ht="25" r="27" spans="1:54">
      <c r="A27" s="5" t="s">
        <v>111</v>
      </c>
      <c r="B27" s="24">
        <v>0</v>
      </c>
      <c r="C27" s="25">
        <v>0</v>
      </c>
      <c r="D27" s="25">
        <v>0</v>
      </c>
      <c r="E27" s="25">
        <v>0</v>
      </c>
      <c r="F27" s="27">
        <v>16</v>
      </c>
      <c r="G27" s="26">
        <v>0</v>
      </c>
      <c r="H27" s="27">
        <v>0</v>
      </c>
      <c r="I27" s="26">
        <v>0</v>
      </c>
      <c r="J27" s="27">
        <v>16</v>
      </c>
      <c r="K27" s="27">
        <v>16</v>
      </c>
      <c r="L27" s="26">
        <v>0</v>
      </c>
      <c r="M27" s="27">
        <v>8</v>
      </c>
      <c r="N27" s="27">
        <v>0</v>
      </c>
      <c r="O27" s="29">
        <v>0</v>
      </c>
      <c r="P27" s="30">
        <v>0</v>
      </c>
      <c r="Q27" s="30">
        <v>0</v>
      </c>
      <c r="R27" s="30">
        <v>16</v>
      </c>
      <c r="S27" s="10">
        <v>0</v>
      </c>
      <c r="T27" s="6">
        <v>0</v>
      </c>
      <c r="U27" s="6">
        <v>0</v>
      </c>
      <c r="V27" s="6">
        <v>0</v>
      </c>
      <c r="W27" s="10">
        <v>0</v>
      </c>
      <c r="X27" s="10">
        <v>0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 t="str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72</v>
      </c>
    </row>
    <row ht="25" r="28" spans="1:54">
      <c r="A28" s="5" t="s">
        <v>61</v>
      </c>
      <c r="B28" s="24">
        <v>0</v>
      </c>
      <c r="C28" s="25">
        <v>0</v>
      </c>
      <c r="D28" s="25">
        <v>0</v>
      </c>
      <c r="E28" s="25">
        <v>0</v>
      </c>
      <c r="F28" s="27">
        <v>0</v>
      </c>
      <c r="G28" s="26">
        <v>0</v>
      </c>
      <c r="H28" s="27">
        <v>0</v>
      </c>
      <c r="I28" s="27">
        <v>8</v>
      </c>
      <c r="J28" s="27">
        <v>0</v>
      </c>
      <c r="K28" s="27">
        <v>8</v>
      </c>
      <c r="L28" s="26">
        <v>0</v>
      </c>
      <c r="M28" s="26">
        <v>0</v>
      </c>
      <c r="N28" s="26">
        <v>0</v>
      </c>
      <c r="O28" s="29">
        <v>0</v>
      </c>
      <c r="P28" s="30">
        <v>0</v>
      </c>
      <c r="Q28" s="30">
        <v>0</v>
      </c>
      <c r="R28" s="30">
        <v>0</v>
      </c>
      <c r="S28" s="10">
        <v>0</v>
      </c>
      <c r="T28" s="6">
        <v>0</v>
      </c>
      <c r="U28" s="6">
        <v>0</v>
      </c>
      <c r="V28" s="6">
        <v>0</v>
      </c>
      <c r="W28" s="10">
        <v>16</v>
      </c>
      <c r="X28" s="10">
        <v>0</v>
      </c>
      <c r="Y28" s="10"/>
      <c r="Z28" s="10"/>
      <c r="AA28" s="10"/>
      <c r="AB28" s="10">
        <v>40</v>
      </c>
      <c r="AC28" s="10">
        <v>40</v>
      </c>
      <c r="AD28" s="10"/>
      <c r="AE28" s="10"/>
      <c r="AF28" s="10"/>
      <c r="AG28" s="10"/>
      <c r="AH28" s="10"/>
      <c r="AI28" s="10"/>
      <c r="AJ28" s="10"/>
      <c r="AK28" s="10"/>
      <c r="AL28" s="10"/>
      <c r="AM28" s="20" t="str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5">
        <v>5</v>
      </c>
      <c r="C29" s="25">
        <v>0</v>
      </c>
      <c r="D29" s="25">
        <v>0</v>
      </c>
      <c r="E29" s="25">
        <v>0</v>
      </c>
      <c r="F29" s="27">
        <v>0</v>
      </c>
      <c r="G29" s="26">
        <v>0</v>
      </c>
      <c r="H29" s="27">
        <v>5</v>
      </c>
      <c r="I29" s="27">
        <v>0</v>
      </c>
      <c r="J29" s="27">
        <v>10</v>
      </c>
      <c r="K29" s="27">
        <v>0</v>
      </c>
      <c r="L29" s="26">
        <v>0</v>
      </c>
      <c r="M29" s="26">
        <v>0</v>
      </c>
      <c r="N29" s="27">
        <v>5</v>
      </c>
      <c r="O29" s="29">
        <v>0</v>
      </c>
      <c r="P29" s="30">
        <v>5</v>
      </c>
      <c r="Q29" s="30">
        <v>6</v>
      </c>
      <c r="R29" s="30">
        <v>0</v>
      </c>
      <c r="S29" s="10">
        <v>0</v>
      </c>
      <c r="T29" s="6">
        <v>0</v>
      </c>
      <c r="U29" s="6">
        <v>0</v>
      </c>
      <c r="V29" s="6">
        <v>0</v>
      </c>
      <c r="W29" s="10">
        <v>0</v>
      </c>
      <c r="X29" s="10">
        <v>0</v>
      </c>
      <c r="Y29" s="10"/>
      <c r="Z29" s="10">
        <v>6</v>
      </c>
      <c r="AA29" s="10">
        <v>5</v>
      </c>
      <c r="AB29" s="10"/>
      <c r="AC29" s="10"/>
      <c r="AD29" s="10">
        <v>25</v>
      </c>
      <c r="AE29" s="10">
        <v>25.00</v>
      </c>
      <c r="AF29" s="10"/>
      <c r="AG29" s="10"/>
      <c r="AH29" s="10"/>
      <c r="AI29" s="10"/>
      <c r="AJ29" s="10"/>
      <c r="AK29" s="10">
        <v>5.00</v>
      </c>
      <c r="AL29" s="10">
        <v>5.00</v>
      </c>
      <c r="AM29" s="20">
        <v>5.00</v>
      </c>
      <c r="AN29" s="38">
        <v>5.00</v>
      </c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5">
        <v>0</v>
      </c>
      <c r="C30" s="25">
        <v>0</v>
      </c>
      <c r="D30" s="25">
        <v>0</v>
      </c>
      <c r="E30" s="25">
        <v>0</v>
      </c>
      <c r="F30" s="27">
        <v>0</v>
      </c>
      <c r="G30" s="27">
        <v>8</v>
      </c>
      <c r="H30" s="37">
        <v>0</v>
      </c>
      <c r="I30" s="27">
        <v>8</v>
      </c>
      <c r="J30" s="27">
        <v>8</v>
      </c>
      <c r="K30" s="27">
        <v>0</v>
      </c>
      <c r="L30" s="26">
        <v>0</v>
      </c>
      <c r="M30" s="27">
        <v>40</v>
      </c>
      <c r="N30" s="27">
        <v>40</v>
      </c>
      <c r="O30" s="29">
        <v>0</v>
      </c>
      <c r="P30" s="30">
        <v>0</v>
      </c>
      <c r="Q30" s="30">
        <v>0</v>
      </c>
      <c r="R30" s="30">
        <v>0</v>
      </c>
      <c r="S30" s="10">
        <v>0</v>
      </c>
      <c r="T30" s="6">
        <v>0</v>
      </c>
      <c r="U30" s="6">
        <v>0</v>
      </c>
      <c r="V30" s="10">
        <v>8</v>
      </c>
      <c r="W30" s="10">
        <v>0</v>
      </c>
      <c r="X30" s="10">
        <v>0</v>
      </c>
      <c r="Y30" s="10">
        <v>8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 t="str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120</v>
      </c>
    </row>
    <row ht="25" r="31" spans="1:54">
      <c r="A31" s="5" t="s">
        <v>112</v>
      </c>
      <c r="B31" s="25">
        <v>16</v>
      </c>
      <c r="C31" s="25">
        <v>0</v>
      </c>
      <c r="D31" s="25">
        <v>0</v>
      </c>
      <c r="E31" s="25">
        <v>0</v>
      </c>
      <c r="F31" s="27">
        <v>0</v>
      </c>
      <c r="G31" s="27">
        <v>0</v>
      </c>
      <c r="H31" s="37">
        <v>0</v>
      </c>
      <c r="I31" s="27">
        <v>4</v>
      </c>
      <c r="J31" s="27">
        <v>8</v>
      </c>
      <c r="K31" s="27">
        <v>0</v>
      </c>
      <c r="L31" s="26">
        <v>0</v>
      </c>
      <c r="M31" s="26">
        <v>0</v>
      </c>
      <c r="N31" s="26">
        <v>0</v>
      </c>
      <c r="O31" s="29">
        <v>0</v>
      </c>
      <c r="P31" s="30">
        <v>0</v>
      </c>
      <c r="Q31" s="30">
        <v>0</v>
      </c>
      <c r="R31" s="30">
        <v>0</v>
      </c>
      <c r="S31" s="10">
        <v>0</v>
      </c>
      <c r="T31" s="6">
        <v>0</v>
      </c>
      <c r="U31" s="6">
        <v>0</v>
      </c>
      <c r="V31" s="6">
        <v>0</v>
      </c>
      <c r="W31" s="10">
        <v>8</v>
      </c>
      <c r="X31" s="10">
        <v>0</v>
      </c>
      <c r="Y31" s="10">
        <v>4</v>
      </c>
      <c r="Z31" s="10">
        <v>32</v>
      </c>
      <c r="AA31" s="10">
        <v>40</v>
      </c>
      <c r="AB31" s="10">
        <v>24</v>
      </c>
      <c r="AC31" s="10"/>
      <c r="AD31" s="10"/>
      <c r="AE31" s="10"/>
      <c r="AF31" s="10"/>
      <c r="AG31" s="10"/>
      <c r="AH31" s="10"/>
      <c r="AI31" s="10"/>
      <c r="AJ31" s="10"/>
      <c r="AK31" s="10">
        <v>40.00</v>
      </c>
      <c r="AL31" s="10">
        <v>40.00</v>
      </c>
      <c r="AM31" s="20">
        <v>40.00</v>
      </c>
      <c r="AN31" s="38">
        <v>40.00</v>
      </c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136</v>
      </c>
    </row>
    <row ht="25" r="32" spans="1:54">
      <c r="A32" s="5" t="s">
        <v>50</v>
      </c>
      <c r="B32" s="25">
        <v>0</v>
      </c>
      <c r="C32" s="25">
        <v>0</v>
      </c>
      <c r="D32" s="25">
        <v>0</v>
      </c>
      <c r="E32" s="25">
        <v>0</v>
      </c>
      <c r="F32" s="27">
        <v>0</v>
      </c>
      <c r="G32" s="27">
        <v>0</v>
      </c>
      <c r="H32" s="37">
        <v>0</v>
      </c>
      <c r="I32" s="27">
        <v>0</v>
      </c>
      <c r="J32" s="27">
        <v>0</v>
      </c>
      <c r="K32" s="27">
        <v>32</v>
      </c>
      <c r="L32" s="27">
        <v>40</v>
      </c>
      <c r="M32" s="26">
        <v>0</v>
      </c>
      <c r="N32" s="26">
        <v>0</v>
      </c>
      <c r="O32" s="29">
        <v>0</v>
      </c>
      <c r="P32" s="30">
        <v>0</v>
      </c>
      <c r="Q32" s="30">
        <v>0</v>
      </c>
      <c r="R32" s="30">
        <v>0</v>
      </c>
      <c r="S32" s="10">
        <v>0</v>
      </c>
      <c r="T32" s="6">
        <v>0</v>
      </c>
      <c r="U32" s="6">
        <v>0</v>
      </c>
      <c r="V32" s="10">
        <v>8</v>
      </c>
      <c r="W32" s="10">
        <v>0</v>
      </c>
      <c r="X32" s="10">
        <v>0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 t="str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80</v>
      </c>
    </row>
    <row ht="25" r="33" spans="1:54">
      <c r="A33" s="5" t="s">
        <v>113</v>
      </c>
      <c r="B33" s="25">
        <v>24</v>
      </c>
      <c r="C33" s="25">
        <v>0</v>
      </c>
      <c r="D33" s="25">
        <v>0</v>
      </c>
      <c r="E33" s="25">
        <v>0</v>
      </c>
      <c r="F33" s="27">
        <v>0</v>
      </c>
      <c r="G33" s="27">
        <v>0</v>
      </c>
      <c r="H33" s="37">
        <v>0</v>
      </c>
      <c r="I33" s="27">
        <v>0</v>
      </c>
      <c r="J33" s="27">
        <v>0</v>
      </c>
      <c r="K33" s="27">
        <v>0</v>
      </c>
      <c r="L33" s="27">
        <v>0</v>
      </c>
      <c r="M33" s="26">
        <v>0</v>
      </c>
      <c r="N33" s="26">
        <v>0</v>
      </c>
      <c r="O33" s="30">
        <v>16</v>
      </c>
      <c r="P33" s="30">
        <v>0</v>
      </c>
      <c r="Q33" s="30">
        <v>8</v>
      </c>
      <c r="R33" s="30">
        <v>0</v>
      </c>
      <c r="S33" s="10">
        <v>16</v>
      </c>
      <c r="T33" s="6">
        <v>0</v>
      </c>
      <c r="U33" s="6">
        <v>0</v>
      </c>
      <c r="V33" s="6">
        <v>0</v>
      </c>
      <c r="W33" s="10">
        <v>8</v>
      </c>
      <c r="X33" s="10">
        <v>0</v>
      </c>
      <c r="Y33" s="10"/>
      <c r="Z33" s="10">
        <v>8</v>
      </c>
      <c r="AA33" s="10">
        <v>8</v>
      </c>
      <c r="AB33" s="10"/>
      <c r="AC33" s="10">
        <v>24</v>
      </c>
      <c r="AD33" s="10"/>
      <c r="AE33" s="10"/>
      <c r="AF33" s="10"/>
      <c r="AG33" s="10"/>
      <c r="AH33" s="10"/>
      <c r="AI33" s="10"/>
      <c r="AJ33" s="10"/>
      <c r="AK33" s="10">
        <v>8.00</v>
      </c>
      <c r="AL33" s="10">
        <v>8.00</v>
      </c>
      <c r="AM33" s="20">
        <v>8.00</v>
      </c>
      <c r="AN33" s="38">
        <v>8.00</v>
      </c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112</v>
      </c>
    </row>
    <row ht="25" r="34" spans="1:54">
      <c r="A34" s="9" t="s">
        <v>114</v>
      </c>
      <c r="B34" s="25">
        <v>0</v>
      </c>
      <c r="C34" s="25">
        <v>8</v>
      </c>
      <c r="D34" s="27">
        <v>0</v>
      </c>
      <c r="E34" s="27">
        <v>40</v>
      </c>
      <c r="F34">
        <v>40</v>
      </c>
      <c r="G34" s="27">
        <v>0</v>
      </c>
      <c r="H34" s="37">
        <v>0</v>
      </c>
      <c r="I34" s="27">
        <v>0</v>
      </c>
      <c r="J34" s="27">
        <v>0</v>
      </c>
      <c r="K34" s="27">
        <v>16</v>
      </c>
      <c r="L34" s="27">
        <v>0</v>
      </c>
      <c r="M34" s="26">
        <v>0</v>
      </c>
      <c r="N34" s="26">
        <v>0</v>
      </c>
      <c r="O34" s="30">
        <v>0</v>
      </c>
      <c r="P34" s="30">
        <v>0</v>
      </c>
      <c r="Q34" s="30">
        <v>0</v>
      </c>
      <c r="R34" s="30">
        <v>0</v>
      </c>
      <c r="S34" s="35">
        <v>32</v>
      </c>
      <c r="T34" s="35">
        <v>4</v>
      </c>
      <c r="U34" s="6">
        <v>0</v>
      </c>
      <c r="V34" s="6">
        <v>0</v>
      </c>
      <c r="W34" s="35">
        <v>0</v>
      </c>
      <c r="X34" s="10">
        <v>0</v>
      </c>
      <c r="Y34" s="35"/>
      <c r="Z34" s="35">
        <v>8</v>
      </c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 t="str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148</v>
      </c>
    </row>
    <row ht="25" r="35" spans="1:54">
      <c r="A35" s="9" t="s">
        <v>48</v>
      </c>
      <c r="B35" s="25">
        <v>0</v>
      </c>
      <c r="C35" s="25">
        <v>0</v>
      </c>
      <c r="D35" s="27">
        <v>0</v>
      </c>
      <c r="E35" s="27">
        <v>0</v>
      </c>
      <c r="F35" s="27">
        <v>0</v>
      </c>
      <c r="G35" s="37">
        <v>0</v>
      </c>
      <c r="H35" s="37">
        <v>0</v>
      </c>
      <c r="I35" s="27">
        <v>0</v>
      </c>
      <c r="J35" s="27">
        <v>8</v>
      </c>
      <c r="K35" s="27">
        <v>16</v>
      </c>
      <c r="L35" s="27">
        <v>0</v>
      </c>
      <c r="M35" s="26">
        <v>0</v>
      </c>
      <c r="N35" s="26">
        <v>0</v>
      </c>
      <c r="O35" s="30">
        <v>0</v>
      </c>
      <c r="P35" s="30">
        <v>0</v>
      </c>
      <c r="Q35" s="30">
        <v>0</v>
      </c>
      <c r="R35" s="30">
        <v>0</v>
      </c>
      <c r="S35" s="35">
        <v>0</v>
      </c>
      <c r="T35" s="35">
        <v>40</v>
      </c>
      <c r="U35" s="6">
        <v>0</v>
      </c>
      <c r="V35" s="6">
        <v>0</v>
      </c>
      <c r="W35" s="35">
        <v>0</v>
      </c>
      <c r="X35" s="10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 t="str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64</v>
      </c>
    </row>
    <row r="36" spans="1:54">
      <c r="A36" s="7" t="s">
        <v>7</v>
      </c>
      <c r="B36" s="14">
        <f t="shared" ref="B36:AG36" si="7">SUM(B25:B35)</f>
        <v>45</v>
      </c>
      <c r="C36" s="14">
        <f t="shared" si="7"/>
        <v>8</v>
      </c>
      <c r="D36" s="14">
        <f t="shared" si="7"/>
        <v>0</v>
      </c>
      <c r="E36" s="14">
        <f t="shared" si="7"/>
        <v>40</v>
      </c>
      <c r="F36" s="14">
        <f t="shared" si="7"/>
        <v>56</v>
      </c>
      <c r="G36" s="14">
        <f t="shared" si="7"/>
        <v>8</v>
      </c>
      <c r="H36" s="14">
        <f t="shared" si="7"/>
        <v>5</v>
      </c>
      <c r="I36" s="14">
        <f t="shared" si="7"/>
        <v>20</v>
      </c>
      <c r="J36" s="14">
        <f t="shared" si="7"/>
        <v>50</v>
      </c>
      <c r="K36" s="14">
        <f t="shared" si="7"/>
        <v>88</v>
      </c>
      <c r="L36" s="14">
        <f t="shared" si="7"/>
        <v>40</v>
      </c>
      <c r="M36" s="14">
        <f t="shared" si="7"/>
        <v>48</v>
      </c>
      <c r="N36" s="14">
        <f t="shared" si="7"/>
        <v>45</v>
      </c>
      <c r="O36" s="14">
        <f t="shared" si="7"/>
        <v>16</v>
      </c>
      <c r="P36" s="14">
        <f t="shared" si="7"/>
        <v>5</v>
      </c>
      <c r="Q36" s="14">
        <f t="shared" si="7"/>
        <v>14</v>
      </c>
      <c r="R36" s="14">
        <f t="shared" si="7"/>
        <v>16</v>
      </c>
      <c r="S36" s="14">
        <f t="shared" si="7"/>
        <v>64</v>
      </c>
      <c r="T36" s="14">
        <f t="shared" si="7"/>
        <v>44</v>
      </c>
      <c r="U36" s="14">
        <f t="shared" si="7"/>
        <v>0</v>
      </c>
      <c r="V36" s="14">
        <f t="shared" si="7"/>
        <v>16</v>
      </c>
      <c r="W36" s="14">
        <f t="shared" si="7"/>
        <v>32</v>
      </c>
      <c r="X36" s="14">
        <f t="shared" si="7"/>
        <v>16</v>
      </c>
      <c r="Y36" s="14">
        <f t="shared" si="7"/>
        <v>36</v>
      </c>
      <c r="Z36" s="14">
        <f t="shared" si="7"/>
        <v>54</v>
      </c>
      <c r="AA36" s="14">
        <f t="shared" si="7"/>
        <v>53</v>
      </c>
      <c r="AB36" s="14">
        <f t="shared" si="7"/>
        <v>64</v>
      </c>
      <c r="AC36" s="14">
        <f t="shared" si="7"/>
        <v>104</v>
      </c>
      <c r="AD36" s="14">
        <f t="shared" si="7"/>
        <v>65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828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 t="str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24</v>
      </c>
      <c r="C38" s="25">
        <v>0</v>
      </c>
      <c r="D38" s="25">
        <v>0</v>
      </c>
      <c r="E38" s="25">
        <v>0</v>
      </c>
      <c r="F38" s="27">
        <v>8</v>
      </c>
      <c r="G38" s="27">
        <v>0</v>
      </c>
      <c r="H38" s="27">
        <v>0</v>
      </c>
      <c r="I38" s="27">
        <v>0</v>
      </c>
      <c r="J38" s="27">
        <v>8</v>
      </c>
      <c r="K38" s="27">
        <v>0</v>
      </c>
      <c r="L38" s="27">
        <v>8</v>
      </c>
      <c r="M38" s="27">
        <v>0</v>
      </c>
      <c r="N38" s="27">
        <v>0</v>
      </c>
      <c r="O38" s="30">
        <v>16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 t="str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64</v>
      </c>
    </row>
    <row r="39" spans="1:54">
      <c r="A39" s="7" t="s">
        <v>8</v>
      </c>
      <c r="B39" s="14">
        <f>SUM(B38:B38)</f>
        <v>24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8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8</v>
      </c>
      <c r="K39" s="14">
        <f t="shared" si="9"/>
        <v>0</v>
      </c>
      <c r="L39" s="14">
        <f t="shared" si="9"/>
        <v>8</v>
      </c>
      <c r="M39" s="14">
        <f t="shared" si="9"/>
        <v>0</v>
      </c>
      <c r="N39" s="14">
        <f t="shared" si="9"/>
        <v>0</v>
      </c>
      <c r="O39" s="14">
        <f t="shared" si="9"/>
        <v>16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64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 t="str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7">
        <v>6.5</v>
      </c>
      <c r="K41" s="27">
        <v>13</v>
      </c>
      <c r="L41" s="27">
        <v>0</v>
      </c>
      <c r="M41" s="27">
        <v>0</v>
      </c>
      <c r="N41" s="27">
        <v>0</v>
      </c>
      <c r="O41" s="30">
        <v>0</v>
      </c>
      <c r="P41" s="30">
        <v>0</v>
      </c>
      <c r="Q41" s="30">
        <v>0</v>
      </c>
      <c r="R41" s="30">
        <v>0</v>
      </c>
      <c r="S41" s="10">
        <v>0</v>
      </c>
      <c r="T41" s="10">
        <v>32.5</v>
      </c>
      <c r="U41" s="10">
        <v>0</v>
      </c>
      <c r="V41" s="10">
        <v>19.5</v>
      </c>
      <c r="W41" s="10">
        <v>0</v>
      </c>
      <c r="X41" s="10">
        <v>0</v>
      </c>
      <c r="Y41" s="10"/>
      <c r="Z41" s="10"/>
      <c r="AA41" s="10"/>
      <c r="AB41" s="10"/>
      <c r="AC41" s="10">
        <v>6.5</v>
      </c>
      <c r="AD41" s="10">
        <v>6.5</v>
      </c>
      <c r="AE41" s="10">
        <v>6.50</v>
      </c>
      <c r="AF41" s="10"/>
      <c r="AG41" s="10"/>
      <c r="AH41" s="10"/>
      <c r="AI41" s="10"/>
      <c r="AJ41" s="10"/>
      <c r="AK41" s="10"/>
      <c r="AL41" s="10"/>
      <c r="AM41" s="20" t="str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84.5</v>
      </c>
    </row>
    <row ht="25" r="42" spans="1:54">
      <c r="A42" s="5" t="s">
        <v>117</v>
      </c>
      <c r="B42" s="25">
        <v>0</v>
      </c>
      <c r="C42" s="25">
        <v>0</v>
      </c>
      <c r="D42" s="25">
        <v>0</v>
      </c>
      <c r="E42" s="25">
        <v>0</v>
      </c>
      <c r="F42" s="27">
        <v>32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30">
        <v>0</v>
      </c>
      <c r="P42" s="30">
        <v>0</v>
      </c>
      <c r="Q42" s="30">
        <v>0</v>
      </c>
      <c r="R42" s="3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 t="str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32</v>
      </c>
    </row>
    <row ht="25" r="43" spans="1:54">
      <c r="A43" s="5" t="s">
        <v>100</v>
      </c>
      <c r="B43" s="25"/>
      <c r="C43" s="25"/>
      <c r="D43" s="25"/>
      <c r="E43" s="25"/>
      <c r="F43" s="2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 t="str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7">
        <v>8</v>
      </c>
      <c r="K44" s="27">
        <v>28</v>
      </c>
      <c r="L44" s="27">
        <v>0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8</v>
      </c>
      <c r="X44" s="10">
        <v>28</v>
      </c>
      <c r="Y44" s="10">
        <v>28</v>
      </c>
      <c r="Z44" s="10">
        <v>8</v>
      </c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 t="str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108</v>
      </c>
    </row>
    <row ht="25"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5"/>
      <c r="U45" s="115"/>
      <c r="V45" s="116"/>
      <c r="W45" s="116"/>
      <c r="X45" s="117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 t="str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0</v>
      </c>
      <c r="C46" s="25">
        <v>0</v>
      </c>
      <c r="D46" s="27">
        <v>0</v>
      </c>
      <c r="E46" s="27">
        <v>7</v>
      </c>
      <c r="F46" s="3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30">
        <v>0</v>
      </c>
      <c r="P46" s="30">
        <v>0</v>
      </c>
      <c r="Q46" s="30">
        <v>25</v>
      </c>
      <c r="R46" s="30">
        <v>12</v>
      </c>
      <c r="S46" s="37">
        <v>0</v>
      </c>
      <c r="T46" s="37">
        <v>0</v>
      </c>
      <c r="U46" s="37">
        <v>0</v>
      </c>
      <c r="V46" s="37">
        <v>0</v>
      </c>
      <c r="W46" s="37">
        <v>6</v>
      </c>
      <c r="X46" s="37">
        <v>0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 t="str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50</v>
      </c>
    </row>
    <row r="47" spans="1:54">
      <c r="A47" s="7" t="s">
        <v>9</v>
      </c>
      <c r="B47" s="14">
        <f t="shared" ref="B47:AG47" si="10">SUM(B41:B46)</f>
        <v>0</v>
      </c>
      <c r="C47" s="14">
        <f t="shared" si="10"/>
        <v>0</v>
      </c>
      <c r="D47" s="14">
        <f t="shared" si="10"/>
        <v>0</v>
      </c>
      <c r="E47" s="14">
        <f t="shared" si="10"/>
        <v>7</v>
      </c>
      <c r="F47" s="14">
        <f t="shared" si="10"/>
        <v>32</v>
      </c>
      <c r="G47" s="14">
        <f t="shared" si="10"/>
        <v>0</v>
      </c>
      <c r="H47" s="14">
        <f t="shared" si="10"/>
        <v>0</v>
      </c>
      <c r="I47" s="14">
        <f t="shared" si="10"/>
        <v>0</v>
      </c>
      <c r="J47" s="14">
        <f t="shared" si="10"/>
        <v>14.5</v>
      </c>
      <c r="K47" s="14">
        <f t="shared" si="10"/>
        <v>41</v>
      </c>
      <c r="L47" s="14">
        <f t="shared" si="10"/>
        <v>0</v>
      </c>
      <c r="M47" s="14">
        <f t="shared" si="10"/>
        <v>0</v>
      </c>
      <c r="N47" s="14">
        <f t="shared" si="10"/>
        <v>0</v>
      </c>
      <c r="O47" s="14">
        <f t="shared" si="10"/>
        <v>0</v>
      </c>
      <c r="P47" s="14">
        <f t="shared" si="10"/>
        <v>0</v>
      </c>
      <c r="Q47" s="14">
        <f t="shared" si="10"/>
        <v>25</v>
      </c>
      <c r="R47" s="14">
        <f t="shared" si="10"/>
        <v>12</v>
      </c>
      <c r="S47" s="14">
        <f t="shared" si="10"/>
        <v>0</v>
      </c>
      <c r="T47" s="14">
        <f t="shared" si="10"/>
        <v>32.5</v>
      </c>
      <c r="U47" s="14">
        <f t="shared" si="10"/>
        <v>0</v>
      </c>
      <c r="V47" s="14">
        <f t="shared" si="10"/>
        <v>19.5</v>
      </c>
      <c r="W47" s="14">
        <f t="shared" si="10"/>
        <v>14</v>
      </c>
      <c r="X47" s="14">
        <f t="shared" si="10"/>
        <v>28</v>
      </c>
      <c r="Y47" s="14">
        <f t="shared" si="10"/>
        <v>28</v>
      </c>
      <c r="Z47" s="14">
        <f t="shared" si="10"/>
        <v>8</v>
      </c>
      <c r="AA47" s="14">
        <f t="shared" si="10"/>
        <v>0</v>
      </c>
      <c r="AB47" s="14">
        <f t="shared" si="10"/>
        <v>0</v>
      </c>
      <c r="AC47" s="14">
        <f t="shared" si="10"/>
        <v>6.5</v>
      </c>
      <c r="AD47" s="14">
        <f t="shared" si="10"/>
        <v>6.5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274.5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 t="str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165</v>
      </c>
      <c r="C49" s="15">
        <f t="shared" si="12"/>
        <v>48</v>
      </c>
      <c r="D49" s="15">
        <f t="shared" si="12"/>
        <v>48</v>
      </c>
      <c r="E49" s="15">
        <f t="shared" si="12"/>
        <v>92</v>
      </c>
      <c r="F49" s="15">
        <f t="shared" si="12"/>
        <v>104</v>
      </c>
      <c r="G49" s="15">
        <f t="shared" si="12"/>
        <v>36</v>
      </c>
      <c r="H49" s="15">
        <f t="shared" si="12"/>
        <v>5</v>
      </c>
      <c r="I49" s="15">
        <f t="shared" si="12"/>
        <v>28</v>
      </c>
      <c r="J49" s="15">
        <f t="shared" si="12"/>
        <v>136.5</v>
      </c>
      <c r="K49" s="15">
        <f t="shared" si="12"/>
        <v>177</v>
      </c>
      <c r="L49" s="15">
        <f t="shared" si="12"/>
        <v>48</v>
      </c>
      <c r="M49" s="15">
        <f t="shared" si="12"/>
        <v>112</v>
      </c>
      <c r="N49" s="15">
        <f t="shared" si="12"/>
        <v>109</v>
      </c>
      <c r="O49" s="15">
        <f t="shared" si="12"/>
        <v>76</v>
      </c>
      <c r="P49" s="15">
        <f t="shared" si="12"/>
        <v>33</v>
      </c>
      <c r="Q49" s="15">
        <f t="shared" si="12"/>
        <v>175</v>
      </c>
      <c r="R49" s="15">
        <f t="shared" si="12"/>
        <v>176</v>
      </c>
      <c r="S49" s="15">
        <f t="shared" si="12"/>
        <v>136</v>
      </c>
      <c r="T49" s="15">
        <f t="shared" si="12"/>
        <v>124.5</v>
      </c>
      <c r="U49" s="15">
        <f t="shared" si="12"/>
        <v>0</v>
      </c>
      <c r="V49" s="15">
        <f t="shared" si="12"/>
        <v>51.5</v>
      </c>
      <c r="W49" s="15">
        <f t="shared" si="12"/>
        <v>125</v>
      </c>
      <c r="X49" s="15">
        <f t="shared" si="12"/>
        <v>132</v>
      </c>
      <c r="Y49" s="15">
        <f t="shared" si="12"/>
        <v>144</v>
      </c>
      <c r="Z49" s="15">
        <f t="shared" si="12"/>
        <v>126</v>
      </c>
      <c r="AA49" s="15">
        <f t="shared" si="12"/>
        <v>96</v>
      </c>
      <c r="AB49" s="15">
        <f t="shared" si="12"/>
        <v>64.75</v>
      </c>
      <c r="AC49" s="15">
        <f t="shared" si="12"/>
        <v>150.5</v>
      </c>
      <c r="AD49" s="15">
        <f t="shared" si="12"/>
        <v>127.5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2590.25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 t="str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22.75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7">
        <v>0</v>
      </c>
      <c r="L51" s="27">
        <v>0</v>
      </c>
      <c r="M51" s="27">
        <v>0</v>
      </c>
      <c r="N51" s="27">
        <v>0</v>
      </c>
      <c r="O51" s="30">
        <v>0</v>
      </c>
      <c r="P51" s="30">
        <v>0</v>
      </c>
      <c r="Q51" s="30">
        <v>0</v>
      </c>
      <c r="R51" s="30">
        <v>27.75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5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 t="str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55.5</v>
      </c>
    </row>
    <row ht="25" r="52" spans="1:54">
      <c r="A52" s="5" t="s">
        <v>49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7">
        <v>8</v>
      </c>
      <c r="K52" s="27">
        <v>0</v>
      </c>
      <c r="L52" s="27">
        <v>0</v>
      </c>
      <c r="M52" s="27">
        <v>0</v>
      </c>
      <c r="N52" s="27">
        <v>0</v>
      </c>
      <c r="O52" s="30">
        <v>0</v>
      </c>
      <c r="P52" s="30">
        <v>0</v>
      </c>
      <c r="Q52" s="30">
        <v>0</v>
      </c>
      <c r="R52" s="3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24</v>
      </c>
      <c r="X52" s="10">
        <v>0</v>
      </c>
      <c r="Y52" s="10">
        <v>4</v>
      </c>
      <c r="Z52" s="10">
        <v>24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 t="str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60</v>
      </c>
    </row>
    <row ht="25" r="53" spans="1:54">
      <c r="A53" s="5" t="s">
        <v>15</v>
      </c>
      <c r="B53" s="25">
        <v>8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7">
        <v>0</v>
      </c>
      <c r="K53" s="27">
        <v>0</v>
      </c>
      <c r="L53" s="27">
        <v>32</v>
      </c>
      <c r="M53" s="27">
        <v>0</v>
      </c>
      <c r="N53" s="27">
        <v>0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8</v>
      </c>
      <c r="W53" s="10">
        <v>8</v>
      </c>
      <c r="X53" s="10">
        <v>0</v>
      </c>
      <c r="Y53" s="10"/>
      <c r="Z53" s="10">
        <v>8</v>
      </c>
      <c r="AA53" s="10"/>
      <c r="AB53" s="10">
        <v>40</v>
      </c>
      <c r="AC53" s="10">
        <v>40</v>
      </c>
      <c r="AD53" s="10">
        <v>16</v>
      </c>
      <c r="AE53" s="10">
        <v>16.00</v>
      </c>
      <c r="AF53" s="10"/>
      <c r="AG53" s="10"/>
      <c r="AH53" s="10"/>
      <c r="AI53" s="10"/>
      <c r="AJ53" s="10"/>
      <c r="AK53" s="10"/>
      <c r="AL53" s="10"/>
      <c r="AM53" s="20" t="str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160</v>
      </c>
    </row>
    <row r="54" spans="1:54">
      <c r="A54" s="7" t="s">
        <v>16</v>
      </c>
      <c r="B54" s="14">
        <f t="shared" ref="B54:AG54" si="14">SUM(B51:B53)</f>
        <v>30.75</v>
      </c>
      <c r="C54" s="14">
        <f t="shared" si="14"/>
        <v>0</v>
      </c>
      <c r="D54" s="14">
        <f t="shared" si="14"/>
        <v>0</v>
      </c>
      <c r="E54" s="14">
        <f t="shared" si="14"/>
        <v>0</v>
      </c>
      <c r="F54" s="14">
        <f t="shared" si="14"/>
        <v>0</v>
      </c>
      <c r="G54" s="14">
        <f t="shared" si="14"/>
        <v>0</v>
      </c>
      <c r="H54" s="14">
        <f t="shared" si="14"/>
        <v>0</v>
      </c>
      <c r="I54" s="14">
        <f t="shared" si="14"/>
        <v>0</v>
      </c>
      <c r="J54" s="14">
        <f t="shared" si="14"/>
        <v>8</v>
      </c>
      <c r="K54" s="14">
        <f t="shared" si="14"/>
        <v>0</v>
      </c>
      <c r="L54" s="14">
        <f t="shared" si="14"/>
        <v>32</v>
      </c>
      <c r="M54" s="14">
        <f t="shared" si="14"/>
        <v>0</v>
      </c>
      <c r="N54" s="14">
        <f t="shared" si="14"/>
        <v>0</v>
      </c>
      <c r="O54" s="14">
        <f t="shared" si="14"/>
        <v>0</v>
      </c>
      <c r="P54" s="14">
        <f t="shared" si="14"/>
        <v>0</v>
      </c>
      <c r="Q54" s="14">
        <f t="shared" si="14"/>
        <v>0</v>
      </c>
      <c r="R54" s="14">
        <f t="shared" si="14"/>
        <v>27.75</v>
      </c>
      <c r="S54" s="14">
        <f t="shared" si="14"/>
        <v>0</v>
      </c>
      <c r="T54" s="14">
        <f t="shared" si="14"/>
        <v>0</v>
      </c>
      <c r="U54" s="14">
        <f t="shared" si="14"/>
        <v>0</v>
      </c>
      <c r="V54" s="14">
        <f t="shared" si="14"/>
        <v>8</v>
      </c>
      <c r="W54" s="14">
        <f t="shared" si="14"/>
        <v>32</v>
      </c>
      <c r="X54" s="14">
        <f t="shared" si="14"/>
        <v>0</v>
      </c>
      <c r="Y54" s="14">
        <f t="shared" si="14"/>
        <v>9</v>
      </c>
      <c r="Z54" s="14">
        <f t="shared" si="14"/>
        <v>32</v>
      </c>
      <c r="AA54" s="14">
        <f t="shared" si="14"/>
        <v>0</v>
      </c>
      <c r="AB54" s="14">
        <f t="shared" si="14"/>
        <v>40</v>
      </c>
      <c r="AC54" s="14">
        <f t="shared" si="14"/>
        <v>40</v>
      </c>
      <c r="AD54" s="14">
        <f t="shared" si="14"/>
        <v>16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275.5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 t="str"/>
      <c r="BB55" s="6"/>
    </row>
    <row ht="25" r="56" spans="1:54">
      <c r="A56" s="5" t="s">
        <v>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16</v>
      </c>
      <c r="L56" s="26">
        <v>8</v>
      </c>
      <c r="M56" s="26">
        <v>0</v>
      </c>
      <c r="N56" s="26">
        <v>0</v>
      </c>
      <c r="O56" s="29">
        <v>0</v>
      </c>
      <c r="P56" s="29">
        <v>0</v>
      </c>
      <c r="Q56" s="29">
        <v>0</v>
      </c>
      <c r="R56" s="29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>
        <v>4</v>
      </c>
      <c r="AD56" s="6">
        <v>20</v>
      </c>
      <c r="AE56" s="6">
        <v>20.00</v>
      </c>
      <c r="AF56" s="6"/>
      <c r="AG56" s="6"/>
      <c r="AH56" s="6"/>
      <c r="AI56" s="6"/>
      <c r="AJ56" s="6"/>
      <c r="AK56" s="6"/>
      <c r="AL56" s="6"/>
      <c r="AM56" s="19" t="str"/>
      <c r="AN56" s="37"/>
      <c r="AO56" s="37"/>
      <c r="AP56" s="37"/>
      <c r="BB56" s="23">
        <f>SUM(B56:BA56)</f>
        <v>48</v>
      </c>
    </row>
    <row ht="25"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 t="str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 t="shared" ref="B58:AG58" si="16">SUM(B56:B57)</f>
        <v>0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0</v>
      </c>
      <c r="K58" s="14">
        <f t="shared" si="16"/>
        <v>16</v>
      </c>
      <c r="L58" s="14">
        <f t="shared" si="16"/>
        <v>8</v>
      </c>
      <c r="M58" s="14">
        <f t="shared" si="16"/>
        <v>0</v>
      </c>
      <c r="N58" s="14">
        <f t="shared" si="16"/>
        <v>0</v>
      </c>
      <c r="O58" s="14">
        <f t="shared" si="16"/>
        <v>0</v>
      </c>
      <c r="P58" s="14">
        <f t="shared" si="16"/>
        <v>0</v>
      </c>
      <c r="Q58" s="14">
        <f t="shared" si="16"/>
        <v>0</v>
      </c>
      <c r="R58" s="14">
        <f t="shared" si="16"/>
        <v>0</v>
      </c>
      <c r="S58" s="14">
        <f t="shared" si="16"/>
        <v>0</v>
      </c>
      <c r="T58" s="14">
        <f t="shared" si="16"/>
        <v>0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4</v>
      </c>
      <c r="AD58" s="14">
        <f t="shared" si="16"/>
        <v>20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48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 t="str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21</v>
      </c>
      <c r="C60" s="24">
        <v>0</v>
      </c>
      <c r="D60" s="26">
        <v>3.5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7</v>
      </c>
      <c r="K60" s="26">
        <v>0</v>
      </c>
      <c r="L60" s="26">
        <v>3.5</v>
      </c>
      <c r="M60" s="26">
        <v>0</v>
      </c>
      <c r="N60" s="26">
        <v>0</v>
      </c>
      <c r="O60" s="29">
        <v>0</v>
      </c>
      <c r="P60" s="29">
        <v>0</v>
      </c>
      <c r="Q60" s="29">
        <v>7</v>
      </c>
      <c r="R60" s="29">
        <v>6.5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5</v>
      </c>
      <c r="AB60">
        <v>35</v>
      </c>
      <c r="AD60">
        <v>35</v>
      </c>
      <c r="AE60">
        <v>35.00</v>
      </c>
      <c r="AJ60" s="37"/>
      <c r="AK60" s="10"/>
      <c r="AL60" s="10"/>
      <c r="AM60" s="106" t="str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123.5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Z61">
        <v>32</v>
      </c>
      <c r="AA61">
        <v>16</v>
      </c>
      <c r="AD61">
        <v>8</v>
      </c>
      <c r="AE61">
        <v>8.00</v>
      </c>
      <c r="AJ61" s="37"/>
      <c r="AK61" s="10">
        <v>16.00</v>
      </c>
      <c r="AL61" s="10">
        <v>16.00</v>
      </c>
      <c r="AM61" s="106">
        <v>16.00</v>
      </c>
      <c r="AN61" s="106">
        <v>16.00</v>
      </c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8</v>
      </c>
      <c r="X62" s="23">
        <v>0</v>
      </c>
      <c r="AA62">
        <v>4</v>
      </c>
      <c r="AJ62" s="37"/>
      <c r="AK62" s="10">
        <v>4.00</v>
      </c>
      <c r="AL62" s="10">
        <v>4.00</v>
      </c>
      <c r="AM62" s="106">
        <v>4.00</v>
      </c>
      <c r="AN62" s="106">
        <v>4.00</v>
      </c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0</v>
      </c>
      <c r="C63" s="24">
        <v>0</v>
      </c>
      <c r="D63" s="26">
        <v>0</v>
      </c>
      <c r="E63" s="26">
        <v>0</v>
      </c>
      <c r="F63" s="26">
        <v>0</v>
      </c>
      <c r="G63" s="26">
        <v>8</v>
      </c>
      <c r="H63" s="26">
        <v>8</v>
      </c>
      <c r="I63" s="26">
        <v>0</v>
      </c>
      <c r="J63" s="26">
        <v>0</v>
      </c>
      <c r="K63" s="26">
        <v>0</v>
      </c>
      <c r="L63" s="26">
        <v>0</v>
      </c>
      <c r="M63" s="26">
        <v>16</v>
      </c>
      <c r="N63" s="116">
        <v>40</v>
      </c>
      <c r="O63" s="119"/>
      <c r="P63" s="119"/>
      <c r="Q63" s="119"/>
      <c r="R63" s="119"/>
      <c r="S63" s="117"/>
      <c r="T63" s="117"/>
      <c r="U63" s="117"/>
      <c r="V63" s="117"/>
      <c r="W63" s="117"/>
      <c r="X63" s="117"/>
      <c r="AJ63" s="37"/>
      <c r="AM63" s="106" t="str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72</v>
      </c>
    </row>
    <row ht="25" r="64" spans="1:54">
      <c r="A64" s="5" t="s">
        <v>53</v>
      </c>
      <c r="B64" s="24">
        <v>5</v>
      </c>
      <c r="C64" s="24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5</v>
      </c>
      <c r="K64" s="26">
        <v>0</v>
      </c>
      <c r="L64" s="26">
        <v>5</v>
      </c>
      <c r="M64" s="26">
        <v>0</v>
      </c>
      <c r="N64" s="26">
        <v>0</v>
      </c>
      <c r="O64" s="29">
        <v>0</v>
      </c>
      <c r="P64" s="29">
        <v>5</v>
      </c>
      <c r="Q64" s="29">
        <v>5</v>
      </c>
      <c r="R64" s="29">
        <v>10</v>
      </c>
      <c r="S64" s="23">
        <v>0</v>
      </c>
      <c r="T64" s="23">
        <v>0</v>
      </c>
      <c r="U64" s="23">
        <v>5</v>
      </c>
      <c r="V64" s="23">
        <v>0</v>
      </c>
      <c r="W64" s="23">
        <v>5</v>
      </c>
      <c r="X64" s="23">
        <v>0</v>
      </c>
      <c r="AJ64" s="37"/>
      <c r="AM64" s="106" t="str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45</v>
      </c>
    </row>
    <row ht="25" r="65" spans="1:54">
      <c r="A65" s="5" t="s">
        <v>54</v>
      </c>
      <c r="B65" s="24">
        <v>0</v>
      </c>
      <c r="C65" s="24">
        <v>0</v>
      </c>
      <c r="D65" s="26">
        <v>0</v>
      </c>
      <c r="E65" s="26">
        <v>0</v>
      </c>
      <c r="F65" s="26">
        <v>8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0</v>
      </c>
      <c r="S65" s="23">
        <v>0</v>
      </c>
      <c r="T65" s="23">
        <v>0</v>
      </c>
      <c r="U65" s="23">
        <v>0</v>
      </c>
      <c r="V65" s="23">
        <v>40</v>
      </c>
      <c r="W65" s="23">
        <v>0</v>
      </c>
      <c r="X65" s="23">
        <v>8</v>
      </c>
      <c r="Y65">
        <v>16</v>
      </c>
      <c r="AJ65" s="37"/>
      <c r="AM65" s="106" t="str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72</v>
      </c>
    </row>
    <row r="66" spans="1:54">
      <c r="A66" s="7" t="s">
        <v>55</v>
      </c>
      <c r="B66" s="14">
        <f t="shared" ref="B66:AG66" si="18">SUM(B60:B65)</f>
        <v>26</v>
      </c>
      <c r="C66" s="14">
        <f t="shared" si="18"/>
        <v>0</v>
      </c>
      <c r="D66" s="14">
        <f t="shared" si="18"/>
        <v>3.5</v>
      </c>
      <c r="E66" s="14">
        <f t="shared" si="18"/>
        <v>0</v>
      </c>
      <c r="F66" s="14">
        <f t="shared" si="18"/>
        <v>8</v>
      </c>
      <c r="G66" s="14">
        <f t="shared" si="18"/>
        <v>8</v>
      </c>
      <c r="H66" s="14">
        <f t="shared" si="18"/>
        <v>8</v>
      </c>
      <c r="I66" s="14">
        <f t="shared" si="18"/>
        <v>0</v>
      </c>
      <c r="J66" s="14">
        <f t="shared" si="18"/>
        <v>12</v>
      </c>
      <c r="K66" s="14">
        <f t="shared" si="18"/>
        <v>0</v>
      </c>
      <c r="L66" s="14">
        <f t="shared" si="18"/>
        <v>8.5</v>
      </c>
      <c r="M66" s="14">
        <f t="shared" si="18"/>
        <v>16</v>
      </c>
      <c r="N66" s="14">
        <f t="shared" si="18"/>
        <v>40</v>
      </c>
      <c r="O66" s="14">
        <f t="shared" si="18"/>
        <v>0</v>
      </c>
      <c r="P66" s="14">
        <f t="shared" si="18"/>
        <v>5</v>
      </c>
      <c r="Q66" s="14">
        <f t="shared" si="18"/>
        <v>12</v>
      </c>
      <c r="R66" s="14">
        <f t="shared" si="18"/>
        <v>16.5</v>
      </c>
      <c r="S66" s="14">
        <f t="shared" si="18"/>
        <v>0</v>
      </c>
      <c r="T66" s="14">
        <f t="shared" si="18"/>
        <v>0</v>
      </c>
      <c r="U66" s="14">
        <f t="shared" si="18"/>
        <v>5</v>
      </c>
      <c r="V66" s="14">
        <f t="shared" si="18"/>
        <v>40</v>
      </c>
      <c r="W66" s="14">
        <f t="shared" si="18"/>
        <v>13</v>
      </c>
      <c r="X66" s="14">
        <f t="shared" si="18"/>
        <v>13</v>
      </c>
      <c r="Y66" s="14">
        <f t="shared" si="18"/>
        <v>16</v>
      </c>
      <c r="Z66" s="14">
        <f t="shared" si="18"/>
        <v>32</v>
      </c>
      <c r="AA66" s="14">
        <f t="shared" si="18"/>
        <v>20</v>
      </c>
      <c r="AB66" s="14">
        <f t="shared" si="18"/>
        <v>35</v>
      </c>
      <c r="AC66" s="14">
        <f t="shared" si="18"/>
        <v>0</v>
      </c>
      <c r="AD66" s="14">
        <f t="shared" si="18"/>
        <v>43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312.5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221.75</v>
      </c>
      <c r="C68" s="15">
        <f t="shared" si="20"/>
        <v>48</v>
      </c>
      <c r="D68" s="15">
        <f t="shared" si="20"/>
        <v>51.5</v>
      </c>
      <c r="E68" s="15">
        <f t="shared" si="20"/>
        <v>92</v>
      </c>
      <c r="F68" s="15">
        <f t="shared" si="20"/>
        <v>112</v>
      </c>
      <c r="G68" s="15">
        <f t="shared" si="20"/>
        <v>44</v>
      </c>
      <c r="H68" s="15">
        <f t="shared" si="20"/>
        <v>13</v>
      </c>
      <c r="I68" s="15">
        <f t="shared" si="20"/>
        <v>28</v>
      </c>
      <c r="J68" s="15">
        <f t="shared" si="20"/>
        <v>156.5</v>
      </c>
      <c r="K68" s="15">
        <f t="shared" si="20"/>
        <v>193</v>
      </c>
      <c r="L68" s="15">
        <f t="shared" si="20"/>
        <v>96.5</v>
      </c>
      <c r="M68" s="15">
        <f t="shared" si="20"/>
        <v>128</v>
      </c>
      <c r="N68" s="15">
        <f t="shared" si="20"/>
        <v>149</v>
      </c>
      <c r="O68" s="15">
        <f t="shared" si="20"/>
        <v>76</v>
      </c>
      <c r="P68" s="15">
        <f t="shared" si="20"/>
        <v>38</v>
      </c>
      <c r="Q68" s="15">
        <f t="shared" si="20"/>
        <v>187</v>
      </c>
      <c r="R68" s="15">
        <f t="shared" si="20"/>
        <v>220.25</v>
      </c>
      <c r="S68" s="15">
        <f t="shared" si="20"/>
        <v>136</v>
      </c>
      <c r="T68" s="15">
        <f t="shared" si="20"/>
        <v>124.5</v>
      </c>
      <c r="U68" s="15">
        <f t="shared" si="20"/>
        <v>5</v>
      </c>
      <c r="V68" s="15">
        <f t="shared" si="20"/>
        <v>99.5</v>
      </c>
      <c r="W68" s="15">
        <f t="shared" si="20"/>
        <v>170</v>
      </c>
      <c r="X68" s="15">
        <f t="shared" si="20"/>
        <v>145</v>
      </c>
      <c r="Y68" s="15">
        <f t="shared" si="20"/>
        <v>169</v>
      </c>
      <c r="Z68" s="15">
        <f t="shared" si="20"/>
        <v>190</v>
      </c>
      <c r="AA68" s="15">
        <f t="shared" si="20"/>
        <v>116</v>
      </c>
      <c r="AB68" s="15">
        <f t="shared" si="20"/>
        <v>139.75</v>
      </c>
      <c r="AC68" s="15">
        <f t="shared" si="20"/>
        <v>194.5</v>
      </c>
      <c r="AD68" s="15">
        <f t="shared" si="20"/>
        <v>206.5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3226.25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89" zoomScaleNormal="89" zoomScalePageLayoutView="120" workbookViewId="0">
      <pane activePane="bottomRight" state="frozenSplit" topLeftCell="AJ25" xSplit="1" ySplit="6"/>
      <selection activeCell="J1" pane="topRight" sqref="J1"/>
      <selection activeCell="A21" pane="bottomLeft" sqref="A21"/>
      <selection activeCell="BC39" pane="bottomRight" sqref="BC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5" min="5" style="0" width="14.1640625"/>
    <col collapsed="false" customWidth="true" hidden="false" max="6" min="6" style="0" width="17.6640625"/>
    <col collapsed="false" customWidth="true" hidden="false" max="7" min="7" style="0" width="18"/>
    <col bestFit="true" collapsed="false" customWidth="true" hidden="false" max="9" min="8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 t="str">
        <v>29.07-04.08.19</v>
      </c>
      <c r="AG2" s="1" t="str">
        <v>05.08-11.08.19</v>
      </c>
      <c r="AH2" s="1" t="str">
        <v>12.08-18.08.19</v>
      </c>
      <c r="AI2" s="1" t="str">
        <v>19.08-25.08.19</v>
      </c>
      <c r="AJ2" s="1" t="str">
        <v>26.08-01.09.19</v>
      </c>
      <c r="AK2" s="1" t="str">
        <v>02.09-08.09.19</v>
      </c>
      <c r="AL2" s="1" t="str">
        <v>09.09-15.09.19</v>
      </c>
      <c r="AM2" s="1" t="str">
        <v>16.09-22.09.19</v>
      </c>
      <c r="AN2" s="18" t="str">
        <v>23.09-29.09.19</v>
      </c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>
      <c r="AM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M7" t="str"/>
    </row>
    <row ht="25" r="8" spans="1:54">
      <c r="A8" s="5" t="s">
        <v>104</v>
      </c>
      <c r="B8" s="24">
        <v>0</v>
      </c>
      <c r="C8" s="24">
        <v>0</v>
      </c>
      <c r="D8" s="26">
        <v>0</v>
      </c>
      <c r="E8" s="26">
        <v>0</v>
      </c>
      <c r="F8" s="26">
        <v>0</v>
      </c>
      <c r="G8" s="26">
        <v>6</v>
      </c>
      <c r="H8" s="26">
        <v>0</v>
      </c>
      <c r="I8" s="26">
        <v>0</v>
      </c>
      <c r="J8" s="26">
        <v>0</v>
      </c>
      <c r="K8" s="26">
        <v>0</v>
      </c>
      <c r="L8" s="26">
        <v>3.5</v>
      </c>
      <c r="M8" s="26">
        <v>18</v>
      </c>
      <c r="N8" s="26">
        <v>40</v>
      </c>
      <c r="O8" s="29">
        <v>3.5</v>
      </c>
      <c r="P8" s="29">
        <v>1.5</v>
      </c>
      <c r="Q8" s="29">
        <v>0</v>
      </c>
      <c r="R8" s="29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/>
      <c r="Z8" s="6"/>
      <c r="AA8" s="6"/>
      <c r="AB8" s="6"/>
      <c r="AC8" s="6">
        <v>1.5</v>
      </c>
      <c r="AD8" s="6"/>
      <c r="AE8" s="6"/>
      <c r="AF8" s="6"/>
      <c r="AG8" s="6"/>
      <c r="AH8" s="6"/>
      <c r="AI8" s="6"/>
      <c r="AJ8" s="6"/>
      <c r="AK8" s="6"/>
      <c r="AL8" s="6"/>
      <c r="AM8" s="19" t="str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74</v>
      </c>
    </row>
    <row ht="25" r="9" spans="1:54">
      <c r="A9" s="28" t="s">
        <v>41</v>
      </c>
      <c r="B9" s="24">
        <v>0</v>
      </c>
      <c r="C9" s="24">
        <v>0</v>
      </c>
      <c r="D9" s="26">
        <v>1.5</v>
      </c>
      <c r="E9" s="26">
        <v>0</v>
      </c>
      <c r="F9" s="26">
        <v>1.5</v>
      </c>
      <c r="G9" s="26">
        <v>1.5</v>
      </c>
      <c r="H9" s="26">
        <v>1.5</v>
      </c>
      <c r="I9" s="26">
        <v>2</v>
      </c>
      <c r="J9" s="26">
        <v>0</v>
      </c>
      <c r="K9" s="26">
        <v>0</v>
      </c>
      <c r="L9" s="26">
        <v>1.5</v>
      </c>
      <c r="M9" s="26">
        <v>1.5</v>
      </c>
      <c r="N9" s="26">
        <v>3.5</v>
      </c>
      <c r="O9" s="29">
        <v>0</v>
      </c>
      <c r="P9" s="29">
        <v>2</v>
      </c>
      <c r="Q9" s="29">
        <v>1.5</v>
      </c>
      <c r="R9" s="29">
        <v>1.5</v>
      </c>
      <c r="S9" s="6">
        <v>1.5</v>
      </c>
      <c r="T9" s="6">
        <v>2</v>
      </c>
      <c r="U9" s="6">
        <v>3.5</v>
      </c>
      <c r="V9" s="6">
        <v>0</v>
      </c>
      <c r="W9" s="6">
        <v>0</v>
      </c>
      <c r="X9" s="6">
        <v>0</v>
      </c>
      <c r="Y9" s="6"/>
      <c r="Z9" s="6"/>
      <c r="AA9" s="6"/>
      <c r="AB9" s="6">
        <v>1.5</v>
      </c>
      <c r="AC9" s="6">
        <v>2</v>
      </c>
      <c r="AD9" s="6"/>
      <c r="AE9" s="6"/>
      <c r="AF9" s="6"/>
      <c r="AG9" s="6"/>
      <c r="AH9" s="6"/>
      <c r="AI9" s="6"/>
      <c r="AJ9" s="6"/>
      <c r="AK9" s="6"/>
      <c r="AL9" s="6"/>
      <c r="AM9" s="19" t="str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30</v>
      </c>
    </row>
    <row r="10" spans="1:54">
      <c r="A10" s="7" t="s">
        <v>5</v>
      </c>
      <c r="B10" s="14">
        <f t="shared" ref="B10:AG10" si="1">SUM(B8:B9)</f>
        <v>0</v>
      </c>
      <c r="C10" s="14">
        <f t="shared" si="1"/>
        <v>0</v>
      </c>
      <c r="D10" s="14">
        <f t="shared" si="1"/>
        <v>1.5</v>
      </c>
      <c r="E10" s="14">
        <f t="shared" si="1"/>
        <v>0</v>
      </c>
      <c r="F10" s="14">
        <f t="shared" si="1"/>
        <v>1.5</v>
      </c>
      <c r="G10" s="14">
        <f t="shared" si="1"/>
        <v>7.5</v>
      </c>
      <c r="H10" s="14">
        <f t="shared" si="1"/>
        <v>1.5</v>
      </c>
      <c r="I10" s="14">
        <f t="shared" si="1"/>
        <v>2</v>
      </c>
      <c r="J10" s="14">
        <f t="shared" si="1"/>
        <v>0</v>
      </c>
      <c r="K10" s="14">
        <f t="shared" si="1"/>
        <v>0</v>
      </c>
      <c r="L10" s="14">
        <f t="shared" si="1"/>
        <v>5</v>
      </c>
      <c r="M10" s="14">
        <f t="shared" si="1"/>
        <v>19.5</v>
      </c>
      <c r="N10" s="14">
        <f t="shared" si="1"/>
        <v>43.5</v>
      </c>
      <c r="O10" s="14">
        <f t="shared" si="1"/>
        <v>3.5</v>
      </c>
      <c r="P10" s="14">
        <f t="shared" si="1"/>
        <v>3.5</v>
      </c>
      <c r="Q10" s="14">
        <f t="shared" si="1"/>
        <v>1.5</v>
      </c>
      <c r="R10" s="14">
        <f t="shared" si="1"/>
        <v>1.5</v>
      </c>
      <c r="S10" s="14">
        <f t="shared" si="1"/>
        <v>1.5</v>
      </c>
      <c r="T10" s="14">
        <f t="shared" si="1"/>
        <v>2</v>
      </c>
      <c r="U10" s="14">
        <f t="shared" si="1"/>
        <v>3.5</v>
      </c>
      <c r="V10" s="14">
        <f t="shared" si="1"/>
        <v>0</v>
      </c>
      <c r="W10" s="14">
        <f t="shared" si="1"/>
        <v>0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1.5</v>
      </c>
      <c r="AC10" s="14">
        <f t="shared" si="1"/>
        <v>3.5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104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 t="str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0</v>
      </c>
      <c r="C12" s="25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30">
        <v>0</v>
      </c>
      <c r="P12" s="30">
        <v>0</v>
      </c>
      <c r="Q12" s="30">
        <v>0</v>
      </c>
      <c r="R12" s="3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 t="str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0</v>
      </c>
    </row>
    <row ht="25"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 t="str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0</v>
      </c>
      <c r="C14" s="25">
        <v>24</v>
      </c>
      <c r="D14" s="27">
        <v>0</v>
      </c>
      <c r="E14" s="27">
        <v>2</v>
      </c>
      <c r="F14" s="3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30">
        <v>0</v>
      </c>
      <c r="P14" s="30">
        <v>0</v>
      </c>
      <c r="Q14" s="30">
        <v>0</v>
      </c>
      <c r="R14" s="30">
        <v>0</v>
      </c>
      <c r="S14" s="10">
        <v>3</v>
      </c>
      <c r="T14" s="10">
        <v>40</v>
      </c>
      <c r="U14" s="10">
        <v>1.5</v>
      </c>
      <c r="V14" s="10">
        <v>1</v>
      </c>
      <c r="W14" s="10">
        <v>0</v>
      </c>
      <c r="X14" s="10">
        <v>0</v>
      </c>
      <c r="Y14" s="10"/>
      <c r="Z14" s="10"/>
      <c r="AA14" s="10"/>
      <c r="AB14" s="10">
        <v>10</v>
      </c>
      <c r="AC14" s="10"/>
      <c r="AD14" s="10">
        <v>1</v>
      </c>
      <c r="AE14" s="10">
        <v>1.00</v>
      </c>
      <c r="AF14" s="10"/>
      <c r="AG14" s="10"/>
      <c r="AH14" s="10"/>
      <c r="AI14" s="10"/>
      <c r="AJ14" s="10"/>
      <c r="AK14" s="10"/>
      <c r="AL14" s="10"/>
      <c r="AM14" s="20" t="str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82.5</v>
      </c>
    </row>
    <row ht="25" r="15" spans="1:54">
      <c r="A15" s="5" t="s">
        <v>107</v>
      </c>
      <c r="B15" s="25">
        <v>0</v>
      </c>
      <c r="C15" s="25">
        <v>0</v>
      </c>
      <c r="D15" s="27">
        <v>0</v>
      </c>
      <c r="E15" s="27">
        <v>0</v>
      </c>
      <c r="F15">
        <v>2</v>
      </c>
      <c r="G15" s="27">
        <v>0</v>
      </c>
      <c r="H15" s="27">
        <v>1</v>
      </c>
      <c r="I15" s="27">
        <v>25</v>
      </c>
      <c r="J15" s="27">
        <v>2</v>
      </c>
      <c r="K15" s="27">
        <v>0</v>
      </c>
      <c r="L15" s="27">
        <v>1</v>
      </c>
      <c r="M15" s="27">
        <v>0</v>
      </c>
      <c r="N15" s="27">
        <v>0</v>
      </c>
      <c r="O15" s="30">
        <v>0</v>
      </c>
      <c r="P15" s="30">
        <v>0</v>
      </c>
      <c r="Q15" s="30">
        <v>0</v>
      </c>
      <c r="R15" s="30">
        <v>0</v>
      </c>
      <c r="S15" s="10">
        <v>24</v>
      </c>
      <c r="T15" s="10">
        <v>2.5</v>
      </c>
      <c r="U15" s="10">
        <v>2</v>
      </c>
      <c r="V15" s="10">
        <v>0</v>
      </c>
      <c r="W15" s="10">
        <v>0</v>
      </c>
      <c r="X15" s="10">
        <v>1.5</v>
      </c>
      <c r="Y15" s="10"/>
      <c r="Z15" s="10"/>
      <c r="AA15" s="10"/>
      <c r="AB15" s="10"/>
      <c r="AC15" s="10">
        <v>1.5</v>
      </c>
      <c r="AD15" s="10">
        <v>8</v>
      </c>
      <c r="AE15" s="10">
        <v>8.00</v>
      </c>
      <c r="AF15" s="10"/>
      <c r="AG15" s="10"/>
      <c r="AH15" s="10"/>
      <c r="AI15" s="10"/>
      <c r="AJ15" s="10"/>
      <c r="AK15" s="10"/>
      <c r="AL15" s="10"/>
      <c r="AM15" s="20" t="str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70.5</v>
      </c>
    </row>
    <row ht="25" r="16" spans="1:54">
      <c r="A16" s="5" t="s">
        <v>108</v>
      </c>
      <c r="B16" s="25">
        <v>0</v>
      </c>
      <c r="C16" s="25">
        <v>0</v>
      </c>
      <c r="D16" s="27">
        <v>0</v>
      </c>
      <c r="E16" s="27">
        <v>0</v>
      </c>
      <c r="F16" s="3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30">
        <v>0</v>
      </c>
      <c r="P16" s="30">
        <v>0</v>
      </c>
      <c r="Q16" s="30">
        <v>0</v>
      </c>
      <c r="R16" s="3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/>
      <c r="Z16" s="10">
        <v>1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 t="str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1</v>
      </c>
    </row>
    <row ht="25" r="17" spans="1:54">
      <c r="A17" s="5" t="s">
        <v>43</v>
      </c>
      <c r="B17" s="25">
        <v>0</v>
      </c>
      <c r="C17" s="25">
        <v>0</v>
      </c>
      <c r="D17" s="27">
        <v>0</v>
      </c>
      <c r="E17" s="27">
        <v>0</v>
      </c>
      <c r="F17" s="3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0</v>
      </c>
      <c r="R17" s="3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 t="str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0</v>
      </c>
    </row>
    <row customHeight="true" ht="16" r="18" spans="1:54">
      <c r="A18" s="129" t="s">
        <v>42</v>
      </c>
      <c r="B18" s="25">
        <v>0</v>
      </c>
      <c r="C18" s="25">
        <v>0</v>
      </c>
      <c r="D18" s="27">
        <v>3.25</v>
      </c>
      <c r="E18" s="27">
        <v>5</v>
      </c>
      <c r="F18">
        <v>1</v>
      </c>
      <c r="G18" s="27">
        <v>16</v>
      </c>
      <c r="H18" s="27">
        <v>0</v>
      </c>
      <c r="I18" s="27">
        <v>1</v>
      </c>
      <c r="J18" s="27">
        <v>1</v>
      </c>
      <c r="K18" s="27">
        <v>0</v>
      </c>
      <c r="L18" s="27">
        <v>1</v>
      </c>
      <c r="M18" s="27">
        <v>0</v>
      </c>
      <c r="N18" s="27">
        <v>0</v>
      </c>
      <c r="O18" s="30">
        <v>0.75</v>
      </c>
      <c r="P18" s="30">
        <v>0</v>
      </c>
      <c r="Q18" s="30">
        <v>0.5</v>
      </c>
      <c r="R18" s="30">
        <v>0</v>
      </c>
      <c r="S18" s="10">
        <v>2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 t="str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31.5</v>
      </c>
    </row>
    <row ht="25" r="19" spans="1:54">
      <c r="A19" s="5" t="s">
        <v>44</v>
      </c>
      <c r="B19" s="25">
        <v>0</v>
      </c>
      <c r="C19" s="25">
        <v>1.25</v>
      </c>
      <c r="D19" s="27">
        <v>1.5</v>
      </c>
      <c r="E19" s="27">
        <v>0</v>
      </c>
      <c r="F19">
        <v>1.5</v>
      </c>
      <c r="G19" s="27">
        <v>1.5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30">
        <v>0</v>
      </c>
      <c r="P19" s="30">
        <v>0</v>
      </c>
      <c r="Q19" s="30">
        <v>0</v>
      </c>
      <c r="R19" s="30">
        <v>0</v>
      </c>
      <c r="S19" s="10">
        <v>0</v>
      </c>
      <c r="T19" s="10">
        <v>0</v>
      </c>
      <c r="U19" s="10">
        <v>0.5</v>
      </c>
      <c r="V19" s="10">
        <v>0</v>
      </c>
      <c r="W19" s="10">
        <v>0</v>
      </c>
      <c r="X19" s="10">
        <v>0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 t="str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6.25</v>
      </c>
    </row>
    <row ht="25" r="20" spans="1:54">
      <c r="A20" s="5" t="s">
        <v>45</v>
      </c>
      <c r="B20" s="25">
        <v>0</v>
      </c>
      <c r="C20" s="25">
        <v>0</v>
      </c>
      <c r="D20" s="25">
        <v>0</v>
      </c>
      <c r="E20" s="27">
        <v>0</v>
      </c>
      <c r="F20" s="3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18</v>
      </c>
      <c r="L20" s="27">
        <v>0</v>
      </c>
      <c r="M20" s="27">
        <v>0</v>
      </c>
      <c r="N20" s="27">
        <v>0</v>
      </c>
      <c r="O20" s="30">
        <v>0</v>
      </c>
      <c r="P20" s="30">
        <v>0</v>
      </c>
      <c r="Q20" s="30">
        <v>0</v>
      </c>
      <c r="R20" s="30">
        <v>0</v>
      </c>
      <c r="S20" s="10">
        <v>1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/>
      <c r="AB20" s="10"/>
      <c r="AC20" s="10"/>
      <c r="AD20" s="37"/>
      <c r="AE20" s="10"/>
      <c r="AF20" s="10"/>
      <c r="AG20" s="37"/>
      <c r="AH20" s="10"/>
      <c r="AI20" s="10"/>
      <c r="AJ20" s="10"/>
      <c r="AK20" s="10"/>
      <c r="AL20" s="10"/>
      <c r="AM20" s="37" t="str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19</v>
      </c>
    </row>
    <row ht="25" r="21" spans="1:54">
      <c r="A21" s="5" t="s">
        <v>109</v>
      </c>
      <c r="B21" s="25">
        <v>0</v>
      </c>
      <c r="C21" s="25">
        <v>0</v>
      </c>
      <c r="D21" s="25">
        <v>0</v>
      </c>
      <c r="E21" s="27">
        <v>0</v>
      </c>
      <c r="F21">
        <v>14</v>
      </c>
      <c r="G21" s="27">
        <v>21</v>
      </c>
      <c r="H21" s="27">
        <v>2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30">
        <v>0</v>
      </c>
      <c r="P21" s="30">
        <v>14</v>
      </c>
      <c r="Q21" s="30">
        <v>14</v>
      </c>
      <c r="R21" s="30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/>
      <c r="Z21" s="35"/>
      <c r="AA21" s="35"/>
      <c r="AB21" s="35">
        <v>7</v>
      </c>
      <c r="AC21" s="35">
        <v>1</v>
      </c>
      <c r="AD21" s="35">
        <v>14</v>
      </c>
      <c r="AE21" s="35">
        <v>14.00</v>
      </c>
      <c r="AF21" s="35"/>
      <c r="AG21" s="35"/>
      <c r="AH21" s="35"/>
      <c r="AI21" s="35"/>
      <c r="AJ21" s="35"/>
      <c r="AK21" s="35"/>
      <c r="AL21" s="35"/>
      <c r="AM21" s="35" t="str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87</v>
      </c>
    </row>
    <row ht="25" r="22" spans="1:54">
      <c r="A22" s="9" t="s">
        <v>46</v>
      </c>
      <c r="B22" s="25">
        <v>0</v>
      </c>
      <c r="C22" s="25">
        <v>0</v>
      </c>
      <c r="D22" s="25">
        <v>0</v>
      </c>
      <c r="E22" s="27">
        <v>2.25</v>
      </c>
      <c r="F22" s="37">
        <v>0</v>
      </c>
      <c r="G22" s="27">
        <v>0</v>
      </c>
      <c r="H22" s="27">
        <v>0</v>
      </c>
      <c r="I22" s="27">
        <v>0</v>
      </c>
      <c r="J22" s="27">
        <v>19</v>
      </c>
      <c r="K22" s="27">
        <v>0</v>
      </c>
      <c r="L22" s="27">
        <v>0</v>
      </c>
      <c r="M22" s="27">
        <v>1.75</v>
      </c>
      <c r="N22" s="27">
        <v>0</v>
      </c>
      <c r="O22" s="30">
        <v>0</v>
      </c>
      <c r="P22" s="30">
        <v>1.5</v>
      </c>
      <c r="Q22" s="30">
        <v>0</v>
      </c>
      <c r="R22" s="30">
        <v>1</v>
      </c>
      <c r="S22" s="35">
        <v>0</v>
      </c>
      <c r="T22" s="35">
        <v>1.5</v>
      </c>
      <c r="U22" s="35">
        <v>0</v>
      </c>
      <c r="V22" s="35">
        <v>1</v>
      </c>
      <c r="W22" s="35">
        <v>0</v>
      </c>
      <c r="X22" s="35">
        <v>1</v>
      </c>
      <c r="Y22" s="35"/>
      <c r="Z22" s="35"/>
      <c r="AA22" s="35">
        <v>0.25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>
        <v>0.25</v>
      </c>
      <c r="AL22" s="35">
        <v>0.25</v>
      </c>
      <c r="AM22" s="35">
        <v>0.25</v>
      </c>
      <c r="AN22" s="35">
        <v>0.25</v>
      </c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29.25</v>
      </c>
    </row>
    <row r="23" spans="1:54">
      <c r="A23" s="7" t="s">
        <v>6</v>
      </c>
      <c r="B23" s="14">
        <f t="shared" ref="B23:AG23" si="4">SUM(B12:B22)</f>
        <v>0</v>
      </c>
      <c r="C23" s="14">
        <f t="shared" si="4"/>
        <v>25.25</v>
      </c>
      <c r="D23" s="14">
        <f t="shared" si="4"/>
        <v>4.75</v>
      </c>
      <c r="E23" s="14">
        <f t="shared" si="4"/>
        <v>9.25</v>
      </c>
      <c r="F23" s="14">
        <f t="shared" si="4"/>
        <v>18.5</v>
      </c>
      <c r="G23" s="14">
        <f t="shared" si="4"/>
        <v>38.5</v>
      </c>
      <c r="H23" s="14">
        <f t="shared" si="4"/>
        <v>3</v>
      </c>
      <c r="I23" s="14">
        <f t="shared" si="4"/>
        <v>26</v>
      </c>
      <c r="J23" s="14">
        <f t="shared" si="4"/>
        <v>22</v>
      </c>
      <c r="K23" s="14">
        <f t="shared" si="4"/>
        <v>18</v>
      </c>
      <c r="L23" s="14">
        <f t="shared" si="4"/>
        <v>2</v>
      </c>
      <c r="M23" s="14">
        <f t="shared" si="4"/>
        <v>1.75</v>
      </c>
      <c r="N23" s="14">
        <f t="shared" si="4"/>
        <v>0</v>
      </c>
      <c r="O23" s="14">
        <f t="shared" si="4"/>
        <v>0.75</v>
      </c>
      <c r="P23" s="14">
        <f t="shared" si="4"/>
        <v>15.5</v>
      </c>
      <c r="Q23" s="14">
        <f t="shared" si="4"/>
        <v>14.5</v>
      </c>
      <c r="R23" s="14">
        <f t="shared" si="4"/>
        <v>1</v>
      </c>
      <c r="S23" s="14">
        <f t="shared" si="4"/>
        <v>30</v>
      </c>
      <c r="T23" s="14">
        <f t="shared" si="4"/>
        <v>44</v>
      </c>
      <c r="U23" s="14">
        <f t="shared" si="4"/>
        <v>4</v>
      </c>
      <c r="V23" s="14">
        <f t="shared" si="4"/>
        <v>2</v>
      </c>
      <c r="W23" s="14">
        <f t="shared" si="4"/>
        <v>0</v>
      </c>
      <c r="X23" s="14">
        <f t="shared" si="4"/>
        <v>2.5</v>
      </c>
      <c r="Y23" s="14">
        <f t="shared" si="4"/>
        <v>0</v>
      </c>
      <c r="Z23" s="14">
        <f t="shared" si="4"/>
        <v>1</v>
      </c>
      <c r="AA23" s="14">
        <f t="shared" si="4"/>
        <v>0.25</v>
      </c>
      <c r="AB23" s="14">
        <f t="shared" si="4"/>
        <v>17</v>
      </c>
      <c r="AC23" s="14">
        <f t="shared" si="4"/>
        <v>2.5</v>
      </c>
      <c r="AD23" s="14">
        <f t="shared" si="4"/>
        <v>23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327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 t="str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0</v>
      </c>
      <c r="C25" s="24">
        <v>0</v>
      </c>
      <c r="D25" s="26">
        <v>0</v>
      </c>
      <c r="E25" s="26">
        <v>0</v>
      </c>
      <c r="F25" s="26">
        <v>16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0</v>
      </c>
      <c r="R25" s="29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 t="str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4">
        <v>0</v>
      </c>
      <c r="C26" s="25">
        <v>4</v>
      </c>
      <c r="D26" s="26">
        <v>0</v>
      </c>
      <c r="E26" s="26">
        <v>0</v>
      </c>
      <c r="F26" s="27">
        <v>0</v>
      </c>
      <c r="G26" s="27">
        <v>32</v>
      </c>
      <c r="H26" s="27">
        <v>3</v>
      </c>
      <c r="I26" s="27">
        <v>1</v>
      </c>
      <c r="J26" s="27">
        <v>0</v>
      </c>
      <c r="K26" s="27">
        <v>18</v>
      </c>
      <c r="L26" s="27">
        <v>40</v>
      </c>
      <c r="M26" s="27">
        <v>1</v>
      </c>
      <c r="N26" s="27">
        <v>0</v>
      </c>
      <c r="O26" s="29">
        <v>0</v>
      </c>
      <c r="P26" s="30">
        <v>0</v>
      </c>
      <c r="Q26" s="30">
        <v>0</v>
      </c>
      <c r="R26" s="29">
        <v>0</v>
      </c>
      <c r="S26" s="10">
        <v>0</v>
      </c>
      <c r="T26" s="10">
        <v>0</v>
      </c>
      <c r="U26" s="6">
        <v>0</v>
      </c>
      <c r="V26" s="10">
        <v>1</v>
      </c>
      <c r="W26" s="10">
        <v>1</v>
      </c>
      <c r="X26" s="10">
        <v>1</v>
      </c>
      <c r="Y26" s="10">
        <v>1</v>
      </c>
      <c r="Z26" s="10">
        <v>1</v>
      </c>
      <c r="AA26" s="10">
        <v>1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>
        <v>1.00</v>
      </c>
      <c r="AL26" s="10">
        <v>1.00</v>
      </c>
      <c r="AM26" s="20">
        <v>1.00</v>
      </c>
      <c r="AN26" s="38">
        <v>1.00</v>
      </c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105</v>
      </c>
    </row>
    <row ht="25" r="27" spans="1:54">
      <c r="A27" s="5" t="s">
        <v>111</v>
      </c>
      <c r="B27" s="24">
        <v>0</v>
      </c>
      <c r="C27" s="25">
        <v>0</v>
      </c>
      <c r="D27" s="26">
        <v>0</v>
      </c>
      <c r="E27" s="26">
        <v>0</v>
      </c>
      <c r="F27" s="27">
        <v>0</v>
      </c>
      <c r="G27" s="27">
        <v>2</v>
      </c>
      <c r="H27" s="27">
        <v>0</v>
      </c>
      <c r="I27" s="27">
        <v>0</v>
      </c>
      <c r="J27" s="27">
        <v>2</v>
      </c>
      <c r="K27" s="27">
        <v>0</v>
      </c>
      <c r="L27" s="27">
        <v>0.5</v>
      </c>
      <c r="M27" s="27">
        <v>0</v>
      </c>
      <c r="N27" s="27">
        <v>1</v>
      </c>
      <c r="O27" s="29">
        <v>0</v>
      </c>
      <c r="P27" s="30">
        <v>1</v>
      </c>
      <c r="Q27" s="30">
        <v>1</v>
      </c>
      <c r="R27" s="29">
        <v>0</v>
      </c>
      <c r="S27" s="10">
        <v>1.25</v>
      </c>
      <c r="T27" s="10">
        <v>21.75</v>
      </c>
      <c r="U27" s="6">
        <v>0</v>
      </c>
      <c r="V27" s="6">
        <v>0</v>
      </c>
      <c r="W27" s="10">
        <v>30</v>
      </c>
      <c r="X27" s="10">
        <v>0</v>
      </c>
      <c r="Y27" s="10">
        <v>1.5</v>
      </c>
      <c r="Z27" s="10"/>
      <c r="AA27" s="10"/>
      <c r="AB27" s="10">
        <v>3</v>
      </c>
      <c r="AC27" s="10"/>
      <c r="AD27" s="10">
        <v>1.25</v>
      </c>
      <c r="AE27" s="10">
        <v>1.25</v>
      </c>
      <c r="AF27" s="10"/>
      <c r="AG27" s="10"/>
      <c r="AH27" s="10"/>
      <c r="AI27" s="10"/>
      <c r="AJ27" s="10"/>
      <c r="AK27" s="10"/>
      <c r="AL27" s="10"/>
      <c r="AM27" s="20" t="str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65</v>
      </c>
    </row>
    <row ht="25" r="28" spans="1:54">
      <c r="A28" s="5" t="s">
        <v>61</v>
      </c>
      <c r="B28" s="24">
        <v>0</v>
      </c>
      <c r="C28" s="25">
        <v>0</v>
      </c>
      <c r="D28" s="26">
        <v>0</v>
      </c>
      <c r="E28" s="26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21</v>
      </c>
      <c r="N28" s="27">
        <v>0</v>
      </c>
      <c r="O28" s="29">
        <v>0</v>
      </c>
      <c r="P28" s="30">
        <v>0</v>
      </c>
      <c r="Q28" s="30">
        <v>0</v>
      </c>
      <c r="R28" s="29">
        <v>0</v>
      </c>
      <c r="S28" s="10">
        <v>0</v>
      </c>
      <c r="T28" s="10">
        <v>0</v>
      </c>
      <c r="U28" s="6">
        <v>0</v>
      </c>
      <c r="V28" s="6">
        <v>0</v>
      </c>
      <c r="W28" s="10">
        <v>0</v>
      </c>
      <c r="X28" s="10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 t="str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4">
        <v>0</v>
      </c>
      <c r="C29" s="25">
        <v>0</v>
      </c>
      <c r="D29" s="26">
        <v>0</v>
      </c>
      <c r="E29" s="27">
        <v>10</v>
      </c>
      <c r="F29" s="27">
        <v>0</v>
      </c>
      <c r="G29" s="27">
        <v>0.5</v>
      </c>
      <c r="H29" s="27">
        <v>0</v>
      </c>
      <c r="I29" s="27">
        <v>1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30">
        <v>3.75</v>
      </c>
      <c r="P29" s="30">
        <v>0</v>
      </c>
      <c r="Q29" s="30">
        <v>1</v>
      </c>
      <c r="R29" s="29">
        <v>0</v>
      </c>
      <c r="S29" s="10">
        <v>0</v>
      </c>
      <c r="T29" s="10">
        <v>0</v>
      </c>
      <c r="U29" s="6">
        <v>0</v>
      </c>
      <c r="V29" s="6">
        <v>0</v>
      </c>
      <c r="W29" s="10">
        <v>0</v>
      </c>
      <c r="X29" s="10">
        <v>0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 t="str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4">
        <v>0</v>
      </c>
      <c r="C30" s="25">
        <v>0</v>
      </c>
      <c r="D30" s="26">
        <v>0</v>
      </c>
      <c r="E30" s="27">
        <v>0</v>
      </c>
      <c r="F30" s="27">
        <v>0</v>
      </c>
      <c r="G30" s="27">
        <v>16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30">
        <v>0</v>
      </c>
      <c r="P30" s="30">
        <v>0</v>
      </c>
      <c r="Q30" s="30">
        <v>0</v>
      </c>
      <c r="R30" s="29">
        <v>0</v>
      </c>
      <c r="S30" s="10">
        <v>0</v>
      </c>
      <c r="T30" s="10">
        <v>0</v>
      </c>
      <c r="U30" s="6">
        <v>0</v>
      </c>
      <c r="V30" s="6">
        <v>0</v>
      </c>
      <c r="W30" s="10">
        <v>0</v>
      </c>
      <c r="X30" s="10">
        <v>0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 t="str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16</v>
      </c>
    </row>
    <row ht="25" r="31" spans="1:54">
      <c r="A31" s="5" t="s">
        <v>112</v>
      </c>
      <c r="B31" s="24">
        <v>0</v>
      </c>
      <c r="C31" s="25">
        <v>0</v>
      </c>
      <c r="D31" s="26">
        <v>0</v>
      </c>
      <c r="E31" s="27">
        <v>4.5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30">
        <v>0</v>
      </c>
      <c r="P31" s="30">
        <v>0</v>
      </c>
      <c r="Q31" s="30">
        <v>0</v>
      </c>
      <c r="R31" s="29">
        <v>0</v>
      </c>
      <c r="S31" s="10">
        <v>0</v>
      </c>
      <c r="T31" s="10">
        <v>0</v>
      </c>
      <c r="U31" s="6">
        <v>0</v>
      </c>
      <c r="V31" s="6">
        <v>0</v>
      </c>
      <c r="W31" s="10">
        <v>0</v>
      </c>
      <c r="X31" s="10">
        <v>4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 t="str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8.5</v>
      </c>
    </row>
    <row ht="25" r="32" spans="1:54">
      <c r="A32" s="5" t="s">
        <v>50</v>
      </c>
      <c r="B32" s="24">
        <v>0</v>
      </c>
      <c r="C32" s="25">
        <v>0</v>
      </c>
      <c r="D32" s="26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15.5</v>
      </c>
      <c r="K32" s="27">
        <v>0</v>
      </c>
      <c r="L32" s="27">
        <v>0</v>
      </c>
      <c r="M32" s="27">
        <v>0</v>
      </c>
      <c r="N32" s="27">
        <v>0</v>
      </c>
      <c r="O32" s="30">
        <v>0</v>
      </c>
      <c r="P32" s="30">
        <v>0</v>
      </c>
      <c r="Q32" s="30">
        <v>0</v>
      </c>
      <c r="R32" s="29">
        <v>0</v>
      </c>
      <c r="S32" s="10">
        <v>0</v>
      </c>
      <c r="T32" s="10">
        <v>0</v>
      </c>
      <c r="U32" s="6">
        <v>0</v>
      </c>
      <c r="V32" s="6">
        <v>0</v>
      </c>
      <c r="W32" s="10">
        <v>0</v>
      </c>
      <c r="X32" s="10">
        <v>0</v>
      </c>
      <c r="Y32" s="10"/>
      <c r="Z32" s="10"/>
      <c r="AA32" s="10"/>
      <c r="AB32" s="10"/>
      <c r="AC32" s="10">
        <v>2.5</v>
      </c>
      <c r="AD32" s="10"/>
      <c r="AE32" s="10"/>
      <c r="AF32" s="10"/>
      <c r="AG32" s="10"/>
      <c r="AH32" s="10"/>
      <c r="AI32" s="10"/>
      <c r="AJ32" s="10"/>
      <c r="AK32" s="10"/>
      <c r="AL32" s="10"/>
      <c r="AM32" s="20" t="str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18</v>
      </c>
    </row>
    <row ht="25" r="33" spans="1:54">
      <c r="A33" s="5" t="s">
        <v>113</v>
      </c>
      <c r="B33" s="24">
        <v>0</v>
      </c>
      <c r="C33" s="25">
        <v>0</v>
      </c>
      <c r="D33" s="27">
        <v>1.5</v>
      </c>
      <c r="E33" s="27">
        <v>5</v>
      </c>
      <c r="F33" s="27">
        <v>0</v>
      </c>
      <c r="G33" s="27">
        <v>0</v>
      </c>
      <c r="H33" s="27">
        <v>3</v>
      </c>
      <c r="I33" s="27">
        <v>1</v>
      </c>
      <c r="J33" s="27">
        <v>8</v>
      </c>
      <c r="K33" s="27">
        <v>0</v>
      </c>
      <c r="L33" s="27">
        <v>1.5</v>
      </c>
      <c r="M33" s="27">
        <v>0</v>
      </c>
      <c r="N33" s="27">
        <v>0</v>
      </c>
      <c r="O33" s="30">
        <v>1.5</v>
      </c>
      <c r="P33" s="30">
        <v>0</v>
      </c>
      <c r="Q33" s="30">
        <v>0</v>
      </c>
      <c r="R33" s="29">
        <v>0</v>
      </c>
      <c r="S33" s="10">
        <v>0</v>
      </c>
      <c r="T33" s="10">
        <v>0</v>
      </c>
      <c r="U33" s="6">
        <v>0</v>
      </c>
      <c r="V33" s="6">
        <v>0</v>
      </c>
      <c r="W33" s="10">
        <v>4</v>
      </c>
      <c r="X33" s="10">
        <v>16</v>
      </c>
      <c r="Y33" s="10"/>
      <c r="Z33" s="10"/>
      <c r="AA33" s="10"/>
      <c r="AB33" s="10"/>
      <c r="AC33" s="10">
        <v>2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20" t="str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43.5</v>
      </c>
    </row>
    <row ht="25" r="34" spans="1:54">
      <c r="A34" s="9" t="s">
        <v>114</v>
      </c>
      <c r="B34" s="24">
        <v>0</v>
      </c>
      <c r="C34" s="25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14</v>
      </c>
      <c r="K34" s="27">
        <v>0</v>
      </c>
      <c r="L34" s="27">
        <v>0</v>
      </c>
      <c r="M34" s="27">
        <v>0</v>
      </c>
      <c r="N34" s="27">
        <v>8</v>
      </c>
      <c r="O34" s="30">
        <v>0</v>
      </c>
      <c r="P34" s="30">
        <v>0</v>
      </c>
      <c r="Q34" s="30">
        <v>0</v>
      </c>
      <c r="R34" s="29">
        <v>0</v>
      </c>
      <c r="S34" s="10">
        <v>0</v>
      </c>
      <c r="T34" s="10">
        <v>0</v>
      </c>
      <c r="U34" s="6">
        <v>0</v>
      </c>
      <c r="V34" s="6">
        <v>0</v>
      </c>
      <c r="W34" s="35">
        <v>0</v>
      </c>
      <c r="X34" s="35">
        <v>0</v>
      </c>
      <c r="Y34" s="35"/>
      <c r="Z34" s="35"/>
      <c r="AA34" s="35"/>
      <c r="AB34" s="35"/>
      <c r="AC34" s="35">
        <v>2</v>
      </c>
      <c r="AD34" s="35"/>
      <c r="AE34" s="35"/>
      <c r="AF34" s="35"/>
      <c r="AG34" s="35"/>
      <c r="AH34" s="35"/>
      <c r="AI34" s="35"/>
      <c r="AJ34" s="35"/>
      <c r="AK34" s="35"/>
      <c r="AL34" s="35"/>
      <c r="AM34" s="35" t="str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24</v>
      </c>
    </row>
    <row ht="25" r="35" spans="1:54">
      <c r="A35" s="9" t="s">
        <v>48</v>
      </c>
      <c r="B35" s="24">
        <v>0</v>
      </c>
      <c r="C35" s="25">
        <v>0</v>
      </c>
      <c r="D35" s="27">
        <v>0</v>
      </c>
      <c r="E35" s="27">
        <v>16</v>
      </c>
      <c r="F35" s="27">
        <v>0</v>
      </c>
      <c r="G35" s="3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30">
        <v>0</v>
      </c>
      <c r="P35" s="30">
        <v>0</v>
      </c>
      <c r="Q35" s="30">
        <v>0</v>
      </c>
      <c r="R35" s="29">
        <v>0</v>
      </c>
      <c r="S35" s="10">
        <v>0</v>
      </c>
      <c r="T35" s="10">
        <v>0</v>
      </c>
      <c r="U35" s="6">
        <v>0</v>
      </c>
      <c r="V35" s="6">
        <v>0</v>
      </c>
      <c r="W35" s="35">
        <v>0</v>
      </c>
      <c r="X35" s="35">
        <v>0</v>
      </c>
      <c r="Y35" s="35"/>
      <c r="Z35" s="35"/>
      <c r="AA35" s="35"/>
      <c r="AB35" s="35"/>
      <c r="AC35" s="35">
        <v>2</v>
      </c>
      <c r="AD35" s="35"/>
      <c r="AE35" s="35"/>
      <c r="AF35" s="35"/>
      <c r="AG35" s="35"/>
      <c r="AH35" s="35"/>
      <c r="AI35" s="35"/>
      <c r="AJ35" s="35"/>
      <c r="AK35" s="35"/>
      <c r="AL35" s="35"/>
      <c r="AM35" s="35" t="str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18</v>
      </c>
    </row>
    <row r="36" spans="1:54">
      <c r="A36" s="7" t="s">
        <v>7</v>
      </c>
      <c r="B36" s="14">
        <f t="shared" ref="B36:AG36" si="7">SUM(B25:B35)</f>
        <v>0</v>
      </c>
      <c r="C36" s="14">
        <f t="shared" si="7"/>
        <v>4</v>
      </c>
      <c r="D36" s="14">
        <f t="shared" si="7"/>
        <v>1.5</v>
      </c>
      <c r="E36" s="14">
        <f t="shared" si="7"/>
        <v>35.5</v>
      </c>
      <c r="F36" s="14">
        <f t="shared" si="7"/>
        <v>16</v>
      </c>
      <c r="G36" s="14">
        <f t="shared" si="7"/>
        <v>50.5</v>
      </c>
      <c r="H36" s="14">
        <f t="shared" si="7"/>
        <v>6</v>
      </c>
      <c r="I36" s="14">
        <f t="shared" si="7"/>
        <v>3</v>
      </c>
      <c r="J36" s="14">
        <f t="shared" si="7"/>
        <v>39.5</v>
      </c>
      <c r="K36" s="14">
        <f t="shared" si="7"/>
        <v>18</v>
      </c>
      <c r="L36" s="14">
        <f t="shared" si="7"/>
        <v>42</v>
      </c>
      <c r="M36" s="14">
        <f t="shared" si="7"/>
        <v>22</v>
      </c>
      <c r="N36" s="14">
        <f t="shared" si="7"/>
        <v>9</v>
      </c>
      <c r="O36" s="14">
        <f t="shared" si="7"/>
        <v>5.25</v>
      </c>
      <c r="P36" s="14">
        <f t="shared" si="7"/>
        <v>1</v>
      </c>
      <c r="Q36" s="14">
        <f t="shared" si="7"/>
        <v>2</v>
      </c>
      <c r="R36" s="14">
        <f t="shared" si="7"/>
        <v>0</v>
      </c>
      <c r="S36" s="14">
        <f t="shared" si="7"/>
        <v>1.25</v>
      </c>
      <c r="T36" s="14">
        <f t="shared" si="7"/>
        <v>21.75</v>
      </c>
      <c r="U36" s="14">
        <f t="shared" si="7"/>
        <v>0</v>
      </c>
      <c r="V36" s="14">
        <f t="shared" si="7"/>
        <v>1</v>
      </c>
      <c r="W36" s="14">
        <f t="shared" si="7"/>
        <v>35</v>
      </c>
      <c r="X36" s="14">
        <f t="shared" si="7"/>
        <v>21</v>
      </c>
      <c r="Y36" s="14">
        <f t="shared" si="7"/>
        <v>2.5</v>
      </c>
      <c r="Z36" s="14">
        <f t="shared" si="7"/>
        <v>1</v>
      </c>
      <c r="AA36" s="14">
        <f t="shared" si="7"/>
        <v>1</v>
      </c>
      <c r="AB36" s="14">
        <f t="shared" si="7"/>
        <v>3</v>
      </c>
      <c r="AC36" s="14">
        <f t="shared" si="7"/>
        <v>8.5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298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 t="str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7">
        <v>0</v>
      </c>
      <c r="L38" s="27">
        <v>0</v>
      </c>
      <c r="M38" s="27">
        <v>0</v>
      </c>
      <c r="N38" s="27">
        <v>0</v>
      </c>
      <c r="O38" s="30">
        <v>0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 t="str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0</v>
      </c>
    </row>
    <row r="39" spans="1:54">
      <c r="A39" s="7" t="s">
        <v>8</v>
      </c>
      <c r="B39" s="14">
        <f>SUM(B38:B38)</f>
        <v>0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0</v>
      </c>
      <c r="L39" s="14">
        <f t="shared" si="9"/>
        <v>0</v>
      </c>
      <c r="M39" s="14">
        <f t="shared" si="9"/>
        <v>0</v>
      </c>
      <c r="N39" s="14">
        <f t="shared" si="9"/>
        <v>0</v>
      </c>
      <c r="O39" s="14">
        <f t="shared" si="9"/>
        <v>0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0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 t="str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7">
        <v>0</v>
      </c>
      <c r="L41" s="27">
        <v>0</v>
      </c>
      <c r="M41" s="27">
        <v>19.5</v>
      </c>
      <c r="N41" s="27">
        <v>0</v>
      </c>
      <c r="O41" s="30">
        <v>0</v>
      </c>
      <c r="P41" s="30">
        <v>0</v>
      </c>
      <c r="Q41" s="30">
        <v>0</v>
      </c>
      <c r="R41" s="3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3</v>
      </c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 t="str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22.5</v>
      </c>
    </row>
    <row ht="25" r="42" spans="1:54">
      <c r="A42" s="5" t="s">
        <v>117</v>
      </c>
      <c r="B42" s="25">
        <v>8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7">
        <v>0</v>
      </c>
      <c r="L42" s="27">
        <v>0</v>
      </c>
      <c r="M42" s="27">
        <v>0</v>
      </c>
      <c r="N42" s="27">
        <v>0</v>
      </c>
      <c r="O42" s="30">
        <v>0</v>
      </c>
      <c r="P42" s="30">
        <v>0</v>
      </c>
      <c r="Q42" s="30">
        <v>0</v>
      </c>
      <c r="R42" s="3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 t="str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8</v>
      </c>
    </row>
    <row ht="25" r="43" spans="1:54">
      <c r="A43" s="5" t="s">
        <v>100</v>
      </c>
      <c r="B43" s="25"/>
      <c r="C43" s="25"/>
      <c r="D43" s="25"/>
      <c r="E43" s="25"/>
      <c r="F43" s="25"/>
      <c r="G43" s="25"/>
      <c r="H43" s="25"/>
      <c r="I43" s="25"/>
      <c r="J43" s="25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 t="str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7">
        <v>0</v>
      </c>
      <c r="L44" s="27">
        <v>0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 t="str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0</v>
      </c>
    </row>
    <row ht="25" r="45" spans="1:54">
      <c r="A45" s="5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32</v>
      </c>
      <c r="S45" s="10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 t="str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0</v>
      </c>
      <c r="C46" s="25">
        <v>0.75</v>
      </c>
      <c r="D46" s="27">
        <v>0</v>
      </c>
      <c r="E46" s="27">
        <v>0</v>
      </c>
      <c r="F46" s="27">
        <v>0</v>
      </c>
      <c r="G46" s="27">
        <v>0</v>
      </c>
      <c r="H46" s="27">
        <v>1</v>
      </c>
      <c r="I46" s="27">
        <v>3</v>
      </c>
      <c r="J46" s="27">
        <v>0</v>
      </c>
      <c r="K46" s="27">
        <v>0</v>
      </c>
      <c r="L46" s="27">
        <v>0</v>
      </c>
      <c r="M46" s="27">
        <v>1</v>
      </c>
      <c r="N46" s="27">
        <v>6</v>
      </c>
      <c r="O46" s="30">
        <v>15.5</v>
      </c>
      <c r="P46" s="30">
        <v>0</v>
      </c>
      <c r="Q46" s="30">
        <v>0</v>
      </c>
      <c r="R46" s="30">
        <v>0</v>
      </c>
      <c r="S46" s="37">
        <v>0</v>
      </c>
      <c r="T46" s="37">
        <v>0</v>
      </c>
      <c r="U46" s="37">
        <v>0.5</v>
      </c>
      <c r="V46" s="37">
        <v>0</v>
      </c>
      <c r="W46" s="37">
        <v>0</v>
      </c>
      <c r="X46" s="37">
        <v>0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 t="str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27.75</v>
      </c>
    </row>
    <row r="47" spans="1:54">
      <c r="A47" s="7" t="s">
        <v>9</v>
      </c>
      <c r="B47" s="14">
        <f t="shared" ref="B47:AG47" si="10">SUM(B41:B46)</f>
        <v>8</v>
      </c>
      <c r="C47" s="14">
        <f t="shared" si="10"/>
        <v>0.75</v>
      </c>
      <c r="D47" s="14">
        <f t="shared" si="10"/>
        <v>0</v>
      </c>
      <c r="E47" s="14">
        <f t="shared" si="10"/>
        <v>0</v>
      </c>
      <c r="F47" s="14">
        <f t="shared" si="10"/>
        <v>0</v>
      </c>
      <c r="G47" s="14">
        <f t="shared" si="10"/>
        <v>0</v>
      </c>
      <c r="H47" s="14">
        <f t="shared" si="10"/>
        <v>1</v>
      </c>
      <c r="I47" s="14">
        <f t="shared" si="10"/>
        <v>3</v>
      </c>
      <c r="J47" s="14">
        <f t="shared" si="10"/>
        <v>0</v>
      </c>
      <c r="K47" s="14">
        <f t="shared" si="10"/>
        <v>0</v>
      </c>
      <c r="L47" s="14">
        <f t="shared" si="10"/>
        <v>0</v>
      </c>
      <c r="M47" s="14">
        <f t="shared" si="10"/>
        <v>20.5</v>
      </c>
      <c r="N47" s="14">
        <f t="shared" si="10"/>
        <v>6</v>
      </c>
      <c r="O47" s="14">
        <f t="shared" si="10"/>
        <v>15.5</v>
      </c>
      <c r="P47" s="14">
        <f t="shared" si="10"/>
        <v>0</v>
      </c>
      <c r="Q47" s="14">
        <f t="shared" si="10"/>
        <v>0</v>
      </c>
      <c r="R47" s="14">
        <f t="shared" si="10"/>
        <v>32</v>
      </c>
      <c r="S47" s="14">
        <f t="shared" si="10"/>
        <v>0</v>
      </c>
      <c r="T47" s="14">
        <f t="shared" si="10"/>
        <v>0</v>
      </c>
      <c r="U47" s="14">
        <f t="shared" si="10"/>
        <v>0.5</v>
      </c>
      <c r="V47" s="14">
        <f t="shared" si="10"/>
        <v>0</v>
      </c>
      <c r="W47" s="14">
        <f t="shared" si="10"/>
        <v>0</v>
      </c>
      <c r="X47" s="14">
        <f t="shared" si="10"/>
        <v>0</v>
      </c>
      <c r="Y47" s="14">
        <f t="shared" si="10"/>
        <v>3</v>
      </c>
      <c r="Z47" s="14">
        <f t="shared" si="10"/>
        <v>0</v>
      </c>
      <c r="AA47" s="14">
        <f t="shared" si="10"/>
        <v>0</v>
      </c>
      <c r="AB47" s="14">
        <f t="shared" si="10"/>
        <v>0</v>
      </c>
      <c r="AC47" s="14">
        <f t="shared" si="10"/>
        <v>0</v>
      </c>
      <c r="AD47" s="14">
        <f t="shared" si="10"/>
        <v>0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58.25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 t="str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8</v>
      </c>
      <c r="C49" s="15">
        <f t="shared" si="12"/>
        <v>30</v>
      </c>
      <c r="D49" s="15">
        <f t="shared" si="12"/>
        <v>7.75</v>
      </c>
      <c r="E49" s="15">
        <f t="shared" si="12"/>
        <v>44.75</v>
      </c>
      <c r="F49" s="15">
        <f t="shared" si="12"/>
        <v>36</v>
      </c>
      <c r="G49" s="15">
        <f t="shared" si="12"/>
        <v>96.5</v>
      </c>
      <c r="H49" s="15">
        <f t="shared" si="12"/>
        <v>11.5</v>
      </c>
      <c r="I49" s="15">
        <f t="shared" si="12"/>
        <v>34</v>
      </c>
      <c r="J49" s="15">
        <f t="shared" si="12"/>
        <v>61.5</v>
      </c>
      <c r="K49" s="15">
        <f t="shared" si="12"/>
        <v>36</v>
      </c>
      <c r="L49" s="15">
        <f t="shared" si="12"/>
        <v>49</v>
      </c>
      <c r="M49" s="15">
        <f t="shared" si="12"/>
        <v>63.75</v>
      </c>
      <c r="N49" s="15">
        <f t="shared" si="12"/>
        <v>58.5</v>
      </c>
      <c r="O49" s="15">
        <f t="shared" si="12"/>
        <v>25</v>
      </c>
      <c r="P49" s="15">
        <f t="shared" si="12"/>
        <v>20</v>
      </c>
      <c r="Q49" s="15">
        <f t="shared" si="12"/>
        <v>18</v>
      </c>
      <c r="R49" s="15">
        <f t="shared" si="12"/>
        <v>34.5</v>
      </c>
      <c r="S49" s="15">
        <f t="shared" si="12"/>
        <v>32.75</v>
      </c>
      <c r="T49" s="15">
        <f t="shared" si="12"/>
        <v>67.75</v>
      </c>
      <c r="U49" s="15">
        <f t="shared" si="12"/>
        <v>8</v>
      </c>
      <c r="V49" s="15">
        <f t="shared" si="12"/>
        <v>3</v>
      </c>
      <c r="W49" s="15">
        <f t="shared" si="12"/>
        <v>35</v>
      </c>
      <c r="X49" s="15">
        <f t="shared" si="12"/>
        <v>23.5</v>
      </c>
      <c r="Y49" s="15">
        <f t="shared" si="12"/>
        <v>5.5</v>
      </c>
      <c r="Z49" s="15">
        <f t="shared" si="12"/>
        <v>2</v>
      </c>
      <c r="AA49" s="15">
        <f t="shared" si="12"/>
        <v>1.25</v>
      </c>
      <c r="AB49" s="15">
        <f t="shared" si="12"/>
        <v>21.5</v>
      </c>
      <c r="AC49" s="15">
        <f t="shared" si="12"/>
        <v>14.5</v>
      </c>
      <c r="AD49" s="15">
        <f t="shared" si="12"/>
        <v>23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787.25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 t="str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0</v>
      </c>
      <c r="C51" s="25">
        <v>0</v>
      </c>
      <c r="D51" s="25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30">
        <v>0</v>
      </c>
      <c r="P51" s="30">
        <v>0</v>
      </c>
      <c r="Q51" s="30">
        <v>0</v>
      </c>
      <c r="R51" s="3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/>
      <c r="Z51" s="10">
        <v>27.75</v>
      </c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 t="str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27.75</v>
      </c>
    </row>
    <row ht="25" r="52" spans="1:54">
      <c r="A52" s="5" t="s">
        <v>49</v>
      </c>
      <c r="B52" s="25">
        <v>0</v>
      </c>
      <c r="C52" s="25">
        <v>0</v>
      </c>
      <c r="D52" s="25">
        <v>0</v>
      </c>
      <c r="E52" s="27">
        <v>40</v>
      </c>
      <c r="F52">
        <v>40</v>
      </c>
      <c r="G52" s="27">
        <v>40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32</v>
      </c>
      <c r="O52" s="30">
        <v>0</v>
      </c>
      <c r="P52" s="30">
        <v>0</v>
      </c>
      <c r="Q52" s="30">
        <v>0</v>
      </c>
      <c r="R52" s="3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 t="str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152</v>
      </c>
    </row>
    <row ht="25" r="53" spans="1:54">
      <c r="A53" s="5" t="s">
        <v>15</v>
      </c>
      <c r="B53" s="25">
        <v>0</v>
      </c>
      <c r="C53" s="25">
        <v>2.5</v>
      </c>
      <c r="D53" s="27">
        <v>0</v>
      </c>
      <c r="E53" s="27">
        <v>0</v>
      </c>
      <c r="F53" s="27">
        <v>0</v>
      </c>
      <c r="G53" s="27">
        <v>0</v>
      </c>
      <c r="H53" s="27">
        <v>12</v>
      </c>
      <c r="I53" s="27">
        <v>0</v>
      </c>
      <c r="J53" s="27">
        <v>0.5</v>
      </c>
      <c r="K53" s="27">
        <v>2</v>
      </c>
      <c r="L53" s="27">
        <v>0</v>
      </c>
      <c r="M53" s="27">
        <v>0.5</v>
      </c>
      <c r="N53" s="27">
        <v>0</v>
      </c>
      <c r="O53" s="30">
        <v>0</v>
      </c>
      <c r="P53" s="30">
        <v>1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 t="str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18.5</v>
      </c>
    </row>
    <row r="54" spans="1:54">
      <c r="A54" s="7" t="s">
        <v>16</v>
      </c>
      <c r="B54" s="14">
        <f t="shared" ref="B54:AG54" si="14">SUM(B51:B53)</f>
        <v>0</v>
      </c>
      <c r="C54" s="14">
        <f t="shared" si="14"/>
        <v>2.5</v>
      </c>
      <c r="D54" s="14">
        <f t="shared" si="14"/>
        <v>0</v>
      </c>
      <c r="E54" s="14">
        <f t="shared" si="14"/>
        <v>40</v>
      </c>
      <c r="F54" s="14">
        <f t="shared" si="14"/>
        <v>40</v>
      </c>
      <c r="G54" s="14">
        <f t="shared" si="14"/>
        <v>40</v>
      </c>
      <c r="H54" s="14">
        <f t="shared" si="14"/>
        <v>12</v>
      </c>
      <c r="I54" s="14">
        <f t="shared" si="14"/>
        <v>0</v>
      </c>
      <c r="J54" s="14">
        <f t="shared" si="14"/>
        <v>0.5</v>
      </c>
      <c r="K54" s="14">
        <f t="shared" si="14"/>
        <v>2</v>
      </c>
      <c r="L54" s="14">
        <f t="shared" si="14"/>
        <v>0</v>
      </c>
      <c r="M54" s="14">
        <f t="shared" si="14"/>
        <v>0.5</v>
      </c>
      <c r="N54" s="14">
        <f t="shared" si="14"/>
        <v>32</v>
      </c>
      <c r="O54" s="14">
        <f t="shared" si="14"/>
        <v>0</v>
      </c>
      <c r="P54" s="14">
        <f t="shared" si="14"/>
        <v>1</v>
      </c>
      <c r="Q54" s="14">
        <f t="shared" si="14"/>
        <v>0</v>
      </c>
      <c r="R54" s="14">
        <f t="shared" si="14"/>
        <v>0</v>
      </c>
      <c r="S54" s="14">
        <f t="shared" si="14"/>
        <v>0</v>
      </c>
      <c r="T54" s="14">
        <f t="shared" si="14"/>
        <v>0</v>
      </c>
      <c r="U54" s="14">
        <f t="shared" si="14"/>
        <v>0</v>
      </c>
      <c r="V54" s="14">
        <f t="shared" si="14"/>
        <v>0</v>
      </c>
      <c r="W54" s="14">
        <f t="shared" si="14"/>
        <v>0</v>
      </c>
      <c r="X54" s="14">
        <f t="shared" si="14"/>
        <v>0</v>
      </c>
      <c r="Y54" s="14">
        <f t="shared" si="14"/>
        <v>0</v>
      </c>
      <c r="Z54" s="14">
        <f t="shared" si="14"/>
        <v>27.75</v>
      </c>
      <c r="AA54" s="14">
        <f t="shared" si="14"/>
        <v>0</v>
      </c>
      <c r="AB54" s="14">
        <f t="shared" si="14"/>
        <v>0</v>
      </c>
      <c r="AC54" s="14">
        <f t="shared" si="14"/>
        <v>0</v>
      </c>
      <c r="AD54" s="14">
        <f t="shared" si="14"/>
        <v>0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198.25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 t="str"/>
      <c r="BB55" s="6"/>
    </row>
    <row ht="25" r="56" spans="1:54">
      <c r="A56" s="5" t="s">
        <v>56</v>
      </c>
      <c r="B56" s="24">
        <v>8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0</v>
      </c>
      <c r="L56" s="26">
        <v>16</v>
      </c>
      <c r="M56" s="26">
        <v>0</v>
      </c>
      <c r="N56" s="26">
        <v>0</v>
      </c>
      <c r="O56" s="29">
        <v>0</v>
      </c>
      <c r="P56" s="29">
        <v>0</v>
      </c>
      <c r="Q56" s="29">
        <v>0</v>
      </c>
      <c r="R56" s="29">
        <v>0</v>
      </c>
      <c r="S56" s="6">
        <v>0</v>
      </c>
      <c r="T56" s="6">
        <v>24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>
        <v>8</v>
      </c>
      <c r="AD56" s="6"/>
      <c r="AE56" s="6"/>
      <c r="AF56" s="6"/>
      <c r="AG56" s="6"/>
      <c r="AH56" s="6"/>
      <c r="AI56" s="6"/>
      <c r="AJ56" s="6"/>
      <c r="AK56" s="6"/>
      <c r="AL56" s="6"/>
      <c r="AM56" s="19" t="str"/>
      <c r="AN56" s="37"/>
      <c r="AO56" s="37"/>
      <c r="AP56" s="37"/>
      <c r="BB56" s="23">
        <f>SUM(B56:BA56)</f>
        <v>56</v>
      </c>
    </row>
    <row ht="25"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 t="str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 t="shared" ref="B58:AG58" si="16">SUM(B56:B57)</f>
        <v>8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0</v>
      </c>
      <c r="K58" s="14">
        <f t="shared" si="16"/>
        <v>0</v>
      </c>
      <c r="L58" s="14">
        <f t="shared" si="16"/>
        <v>16</v>
      </c>
      <c r="M58" s="14">
        <f t="shared" si="16"/>
        <v>0</v>
      </c>
      <c r="N58" s="14">
        <f t="shared" si="16"/>
        <v>0</v>
      </c>
      <c r="O58" s="14">
        <f t="shared" si="16"/>
        <v>0</v>
      </c>
      <c r="P58" s="14">
        <f t="shared" si="16"/>
        <v>0</v>
      </c>
      <c r="Q58" s="14">
        <f t="shared" si="16"/>
        <v>0</v>
      </c>
      <c r="R58" s="14">
        <f t="shared" si="16"/>
        <v>0</v>
      </c>
      <c r="S58" s="14">
        <f t="shared" si="16"/>
        <v>0</v>
      </c>
      <c r="T58" s="14">
        <f t="shared" si="16"/>
        <v>24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8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56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 t="str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0</v>
      </c>
      <c r="N60" s="26">
        <v>0</v>
      </c>
      <c r="O60" s="29">
        <v>0</v>
      </c>
      <c r="P60" s="29">
        <v>0</v>
      </c>
      <c r="Q60" s="29">
        <v>0</v>
      </c>
      <c r="R60" s="29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>
        <v>7</v>
      </c>
      <c r="AJ60" s="37"/>
      <c r="AK60" s="10"/>
      <c r="AL60" s="10"/>
      <c r="AM60" s="106" t="str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7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8</v>
      </c>
      <c r="V61" s="23">
        <v>0</v>
      </c>
      <c r="W61" s="23">
        <v>0</v>
      </c>
      <c r="X61" s="23">
        <v>0</v>
      </c>
      <c r="AJ61" s="37"/>
      <c r="AK61" s="10"/>
      <c r="AL61" s="10"/>
      <c r="AM61" s="106" t="str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2</v>
      </c>
      <c r="X62" s="23">
        <v>0</v>
      </c>
      <c r="AC62">
        <v>2.5</v>
      </c>
      <c r="AJ62" s="37"/>
      <c r="AK62" s="10"/>
      <c r="AL62" s="10"/>
      <c r="AM62" s="106" t="str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6">
        <v>2</v>
      </c>
      <c r="H63" s="26">
        <v>0</v>
      </c>
      <c r="I63" s="26">
        <v>0</v>
      </c>
      <c r="J63" s="26">
        <v>0</v>
      </c>
      <c r="K63" s="26">
        <v>16</v>
      </c>
      <c r="L63" s="26">
        <v>0</v>
      </c>
      <c r="M63" s="26">
        <v>0</v>
      </c>
      <c r="N63" s="116"/>
      <c r="O63" s="119"/>
      <c r="P63" s="119"/>
      <c r="Q63" s="119"/>
      <c r="R63" s="119"/>
      <c r="S63" s="117"/>
      <c r="T63" s="117"/>
      <c r="U63" s="117"/>
      <c r="V63" s="117"/>
      <c r="W63" s="117"/>
      <c r="X63" s="117"/>
      <c r="AJ63" s="37"/>
      <c r="AM63" s="106" t="str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18</v>
      </c>
    </row>
    <row ht="25" r="64" spans="1:54">
      <c r="A64" s="5" t="s">
        <v>53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6">
        <v>5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B64">
        <v>5</v>
      </c>
      <c r="AJ64" s="37"/>
      <c r="AM64" s="106" t="str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10</v>
      </c>
    </row>
    <row ht="25" r="65" spans="1:54">
      <c r="A65" s="5" t="s">
        <v>54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0</v>
      </c>
      <c r="S65" s="23">
        <v>8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AA65">
        <v>0.5</v>
      </c>
      <c r="AC65">
        <v>0.5</v>
      </c>
      <c r="AD65">
        <v>2</v>
      </c>
      <c r="AE65">
        <v>2.00</v>
      </c>
      <c r="AJ65" s="37"/>
      <c r="AK65">
        <v>0.50</v>
      </c>
      <c r="AL65">
        <v>0.50</v>
      </c>
      <c r="AM65" s="106">
        <v>0.50</v>
      </c>
      <c r="AN65" s="106">
        <v>0.50</v>
      </c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11</v>
      </c>
    </row>
    <row r="66" spans="1:54">
      <c r="A66" s="7" t="s">
        <v>55</v>
      </c>
      <c r="B66" s="14">
        <f t="shared" ref="B66:AG66" si="18">SUM(B60:B65)</f>
        <v>0</v>
      </c>
      <c r="C66" s="14">
        <f t="shared" si="18"/>
        <v>0</v>
      </c>
      <c r="D66" s="14">
        <f t="shared" si="18"/>
        <v>0</v>
      </c>
      <c r="E66" s="14">
        <f t="shared" si="18"/>
        <v>0</v>
      </c>
      <c r="F66" s="14">
        <f t="shared" si="18"/>
        <v>0</v>
      </c>
      <c r="G66" s="14">
        <f t="shared" si="18"/>
        <v>7</v>
      </c>
      <c r="H66" s="14">
        <f t="shared" si="18"/>
        <v>0</v>
      </c>
      <c r="I66" s="14">
        <f t="shared" si="18"/>
        <v>0</v>
      </c>
      <c r="J66" s="14">
        <f t="shared" si="18"/>
        <v>0</v>
      </c>
      <c r="K66" s="14">
        <f t="shared" si="18"/>
        <v>16</v>
      </c>
      <c r="L66" s="14">
        <f t="shared" si="18"/>
        <v>0</v>
      </c>
      <c r="M66" s="14">
        <f t="shared" si="18"/>
        <v>0</v>
      </c>
      <c r="N66" s="14">
        <f t="shared" si="18"/>
        <v>0</v>
      </c>
      <c r="O66" s="14">
        <f t="shared" si="18"/>
        <v>0</v>
      </c>
      <c r="P66" s="14">
        <f t="shared" si="18"/>
        <v>0</v>
      </c>
      <c r="Q66" s="14">
        <f t="shared" si="18"/>
        <v>0</v>
      </c>
      <c r="R66" s="14">
        <f t="shared" si="18"/>
        <v>0</v>
      </c>
      <c r="S66" s="14">
        <f t="shared" si="18"/>
        <v>8</v>
      </c>
      <c r="T66" s="14">
        <f t="shared" si="18"/>
        <v>0</v>
      </c>
      <c r="U66" s="14">
        <f t="shared" si="18"/>
        <v>8</v>
      </c>
      <c r="V66" s="14">
        <f t="shared" si="18"/>
        <v>0</v>
      </c>
      <c r="W66" s="14">
        <f t="shared" si="18"/>
        <v>2</v>
      </c>
      <c r="X66" s="14">
        <f t="shared" si="18"/>
        <v>0</v>
      </c>
      <c r="Y66" s="14">
        <f t="shared" si="18"/>
        <v>7</v>
      </c>
      <c r="Z66" s="14">
        <f t="shared" si="18"/>
        <v>0</v>
      </c>
      <c r="AA66" s="14">
        <f t="shared" si="18"/>
        <v>0.5</v>
      </c>
      <c r="AB66" s="14">
        <f t="shared" si="18"/>
        <v>5</v>
      </c>
      <c r="AC66" s="14">
        <f t="shared" si="18"/>
        <v>3</v>
      </c>
      <c r="AD66" s="14">
        <f t="shared" si="18"/>
        <v>2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46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16</v>
      </c>
      <c r="C68" s="15">
        <f t="shared" si="20"/>
        <v>32.5</v>
      </c>
      <c r="D68" s="15">
        <f t="shared" si="20"/>
        <v>7.75</v>
      </c>
      <c r="E68" s="15">
        <f t="shared" si="20"/>
        <v>84.75</v>
      </c>
      <c r="F68" s="15">
        <f t="shared" si="20"/>
        <v>76</v>
      </c>
      <c r="G68" s="15">
        <f t="shared" si="20"/>
        <v>143.5</v>
      </c>
      <c r="H68" s="15">
        <f t="shared" si="20"/>
        <v>23.5</v>
      </c>
      <c r="I68" s="15">
        <f t="shared" si="20"/>
        <v>34</v>
      </c>
      <c r="J68" s="15">
        <f t="shared" si="20"/>
        <v>62</v>
      </c>
      <c r="K68" s="15">
        <f t="shared" si="20"/>
        <v>54</v>
      </c>
      <c r="L68" s="15">
        <f t="shared" si="20"/>
        <v>65</v>
      </c>
      <c r="M68" s="15">
        <f t="shared" si="20"/>
        <v>64.25</v>
      </c>
      <c r="N68" s="15">
        <f t="shared" si="20"/>
        <v>90.5</v>
      </c>
      <c r="O68" s="15">
        <f t="shared" si="20"/>
        <v>25</v>
      </c>
      <c r="P68" s="15">
        <f t="shared" si="20"/>
        <v>21</v>
      </c>
      <c r="Q68" s="15">
        <f t="shared" si="20"/>
        <v>18</v>
      </c>
      <c r="R68" s="15">
        <f t="shared" si="20"/>
        <v>34.5</v>
      </c>
      <c r="S68" s="15">
        <f t="shared" si="20"/>
        <v>40.75</v>
      </c>
      <c r="T68" s="15">
        <f t="shared" si="20"/>
        <v>91.75</v>
      </c>
      <c r="U68" s="15">
        <f t="shared" si="20"/>
        <v>16</v>
      </c>
      <c r="V68" s="15">
        <f t="shared" si="20"/>
        <v>3</v>
      </c>
      <c r="W68" s="15">
        <f t="shared" si="20"/>
        <v>37</v>
      </c>
      <c r="X68" s="15">
        <f t="shared" si="20"/>
        <v>23.5</v>
      </c>
      <c r="Y68" s="15">
        <f t="shared" si="20"/>
        <v>12.5</v>
      </c>
      <c r="Z68" s="15">
        <f t="shared" si="20"/>
        <v>29.75</v>
      </c>
      <c r="AA68" s="15">
        <f t="shared" si="20"/>
        <v>1.75</v>
      </c>
      <c r="AB68" s="15">
        <f t="shared" si="20"/>
        <v>26.5</v>
      </c>
      <c r="AC68" s="15">
        <f t="shared" si="20"/>
        <v>25.5</v>
      </c>
      <c r="AD68" s="15">
        <f t="shared" si="20"/>
        <v>25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1087.5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2" zoomScaleNormal="92" zoomScalePageLayoutView="120" workbookViewId="0">
      <pane activePane="bottomRight" state="frozenSplit" topLeftCell="AJ25" xSplit="1" ySplit="6"/>
      <selection activeCell="J1" pane="topRight" sqref="J1"/>
      <selection activeCell="A21" pane="bottomLeft" sqref="A21"/>
      <selection activeCell="BC39" pane="bottomRight" sqref="BC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18" min="15" style="0" width="14.1640625"/>
    <col bestFit="true" collapsed="false" customWidth="true" hidden="false" max="19" min="19" style="105" width="14.1640625"/>
    <col bestFit="true" collapsed="false" customWidth="true" hidden="false" max="26" min="20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8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 t="str">
        <v>29.07-04.08.19</v>
      </c>
      <c r="AG2" s="1" t="str">
        <v>05.08-11.08.19</v>
      </c>
      <c r="AH2" s="1" t="str">
        <v>12.08-18.08.19</v>
      </c>
      <c r="AI2" s="1" t="str">
        <v>19.08-25.08.19</v>
      </c>
      <c r="AJ2" s="1" t="str">
        <v>26.08-01.09.19</v>
      </c>
      <c r="AK2" s="1" t="str">
        <v>02.09-08.09.19</v>
      </c>
      <c r="AL2" s="1" t="str">
        <v>09.09-15.09.19</v>
      </c>
      <c r="AM2" s="1" t="str">
        <v>16.09-22.09.19</v>
      </c>
      <c r="AN2" s="18" t="str">
        <v>23.09-29.09.19</v>
      </c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 s="126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 spans="1:54">
      <c r="B4" t="s">
        <v>91</v>
      </c>
      <c r="K4" t="s">
        <v>92</v>
      </c>
      <c r="Q4" t="s">
        <v>93</v>
      </c>
      <c r="R4" t="s">
        <v>94</v>
      </c>
      <c r="S4" s="105" t="s">
        <v>95</v>
      </c>
      <c r="AM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12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12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M7" t="str"/>
    </row>
    <row ht="25" r="8" spans="1:54">
      <c r="A8" s="5" t="s">
        <v>104</v>
      </c>
      <c r="B8" s="24">
        <v>8</v>
      </c>
      <c r="C8" s="24"/>
      <c r="D8" s="26"/>
      <c r="E8" s="26"/>
      <c r="F8" s="26"/>
      <c r="G8" s="26"/>
      <c r="H8" s="26"/>
      <c r="I8" s="26"/>
      <c r="J8" s="26"/>
      <c r="K8" s="26">
        <v>8</v>
      </c>
      <c r="L8" s="26"/>
      <c r="M8" s="26"/>
      <c r="N8" s="26"/>
      <c r="O8" s="29"/>
      <c r="P8" s="29"/>
      <c r="Q8" s="29">
        <v>8</v>
      </c>
      <c r="R8" s="29">
        <v>8</v>
      </c>
      <c r="S8" s="6">
        <v>8</v>
      </c>
      <c r="T8" s="6"/>
      <c r="U8" s="6"/>
      <c r="V8" s="6"/>
      <c r="W8" s="6">
        <v>8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9" t="str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48</v>
      </c>
    </row>
    <row ht="25" r="9" spans="1:54">
      <c r="A9" s="28" t="s">
        <v>41</v>
      </c>
      <c r="B9" s="24">
        <v>8</v>
      </c>
      <c r="C9" s="24"/>
      <c r="D9" s="26"/>
      <c r="E9" s="26"/>
      <c r="F9" s="26"/>
      <c r="G9" s="26"/>
      <c r="H9" s="26"/>
      <c r="I9" s="26"/>
      <c r="J9" s="26"/>
      <c r="K9" s="26">
        <v>8</v>
      </c>
      <c r="L9" s="26"/>
      <c r="M9" s="26"/>
      <c r="N9" s="26"/>
      <c r="O9" s="29"/>
      <c r="P9" s="29"/>
      <c r="Q9" s="29">
        <v>8</v>
      </c>
      <c r="R9" s="29">
        <v>8</v>
      </c>
      <c r="S9" s="6">
        <v>8</v>
      </c>
      <c r="T9" s="6"/>
      <c r="U9" s="6"/>
      <c r="V9" s="6"/>
      <c r="W9" s="6">
        <v>8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 t="str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48</v>
      </c>
    </row>
    <row r="10" spans="1:54">
      <c r="A10" s="7" t="s">
        <v>5</v>
      </c>
      <c r="B10" s="14">
        <f t="shared" ref="B10:AG10" si="1">SUM(B8:B9)</f>
        <v>16</v>
      </c>
      <c r="C10" s="14">
        <f t="shared" si="1"/>
        <v>0</v>
      </c>
      <c r="D10" s="14">
        <f t="shared" si="1"/>
        <v>0</v>
      </c>
      <c r="E10" s="14">
        <f t="shared" si="1"/>
        <v>0</v>
      </c>
      <c r="F10" s="14">
        <f t="shared" si="1"/>
        <v>0</v>
      </c>
      <c r="G10" s="14">
        <f t="shared" si="1"/>
        <v>0</v>
      </c>
      <c r="H10" s="14">
        <f t="shared" si="1"/>
        <v>0</v>
      </c>
      <c r="I10" s="14">
        <f t="shared" si="1"/>
        <v>0</v>
      </c>
      <c r="J10" s="14">
        <f t="shared" si="1"/>
        <v>0</v>
      </c>
      <c r="K10" s="14">
        <f t="shared" si="1"/>
        <v>16</v>
      </c>
      <c r="L10" s="14">
        <f t="shared" si="1"/>
        <v>0</v>
      </c>
      <c r="M10" s="14">
        <f t="shared" si="1"/>
        <v>0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14">
        <f t="shared" si="1"/>
        <v>16</v>
      </c>
      <c r="R10" s="14">
        <f t="shared" si="1"/>
        <v>16</v>
      </c>
      <c r="S10" s="14">
        <f t="shared" si="1"/>
        <v>16</v>
      </c>
      <c r="T10" s="14">
        <f t="shared" si="1"/>
        <v>0</v>
      </c>
      <c r="U10" s="14">
        <f t="shared" si="1"/>
        <v>0</v>
      </c>
      <c r="V10" s="14">
        <f t="shared" si="1"/>
        <v>0</v>
      </c>
      <c r="W10" s="14">
        <f t="shared" si="1"/>
        <v>16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96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 t="str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8</v>
      </c>
      <c r="C12" s="25"/>
      <c r="D12" s="27"/>
      <c r="E12" s="27"/>
      <c r="F12" s="27"/>
      <c r="G12" s="27"/>
      <c r="H12" s="27"/>
      <c r="I12" s="27"/>
      <c r="J12" s="27"/>
      <c r="K12" s="27">
        <v>8</v>
      </c>
      <c r="L12" s="27"/>
      <c r="M12" s="27"/>
      <c r="N12" s="27"/>
      <c r="O12" s="30"/>
      <c r="P12" s="30"/>
      <c r="Q12" s="30">
        <v>8</v>
      </c>
      <c r="R12" s="30">
        <v>8</v>
      </c>
      <c r="S12" s="10">
        <v>8</v>
      </c>
      <c r="T12" s="10"/>
      <c r="U12" s="10"/>
      <c r="V12" s="10"/>
      <c r="W12" s="10">
        <v>8</v>
      </c>
      <c r="X12" s="10"/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 t="str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48</v>
      </c>
    </row>
    <row ht="25"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8</v>
      </c>
      <c r="T13" s="10"/>
      <c r="U13" s="10"/>
      <c r="V13" s="10"/>
      <c r="W13" s="10">
        <v>8</v>
      </c>
      <c r="X13" s="10"/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 t="str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8</v>
      </c>
      <c r="C14" s="25"/>
      <c r="D14" s="27"/>
      <c r="E14" s="27"/>
      <c r="F14" s="27"/>
      <c r="G14" s="27"/>
      <c r="H14" s="27"/>
      <c r="I14" s="27"/>
      <c r="J14" s="27"/>
      <c r="K14" s="27">
        <v>8</v>
      </c>
      <c r="L14" s="27"/>
      <c r="M14" s="27"/>
      <c r="N14" s="27"/>
      <c r="O14" s="30"/>
      <c r="P14" s="30"/>
      <c r="Q14" s="30">
        <v>8</v>
      </c>
      <c r="R14" s="30">
        <v>8</v>
      </c>
      <c r="S14" s="10">
        <v>8</v>
      </c>
      <c r="T14" s="10"/>
      <c r="U14" s="10"/>
      <c r="V14" s="10"/>
      <c r="W14" s="10">
        <v>8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0" t="str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48</v>
      </c>
    </row>
    <row ht="25" r="15" spans="1:54">
      <c r="A15" s="5" t="s">
        <v>107</v>
      </c>
      <c r="B15" s="25">
        <v>8</v>
      </c>
      <c r="C15" s="25"/>
      <c r="D15" s="27"/>
      <c r="E15" s="27"/>
      <c r="F15" s="27"/>
      <c r="G15" s="27"/>
      <c r="H15" s="27"/>
      <c r="I15" s="27"/>
      <c r="J15" s="27"/>
      <c r="K15" s="27">
        <v>8</v>
      </c>
      <c r="L15" s="27"/>
      <c r="M15" s="27"/>
      <c r="N15" s="27"/>
      <c r="O15" s="30"/>
      <c r="P15" s="30"/>
      <c r="Q15" s="30">
        <v>8</v>
      </c>
      <c r="R15" s="30">
        <v>8</v>
      </c>
      <c r="S15" s="10">
        <v>8</v>
      </c>
      <c r="T15" s="10"/>
      <c r="U15" s="10"/>
      <c r="V15" s="10"/>
      <c r="W15" s="10">
        <v>8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 t="str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48</v>
      </c>
    </row>
    <row ht="25" r="16" spans="1:54">
      <c r="A16" s="5" t="s">
        <v>108</v>
      </c>
      <c r="B16" s="25">
        <v>8</v>
      </c>
      <c r="C16" s="25"/>
      <c r="D16" s="27"/>
      <c r="E16" s="27"/>
      <c r="F16" s="27"/>
      <c r="G16" s="27"/>
      <c r="H16" s="27"/>
      <c r="I16" s="27"/>
      <c r="J16" s="27"/>
      <c r="K16" s="27">
        <v>8</v>
      </c>
      <c r="L16" s="27"/>
      <c r="M16" s="27"/>
      <c r="N16" s="27"/>
      <c r="O16" s="30"/>
      <c r="P16" s="30"/>
      <c r="Q16" s="30">
        <v>8</v>
      </c>
      <c r="R16" s="30">
        <v>8</v>
      </c>
      <c r="S16" s="10">
        <v>8</v>
      </c>
      <c r="T16" s="10"/>
      <c r="U16" s="10"/>
      <c r="V16" s="10"/>
      <c r="W16" s="10">
        <v>8</v>
      </c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 t="str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48</v>
      </c>
    </row>
    <row ht="25" r="17" spans="1:54">
      <c r="A17" s="5" t="s">
        <v>43</v>
      </c>
      <c r="B17" s="25">
        <v>8</v>
      </c>
      <c r="C17" s="25"/>
      <c r="D17" s="27"/>
      <c r="E17" s="27"/>
      <c r="F17" s="27"/>
      <c r="G17" s="27"/>
      <c r="H17" s="27"/>
      <c r="I17" s="27"/>
      <c r="J17" s="27"/>
      <c r="K17" s="27">
        <v>8</v>
      </c>
      <c r="L17" s="27"/>
      <c r="M17" s="27"/>
      <c r="N17" s="27"/>
      <c r="O17" s="30"/>
      <c r="P17" s="30"/>
      <c r="Q17" s="30">
        <v>8</v>
      </c>
      <c r="R17" s="30">
        <v>8</v>
      </c>
      <c r="S17" s="10">
        <v>8</v>
      </c>
      <c r="T17" s="10"/>
      <c r="U17" s="10"/>
      <c r="V17" s="10"/>
      <c r="W17" s="10">
        <v>8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 t="str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48</v>
      </c>
    </row>
    <row customHeight="true" ht="16" r="18" spans="1:54">
      <c r="A18" s="129" t="s">
        <v>42</v>
      </c>
      <c r="B18" s="25">
        <v>8</v>
      </c>
      <c r="C18" s="25"/>
      <c r="D18" s="27"/>
      <c r="E18" s="27"/>
      <c r="F18" s="27"/>
      <c r="G18" s="27"/>
      <c r="H18" s="27"/>
      <c r="I18" s="27"/>
      <c r="J18" s="27"/>
      <c r="K18" s="27">
        <v>8</v>
      </c>
      <c r="L18" s="27"/>
      <c r="M18" s="27"/>
      <c r="N18" s="27"/>
      <c r="O18" s="30"/>
      <c r="P18" s="30"/>
      <c r="Q18" s="30">
        <v>8</v>
      </c>
      <c r="R18" s="30">
        <v>8</v>
      </c>
      <c r="S18" s="10">
        <v>8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 t="str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40</v>
      </c>
    </row>
    <row ht="25" r="19" spans="1:54">
      <c r="A19" s="5" t="s">
        <v>44</v>
      </c>
      <c r="B19" s="25">
        <v>8</v>
      </c>
      <c r="C19" s="25"/>
      <c r="D19" s="27"/>
      <c r="E19" s="27"/>
      <c r="F19" s="27"/>
      <c r="G19" s="27"/>
      <c r="H19" s="27"/>
      <c r="I19" s="27"/>
      <c r="J19" s="27"/>
      <c r="K19" s="27">
        <v>8</v>
      </c>
      <c r="L19" s="27"/>
      <c r="M19" s="27"/>
      <c r="N19" s="27"/>
      <c r="O19" s="30"/>
      <c r="P19" s="30"/>
      <c r="Q19" s="30">
        <v>8</v>
      </c>
      <c r="R19" s="30">
        <v>8</v>
      </c>
      <c r="S19" s="10">
        <v>8</v>
      </c>
      <c r="T19" s="10"/>
      <c r="U19" s="10"/>
      <c r="V19" s="10"/>
      <c r="W19" s="10">
        <v>8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 t="str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48</v>
      </c>
    </row>
    <row ht="25" r="20" spans="1:54">
      <c r="A20" s="5" t="s">
        <v>45</v>
      </c>
      <c r="B20" s="25">
        <v>8</v>
      </c>
      <c r="C20" s="25"/>
      <c r="D20" s="27"/>
      <c r="E20" s="27"/>
      <c r="F20" s="27"/>
      <c r="G20" s="27"/>
      <c r="H20" s="27"/>
      <c r="I20" s="27"/>
      <c r="J20" s="27"/>
      <c r="K20" s="27">
        <v>8</v>
      </c>
      <c r="L20" s="27"/>
      <c r="M20" s="27"/>
      <c r="N20" s="27"/>
      <c r="O20" s="30"/>
      <c r="P20" s="30"/>
      <c r="Q20" s="30">
        <v>8</v>
      </c>
      <c r="R20" s="30">
        <v>8</v>
      </c>
      <c r="S20" s="10">
        <v>8</v>
      </c>
      <c r="T20" s="10"/>
      <c r="U20" s="10"/>
      <c r="V20" s="10"/>
      <c r="W20" s="10">
        <v>8</v>
      </c>
      <c r="X20" s="10"/>
      <c r="Y20" s="10"/>
      <c r="Z20" s="10"/>
      <c r="AA20" s="10"/>
      <c r="AB20" s="10"/>
      <c r="AC20" s="10"/>
      <c r="AD20" s="37"/>
      <c r="AE20" s="10"/>
      <c r="AF20" s="10"/>
      <c r="AG20" s="37"/>
      <c r="AH20" s="10"/>
      <c r="AI20" s="10"/>
      <c r="AJ20" s="10"/>
      <c r="AK20" s="10"/>
      <c r="AL20" s="10"/>
      <c r="AM20" s="37" t="str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48</v>
      </c>
    </row>
    <row ht="25" r="21" spans="1:54">
      <c r="A21" s="5" t="s">
        <v>109</v>
      </c>
      <c r="B21" s="25">
        <v>7</v>
      </c>
      <c r="C21" s="25"/>
      <c r="D21" s="27"/>
      <c r="E21" s="27"/>
      <c r="F21" s="27"/>
      <c r="G21" s="27"/>
      <c r="H21" s="27"/>
      <c r="I21" s="27"/>
      <c r="J21" s="27"/>
      <c r="K21" s="27">
        <v>7</v>
      </c>
      <c r="L21" s="27"/>
      <c r="M21" s="27"/>
      <c r="N21" s="27"/>
      <c r="O21" s="30"/>
      <c r="P21" s="30"/>
      <c r="Q21" s="30">
        <v>7</v>
      </c>
      <c r="R21" s="30">
        <v>7</v>
      </c>
      <c r="S21" s="35">
        <v>7</v>
      </c>
      <c r="T21" s="35"/>
      <c r="U21" s="35"/>
      <c r="V21" s="35"/>
      <c r="W21" s="35">
        <v>7</v>
      </c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 t="str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42</v>
      </c>
    </row>
    <row ht="25" r="22" spans="1:54">
      <c r="A22" s="9" t="s">
        <v>46</v>
      </c>
      <c r="B22" s="25">
        <v>8</v>
      </c>
      <c r="C22" s="25"/>
      <c r="D22" s="27"/>
      <c r="E22" s="27"/>
      <c r="F22" s="27"/>
      <c r="G22" s="27"/>
      <c r="H22" s="27"/>
      <c r="I22" s="27"/>
      <c r="J22" s="27"/>
      <c r="K22" s="27">
        <v>8</v>
      </c>
      <c r="L22" s="27"/>
      <c r="M22" s="27"/>
      <c r="N22" s="27"/>
      <c r="O22" s="30"/>
      <c r="P22" s="30"/>
      <c r="Q22" s="30">
        <v>8</v>
      </c>
      <c r="R22" s="30">
        <v>8</v>
      </c>
      <c r="S22" s="35">
        <v>8</v>
      </c>
      <c r="T22" s="35"/>
      <c r="U22" s="35"/>
      <c r="V22" s="35"/>
      <c r="W22" s="35">
        <v>8</v>
      </c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 t="str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48</v>
      </c>
    </row>
    <row r="23" spans="1:54">
      <c r="A23" s="7" t="s">
        <v>6</v>
      </c>
      <c r="B23" s="14">
        <f t="shared" ref="B23:AG23" si="4">SUM(B12:B22)</f>
        <v>79</v>
      </c>
      <c r="C23" s="14">
        <f t="shared" si="4"/>
        <v>0</v>
      </c>
      <c r="D23" s="14">
        <f t="shared" si="4"/>
        <v>0</v>
      </c>
      <c r="E23" s="14">
        <f t="shared" si="4"/>
        <v>0</v>
      </c>
      <c r="F23" s="14">
        <f t="shared" si="4"/>
        <v>0</v>
      </c>
      <c r="G23" s="14">
        <f t="shared" si="4"/>
        <v>0</v>
      </c>
      <c r="H23" s="14">
        <f t="shared" si="4"/>
        <v>0</v>
      </c>
      <c r="I23" s="14">
        <f t="shared" si="4"/>
        <v>0</v>
      </c>
      <c r="J23" s="14">
        <f t="shared" si="4"/>
        <v>0</v>
      </c>
      <c r="K23" s="14">
        <f t="shared" si="4"/>
        <v>79</v>
      </c>
      <c r="L23" s="14">
        <f t="shared" si="4"/>
        <v>0</v>
      </c>
      <c r="M23" s="14">
        <f t="shared" si="4"/>
        <v>0</v>
      </c>
      <c r="N23" s="14">
        <f t="shared" si="4"/>
        <v>0</v>
      </c>
      <c r="O23" s="14">
        <f t="shared" si="4"/>
        <v>0</v>
      </c>
      <c r="P23" s="14">
        <f t="shared" si="4"/>
        <v>0</v>
      </c>
      <c r="Q23" s="14">
        <f t="shared" si="4"/>
        <v>79</v>
      </c>
      <c r="R23" s="14">
        <f t="shared" si="4"/>
        <v>79</v>
      </c>
      <c r="S23" s="14">
        <f t="shared" si="4"/>
        <v>87</v>
      </c>
      <c r="T23" s="14">
        <f t="shared" si="4"/>
        <v>0</v>
      </c>
      <c r="U23" s="14">
        <f t="shared" si="4"/>
        <v>0</v>
      </c>
      <c r="V23" s="14">
        <f t="shared" si="4"/>
        <v>0</v>
      </c>
      <c r="W23" s="14">
        <f t="shared" si="4"/>
        <v>79</v>
      </c>
      <c r="X23" s="14">
        <f t="shared" si="4"/>
        <v>0</v>
      </c>
      <c r="Y23" s="14">
        <f t="shared" si="4"/>
        <v>0</v>
      </c>
      <c r="Z23" s="14">
        <f t="shared" si="4"/>
        <v>0</v>
      </c>
      <c r="AA23" s="14">
        <f t="shared" si="4"/>
        <v>0</v>
      </c>
      <c r="AB23" s="14">
        <f t="shared" si="4"/>
        <v>0</v>
      </c>
      <c r="AC23" s="14">
        <f t="shared" si="4"/>
        <v>0</v>
      </c>
      <c r="AD23" s="14">
        <f t="shared" si="4"/>
        <v>0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466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 t="str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8</v>
      </c>
      <c r="C25" s="24"/>
      <c r="D25" s="26"/>
      <c r="E25" s="26"/>
      <c r="F25" s="26"/>
      <c r="G25" s="26"/>
      <c r="H25" s="26"/>
      <c r="I25" s="26"/>
      <c r="J25" s="26"/>
      <c r="K25" s="26">
        <v>8</v>
      </c>
      <c r="L25" s="26"/>
      <c r="M25" s="26"/>
      <c r="N25" s="26"/>
      <c r="O25" s="29"/>
      <c r="P25" s="29"/>
      <c r="Q25" s="29">
        <v>0</v>
      </c>
      <c r="R25" s="29">
        <v>8</v>
      </c>
      <c r="S25" s="6">
        <v>8</v>
      </c>
      <c r="T25" s="6"/>
      <c r="U25" s="6"/>
      <c r="V25" s="6"/>
      <c r="W25" s="6">
        <v>8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 t="str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5">
        <v>8</v>
      </c>
      <c r="C26" s="25"/>
      <c r="D26" s="27"/>
      <c r="E26" s="27"/>
      <c r="F26" s="27"/>
      <c r="G26" s="27"/>
      <c r="H26" s="27"/>
      <c r="I26" s="27"/>
      <c r="J26" s="27"/>
      <c r="K26" s="27">
        <v>8</v>
      </c>
      <c r="L26" s="27"/>
      <c r="M26" s="27"/>
      <c r="N26" s="27"/>
      <c r="O26" s="30"/>
      <c r="P26" s="30"/>
      <c r="Q26" s="30">
        <v>8</v>
      </c>
      <c r="R26" s="30">
        <v>8</v>
      </c>
      <c r="S26" s="10">
        <v>8</v>
      </c>
      <c r="T26" s="10"/>
      <c r="U26" s="10"/>
      <c r="V26" s="10"/>
      <c r="W26" s="10">
        <v>8</v>
      </c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 t="str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48</v>
      </c>
    </row>
    <row ht="25" r="27" spans="1:54">
      <c r="A27" s="5" t="s">
        <v>111</v>
      </c>
      <c r="B27" s="25">
        <v>8</v>
      </c>
      <c r="C27" s="25"/>
      <c r="D27" s="27"/>
      <c r="E27" s="27"/>
      <c r="F27" s="27"/>
      <c r="G27" s="27"/>
      <c r="H27" s="27"/>
      <c r="I27" s="27"/>
      <c r="J27" s="27"/>
      <c r="K27" s="27">
        <v>8</v>
      </c>
      <c r="L27" s="27"/>
      <c r="M27" s="27"/>
      <c r="N27" s="27"/>
      <c r="O27" s="30"/>
      <c r="P27" s="30"/>
      <c r="Q27" s="30">
        <v>8</v>
      </c>
      <c r="R27" s="30">
        <v>8</v>
      </c>
      <c r="S27" s="10">
        <v>8</v>
      </c>
      <c r="T27" s="10"/>
      <c r="U27" s="10"/>
      <c r="V27" s="10"/>
      <c r="W27" s="10">
        <v>8</v>
      </c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 t="str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48</v>
      </c>
    </row>
    <row ht="25" r="28" spans="1:54">
      <c r="A28" s="5" t="s">
        <v>61</v>
      </c>
      <c r="B28" s="25">
        <v>8</v>
      </c>
      <c r="C28" s="25"/>
      <c r="D28" s="27"/>
      <c r="E28" s="27"/>
      <c r="F28" s="27"/>
      <c r="G28" s="27"/>
      <c r="H28" s="27"/>
      <c r="I28" s="27"/>
      <c r="J28" s="27"/>
      <c r="K28" s="27">
        <v>8</v>
      </c>
      <c r="L28" s="27"/>
      <c r="M28" s="27"/>
      <c r="N28" s="27"/>
      <c r="O28" s="30"/>
      <c r="P28" s="30"/>
      <c r="Q28" s="30">
        <v>8</v>
      </c>
      <c r="R28" s="30">
        <v>8</v>
      </c>
      <c r="S28" s="10">
        <v>8</v>
      </c>
      <c r="T28" s="10"/>
      <c r="U28" s="10"/>
      <c r="V28" s="10"/>
      <c r="W28" s="10">
        <v>8</v>
      </c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 t="str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5">
        <v>5</v>
      </c>
      <c r="C29" s="25"/>
      <c r="D29" s="27"/>
      <c r="E29" s="27"/>
      <c r="F29" s="27"/>
      <c r="G29" s="27"/>
      <c r="H29" s="27"/>
      <c r="I29" s="27"/>
      <c r="J29" s="27"/>
      <c r="K29" s="27">
        <v>5</v>
      </c>
      <c r="L29" s="27"/>
      <c r="M29" s="27"/>
      <c r="N29" s="27"/>
      <c r="O29" s="30"/>
      <c r="P29" s="30"/>
      <c r="Q29" s="30">
        <v>6</v>
      </c>
      <c r="R29" s="30">
        <v>6</v>
      </c>
      <c r="S29" s="10">
        <v>6</v>
      </c>
      <c r="T29" s="10"/>
      <c r="U29" s="10"/>
      <c r="V29" s="10"/>
      <c r="W29" s="10">
        <v>6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 t="str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5">
        <v>8</v>
      </c>
      <c r="C30" s="25"/>
      <c r="D30" s="27"/>
      <c r="E30" s="27"/>
      <c r="F30" s="27"/>
      <c r="G30" s="27"/>
      <c r="H30" s="27"/>
      <c r="I30" s="27"/>
      <c r="J30" s="27"/>
      <c r="K30" s="27">
        <v>8</v>
      </c>
      <c r="L30" s="27"/>
      <c r="M30" s="27"/>
      <c r="N30" s="27"/>
      <c r="O30" s="30"/>
      <c r="P30" s="30"/>
      <c r="Q30" s="30">
        <v>8</v>
      </c>
      <c r="R30" s="30">
        <v>8</v>
      </c>
      <c r="S30" s="10">
        <v>8</v>
      </c>
      <c r="T30" s="10"/>
      <c r="U30" s="10"/>
      <c r="V30" s="10"/>
      <c r="W30" s="10">
        <v>8</v>
      </c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 t="str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48</v>
      </c>
    </row>
    <row ht="25" r="31" spans="1:54">
      <c r="A31" s="5" t="s">
        <v>112</v>
      </c>
      <c r="B31" s="25">
        <v>8</v>
      </c>
      <c r="C31" s="25"/>
      <c r="D31" s="27"/>
      <c r="E31" s="27"/>
      <c r="F31" s="27"/>
      <c r="G31" s="27"/>
      <c r="H31" s="27"/>
      <c r="I31" s="27"/>
      <c r="J31" s="27"/>
      <c r="K31" s="27">
        <v>8</v>
      </c>
      <c r="L31" s="27"/>
      <c r="M31" s="27"/>
      <c r="N31" s="27"/>
      <c r="O31" s="30"/>
      <c r="P31" s="30"/>
      <c r="Q31" s="30">
        <v>8</v>
      </c>
      <c r="R31" s="30">
        <v>8</v>
      </c>
      <c r="S31" s="10">
        <v>8</v>
      </c>
      <c r="T31" s="10"/>
      <c r="U31" s="10"/>
      <c r="V31" s="10"/>
      <c r="W31" s="10">
        <v>8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 t="str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48</v>
      </c>
    </row>
    <row ht="25" r="32" spans="1:54">
      <c r="A32" s="5" t="s">
        <v>50</v>
      </c>
      <c r="B32" s="25">
        <v>8</v>
      </c>
      <c r="C32" s="25"/>
      <c r="D32" s="27"/>
      <c r="E32" s="27"/>
      <c r="F32" s="27"/>
      <c r="G32" s="27"/>
      <c r="H32" s="27"/>
      <c r="I32" s="27"/>
      <c r="J32" s="27"/>
      <c r="K32" s="27">
        <v>8</v>
      </c>
      <c r="L32" s="27"/>
      <c r="M32" s="27"/>
      <c r="N32" s="27"/>
      <c r="O32" s="30"/>
      <c r="P32" s="30"/>
      <c r="Q32" s="30">
        <v>8</v>
      </c>
      <c r="R32" s="30">
        <v>8</v>
      </c>
      <c r="S32" s="10">
        <v>8</v>
      </c>
      <c r="T32" s="10"/>
      <c r="U32" s="10"/>
      <c r="V32" s="10"/>
      <c r="W32" s="10">
        <v>8</v>
      </c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 t="str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48</v>
      </c>
    </row>
    <row ht="25" r="33" spans="1:54">
      <c r="A33" s="5" t="s">
        <v>113</v>
      </c>
      <c r="B33" s="25">
        <v>8</v>
      </c>
      <c r="C33" s="25"/>
      <c r="D33" s="27"/>
      <c r="E33" s="37"/>
      <c r="F33" s="27"/>
      <c r="G33" s="27"/>
      <c r="H33" s="27"/>
      <c r="I33" s="27"/>
      <c r="J33" s="27"/>
      <c r="K33" s="27">
        <v>8</v>
      </c>
      <c r="L33" s="27"/>
      <c r="M33" s="27"/>
      <c r="N33" s="27"/>
      <c r="O33" s="30"/>
      <c r="P33" s="30"/>
      <c r="Q33" s="30">
        <v>8</v>
      </c>
      <c r="R33" s="30">
        <v>8</v>
      </c>
      <c r="S33" s="10">
        <v>8</v>
      </c>
      <c r="T33" s="10"/>
      <c r="U33" s="10"/>
      <c r="V33" s="10"/>
      <c r="W33" s="10">
        <v>8</v>
      </c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 t="str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48</v>
      </c>
    </row>
    <row ht="25" r="34" spans="1:54">
      <c r="A34" s="9" t="s">
        <v>114</v>
      </c>
      <c r="B34" s="25">
        <v>8</v>
      </c>
      <c r="C34" s="25"/>
      <c r="D34" s="27"/>
      <c r="E34" s="27"/>
      <c r="F34" s="27"/>
      <c r="G34" s="27"/>
      <c r="H34" s="27"/>
      <c r="I34" s="27"/>
      <c r="J34" s="27"/>
      <c r="K34" s="27">
        <v>8</v>
      </c>
      <c r="L34" s="27"/>
      <c r="M34" s="27"/>
      <c r="N34" s="27"/>
      <c r="O34" s="30"/>
      <c r="P34" s="30"/>
      <c r="Q34" s="30">
        <v>8</v>
      </c>
      <c r="R34" s="30">
        <v>8</v>
      </c>
      <c r="S34" s="35">
        <v>8</v>
      </c>
      <c r="T34" s="35"/>
      <c r="U34" s="35"/>
      <c r="V34" s="35"/>
      <c r="W34" s="35">
        <v>8</v>
      </c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 t="str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48</v>
      </c>
    </row>
    <row ht="25" r="35" spans="1:54">
      <c r="A35" s="9" t="s">
        <v>48</v>
      </c>
      <c r="B35" s="25">
        <v>8</v>
      </c>
      <c r="C35" s="25"/>
      <c r="D35" s="27"/>
      <c r="E35" s="27"/>
      <c r="F35" s="27"/>
      <c r="G35" s="37"/>
      <c r="H35" s="27"/>
      <c r="I35" s="27"/>
      <c r="J35" s="27"/>
      <c r="K35" s="27">
        <v>8</v>
      </c>
      <c r="L35" s="27"/>
      <c r="M35" s="27"/>
      <c r="N35" s="27"/>
      <c r="O35" s="30"/>
      <c r="P35" s="30"/>
      <c r="Q35" s="30">
        <v>8</v>
      </c>
      <c r="R35" s="30">
        <v>8</v>
      </c>
      <c r="S35" s="35">
        <v>8</v>
      </c>
      <c r="T35" s="35"/>
      <c r="U35" s="35"/>
      <c r="V35" s="35"/>
      <c r="W35" s="35">
        <v>8</v>
      </c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 t="str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48</v>
      </c>
    </row>
    <row r="36" spans="1:54">
      <c r="A36" s="7" t="s">
        <v>7</v>
      </c>
      <c r="B36" s="14">
        <f t="shared" ref="B36:AG36" si="7">SUM(B25:B35)</f>
        <v>85</v>
      </c>
      <c r="C36" s="14">
        <f t="shared" si="7"/>
        <v>0</v>
      </c>
      <c r="D36" s="14">
        <f t="shared" si="7"/>
        <v>0</v>
      </c>
      <c r="E36" s="14">
        <f t="shared" si="7"/>
        <v>0</v>
      </c>
      <c r="F36" s="14">
        <f t="shared" si="7"/>
        <v>0</v>
      </c>
      <c r="G36" s="14">
        <f t="shared" si="7"/>
        <v>0</v>
      </c>
      <c r="H36" s="14">
        <f t="shared" si="7"/>
        <v>0</v>
      </c>
      <c r="I36" s="14">
        <f t="shared" si="7"/>
        <v>0</v>
      </c>
      <c r="J36" s="14">
        <f t="shared" si="7"/>
        <v>0</v>
      </c>
      <c r="K36" s="14">
        <f t="shared" si="7"/>
        <v>85</v>
      </c>
      <c r="L36" s="14">
        <f t="shared" si="7"/>
        <v>0</v>
      </c>
      <c r="M36" s="14">
        <f t="shared" si="7"/>
        <v>0</v>
      </c>
      <c r="N36" s="14">
        <f t="shared" si="7"/>
        <v>0</v>
      </c>
      <c r="O36" s="14">
        <f t="shared" si="7"/>
        <v>0</v>
      </c>
      <c r="P36" s="14">
        <f t="shared" si="7"/>
        <v>0</v>
      </c>
      <c r="Q36" s="14">
        <f t="shared" si="7"/>
        <v>78</v>
      </c>
      <c r="R36" s="14">
        <f t="shared" si="7"/>
        <v>86</v>
      </c>
      <c r="S36" s="14">
        <f t="shared" si="7"/>
        <v>86</v>
      </c>
      <c r="T36" s="14">
        <f t="shared" si="7"/>
        <v>0</v>
      </c>
      <c r="U36" s="14">
        <f t="shared" si="7"/>
        <v>0</v>
      </c>
      <c r="V36" s="14">
        <f t="shared" si="7"/>
        <v>0</v>
      </c>
      <c r="W36" s="14">
        <f t="shared" si="7"/>
        <v>86</v>
      </c>
      <c r="X36" s="14">
        <f t="shared" si="7"/>
        <v>0</v>
      </c>
      <c r="Y36" s="14">
        <f t="shared" si="7"/>
        <v>0</v>
      </c>
      <c r="Z36" s="14">
        <f t="shared" si="7"/>
        <v>0</v>
      </c>
      <c r="AA36" s="14">
        <f t="shared" si="7"/>
        <v>0</v>
      </c>
      <c r="AB36" s="14">
        <f t="shared" si="7"/>
        <v>0</v>
      </c>
      <c r="AC36" s="14">
        <f t="shared" si="7"/>
        <v>0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384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 t="str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8</v>
      </c>
      <c r="C38" s="25"/>
      <c r="D38" s="27"/>
      <c r="E38" s="27"/>
      <c r="F38" s="27"/>
      <c r="G38" s="27"/>
      <c r="H38" s="27"/>
      <c r="I38" s="27"/>
      <c r="J38" s="27"/>
      <c r="K38" s="27">
        <v>8</v>
      </c>
      <c r="L38" s="27"/>
      <c r="M38" s="27"/>
      <c r="N38" s="27"/>
      <c r="O38" s="30"/>
      <c r="P38" s="30"/>
      <c r="Q38" s="30">
        <v>8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 t="str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24</v>
      </c>
    </row>
    <row r="39" spans="1:54">
      <c r="A39" s="7" t="s">
        <v>8</v>
      </c>
      <c r="B39" s="14">
        <f>SUM(B38:B38)</f>
        <v>8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8</v>
      </c>
      <c r="L39" s="14">
        <f t="shared" si="9"/>
        <v>0</v>
      </c>
      <c r="M39" s="14">
        <f t="shared" si="9"/>
        <v>0</v>
      </c>
      <c r="N39" s="14">
        <f t="shared" si="9"/>
        <v>0</v>
      </c>
      <c r="O39" s="14">
        <f t="shared" si="9"/>
        <v>0</v>
      </c>
      <c r="P39" s="14">
        <f t="shared" si="9"/>
        <v>0</v>
      </c>
      <c r="Q39" s="14">
        <f t="shared" si="9"/>
        <v>8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24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 t="str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6.5</v>
      </c>
      <c r="C41" s="25"/>
      <c r="D41" s="27"/>
      <c r="E41" s="27"/>
      <c r="F41" s="27"/>
      <c r="G41" s="27"/>
      <c r="H41" s="27"/>
      <c r="I41" s="27"/>
      <c r="J41" s="27"/>
      <c r="K41" s="27">
        <v>6.5</v>
      </c>
      <c r="L41" s="27"/>
      <c r="M41" s="27"/>
      <c r="N41" s="27"/>
      <c r="O41" s="30"/>
      <c r="P41" s="30"/>
      <c r="Q41" s="30">
        <v>6.5</v>
      </c>
      <c r="R41" s="30">
        <v>6.5</v>
      </c>
      <c r="S41" s="10">
        <v>6.5</v>
      </c>
      <c r="T41" s="10"/>
      <c r="U41" s="10"/>
      <c r="V41" s="10"/>
      <c r="W41" s="10">
        <v>6.5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 t="str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39</v>
      </c>
    </row>
    <row ht="25" r="42" spans="1:54">
      <c r="A42" s="5" t="s">
        <v>117</v>
      </c>
      <c r="B42" s="25">
        <v>8</v>
      </c>
      <c r="C42" s="25"/>
      <c r="D42" s="27"/>
      <c r="E42" s="27"/>
      <c r="F42" s="27"/>
      <c r="G42" s="27"/>
      <c r="H42" s="27"/>
      <c r="I42" s="27"/>
      <c r="J42" s="27"/>
      <c r="K42" s="27">
        <v>8</v>
      </c>
      <c r="L42" s="27"/>
      <c r="M42" s="27"/>
      <c r="N42" s="27"/>
      <c r="O42" s="30"/>
      <c r="P42" s="30"/>
      <c r="Q42" s="30">
        <v>0</v>
      </c>
      <c r="R42" s="30">
        <v>8</v>
      </c>
      <c r="S42" s="10">
        <v>8</v>
      </c>
      <c r="T42" s="10"/>
      <c r="U42" s="10"/>
      <c r="V42" s="10"/>
      <c r="W42" s="10">
        <v>8</v>
      </c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 t="str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40</v>
      </c>
    </row>
    <row ht="25" r="43" spans="1:54">
      <c r="A43" s="5" t="s">
        <v>100</v>
      </c>
      <c r="B43" s="25"/>
      <c r="C43" s="25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 t="str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4</v>
      </c>
      <c r="C44" s="25"/>
      <c r="D44" s="27"/>
      <c r="E44" s="27"/>
      <c r="F44" s="27"/>
      <c r="G44" s="27"/>
      <c r="H44" s="27"/>
      <c r="I44" s="27"/>
      <c r="J44" s="27"/>
      <c r="K44" s="27">
        <v>8</v>
      </c>
      <c r="L44" s="27"/>
      <c r="M44" s="27"/>
      <c r="N44" s="27"/>
      <c r="O44" s="30"/>
      <c r="P44" s="30"/>
      <c r="Q44" s="30">
        <v>8</v>
      </c>
      <c r="R44" s="30">
        <v>8</v>
      </c>
      <c r="S44" s="10">
        <v>8</v>
      </c>
      <c r="T44" s="10"/>
      <c r="U44" s="10"/>
      <c r="V44" s="10"/>
      <c r="W44" s="10">
        <v>8</v>
      </c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 t="str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44</v>
      </c>
    </row>
    <row ht="25"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8</v>
      </c>
      <c r="L45" s="27"/>
      <c r="M45" s="27"/>
      <c r="N45" s="27"/>
      <c r="O45" s="30"/>
      <c r="P45" s="30"/>
      <c r="Q45" s="30">
        <v>8</v>
      </c>
      <c r="R45" s="30">
        <v>8</v>
      </c>
      <c r="S45" s="10">
        <v>8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 t="str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5</v>
      </c>
      <c r="C46" s="25"/>
      <c r="D46" s="27"/>
      <c r="E46" s="27"/>
      <c r="F46" s="27"/>
      <c r="G46" s="27"/>
      <c r="H46" s="27"/>
      <c r="I46" s="27"/>
      <c r="J46" s="27"/>
      <c r="K46" s="27">
        <v>7</v>
      </c>
      <c r="L46" s="27"/>
      <c r="M46" s="27"/>
      <c r="N46" s="27"/>
      <c r="O46" s="30"/>
      <c r="P46" s="30"/>
      <c r="Q46" s="30">
        <v>0</v>
      </c>
      <c r="R46" s="30">
        <v>7</v>
      </c>
      <c r="S46" s="37">
        <v>6</v>
      </c>
      <c r="T46" s="37"/>
      <c r="U46" s="37"/>
      <c r="V46" s="37"/>
      <c r="W46" s="37">
        <v>7</v>
      </c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 t="str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32</v>
      </c>
    </row>
    <row r="47" spans="1:54">
      <c r="A47" s="7" t="s">
        <v>9</v>
      </c>
      <c r="B47" s="14">
        <f t="shared" ref="B47:AG47" si="10">SUM(B41:B46)</f>
        <v>23.5</v>
      </c>
      <c r="C47" s="14">
        <f t="shared" si="10"/>
        <v>0</v>
      </c>
      <c r="D47" s="14">
        <f t="shared" si="10"/>
        <v>0</v>
      </c>
      <c r="E47" s="14">
        <f t="shared" si="10"/>
        <v>0</v>
      </c>
      <c r="F47" s="14">
        <f t="shared" si="10"/>
        <v>0</v>
      </c>
      <c r="G47" s="14">
        <f t="shared" si="10"/>
        <v>0</v>
      </c>
      <c r="H47" s="14">
        <f t="shared" si="10"/>
        <v>0</v>
      </c>
      <c r="I47" s="14">
        <f t="shared" si="10"/>
        <v>0</v>
      </c>
      <c r="J47" s="14">
        <f t="shared" si="10"/>
        <v>0</v>
      </c>
      <c r="K47" s="14">
        <f t="shared" si="10"/>
        <v>37.5</v>
      </c>
      <c r="L47" s="14">
        <f t="shared" si="10"/>
        <v>0</v>
      </c>
      <c r="M47" s="14">
        <f t="shared" si="10"/>
        <v>0</v>
      </c>
      <c r="N47" s="14">
        <f t="shared" si="10"/>
        <v>0</v>
      </c>
      <c r="O47" s="14">
        <f t="shared" si="10"/>
        <v>0</v>
      </c>
      <c r="P47" s="14">
        <f t="shared" si="10"/>
        <v>0</v>
      </c>
      <c r="Q47" s="14">
        <f t="shared" si="10"/>
        <v>22.5</v>
      </c>
      <c r="R47" s="14">
        <f t="shared" si="10"/>
        <v>37.5</v>
      </c>
      <c r="S47" s="14">
        <f t="shared" si="10"/>
        <v>36.5</v>
      </c>
      <c r="T47" s="14">
        <f t="shared" si="10"/>
        <v>0</v>
      </c>
      <c r="U47" s="14">
        <f t="shared" si="10"/>
        <v>0</v>
      </c>
      <c r="V47" s="14">
        <f t="shared" si="10"/>
        <v>0</v>
      </c>
      <c r="W47" s="14">
        <f t="shared" si="10"/>
        <v>29.5</v>
      </c>
      <c r="X47" s="14">
        <f t="shared" si="10"/>
        <v>0</v>
      </c>
      <c r="Y47" s="14">
        <f t="shared" si="10"/>
        <v>0</v>
      </c>
      <c r="Z47" s="14">
        <f t="shared" si="10"/>
        <v>0</v>
      </c>
      <c r="AA47" s="14">
        <f t="shared" si="10"/>
        <v>0</v>
      </c>
      <c r="AB47" s="14">
        <f t="shared" si="10"/>
        <v>0</v>
      </c>
      <c r="AC47" s="14">
        <f t="shared" si="10"/>
        <v>0</v>
      </c>
      <c r="AD47" s="14">
        <f t="shared" si="10"/>
        <v>0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155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24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 t="str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211.5</v>
      </c>
      <c r="C49" s="15">
        <f t="shared" si="12"/>
        <v>0</v>
      </c>
      <c r="D49" s="15">
        <f t="shared" si="12"/>
        <v>0</v>
      </c>
      <c r="E49" s="15">
        <f t="shared" si="12"/>
        <v>0</v>
      </c>
      <c r="F49" s="15">
        <f t="shared" si="12"/>
        <v>0</v>
      </c>
      <c r="G49" s="15">
        <f t="shared" si="12"/>
        <v>0</v>
      </c>
      <c r="H49" s="15">
        <f t="shared" si="12"/>
        <v>0</v>
      </c>
      <c r="I49" s="15">
        <f t="shared" si="12"/>
        <v>0</v>
      </c>
      <c r="J49" s="15">
        <f t="shared" si="12"/>
        <v>0</v>
      </c>
      <c r="K49" s="15">
        <f t="shared" si="12"/>
        <v>225.5</v>
      </c>
      <c r="L49" s="15">
        <f t="shared" si="12"/>
        <v>0</v>
      </c>
      <c r="M49" s="15">
        <f t="shared" si="12"/>
        <v>0</v>
      </c>
      <c r="N49" s="15">
        <f t="shared" si="12"/>
        <v>0</v>
      </c>
      <c r="O49" s="15">
        <f t="shared" si="12"/>
        <v>0</v>
      </c>
      <c r="P49" s="15">
        <f t="shared" si="12"/>
        <v>0</v>
      </c>
      <c r="Q49" s="15">
        <f t="shared" si="12"/>
        <v>203.5</v>
      </c>
      <c r="R49" s="15">
        <f t="shared" si="12"/>
        <v>218.5</v>
      </c>
      <c r="S49" s="15">
        <f t="shared" si="12"/>
        <v>225.5</v>
      </c>
      <c r="T49" s="15">
        <f t="shared" si="12"/>
        <v>0</v>
      </c>
      <c r="U49" s="15">
        <f t="shared" si="12"/>
        <v>0</v>
      </c>
      <c r="V49" s="15">
        <f t="shared" si="12"/>
        <v>0</v>
      </c>
      <c r="W49" s="15">
        <f t="shared" si="12"/>
        <v>210.5</v>
      </c>
      <c r="X49" s="15">
        <f t="shared" si="12"/>
        <v>0</v>
      </c>
      <c r="Y49" s="15">
        <f t="shared" si="12"/>
        <v>0</v>
      </c>
      <c r="Z49" s="15">
        <f t="shared" si="12"/>
        <v>0</v>
      </c>
      <c r="AA49" s="15">
        <f t="shared" si="12"/>
        <v>0</v>
      </c>
      <c r="AB49" s="15">
        <f t="shared" si="12"/>
        <v>0</v>
      </c>
      <c r="AC49" s="15">
        <f t="shared" si="12"/>
        <v>0</v>
      </c>
      <c r="AD49" s="15">
        <f t="shared" si="12"/>
        <v>0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1125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 t="str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5</v>
      </c>
      <c r="C51" s="25"/>
      <c r="D51" s="27"/>
      <c r="E51" s="27"/>
      <c r="F51" s="27"/>
      <c r="G51" s="27"/>
      <c r="H51" s="27"/>
      <c r="I51" s="27"/>
      <c r="J51" s="27"/>
      <c r="K51" s="27">
        <v>8.25</v>
      </c>
      <c r="L51" s="27"/>
      <c r="M51" s="27"/>
      <c r="N51" s="27"/>
      <c r="O51" s="30"/>
      <c r="P51" s="30"/>
      <c r="Q51" s="30">
        <v>6.25</v>
      </c>
      <c r="R51" s="30">
        <v>8.25</v>
      </c>
      <c r="S51" s="10">
        <v>8.25</v>
      </c>
      <c r="T51" s="10"/>
      <c r="U51" s="10"/>
      <c r="V51" s="10"/>
      <c r="W51" s="10">
        <v>8.25</v>
      </c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 t="str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44.25</v>
      </c>
    </row>
    <row ht="25" r="52" spans="1:54">
      <c r="A52" s="5" t="s">
        <v>49</v>
      </c>
      <c r="B52" s="25">
        <v>8</v>
      </c>
      <c r="C52" s="25"/>
      <c r="D52" s="27"/>
      <c r="E52" s="27"/>
      <c r="F52" s="27"/>
      <c r="G52" s="27"/>
      <c r="H52" s="27"/>
      <c r="I52" s="27"/>
      <c r="J52" s="27"/>
      <c r="K52" s="27">
        <v>8</v>
      </c>
      <c r="L52" s="27"/>
      <c r="M52" s="27"/>
      <c r="N52" s="27"/>
      <c r="O52" s="30"/>
      <c r="P52" s="30"/>
      <c r="Q52" s="37">
        <v>8</v>
      </c>
      <c r="R52" s="30">
        <v>8</v>
      </c>
      <c r="S52" s="10">
        <v>8</v>
      </c>
      <c r="T52" s="10"/>
      <c r="U52" s="10"/>
      <c r="V52" s="10"/>
      <c r="W52" s="10">
        <v>8</v>
      </c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 t="str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48</v>
      </c>
    </row>
    <row ht="25" r="53" spans="1:54">
      <c r="A53" s="5" t="s">
        <v>15</v>
      </c>
      <c r="B53" s="25">
        <v>8</v>
      </c>
      <c r="C53" s="25"/>
      <c r="D53" s="27"/>
      <c r="E53" s="27"/>
      <c r="F53" s="27"/>
      <c r="G53" s="27"/>
      <c r="H53" s="27"/>
      <c r="I53" s="27"/>
      <c r="J53" s="27"/>
      <c r="K53" s="27">
        <v>8</v>
      </c>
      <c r="L53" s="27"/>
      <c r="M53" s="27"/>
      <c r="N53" s="27"/>
      <c r="O53" s="30"/>
      <c r="P53" s="30"/>
      <c r="Q53" s="30">
        <v>8</v>
      </c>
      <c r="R53" s="30">
        <v>8</v>
      </c>
      <c r="S53" s="10">
        <v>8</v>
      </c>
      <c r="T53" s="10"/>
      <c r="U53" s="10"/>
      <c r="V53" s="10"/>
      <c r="W53" s="10">
        <v>8</v>
      </c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 t="str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48</v>
      </c>
    </row>
    <row r="54" spans="1:54">
      <c r="A54" s="7" t="s">
        <v>16</v>
      </c>
      <c r="B54" s="14">
        <f t="shared" ref="B54:AG54" si="14">SUM(B51:B53)</f>
        <v>21</v>
      </c>
      <c r="C54" s="14">
        <f t="shared" si="14"/>
        <v>0</v>
      </c>
      <c r="D54" s="14">
        <f t="shared" si="14"/>
        <v>0</v>
      </c>
      <c r="E54" s="14">
        <f t="shared" si="14"/>
        <v>0</v>
      </c>
      <c r="F54" s="14">
        <f t="shared" si="14"/>
        <v>0</v>
      </c>
      <c r="G54" s="14">
        <f t="shared" si="14"/>
        <v>0</v>
      </c>
      <c r="H54" s="14">
        <f t="shared" si="14"/>
        <v>0</v>
      </c>
      <c r="I54" s="14">
        <f t="shared" si="14"/>
        <v>0</v>
      </c>
      <c r="J54" s="14">
        <f t="shared" si="14"/>
        <v>0</v>
      </c>
      <c r="K54" s="14">
        <f t="shared" si="14"/>
        <v>24.25</v>
      </c>
      <c r="L54" s="14">
        <f t="shared" si="14"/>
        <v>0</v>
      </c>
      <c r="M54" s="14">
        <f t="shared" si="14"/>
        <v>0</v>
      </c>
      <c r="N54" s="14">
        <f t="shared" si="14"/>
        <v>0</v>
      </c>
      <c r="O54" s="14">
        <f t="shared" si="14"/>
        <v>0</v>
      </c>
      <c r="P54" s="14">
        <f t="shared" si="14"/>
        <v>0</v>
      </c>
      <c r="Q54" s="14">
        <f t="shared" si="14"/>
        <v>22.25</v>
      </c>
      <c r="R54" s="14">
        <f t="shared" si="14"/>
        <v>24.25</v>
      </c>
      <c r="S54" s="14">
        <f t="shared" si="14"/>
        <v>24.25</v>
      </c>
      <c r="T54" s="14">
        <f t="shared" si="14"/>
        <v>0</v>
      </c>
      <c r="U54" s="14">
        <f t="shared" si="14"/>
        <v>0</v>
      </c>
      <c r="V54" s="14">
        <f t="shared" si="14"/>
        <v>0</v>
      </c>
      <c r="W54" s="14">
        <f t="shared" si="14"/>
        <v>24.25</v>
      </c>
      <c r="X54" s="14">
        <f t="shared" si="14"/>
        <v>0</v>
      </c>
      <c r="Y54" s="14">
        <f t="shared" si="14"/>
        <v>0</v>
      </c>
      <c r="Z54" s="14">
        <f t="shared" si="14"/>
        <v>0</v>
      </c>
      <c r="AA54" s="14">
        <f t="shared" si="14"/>
        <v>0</v>
      </c>
      <c r="AB54" s="14">
        <f t="shared" si="14"/>
        <v>0</v>
      </c>
      <c r="AC54" s="14">
        <f t="shared" si="14"/>
        <v>0</v>
      </c>
      <c r="AD54" s="14">
        <f t="shared" si="14"/>
        <v>0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140.25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 t="str"/>
      <c r="BB55" s="6"/>
    </row>
    <row ht="25" r="56" spans="1:54">
      <c r="A56" s="5" t="s">
        <v>56</v>
      </c>
      <c r="B56" s="24">
        <v>8</v>
      </c>
      <c r="C56" s="24"/>
      <c r="D56" s="26"/>
      <c r="E56" s="26"/>
      <c r="F56" s="26"/>
      <c r="G56" s="26"/>
      <c r="H56" s="26"/>
      <c r="I56" s="26"/>
      <c r="J56" s="26"/>
      <c r="K56" s="26">
        <v>8</v>
      </c>
      <c r="L56" s="26"/>
      <c r="M56" s="26"/>
      <c r="N56" s="26"/>
      <c r="O56" s="29"/>
      <c r="P56" s="29"/>
      <c r="Q56" s="29">
        <v>8</v>
      </c>
      <c r="R56" s="29">
        <v>8</v>
      </c>
      <c r="S56" s="6">
        <v>8</v>
      </c>
      <c r="T56" s="6"/>
      <c r="U56" s="6"/>
      <c r="V56" s="6"/>
      <c r="W56" s="6">
        <v>8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 t="str"/>
      <c r="AN56" s="37"/>
      <c r="AO56" s="37"/>
      <c r="AP56" s="37"/>
      <c r="BB56" s="23">
        <f>SUM(B56:BA56)</f>
        <v>48</v>
      </c>
    </row>
    <row ht="25" r="57" spans="1:54">
      <c r="A57" s="129" t="s">
        <v>17</v>
      </c>
      <c r="B57" s="24">
        <v>4</v>
      </c>
      <c r="C57" s="24"/>
      <c r="D57" s="26"/>
      <c r="E57" s="26"/>
      <c r="F57" s="26"/>
      <c r="G57" s="26"/>
      <c r="H57" s="26"/>
      <c r="I57" s="26"/>
      <c r="J57" s="26"/>
      <c r="K57" s="26">
        <v>4</v>
      </c>
      <c r="L57" s="26"/>
      <c r="M57" s="26"/>
      <c r="N57" s="26"/>
      <c r="O57" s="29"/>
      <c r="P57" s="29"/>
      <c r="Q57" s="29">
        <v>4</v>
      </c>
      <c r="R57" s="29">
        <v>4</v>
      </c>
      <c r="S57" s="23">
        <v>4</v>
      </c>
      <c r="T57" s="23"/>
      <c r="U57" s="23"/>
      <c r="V57" s="23"/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 t="str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20</v>
      </c>
    </row>
    <row r="58" spans="1:54">
      <c r="A58" s="7" t="s">
        <v>18</v>
      </c>
      <c r="B58" s="14">
        <f t="shared" ref="B58:AG58" si="16">SUM(B56:B57)</f>
        <v>12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0</v>
      </c>
      <c r="K58" s="14">
        <f t="shared" si="16"/>
        <v>12</v>
      </c>
      <c r="L58" s="14">
        <f t="shared" si="16"/>
        <v>0</v>
      </c>
      <c r="M58" s="14">
        <f t="shared" si="16"/>
        <v>0</v>
      </c>
      <c r="N58" s="14">
        <f t="shared" si="16"/>
        <v>0</v>
      </c>
      <c r="O58" s="14">
        <f t="shared" si="16"/>
        <v>0</v>
      </c>
      <c r="P58" s="14">
        <f t="shared" si="16"/>
        <v>0</v>
      </c>
      <c r="Q58" s="14">
        <f t="shared" si="16"/>
        <v>12</v>
      </c>
      <c r="R58" s="14">
        <f t="shared" si="16"/>
        <v>12</v>
      </c>
      <c r="S58" s="14">
        <f t="shared" si="16"/>
        <v>12</v>
      </c>
      <c r="T58" s="14">
        <f t="shared" si="16"/>
        <v>0</v>
      </c>
      <c r="U58" s="14">
        <f t="shared" si="16"/>
        <v>0</v>
      </c>
      <c r="V58" s="14">
        <f t="shared" si="16"/>
        <v>0</v>
      </c>
      <c r="W58" s="14">
        <f t="shared" si="16"/>
        <v>8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0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68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 t="str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7</v>
      </c>
      <c r="C60" s="24"/>
      <c r="D60" s="26"/>
      <c r="E60" s="26"/>
      <c r="F60" s="26"/>
      <c r="G60" s="26"/>
      <c r="H60" s="26"/>
      <c r="I60" s="26"/>
      <c r="J60" s="26"/>
      <c r="K60" s="26">
        <v>7</v>
      </c>
      <c r="L60" s="26"/>
      <c r="M60" s="26"/>
      <c r="N60" s="26"/>
      <c r="O60" s="29"/>
      <c r="P60" s="29"/>
      <c r="Q60" s="29">
        <v>7</v>
      </c>
      <c r="R60" s="29">
        <v>7</v>
      </c>
      <c r="S60" s="105">
        <v>7</v>
      </c>
      <c r="W60">
        <v>7</v>
      </c>
      <c r="AJ60" s="37"/>
      <c r="AK60" s="10"/>
      <c r="AL60" s="10"/>
      <c r="AM60" s="106" t="str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42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/>
      <c r="N61" s="26"/>
      <c r="O61" s="29"/>
      <c r="P61" s="29"/>
      <c r="Q61" s="29">
        <v>8</v>
      </c>
      <c r="R61" s="29">
        <v>8</v>
      </c>
      <c r="S61" s="105">
        <v>8</v>
      </c>
      <c r="W61">
        <v>8</v>
      </c>
      <c r="AJ61" s="37"/>
      <c r="AK61" s="10"/>
      <c r="AL61" s="10"/>
      <c r="AM61" s="106" t="str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/>
      <c r="P62" s="29"/>
      <c r="Q62" s="29">
        <v>8</v>
      </c>
      <c r="R62" s="29">
        <v>8</v>
      </c>
      <c r="S62" s="105">
        <v>8</v>
      </c>
      <c r="W62">
        <v>8</v>
      </c>
      <c r="AJ62" s="37"/>
      <c r="AK62" s="10"/>
      <c r="AL62" s="10"/>
      <c r="AM62" s="106" t="str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8</v>
      </c>
      <c r="C63" s="24"/>
      <c r="D63" s="26"/>
      <c r="E63" s="26"/>
      <c r="F63" s="26"/>
      <c r="G63" s="26"/>
      <c r="H63" s="26"/>
      <c r="I63" s="26"/>
      <c r="J63" s="26"/>
      <c r="K63" s="26">
        <v>8</v>
      </c>
      <c r="L63" s="26"/>
      <c r="M63" s="26"/>
      <c r="N63" s="116"/>
      <c r="O63" s="119"/>
      <c r="P63" s="119"/>
      <c r="Q63" s="119"/>
      <c r="R63" s="119"/>
      <c r="S63" s="125"/>
      <c r="T63" s="117"/>
      <c r="U63" s="117"/>
      <c r="V63" s="117"/>
      <c r="W63" s="117"/>
      <c r="X63" s="117"/>
      <c r="AJ63" s="37"/>
      <c r="AM63" s="106" t="str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16</v>
      </c>
    </row>
    <row ht="25" r="64" spans="1:54">
      <c r="A64" s="5" t="s">
        <v>53</v>
      </c>
      <c r="B64" s="24">
        <v>5</v>
      </c>
      <c r="C64" s="24"/>
      <c r="D64" s="26"/>
      <c r="E64" s="26"/>
      <c r="F64" s="26"/>
      <c r="G64" s="26"/>
      <c r="H64" s="26"/>
      <c r="I64" s="26"/>
      <c r="J64" s="26"/>
      <c r="K64" s="26">
        <v>5</v>
      </c>
      <c r="L64" s="26"/>
      <c r="M64" s="26"/>
      <c r="N64" s="26"/>
      <c r="O64" s="29"/>
      <c r="P64" s="29"/>
      <c r="Q64" s="29">
        <v>5</v>
      </c>
      <c r="R64" s="29">
        <v>5</v>
      </c>
      <c r="S64" s="105">
        <v>5</v>
      </c>
      <c r="W64">
        <v>5</v>
      </c>
      <c r="AJ64" s="37"/>
      <c r="AM64" s="106" t="str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30</v>
      </c>
    </row>
    <row ht="25" r="65" spans="1:54">
      <c r="A65" s="5" t="s">
        <v>54</v>
      </c>
      <c r="B65" s="24">
        <v>8</v>
      </c>
      <c r="C65" s="24"/>
      <c r="D65" s="26"/>
      <c r="E65" s="26"/>
      <c r="F65" s="26"/>
      <c r="G65" s="26"/>
      <c r="H65" s="26"/>
      <c r="I65" s="26"/>
      <c r="J65" s="26"/>
      <c r="K65" s="26">
        <v>8</v>
      </c>
      <c r="L65" s="26"/>
      <c r="M65" s="26"/>
      <c r="N65" s="26"/>
      <c r="O65" s="29"/>
      <c r="P65" s="29"/>
      <c r="Q65" s="29">
        <v>8</v>
      </c>
      <c r="R65" s="29">
        <v>8</v>
      </c>
      <c r="S65" s="105">
        <v>8</v>
      </c>
      <c r="W65">
        <v>8</v>
      </c>
      <c r="AJ65" s="37"/>
      <c r="AM65" s="106" t="str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48</v>
      </c>
    </row>
    <row r="66" spans="1:54">
      <c r="A66" s="7" t="s">
        <v>55</v>
      </c>
      <c r="B66" s="14">
        <f t="shared" ref="B66:AG66" si="18">SUM(B60:B65)</f>
        <v>28</v>
      </c>
      <c r="C66" s="14">
        <f t="shared" si="18"/>
        <v>0</v>
      </c>
      <c r="D66" s="14">
        <f t="shared" si="18"/>
        <v>0</v>
      </c>
      <c r="E66" s="14">
        <f t="shared" si="18"/>
        <v>0</v>
      </c>
      <c r="F66" s="14">
        <f t="shared" si="18"/>
        <v>0</v>
      </c>
      <c r="G66" s="14">
        <f t="shared" si="18"/>
        <v>0</v>
      </c>
      <c r="H66" s="14">
        <f t="shared" si="18"/>
        <v>0</v>
      </c>
      <c r="I66" s="14">
        <f t="shared" si="18"/>
        <v>0</v>
      </c>
      <c r="J66" s="14">
        <f t="shared" si="18"/>
        <v>0</v>
      </c>
      <c r="K66" s="14">
        <f t="shared" si="18"/>
        <v>28</v>
      </c>
      <c r="L66" s="14">
        <f t="shared" si="18"/>
        <v>0</v>
      </c>
      <c r="M66" s="14">
        <f t="shared" si="18"/>
        <v>0</v>
      </c>
      <c r="N66" s="14">
        <f t="shared" si="18"/>
        <v>0</v>
      </c>
      <c r="O66" s="14">
        <f t="shared" si="18"/>
        <v>0</v>
      </c>
      <c r="P66" s="14">
        <f t="shared" si="18"/>
        <v>0</v>
      </c>
      <c r="Q66" s="14">
        <f t="shared" si="18"/>
        <v>36</v>
      </c>
      <c r="R66" s="14">
        <f t="shared" si="18"/>
        <v>36</v>
      </c>
      <c r="S66" s="14">
        <f t="shared" si="18"/>
        <v>36</v>
      </c>
      <c r="T66" s="14">
        <f t="shared" si="18"/>
        <v>0</v>
      </c>
      <c r="U66" s="14">
        <f t="shared" si="18"/>
        <v>0</v>
      </c>
      <c r="V66" s="14">
        <f t="shared" si="18"/>
        <v>0</v>
      </c>
      <c r="W66" s="14">
        <f t="shared" si="18"/>
        <v>36</v>
      </c>
      <c r="X66" s="14">
        <f t="shared" si="18"/>
        <v>0</v>
      </c>
      <c r="Y66" s="14">
        <f t="shared" si="18"/>
        <v>0</v>
      </c>
      <c r="Z66" s="14">
        <f t="shared" si="18"/>
        <v>0</v>
      </c>
      <c r="AA66" s="14">
        <f t="shared" si="18"/>
        <v>0</v>
      </c>
      <c r="AB66" s="14">
        <f t="shared" si="18"/>
        <v>0</v>
      </c>
      <c r="AC66" s="14">
        <f t="shared" si="18"/>
        <v>0</v>
      </c>
      <c r="AD66" s="14">
        <f t="shared" si="18"/>
        <v>0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136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272.5</v>
      </c>
      <c r="C68" s="15">
        <f t="shared" si="20"/>
        <v>0</v>
      </c>
      <c r="D68" s="15">
        <f t="shared" si="20"/>
        <v>0</v>
      </c>
      <c r="E68" s="15">
        <f t="shared" si="20"/>
        <v>0</v>
      </c>
      <c r="F68" s="15">
        <f t="shared" si="20"/>
        <v>0</v>
      </c>
      <c r="G68" s="15">
        <f t="shared" si="20"/>
        <v>0</v>
      </c>
      <c r="H68" s="15">
        <f t="shared" si="20"/>
        <v>0</v>
      </c>
      <c r="I68" s="15">
        <f t="shared" si="20"/>
        <v>0</v>
      </c>
      <c r="J68" s="15">
        <f t="shared" si="20"/>
        <v>0</v>
      </c>
      <c r="K68" s="15">
        <f t="shared" si="20"/>
        <v>289.75</v>
      </c>
      <c r="L68" s="15">
        <f t="shared" si="20"/>
        <v>0</v>
      </c>
      <c r="M68" s="15">
        <f t="shared" si="20"/>
        <v>0</v>
      </c>
      <c r="N68" s="15">
        <f t="shared" si="20"/>
        <v>0</v>
      </c>
      <c r="O68" s="15">
        <f t="shared" si="20"/>
        <v>0</v>
      </c>
      <c r="P68" s="15">
        <f t="shared" si="20"/>
        <v>0</v>
      </c>
      <c r="Q68" s="15">
        <f t="shared" si="20"/>
        <v>273.75</v>
      </c>
      <c r="R68" s="15">
        <f t="shared" si="20"/>
        <v>290.75</v>
      </c>
      <c r="S68" s="15">
        <f t="shared" si="20"/>
        <v>297.75</v>
      </c>
      <c r="T68" s="15">
        <f t="shared" si="20"/>
        <v>0</v>
      </c>
      <c r="U68" s="15">
        <f t="shared" si="20"/>
        <v>0</v>
      </c>
      <c r="V68" s="15">
        <f t="shared" si="20"/>
        <v>0</v>
      </c>
      <c r="W68" s="15">
        <f t="shared" si="20"/>
        <v>278.75</v>
      </c>
      <c r="X68" s="15">
        <f t="shared" si="20"/>
        <v>0</v>
      </c>
      <c r="Y68" s="15">
        <f t="shared" si="20"/>
        <v>0</v>
      </c>
      <c r="Z68" s="15">
        <f t="shared" si="20"/>
        <v>0</v>
      </c>
      <c r="AA68" s="15">
        <f t="shared" si="20"/>
        <v>0</v>
      </c>
      <c r="AB68" s="15">
        <f t="shared" si="20"/>
        <v>0</v>
      </c>
      <c r="AC68" s="15">
        <f t="shared" si="20"/>
        <v>0</v>
      </c>
      <c r="AD68" s="15">
        <f t="shared" si="20"/>
        <v>0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1469.25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2" zoomScaleNormal="92" zoomScalePageLayoutView="120" workbookViewId="0">
      <pane activePane="bottomRight" state="frozenSplit" topLeftCell="AL28" xSplit="1" ySplit="6"/>
      <selection activeCell="J1" pane="topRight" sqref="J1"/>
      <selection activeCell="A21" pane="bottomLeft" sqref="A21"/>
      <selection activeCell="BB39" pane="bottomRight" sqref="BB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 t="str">
        <v>29.07-04.08.19</v>
      </c>
      <c r="AG2" s="1" t="str">
        <v>05.08-11.08.19</v>
      </c>
      <c r="AH2" s="1" t="str">
        <v>12.08-18.08.19</v>
      </c>
      <c r="AI2" s="1" t="str">
        <v>19.08-25.08.19</v>
      </c>
      <c r="AJ2" s="1" t="str">
        <v>26.08-01.09.19</v>
      </c>
      <c r="AK2" s="1" t="str">
        <v>02.09-08.09.19</v>
      </c>
      <c r="AL2" s="1" t="str">
        <v>09.09-15.09.19</v>
      </c>
      <c r="AM2" s="1" t="str">
        <v>16.09-22.09.19</v>
      </c>
      <c r="AN2" s="18" t="str">
        <v>23.09-29.09.19</v>
      </c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>
      <c r="AM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M7" t="str"/>
    </row>
    <row ht="25" r="8" spans="1:54">
      <c r="A8" s="5" t="s">
        <v>104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6">
        <v>1.5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9" t="str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1.5</v>
      </c>
    </row>
    <row ht="25" r="9" spans="1:54">
      <c r="A9" s="28" t="s">
        <v>41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 t="str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0</v>
      </c>
    </row>
    <row r="10" spans="1:54">
      <c r="A10" s="7" t="s">
        <v>5</v>
      </c>
      <c r="B10" s="14">
        <f t="shared" ref="B10:AG10" si="1">SUM(B8:B9)</f>
        <v>0</v>
      </c>
      <c r="C10" s="14">
        <f t="shared" si="1"/>
        <v>0</v>
      </c>
      <c r="D10" s="14">
        <f t="shared" si="1"/>
        <v>0</v>
      </c>
      <c r="E10" s="14">
        <f t="shared" si="1"/>
        <v>0</v>
      </c>
      <c r="F10" s="14">
        <f t="shared" si="1"/>
        <v>0</v>
      </c>
      <c r="G10" s="14">
        <f t="shared" si="1"/>
        <v>1.5</v>
      </c>
      <c r="H10" s="14">
        <f t="shared" si="1"/>
        <v>0</v>
      </c>
      <c r="I10" s="14">
        <f t="shared" si="1"/>
        <v>0</v>
      </c>
      <c r="J10" s="14">
        <f t="shared" si="1"/>
        <v>0</v>
      </c>
      <c r="K10" s="14">
        <f t="shared" si="1"/>
        <v>0</v>
      </c>
      <c r="L10" s="14">
        <f t="shared" si="1"/>
        <v>0</v>
      </c>
      <c r="M10" s="14">
        <f t="shared" si="1"/>
        <v>0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14">
        <f t="shared" si="1"/>
        <v>0</v>
      </c>
      <c r="R10" s="14">
        <f t="shared" si="1"/>
        <v>0</v>
      </c>
      <c r="S10" s="14">
        <f t="shared" si="1"/>
        <v>0</v>
      </c>
      <c r="T10" s="14">
        <f t="shared" si="1"/>
        <v>0</v>
      </c>
      <c r="U10" s="14">
        <f t="shared" si="1"/>
        <v>0</v>
      </c>
      <c r="V10" s="14">
        <f t="shared" si="1"/>
        <v>0</v>
      </c>
      <c r="W10" s="14">
        <f t="shared" si="1"/>
        <v>0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1.5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 t="str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 t="str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0</v>
      </c>
    </row>
    <row ht="25"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6"/>
      <c r="P13" s="119"/>
      <c r="Q13" s="119"/>
      <c r="R13" s="119"/>
      <c r="S13" s="119"/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 t="str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0" t="str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0</v>
      </c>
    </row>
    <row ht="25" r="15" spans="1:54">
      <c r="A15" s="5" t="s">
        <v>107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 t="str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0</v>
      </c>
    </row>
    <row ht="25" r="16" spans="1:54">
      <c r="A16" s="5" t="s">
        <v>108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 t="str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0</v>
      </c>
    </row>
    <row ht="25" r="17" spans="1:54">
      <c r="A17" s="5" t="s">
        <v>43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 t="str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0</v>
      </c>
    </row>
    <row customHeight="true" ht="16" r="18" spans="1:54">
      <c r="A18" s="129" t="s">
        <v>42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 t="str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0</v>
      </c>
    </row>
    <row ht="25" r="19" spans="1:54">
      <c r="A19" s="5" t="s">
        <v>44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 t="str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0</v>
      </c>
    </row>
    <row ht="25" r="20" spans="1:54">
      <c r="A20" s="5" t="s">
        <v>45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/>
      <c r="AB20" s="10"/>
      <c r="AC20" s="10"/>
      <c r="AD20" s="37"/>
      <c r="AE20" s="10"/>
      <c r="AF20" s="10"/>
      <c r="AG20" s="37"/>
      <c r="AH20" s="10"/>
      <c r="AI20" s="10"/>
      <c r="AJ20" s="10"/>
      <c r="AK20" s="10"/>
      <c r="AL20" s="10"/>
      <c r="AM20" s="37" t="str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0</v>
      </c>
    </row>
    <row ht="25" r="21" spans="1:54">
      <c r="A21" s="5" t="s">
        <v>109</v>
      </c>
      <c r="B21" s="25">
        <v>0</v>
      </c>
      <c r="C21" s="25">
        <v>0</v>
      </c>
      <c r="D21" s="27">
        <v>7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35</v>
      </c>
      <c r="K21" s="27">
        <v>7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 t="str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49</v>
      </c>
    </row>
    <row ht="25" r="22" spans="1:54">
      <c r="A22" s="9" t="s">
        <v>46</v>
      </c>
      <c r="B22" s="25">
        <v>0</v>
      </c>
      <c r="C22" s="25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 t="str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0</v>
      </c>
    </row>
    <row r="23" spans="1:54">
      <c r="A23" s="7" t="s">
        <v>6</v>
      </c>
      <c r="B23" s="14">
        <f t="shared" ref="B23:AG23" si="4">SUM(B12:B22)</f>
        <v>0</v>
      </c>
      <c r="C23" s="14">
        <f t="shared" si="4"/>
        <v>0</v>
      </c>
      <c r="D23" s="14">
        <f t="shared" si="4"/>
        <v>7</v>
      </c>
      <c r="E23" s="14">
        <f t="shared" si="4"/>
        <v>0</v>
      </c>
      <c r="F23" s="14">
        <f t="shared" si="4"/>
        <v>0</v>
      </c>
      <c r="G23" s="14">
        <f t="shared" si="4"/>
        <v>0</v>
      </c>
      <c r="H23" s="14">
        <f t="shared" si="4"/>
        <v>0</v>
      </c>
      <c r="I23" s="14">
        <f t="shared" si="4"/>
        <v>0</v>
      </c>
      <c r="J23" s="14">
        <f t="shared" si="4"/>
        <v>35</v>
      </c>
      <c r="K23" s="14">
        <f t="shared" si="4"/>
        <v>7</v>
      </c>
      <c r="L23" s="14">
        <f t="shared" si="4"/>
        <v>0</v>
      </c>
      <c r="M23" s="14">
        <f t="shared" si="4"/>
        <v>0</v>
      </c>
      <c r="N23" s="14">
        <f t="shared" si="4"/>
        <v>0</v>
      </c>
      <c r="O23" s="14">
        <f t="shared" si="4"/>
        <v>0</v>
      </c>
      <c r="P23" s="14">
        <f t="shared" si="4"/>
        <v>0</v>
      </c>
      <c r="Q23" s="14">
        <f t="shared" si="4"/>
        <v>0</v>
      </c>
      <c r="R23" s="14">
        <f t="shared" si="4"/>
        <v>0</v>
      </c>
      <c r="S23" s="14">
        <f t="shared" si="4"/>
        <v>0</v>
      </c>
      <c r="T23" s="14">
        <f t="shared" si="4"/>
        <v>0</v>
      </c>
      <c r="U23" s="14">
        <f t="shared" si="4"/>
        <v>0</v>
      </c>
      <c r="V23" s="14">
        <f t="shared" si="4"/>
        <v>0</v>
      </c>
      <c r="W23" s="14">
        <f t="shared" si="4"/>
        <v>0</v>
      </c>
      <c r="X23" s="14">
        <f t="shared" si="4"/>
        <v>0</v>
      </c>
      <c r="Y23" s="14">
        <f t="shared" si="4"/>
        <v>0</v>
      </c>
      <c r="Z23" s="14">
        <f t="shared" si="4"/>
        <v>0</v>
      </c>
      <c r="AA23" s="14">
        <f t="shared" si="4"/>
        <v>0</v>
      </c>
      <c r="AB23" s="14">
        <f t="shared" si="4"/>
        <v>0</v>
      </c>
      <c r="AC23" s="14">
        <f t="shared" si="4"/>
        <v>0</v>
      </c>
      <c r="AD23" s="14">
        <f t="shared" si="4"/>
        <v>0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49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 t="str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 t="str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6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 t="str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0</v>
      </c>
    </row>
    <row ht="25" r="27" spans="1:54">
      <c r="A27" s="5" t="s">
        <v>111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6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10">
        <v>4</v>
      </c>
      <c r="Z27" s="10">
        <v>4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 t="str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8</v>
      </c>
    </row>
    <row ht="25" r="28" spans="1:54">
      <c r="A28" s="5" t="s">
        <v>61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6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 t="str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6">
        <v>0</v>
      </c>
      <c r="L29" s="27">
        <v>5</v>
      </c>
      <c r="M29" s="27">
        <v>5</v>
      </c>
      <c r="N29" s="27">
        <v>5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10">
        <v>6</v>
      </c>
      <c r="X29" s="10">
        <v>0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 t="str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6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 t="str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0</v>
      </c>
    </row>
    <row ht="25" r="31" spans="1:54">
      <c r="A31" s="5" t="s">
        <v>112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6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 t="str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0</v>
      </c>
    </row>
    <row ht="25" r="32" spans="1:54">
      <c r="A32" s="5" t="s">
        <v>50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6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 t="str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0</v>
      </c>
    </row>
    <row ht="25" r="33" spans="1:54">
      <c r="A33" s="5" t="s">
        <v>113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6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 t="str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0</v>
      </c>
    </row>
    <row ht="25" r="34" spans="1:54">
      <c r="A34" s="9" t="s">
        <v>114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6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35">
        <v>4</v>
      </c>
      <c r="U34" s="35">
        <v>0</v>
      </c>
      <c r="V34" s="35">
        <v>0</v>
      </c>
      <c r="W34" s="35">
        <v>0</v>
      </c>
      <c r="X34" s="35">
        <v>0</v>
      </c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 t="str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4</v>
      </c>
    </row>
    <row ht="25" r="35" spans="1:54">
      <c r="A35" s="9" t="s">
        <v>48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6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35">
        <v>0</v>
      </c>
      <c r="U35" s="35">
        <v>0</v>
      </c>
      <c r="V35" s="35">
        <v>0</v>
      </c>
      <c r="W35" s="35">
        <v>8</v>
      </c>
      <c r="X35" s="35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 t="str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8</v>
      </c>
    </row>
    <row r="36" spans="1:54">
      <c r="A36" s="7" t="s">
        <v>7</v>
      </c>
      <c r="B36" s="14">
        <f t="shared" ref="B36:AG36" si="7">SUM(B25:B35)</f>
        <v>0</v>
      </c>
      <c r="C36" s="14">
        <f t="shared" si="7"/>
        <v>0</v>
      </c>
      <c r="D36" s="14">
        <f t="shared" si="7"/>
        <v>0</v>
      </c>
      <c r="E36" s="14">
        <f t="shared" si="7"/>
        <v>0</v>
      </c>
      <c r="F36" s="14">
        <f t="shared" si="7"/>
        <v>0</v>
      </c>
      <c r="G36" s="14">
        <f t="shared" si="7"/>
        <v>0</v>
      </c>
      <c r="H36" s="14">
        <f t="shared" si="7"/>
        <v>0</v>
      </c>
      <c r="I36" s="14">
        <f t="shared" si="7"/>
        <v>0</v>
      </c>
      <c r="J36" s="14">
        <f t="shared" si="7"/>
        <v>0</v>
      </c>
      <c r="K36" s="14">
        <f t="shared" si="7"/>
        <v>0</v>
      </c>
      <c r="L36" s="14">
        <f t="shared" si="7"/>
        <v>5</v>
      </c>
      <c r="M36" s="14">
        <f t="shared" si="7"/>
        <v>5</v>
      </c>
      <c r="N36" s="14">
        <f t="shared" si="7"/>
        <v>5</v>
      </c>
      <c r="O36" s="14">
        <f t="shared" si="7"/>
        <v>0</v>
      </c>
      <c r="P36" s="14">
        <f t="shared" si="7"/>
        <v>0</v>
      </c>
      <c r="Q36" s="14">
        <f t="shared" si="7"/>
        <v>0</v>
      </c>
      <c r="R36" s="14">
        <f t="shared" si="7"/>
        <v>0</v>
      </c>
      <c r="S36" s="14">
        <f t="shared" si="7"/>
        <v>0</v>
      </c>
      <c r="T36" s="14">
        <f t="shared" si="7"/>
        <v>4</v>
      </c>
      <c r="U36" s="14">
        <f t="shared" si="7"/>
        <v>0</v>
      </c>
      <c r="V36" s="14">
        <f t="shared" si="7"/>
        <v>0</v>
      </c>
      <c r="W36" s="14">
        <f t="shared" si="7"/>
        <v>14</v>
      </c>
      <c r="X36" s="14">
        <f t="shared" si="7"/>
        <v>0</v>
      </c>
      <c r="Y36" s="14">
        <f t="shared" si="7"/>
        <v>4</v>
      </c>
      <c r="Z36" s="14">
        <f t="shared" si="7"/>
        <v>4</v>
      </c>
      <c r="AA36" s="14">
        <f t="shared" si="7"/>
        <v>0</v>
      </c>
      <c r="AB36" s="14">
        <f t="shared" si="7"/>
        <v>0</v>
      </c>
      <c r="AC36" s="14">
        <f t="shared" si="7"/>
        <v>0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20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 t="str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0</v>
      </c>
      <c r="C38" s="25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 t="str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0</v>
      </c>
    </row>
    <row r="39" spans="1:54">
      <c r="A39" s="7" t="s">
        <v>8</v>
      </c>
      <c r="B39" s="14">
        <f>SUM(B38:B38)</f>
        <v>0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0</v>
      </c>
      <c r="L39" s="14">
        <f t="shared" si="9"/>
        <v>0</v>
      </c>
      <c r="M39" s="14">
        <f t="shared" si="9"/>
        <v>0</v>
      </c>
      <c r="N39" s="14">
        <f t="shared" si="9"/>
        <v>0</v>
      </c>
      <c r="O39" s="14">
        <f t="shared" si="9"/>
        <v>0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0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 t="str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 t="str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0</v>
      </c>
    </row>
    <row ht="25" r="42" spans="1:54">
      <c r="A42" s="5" t="s">
        <v>117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>
        <v>8</v>
      </c>
      <c r="AE42" s="10">
        <v>8.00</v>
      </c>
      <c r="AF42" s="10"/>
      <c r="AG42" s="10"/>
      <c r="AH42" s="10"/>
      <c r="AI42" s="10"/>
      <c r="AJ42" s="10"/>
      <c r="AK42" s="10"/>
      <c r="AL42" s="10"/>
      <c r="AM42" s="20" t="str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8</v>
      </c>
    </row>
    <row ht="25" r="43" spans="1:54">
      <c r="A43" s="5" t="s">
        <v>100</v>
      </c>
      <c r="B43" s="25"/>
      <c r="C43" s="25"/>
      <c r="D43" s="25"/>
      <c r="E43" s="25"/>
      <c r="F43" s="25"/>
      <c r="G43" s="25"/>
      <c r="H43" s="25"/>
      <c r="I43" s="25"/>
      <c r="J43" s="25"/>
      <c r="K43" s="27"/>
      <c r="L43" s="27"/>
      <c r="M43" s="27"/>
      <c r="N43" s="27"/>
      <c r="O43" s="27"/>
      <c r="P43" s="27"/>
      <c r="Q43" s="27"/>
      <c r="R43" s="27"/>
      <c r="S43" s="2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 t="str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 t="str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0</v>
      </c>
    </row>
    <row ht="25"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 t="str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 t="str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0</v>
      </c>
    </row>
    <row r="47" spans="1:54">
      <c r="A47" s="7" t="s">
        <v>9</v>
      </c>
      <c r="B47" s="14">
        <f t="shared" ref="B47:AG47" si="10">SUM(B41:B46)</f>
        <v>0</v>
      </c>
      <c r="C47" s="14">
        <f t="shared" si="10"/>
        <v>0</v>
      </c>
      <c r="D47" s="14">
        <f t="shared" si="10"/>
        <v>0</v>
      </c>
      <c r="E47" s="14">
        <f t="shared" si="10"/>
        <v>0</v>
      </c>
      <c r="F47" s="14">
        <f t="shared" si="10"/>
        <v>0</v>
      </c>
      <c r="G47" s="14">
        <f t="shared" si="10"/>
        <v>0</v>
      </c>
      <c r="H47" s="14">
        <f t="shared" si="10"/>
        <v>0</v>
      </c>
      <c r="I47" s="14">
        <f t="shared" si="10"/>
        <v>0</v>
      </c>
      <c r="J47" s="14">
        <f t="shared" si="10"/>
        <v>0</v>
      </c>
      <c r="K47" s="14">
        <f t="shared" si="10"/>
        <v>0</v>
      </c>
      <c r="L47" s="14">
        <f t="shared" si="10"/>
        <v>0</v>
      </c>
      <c r="M47" s="14">
        <f t="shared" si="10"/>
        <v>0</v>
      </c>
      <c r="N47" s="14">
        <f t="shared" si="10"/>
        <v>0</v>
      </c>
      <c r="O47" s="14">
        <f t="shared" si="10"/>
        <v>0</v>
      </c>
      <c r="P47" s="14">
        <f t="shared" si="10"/>
        <v>0</v>
      </c>
      <c r="Q47" s="14">
        <f t="shared" si="10"/>
        <v>0</v>
      </c>
      <c r="R47" s="14">
        <f t="shared" si="10"/>
        <v>0</v>
      </c>
      <c r="S47" s="14">
        <f t="shared" si="10"/>
        <v>0</v>
      </c>
      <c r="T47" s="14">
        <f t="shared" si="10"/>
        <v>0</v>
      </c>
      <c r="U47" s="14">
        <f t="shared" si="10"/>
        <v>0</v>
      </c>
      <c r="V47" s="14">
        <f t="shared" si="10"/>
        <v>0</v>
      </c>
      <c r="W47" s="14">
        <f t="shared" si="10"/>
        <v>0</v>
      </c>
      <c r="X47" s="14">
        <f t="shared" si="10"/>
        <v>0</v>
      </c>
      <c r="Y47" s="14">
        <f t="shared" si="10"/>
        <v>0</v>
      </c>
      <c r="Z47" s="14">
        <f t="shared" si="10"/>
        <v>0</v>
      </c>
      <c r="AA47" s="14">
        <f t="shared" si="10"/>
        <v>0</v>
      </c>
      <c r="AB47" s="14">
        <f t="shared" si="10"/>
        <v>0</v>
      </c>
      <c r="AC47" s="14">
        <f t="shared" si="10"/>
        <v>0</v>
      </c>
      <c r="AD47" s="14">
        <f t="shared" si="10"/>
        <v>8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8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 t="str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0</v>
      </c>
      <c r="C49" s="15">
        <f t="shared" si="12"/>
        <v>0</v>
      </c>
      <c r="D49" s="15">
        <f t="shared" si="12"/>
        <v>7</v>
      </c>
      <c r="E49" s="15">
        <f t="shared" si="12"/>
        <v>0</v>
      </c>
      <c r="F49" s="15">
        <f t="shared" si="12"/>
        <v>0</v>
      </c>
      <c r="G49" s="15">
        <f t="shared" si="12"/>
        <v>1.5</v>
      </c>
      <c r="H49" s="15">
        <f t="shared" si="12"/>
        <v>0</v>
      </c>
      <c r="I49" s="15">
        <f t="shared" si="12"/>
        <v>0</v>
      </c>
      <c r="J49" s="15">
        <f t="shared" si="12"/>
        <v>35</v>
      </c>
      <c r="K49" s="15">
        <f t="shared" si="12"/>
        <v>7</v>
      </c>
      <c r="L49" s="15">
        <f t="shared" si="12"/>
        <v>5</v>
      </c>
      <c r="M49" s="15">
        <f t="shared" si="12"/>
        <v>5</v>
      </c>
      <c r="N49" s="15">
        <f t="shared" si="12"/>
        <v>5</v>
      </c>
      <c r="O49" s="15">
        <f t="shared" si="12"/>
        <v>0</v>
      </c>
      <c r="P49" s="15">
        <f t="shared" si="12"/>
        <v>0</v>
      </c>
      <c r="Q49" s="15">
        <f t="shared" si="12"/>
        <v>0</v>
      </c>
      <c r="R49" s="15">
        <f t="shared" si="12"/>
        <v>0</v>
      </c>
      <c r="S49" s="15">
        <f t="shared" si="12"/>
        <v>0</v>
      </c>
      <c r="T49" s="15">
        <f t="shared" si="12"/>
        <v>4</v>
      </c>
      <c r="U49" s="15">
        <f t="shared" si="12"/>
        <v>0</v>
      </c>
      <c r="V49" s="15">
        <f t="shared" si="12"/>
        <v>0</v>
      </c>
      <c r="W49" s="15">
        <f t="shared" si="12"/>
        <v>14</v>
      </c>
      <c r="X49" s="15">
        <f t="shared" si="12"/>
        <v>0</v>
      </c>
      <c r="Y49" s="15">
        <f t="shared" si="12"/>
        <v>4</v>
      </c>
      <c r="Z49" s="15">
        <f t="shared" si="12"/>
        <v>4</v>
      </c>
      <c r="AA49" s="15">
        <f t="shared" si="12"/>
        <v>0</v>
      </c>
      <c r="AB49" s="15">
        <f t="shared" si="12"/>
        <v>0</v>
      </c>
      <c r="AC49" s="15">
        <f t="shared" si="12"/>
        <v>0</v>
      </c>
      <c r="AD49" s="15">
        <f t="shared" si="12"/>
        <v>8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78.5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 t="str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 t="str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0</v>
      </c>
    </row>
    <row ht="25" r="52" spans="1:54">
      <c r="A52" s="5" t="s">
        <v>49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 t="str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0</v>
      </c>
    </row>
    <row ht="25" r="53" spans="1:54">
      <c r="A53" s="5" t="s">
        <v>15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7">
        <v>0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 t="str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0</v>
      </c>
    </row>
    <row r="54" spans="1:54">
      <c r="A54" s="7" t="s">
        <v>16</v>
      </c>
      <c r="B54" s="14">
        <f t="shared" ref="B54:AG54" si="14">SUM(B51:B53)</f>
        <v>0</v>
      </c>
      <c r="C54" s="14">
        <f t="shared" si="14"/>
        <v>0</v>
      </c>
      <c r="D54" s="14">
        <f t="shared" si="14"/>
        <v>0</v>
      </c>
      <c r="E54" s="14">
        <f t="shared" si="14"/>
        <v>0</v>
      </c>
      <c r="F54" s="14">
        <f t="shared" si="14"/>
        <v>0</v>
      </c>
      <c r="G54" s="14">
        <f t="shared" si="14"/>
        <v>0</v>
      </c>
      <c r="H54" s="14">
        <f t="shared" si="14"/>
        <v>0</v>
      </c>
      <c r="I54" s="14">
        <f t="shared" si="14"/>
        <v>0</v>
      </c>
      <c r="J54" s="14">
        <f t="shared" si="14"/>
        <v>0</v>
      </c>
      <c r="K54" s="14">
        <f t="shared" si="14"/>
        <v>0</v>
      </c>
      <c r="L54" s="14">
        <f t="shared" si="14"/>
        <v>0</v>
      </c>
      <c r="M54" s="14">
        <f t="shared" si="14"/>
        <v>0</v>
      </c>
      <c r="N54" s="14">
        <f t="shared" si="14"/>
        <v>0</v>
      </c>
      <c r="O54" s="14">
        <f t="shared" si="14"/>
        <v>0</v>
      </c>
      <c r="P54" s="14">
        <f t="shared" si="14"/>
        <v>0</v>
      </c>
      <c r="Q54" s="14">
        <f t="shared" si="14"/>
        <v>0</v>
      </c>
      <c r="R54" s="14">
        <f t="shared" si="14"/>
        <v>0</v>
      </c>
      <c r="S54" s="14">
        <f t="shared" si="14"/>
        <v>0</v>
      </c>
      <c r="T54" s="14">
        <f t="shared" si="14"/>
        <v>0</v>
      </c>
      <c r="U54" s="14">
        <f t="shared" si="14"/>
        <v>0</v>
      </c>
      <c r="V54" s="14">
        <f t="shared" si="14"/>
        <v>0</v>
      </c>
      <c r="W54" s="14">
        <f t="shared" si="14"/>
        <v>0</v>
      </c>
      <c r="X54" s="14">
        <f t="shared" si="14"/>
        <v>0</v>
      </c>
      <c r="Y54" s="14">
        <f t="shared" si="14"/>
        <v>0</v>
      </c>
      <c r="Z54" s="14">
        <f t="shared" si="14"/>
        <v>0</v>
      </c>
      <c r="AA54" s="14">
        <f t="shared" si="14"/>
        <v>0</v>
      </c>
      <c r="AB54" s="14">
        <f t="shared" si="14"/>
        <v>0</v>
      </c>
      <c r="AC54" s="14">
        <f t="shared" si="14"/>
        <v>0</v>
      </c>
      <c r="AD54" s="14">
        <f t="shared" si="14"/>
        <v>0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0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 t="str"/>
      <c r="BB55" s="6"/>
    </row>
    <row ht="25" r="56" spans="1:54">
      <c r="A56" s="5" t="s">
        <v>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 t="str"/>
      <c r="AN56" s="37"/>
      <c r="AO56" s="37"/>
      <c r="AP56" s="37"/>
      <c r="BB56" s="23">
        <f>SUM(B56:BA56)</f>
        <v>0</v>
      </c>
    </row>
    <row ht="25"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 t="str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 t="shared" ref="B58:AG58" si="16">SUM(B56:B57)</f>
        <v>0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0</v>
      </c>
      <c r="K58" s="14">
        <f t="shared" si="16"/>
        <v>0</v>
      </c>
      <c r="L58" s="14">
        <f t="shared" si="16"/>
        <v>0</v>
      </c>
      <c r="M58" s="14">
        <f t="shared" si="16"/>
        <v>0</v>
      </c>
      <c r="N58" s="14">
        <f t="shared" si="16"/>
        <v>0</v>
      </c>
      <c r="O58" s="14">
        <f t="shared" si="16"/>
        <v>0</v>
      </c>
      <c r="P58" s="14">
        <f t="shared" si="16"/>
        <v>0</v>
      </c>
      <c r="Q58" s="14">
        <f t="shared" si="16"/>
        <v>0</v>
      </c>
      <c r="R58" s="14">
        <f t="shared" si="16"/>
        <v>0</v>
      </c>
      <c r="S58" s="14">
        <f t="shared" si="16"/>
        <v>0</v>
      </c>
      <c r="T58" s="14">
        <f t="shared" si="16"/>
        <v>0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0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0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 t="str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7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AJ60" s="37"/>
      <c r="AK60" s="10"/>
      <c r="AL60" s="10"/>
      <c r="AM60" s="106" t="str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7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AJ61" s="37"/>
      <c r="AK61" s="10"/>
      <c r="AL61" s="10"/>
      <c r="AM61" s="106" t="str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AD62">
        <v>1</v>
      </c>
      <c r="AE62">
        <v>1.00</v>
      </c>
      <c r="AJ62" s="37"/>
      <c r="AK62" s="10"/>
      <c r="AL62" s="10"/>
      <c r="AM62" s="106" t="str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6">
        <v>0</v>
      </c>
      <c r="L63" s="26">
        <v>0</v>
      </c>
      <c r="M63" s="26">
        <v>0</v>
      </c>
      <c r="N63" s="116"/>
      <c r="O63" s="119"/>
      <c r="P63" s="119"/>
      <c r="Q63" s="119"/>
      <c r="R63" s="119"/>
      <c r="S63" s="119"/>
      <c r="T63" s="117"/>
      <c r="U63" s="117"/>
      <c r="V63" s="117"/>
      <c r="W63" s="117"/>
      <c r="X63" s="117"/>
      <c r="AJ63" s="37"/>
      <c r="AM63" s="106" t="str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0</v>
      </c>
    </row>
    <row ht="25" r="64" spans="1:54">
      <c r="A64" s="5" t="s">
        <v>53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J64" s="37"/>
      <c r="AM64" s="106" t="str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0</v>
      </c>
    </row>
    <row ht="25" r="65" spans="1:54">
      <c r="A65" s="5" t="s">
        <v>54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AD65">
        <v>8</v>
      </c>
      <c r="AE65">
        <v>8.00</v>
      </c>
      <c r="AJ65" s="37"/>
      <c r="AM65" s="106" t="str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8</v>
      </c>
    </row>
    <row r="66" spans="1:54">
      <c r="A66" s="7" t="s">
        <v>55</v>
      </c>
      <c r="B66" s="14">
        <f t="shared" ref="B66:AG66" si="18">SUM(B60:B65)</f>
        <v>0</v>
      </c>
      <c r="C66" s="14">
        <f t="shared" si="18"/>
        <v>0</v>
      </c>
      <c r="D66" s="14">
        <f t="shared" si="18"/>
        <v>0</v>
      </c>
      <c r="E66" s="14">
        <f t="shared" si="18"/>
        <v>0</v>
      </c>
      <c r="F66" s="14">
        <f t="shared" si="18"/>
        <v>0</v>
      </c>
      <c r="G66" s="14">
        <f t="shared" si="18"/>
        <v>0</v>
      </c>
      <c r="H66" s="14">
        <f t="shared" si="18"/>
        <v>0</v>
      </c>
      <c r="I66" s="14">
        <f t="shared" si="18"/>
        <v>0</v>
      </c>
      <c r="J66" s="14">
        <f t="shared" si="18"/>
        <v>0</v>
      </c>
      <c r="K66" s="14">
        <f t="shared" si="18"/>
        <v>0</v>
      </c>
      <c r="L66" s="14">
        <f t="shared" si="18"/>
        <v>0</v>
      </c>
      <c r="M66" s="14">
        <f t="shared" si="18"/>
        <v>7</v>
      </c>
      <c r="N66" s="14">
        <f t="shared" si="18"/>
        <v>0</v>
      </c>
      <c r="O66" s="14">
        <f t="shared" si="18"/>
        <v>0</v>
      </c>
      <c r="P66" s="14">
        <f t="shared" si="18"/>
        <v>0</v>
      </c>
      <c r="Q66" s="14">
        <f t="shared" si="18"/>
        <v>0</v>
      </c>
      <c r="R66" s="14">
        <f t="shared" si="18"/>
        <v>0</v>
      </c>
      <c r="S66" s="14">
        <f t="shared" si="18"/>
        <v>0</v>
      </c>
      <c r="T66" s="14">
        <f t="shared" si="18"/>
        <v>0</v>
      </c>
      <c r="U66" s="14">
        <f t="shared" si="18"/>
        <v>0</v>
      </c>
      <c r="V66" s="14">
        <f t="shared" si="18"/>
        <v>0</v>
      </c>
      <c r="W66" s="14">
        <f t="shared" si="18"/>
        <v>0</v>
      </c>
      <c r="X66" s="14">
        <f t="shared" si="18"/>
        <v>0</v>
      </c>
      <c r="Y66" s="14">
        <f t="shared" si="18"/>
        <v>0</v>
      </c>
      <c r="Z66" s="14">
        <f t="shared" si="18"/>
        <v>0</v>
      </c>
      <c r="AA66" s="14">
        <f t="shared" si="18"/>
        <v>0</v>
      </c>
      <c r="AB66" s="14">
        <f t="shared" si="18"/>
        <v>0</v>
      </c>
      <c r="AC66" s="14">
        <f t="shared" si="18"/>
        <v>0</v>
      </c>
      <c r="AD66" s="14">
        <f t="shared" si="18"/>
        <v>8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15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0</v>
      </c>
      <c r="C68" s="15">
        <f t="shared" si="20"/>
        <v>0</v>
      </c>
      <c r="D68" s="15">
        <f t="shared" si="20"/>
        <v>7</v>
      </c>
      <c r="E68" s="15">
        <f t="shared" si="20"/>
        <v>0</v>
      </c>
      <c r="F68" s="15">
        <f t="shared" si="20"/>
        <v>0</v>
      </c>
      <c r="G68" s="15">
        <f t="shared" si="20"/>
        <v>1.5</v>
      </c>
      <c r="H68" s="15">
        <f t="shared" si="20"/>
        <v>0</v>
      </c>
      <c r="I68" s="15">
        <f t="shared" si="20"/>
        <v>0</v>
      </c>
      <c r="J68" s="15">
        <f t="shared" si="20"/>
        <v>35</v>
      </c>
      <c r="K68" s="15">
        <f t="shared" si="20"/>
        <v>7</v>
      </c>
      <c r="L68" s="15">
        <f t="shared" si="20"/>
        <v>5</v>
      </c>
      <c r="M68" s="15">
        <f t="shared" si="20"/>
        <v>12</v>
      </c>
      <c r="N68" s="15">
        <f t="shared" si="20"/>
        <v>5</v>
      </c>
      <c r="O68" s="15">
        <f t="shared" si="20"/>
        <v>0</v>
      </c>
      <c r="P68" s="15">
        <f t="shared" si="20"/>
        <v>0</v>
      </c>
      <c r="Q68" s="15">
        <f t="shared" si="20"/>
        <v>0</v>
      </c>
      <c r="R68" s="15">
        <f t="shared" si="20"/>
        <v>0</v>
      </c>
      <c r="S68" s="15">
        <f t="shared" si="20"/>
        <v>0</v>
      </c>
      <c r="T68" s="15">
        <f t="shared" si="20"/>
        <v>4</v>
      </c>
      <c r="U68" s="15">
        <f t="shared" si="20"/>
        <v>0</v>
      </c>
      <c r="V68" s="15">
        <f t="shared" si="20"/>
        <v>0</v>
      </c>
      <c r="W68" s="15">
        <f t="shared" si="20"/>
        <v>14</v>
      </c>
      <c r="X68" s="15">
        <f t="shared" si="20"/>
        <v>0</v>
      </c>
      <c r="Y68" s="15">
        <f t="shared" si="20"/>
        <v>4</v>
      </c>
      <c r="Z68" s="15">
        <f t="shared" si="20"/>
        <v>4</v>
      </c>
      <c r="AA68" s="15">
        <f t="shared" si="20"/>
        <v>0</v>
      </c>
      <c r="AB68" s="15">
        <f t="shared" si="20"/>
        <v>0</v>
      </c>
      <c r="AC68" s="15">
        <f t="shared" si="20"/>
        <v>0</v>
      </c>
      <c r="AD68" s="15">
        <f t="shared" si="20"/>
        <v>16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93.5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S68"/>
  <sheetViews>
    <sheetView zoomScale="125" zoomScaleNormal="125" zoomScalePageLayoutView="125" workbookViewId="0">
      <selection activeCell="E39" sqref="E39"/>
    </sheetView>
  </sheetViews>
  <sheetFormatPr baseColWidth="10" defaultRowHeight="11"/>
  <cols>
    <col bestFit="true" collapsed="false" customWidth="true" hidden="false" max="1" min="1" style="40" width="29.5"/>
    <col collapsed="false" customWidth="true" hidden="false" max="10" min="2" style="40" width="11.83203125"/>
    <col collapsed="false" customWidth="true" hidden="false" max="12" min="11" style="40" width="15.83203125"/>
    <col collapsed="false" customWidth="true" hidden="false" max="14" min="13" style="40" width="16.33203125"/>
    <col collapsed="false" customWidth="true" hidden="false" max="15" min="15" style="40" width="17.83203125"/>
    <col collapsed="false" customWidth="true" hidden="false" max="17" min="16" style="40" width="19.33203125"/>
    <col collapsed="false" hidden="false" max="16384" min="18" style="40" width="10.83203125"/>
  </cols>
  <sheetData>
    <row r="1" spans="1:17">
      <c r="A1" s="39" t="s">
        <v>31</v>
      </c>
    </row>
    <row r="2" spans="1:17">
      <c r="A2" s="39" t="s">
        <v>1</v>
      </c>
      <c r="N2" s="40" t="s">
        <v>31</v>
      </c>
    </row>
    <row ht="17" r="3" spans="1:17" thickBot="true">
      <c r="A3" t="s">
        <v>62</v>
      </c>
      <c r="M3" s="40" t="s">
        <v>31</v>
      </c>
    </row>
    <row r="4" spans="1:17">
      <c r="B4" s="133" t="s">
        <v>22</v>
      </c>
      <c r="C4" s="133"/>
      <c r="D4" s="133"/>
      <c r="E4" s="133"/>
      <c r="F4" s="133"/>
      <c r="G4" s="133"/>
      <c r="H4" s="133"/>
      <c r="I4" s="133"/>
      <c r="K4" s="134" t="s">
        <v>29</v>
      </c>
      <c r="L4" s="135"/>
      <c r="M4" s="134" t="s">
        <v>28</v>
      </c>
      <c r="N4" s="136"/>
      <c r="O4" s="90"/>
      <c r="P4" s="134" t="s">
        <v>32</v>
      </c>
      <c r="Q4" s="136"/>
    </row>
    <row ht="24" r="5" spans="1:17">
      <c r="A5" s="41" t="s">
        <v>2</v>
      </c>
      <c r="B5" s="42" t="s">
        <v>20</v>
      </c>
      <c r="C5" s="42" t="s">
        <v>27</v>
      </c>
      <c r="D5" s="42" t="s">
        <v>23</v>
      </c>
      <c r="E5" s="42" t="s">
        <v>24</v>
      </c>
      <c r="F5" s="42" t="s">
        <v>38</v>
      </c>
      <c r="G5" s="42" t="s">
        <v>39</v>
      </c>
      <c r="H5" s="42" t="s">
        <v>25</v>
      </c>
      <c r="I5" s="42" t="s">
        <v>26</v>
      </c>
      <c r="J5" s="43" t="s">
        <v>10</v>
      </c>
      <c r="K5" s="44" t="s">
        <v>11</v>
      </c>
      <c r="L5" s="45" t="s">
        <v>12</v>
      </c>
      <c r="M5" s="44" t="s">
        <v>11</v>
      </c>
      <c r="N5" s="45" t="s">
        <v>12</v>
      </c>
      <c r="O5" s="99" t="s">
        <v>30</v>
      </c>
      <c r="P5" s="44" t="s">
        <v>11</v>
      </c>
      <c r="Q5" s="45" t="s">
        <v>12</v>
      </c>
    </row>
    <row r="6" spans="1:17">
      <c r="A6" s="46"/>
      <c r="B6" s="44" t="s">
        <v>4</v>
      </c>
      <c r="C6" s="44" t="s">
        <v>4</v>
      </c>
      <c r="D6" s="44" t="s">
        <v>4</v>
      </c>
      <c r="E6" s="44" t="s">
        <v>4</v>
      </c>
      <c r="F6" s="44" t="s">
        <v>4</v>
      </c>
      <c r="G6" s="44"/>
      <c r="H6" s="44" t="s">
        <v>4</v>
      </c>
      <c r="I6" s="44" t="s">
        <v>4</v>
      </c>
      <c r="J6" s="94" t="s">
        <v>4</v>
      </c>
      <c r="K6" s="44" t="s">
        <v>4</v>
      </c>
      <c r="L6" s="45" t="s">
        <v>13</v>
      </c>
      <c r="M6" s="44" t="s">
        <v>4</v>
      </c>
      <c r="N6" s="45" t="s">
        <v>13</v>
      </c>
      <c r="O6" s="99" t="s">
        <v>4</v>
      </c>
      <c r="P6" s="44" t="s">
        <v>4</v>
      </c>
      <c r="Q6" s="45" t="s">
        <v>13</v>
      </c>
    </row>
    <row r="7" spans="1:17">
      <c r="K7" s="47"/>
      <c r="L7" s="48"/>
      <c r="M7" s="47"/>
      <c r="N7" s="48"/>
      <c r="O7" s="91"/>
      <c r="P7" s="47"/>
      <c r="Q7" s="48"/>
    </row>
    <row ht="17" r="8" spans="1:17">
      <c r="A8" s="50" t="s">
        <v>104</v>
      </c>
      <c r="B8" s="51">
        <f>Kundenjobs!BB8</f>
        <v>640.25</v>
      </c>
      <c r="C8" s="51">
        <f>Pitch_Neugeschäft!$BB8</f>
        <v>80</v>
      </c>
      <c r="D8" s="51">
        <f>'Keine Arbeit'!BB8</f>
        <v>0</v>
      </c>
      <c r="E8" s="51">
        <f>'Interne Jobs'!$BB8</f>
        <v>143</v>
      </c>
      <c r="F8" s="51">
        <f>Urlaub!$BB8</f>
        <v>88</v>
      </c>
      <c r="G8" s="51">
        <f>Krankheit!$BB8</f>
        <v>74</v>
      </c>
      <c r="H8" s="51">
        <f>Feiertage!$BB8</f>
        <v>48</v>
      </c>
      <c r="I8" s="51">
        <f>Überstundenabbau!$BB8</f>
        <v>1.5</v>
      </c>
      <c r="J8" s="51">
        <f>SUM(B8:I8)</f>
        <v>1074.75</v>
      </c>
      <c r="K8" s="52">
        <f>sollStunden!D8</f>
        <v>920</v>
      </c>
      <c r="L8" s="53">
        <f>B8/K8</f>
        <v>0.69592391304347823</v>
      </c>
      <c r="M8" s="52">
        <f>K8-F8-H8-G8</f>
        <v>710</v>
      </c>
      <c r="N8" s="53">
        <f>B8/M8</f>
        <v>0.90176056338028165</v>
      </c>
      <c r="O8" s="95">
        <f>J8-K8</f>
        <v>154.75</v>
      </c>
      <c r="P8" s="52">
        <f>J8-F8-H8-G8</f>
        <v>864.75</v>
      </c>
      <c r="Q8" s="53">
        <f>B8/P8</f>
        <v>0.74038739520092511</v>
      </c>
    </row>
    <row r="9" spans="1:17">
      <c r="A9" s="40" t="s">
        <v>41</v>
      </c>
      <c r="B9" s="51">
        <f>Kundenjobs!BB9</f>
        <v>212</v>
      </c>
      <c r="C9" s="51">
        <f>Pitch_Neugeschäft!$BB9</f>
        <v>192</v>
      </c>
      <c r="D9" s="51">
        <f>'Keine Arbeit'!BB9</f>
        <v>8</v>
      </c>
      <c r="E9" s="51">
        <f>'Interne Jobs'!$BB9</f>
        <v>464</v>
      </c>
      <c r="F9" s="51">
        <f>Urlaub!$BB9</f>
        <v>148</v>
      </c>
      <c r="G9" s="51">
        <f>Krankheit!$BB9</f>
        <v>30</v>
      </c>
      <c r="H9" s="51">
        <f>Feiertage!$BB9</f>
        <v>48</v>
      </c>
      <c r="I9" s="51">
        <f>Überstundenabbau!$BB9</f>
        <v>0</v>
      </c>
      <c r="J9" s="51">
        <f>SUM(B9:I9)</f>
        <v>1102</v>
      </c>
      <c r="K9" s="52">
        <f>sollStunden!D9</f>
        <v>920</v>
      </c>
      <c r="L9" s="53">
        <f>B9/K9</f>
        <v>0.23043478260869565</v>
      </c>
      <c r="M9" s="52">
        <f>K9-F9-H9-G9</f>
        <v>694</v>
      </c>
      <c r="N9" s="53">
        <f>B9/M9</f>
        <v>0.30547550432276654</v>
      </c>
      <c r="O9" s="95">
        <f>J9-K9</f>
        <v>182</v>
      </c>
      <c r="P9" s="52">
        <f>J9-F9-H9-G9</f>
        <v>876</v>
      </c>
      <c r="Q9" s="53">
        <f>B9/P9</f>
        <v>0.24200913242009131</v>
      </c>
    </row>
    <row r="10" spans="1:17">
      <c r="A10" s="54" t="s">
        <v>5</v>
      </c>
      <c r="B10" s="55">
        <f t="shared" ref="B10:N10" si="0">SUM(B8:B9)</f>
        <v>852.25</v>
      </c>
      <c r="C10" s="55">
        <f t="shared" si="0"/>
        <v>272</v>
      </c>
      <c r="D10" s="55">
        <f t="shared" si="0"/>
        <v>8</v>
      </c>
      <c r="E10" s="55">
        <f t="shared" si="0"/>
        <v>607</v>
      </c>
      <c r="F10" s="55">
        <f t="shared" si="0"/>
        <v>236</v>
      </c>
      <c r="G10" s="55">
        <f t="shared" si="0"/>
        <v>104</v>
      </c>
      <c r="H10" s="55">
        <f t="shared" si="0"/>
        <v>96</v>
      </c>
      <c r="I10" s="55">
        <f t="shared" si="0"/>
        <v>1.5</v>
      </c>
      <c r="J10" s="55">
        <f t="shared" si="0"/>
        <v>2176.75</v>
      </c>
      <c r="K10" s="56">
        <f t="shared" si="0"/>
        <v>1840</v>
      </c>
      <c r="L10" s="56">
        <f t="shared" si="0"/>
        <v>0.92635869565217388</v>
      </c>
      <c r="M10" s="56">
        <f t="shared" si="0"/>
        <v>1404</v>
      </c>
      <c r="N10" s="56">
        <f t="shared" si="0"/>
        <v>1.2072360677030483</v>
      </c>
      <c r="O10" s="96">
        <f>J10-K10</f>
        <v>336.75</v>
      </c>
      <c r="P10" s="56">
        <f>SUM(P8:P9)</f>
        <v>1740.75</v>
      </c>
      <c r="Q10" s="57">
        <f>B10/P10</f>
        <v>0.48958782134137585</v>
      </c>
    </row>
    <row ht="17" r="11" spans="1:17">
      <c r="A11" s="50"/>
      <c r="B11" s="51"/>
      <c r="C11" s="51"/>
      <c r="D11" s="51"/>
      <c r="E11" s="51"/>
      <c r="F11" s="51"/>
      <c r="G11" s="51"/>
      <c r="H11" s="51"/>
      <c r="I11" s="51"/>
      <c r="J11" s="51"/>
      <c r="K11" s="52"/>
      <c r="L11" s="53"/>
      <c r="M11" s="52"/>
      <c r="N11" s="53"/>
      <c r="O11" s="95"/>
      <c r="P11" s="52"/>
      <c r="Q11" s="53"/>
    </row>
    <row ht="17" r="12" spans="1:17">
      <c r="A12" s="50" t="s">
        <v>105</v>
      </c>
      <c r="B12" s="51">
        <f>Kundenjobs!BB12</f>
        <v>565.25</v>
      </c>
      <c r="C12" s="51">
        <f>Pitch_Neugeschäft!$BB12</f>
        <v>0</v>
      </c>
      <c r="D12" s="51">
        <f>'Keine Arbeit'!$BB12</f>
        <v>159.25</v>
      </c>
      <c r="E12" s="51">
        <f>'Interne Jobs'!$BB12</f>
        <v>227.5</v>
      </c>
      <c r="F12" s="51">
        <f>Urlaub!$BB12</f>
        <v>120</v>
      </c>
      <c r="G12" s="51">
        <f>Krankheit!$BB12</f>
        <v>0</v>
      </c>
      <c r="H12" s="51">
        <f>Feiertage!$BB12</f>
        <v>48</v>
      </c>
      <c r="I12" s="51">
        <f>Überstundenabbau!$BB12</f>
        <v>0</v>
      </c>
      <c r="J12" s="51">
        <f t="shared" ref="J12:J22" si="1">SUM(B12:I12)</f>
        <v>1120</v>
      </c>
      <c r="K12" s="52">
        <f>sollStunden!D12</f>
        <v>920</v>
      </c>
      <c r="L12" s="53">
        <f t="shared" ref="L12:L23" si="2">B12/K12</f>
        <v>0.61440217391304353</v>
      </c>
      <c r="M12" s="52">
        <f t="shared" ref="M12:M22" si="3">K12-F12-H12-G12</f>
        <v>752</v>
      </c>
      <c r="N12" s="53">
        <f t="shared" ref="N12:N23" si="4">B12/M12</f>
        <v>0.75166223404255317</v>
      </c>
      <c r="O12" s="95">
        <f t="shared" ref="O12:O23" si="5">J12-K12</f>
        <v>200</v>
      </c>
      <c r="P12" s="52">
        <f t="shared" ref="P12:P22" si="6">J12-H12-F12-G12</f>
        <v>952</v>
      </c>
      <c r="Q12" s="53">
        <f t="shared" ref="Q12:Q23" si="7">B12/P12</f>
        <v>0.59375</v>
      </c>
    </row>
    <row ht="17" r="13" spans="1:17">
      <c r="A13" s="121" t="s">
        <v>63</v>
      </c>
      <c r="B13" s="51">
        <f>Kundenjobs!BB13</f>
        <v>260.5</v>
      </c>
      <c r="C13" s="51">
        <f>Pitch_Neugeschäft!$BB13</f>
        <v>0</v>
      </c>
      <c r="D13" s="51">
        <f>'Keine Arbeit'!$BB13</f>
        <v>0</v>
      </c>
      <c r="E13" s="51">
        <f>'Interne Jobs'!$BB13</f>
        <v>0</v>
      </c>
      <c r="F13" s="51">
        <f>Urlaub!$BB13</f>
        <v>0</v>
      </c>
      <c r="G13" s="51">
        <f>Krankheit!$BB13</f>
        <v>0</v>
      </c>
      <c r="H13" s="51">
        <f>Feiertage!$BB13</f>
        <v>0</v>
      </c>
      <c r="I13" s="51">
        <f>Überstundenabbau!$BB13</f>
        <v>0</v>
      </c>
      <c r="J13" s="51">
        <f t="shared" si="1"/>
        <v>260.5</v>
      </c>
      <c r="K13" s="52">
        <f>sollStunden!D13</f>
        <v>200</v>
      </c>
      <c r="L13" s="53">
        <f t="shared" si="2"/>
        <v>1.3025</v>
      </c>
      <c r="M13" s="52">
        <f t="shared" si="3"/>
        <v>200</v>
      </c>
      <c r="N13" s="53">
        <f t="shared" si="4"/>
        <v>1.3025</v>
      </c>
      <c r="O13" s="95">
        <f t="shared" si="5"/>
        <v>60.5</v>
      </c>
      <c r="P13" s="52">
        <f t="shared" si="6"/>
        <v>260.5</v>
      </c>
      <c r="Q13" s="53">
        <f t="shared" si="7"/>
        <v>1</v>
      </c>
    </row>
    <row ht="17" r="14" spans="1:17">
      <c r="A14" s="50" t="s">
        <v>106</v>
      </c>
      <c r="B14" s="51">
        <f>Kundenjobs!BB14</f>
        <v>453</v>
      </c>
      <c r="C14" s="51">
        <f>Pitch_Neugeschäft!$BB14</f>
        <v>166.5</v>
      </c>
      <c r="D14" s="51">
        <f>'Keine Arbeit'!$BB14</f>
        <v>85</v>
      </c>
      <c r="E14" s="51">
        <f>'Interne Jobs'!$BB14</f>
        <v>231.5</v>
      </c>
      <c r="F14" s="51">
        <f>Urlaub!$BB14</f>
        <v>88</v>
      </c>
      <c r="G14" s="51">
        <f>Krankheit!$BB14</f>
        <v>82.5</v>
      </c>
      <c r="H14" s="51">
        <f>Feiertage!$BB14</f>
        <v>48</v>
      </c>
      <c r="I14" s="51">
        <f>Überstundenabbau!$BB14</f>
        <v>0</v>
      </c>
      <c r="J14" s="51">
        <f t="shared" si="1"/>
        <v>1154.5</v>
      </c>
      <c r="K14" s="52">
        <f>sollStunden!D14</f>
        <v>920</v>
      </c>
      <c r="L14" s="53">
        <f t="shared" si="2"/>
        <v>0.49239130434782608</v>
      </c>
      <c r="M14" s="52">
        <f t="shared" si="3"/>
        <v>701.5</v>
      </c>
      <c r="N14" s="53">
        <f t="shared" si="4"/>
        <v>0.64575908766928014</v>
      </c>
      <c r="O14" s="95">
        <f t="shared" si="5"/>
        <v>234.5</v>
      </c>
      <c r="P14" s="52">
        <f t="shared" si="6"/>
        <v>936</v>
      </c>
      <c r="Q14" s="53">
        <f t="shared" si="7"/>
        <v>0.48397435897435898</v>
      </c>
    </row>
    <row ht="17" r="15" spans="1:17">
      <c r="A15" s="50" t="s">
        <v>107</v>
      </c>
      <c r="B15" s="51">
        <f>Kundenjobs!BB15</f>
        <v>537.5</v>
      </c>
      <c r="C15" s="51">
        <f>Pitch_Neugeschäft!$BB15</f>
        <v>1</v>
      </c>
      <c r="D15" s="51">
        <f>'Keine Arbeit'!$BB15</f>
        <v>15.5</v>
      </c>
      <c r="E15" s="51">
        <f>'Interne Jobs'!$BB15</f>
        <v>336</v>
      </c>
      <c r="F15" s="51">
        <f>Urlaub!$BB15</f>
        <v>120</v>
      </c>
      <c r="G15" s="51">
        <f>Krankheit!$BB15</f>
        <v>70.5</v>
      </c>
      <c r="H15" s="51">
        <f>Feiertage!$BB15</f>
        <v>48</v>
      </c>
      <c r="I15" s="51">
        <f>Überstundenabbau!$BB15</f>
        <v>0</v>
      </c>
      <c r="J15" s="51">
        <f t="shared" si="1"/>
        <v>1128.5</v>
      </c>
      <c r="K15" s="52">
        <f>sollStunden!D15</f>
        <v>920</v>
      </c>
      <c r="L15" s="53">
        <f t="shared" si="2"/>
        <v>0.58423913043478259</v>
      </c>
      <c r="M15" s="52">
        <f t="shared" si="3"/>
        <v>681.5</v>
      </c>
      <c r="N15" s="53">
        <f t="shared" si="4"/>
        <v>0.78870139398385919</v>
      </c>
      <c r="O15" s="95">
        <f t="shared" si="5"/>
        <v>208.5</v>
      </c>
      <c r="P15" s="52">
        <f t="shared" si="6"/>
        <v>890</v>
      </c>
      <c r="Q15" s="53">
        <f t="shared" si="7"/>
        <v>0.6039325842696629</v>
      </c>
    </row>
    <row ht="17" r="16" spans="1:17">
      <c r="A16" s="50" t="s">
        <v>108</v>
      </c>
      <c r="B16" s="51">
        <f>Kundenjobs!BB16</f>
        <v>472</v>
      </c>
      <c r="C16" s="51">
        <f>Pitch_Neugeschäft!$BB16</f>
        <v>146.25</v>
      </c>
      <c r="D16" s="51">
        <f>'Keine Arbeit'!$BB16</f>
        <v>178.5</v>
      </c>
      <c r="E16" s="51">
        <f>'Interne Jobs'!$BB16</f>
        <v>92.75</v>
      </c>
      <c r="F16" s="51">
        <f>Urlaub!$BB16</f>
        <v>104</v>
      </c>
      <c r="G16" s="51">
        <f>Krankheit!$BB16</f>
        <v>1</v>
      </c>
      <c r="H16" s="51">
        <f>Feiertage!$BB16</f>
        <v>48</v>
      </c>
      <c r="I16" s="51">
        <f>Überstundenabbau!$BB16</f>
        <v>0</v>
      </c>
      <c r="J16" s="51">
        <f t="shared" si="1"/>
        <v>1042.5</v>
      </c>
      <c r="K16" s="52">
        <f>sollStunden!D16</f>
        <v>920</v>
      </c>
      <c r="L16" s="53">
        <f t="shared" si="2"/>
        <v>0.5130434782608696</v>
      </c>
      <c r="M16" s="52">
        <f t="shared" si="3"/>
        <v>767</v>
      </c>
      <c r="N16" s="53">
        <f t="shared" si="4"/>
        <v>0.61538461538461542</v>
      </c>
      <c r="O16" s="95">
        <f t="shared" si="5"/>
        <v>122.5</v>
      </c>
      <c r="P16" s="52">
        <f t="shared" si="6"/>
        <v>889.5</v>
      </c>
      <c r="Q16" s="53">
        <f t="shared" si="7"/>
        <v>0.53063518830803824</v>
      </c>
    </row>
    <row ht="17" r="17" spans="1:17">
      <c r="A17" s="50" t="s">
        <v>43</v>
      </c>
      <c r="B17" s="51">
        <f>Kundenjobs!BB17</f>
        <v>679.5</v>
      </c>
      <c r="C17" s="51">
        <f>Pitch_Neugeschäft!$BB17</f>
        <v>0</v>
      </c>
      <c r="D17" s="51">
        <f>'Keine Arbeit'!$BB17</f>
        <v>5.5</v>
      </c>
      <c r="E17" s="51">
        <f>'Interne Jobs'!$BB17</f>
        <v>342.18</v>
      </c>
      <c r="F17" s="51">
        <f>Urlaub!$BB17</f>
        <v>136</v>
      </c>
      <c r="G17" s="51">
        <f>Krankheit!$BB17</f>
        <v>0</v>
      </c>
      <c r="H17" s="51">
        <f>Feiertage!$BB17</f>
        <v>48</v>
      </c>
      <c r="I17" s="51">
        <f>Überstundenabbau!$BB17</f>
        <v>0</v>
      </c>
      <c r="J17" s="51">
        <f t="shared" si="1"/>
        <v>1211.18</v>
      </c>
      <c r="K17" s="52">
        <f>sollStunden!D17</f>
        <v>920</v>
      </c>
      <c r="L17" s="53">
        <f t="shared" si="2"/>
        <v>0.73858695652173911</v>
      </c>
      <c r="M17" s="52">
        <f t="shared" si="3"/>
        <v>736</v>
      </c>
      <c r="N17" s="53">
        <f t="shared" si="4"/>
        <v>0.92323369565217395</v>
      </c>
      <c r="O17" s="95">
        <f t="shared" si="5"/>
        <v>291.18000000000006</v>
      </c>
      <c r="P17" s="52">
        <f t="shared" si="6"/>
        <v>1027.18</v>
      </c>
      <c r="Q17" s="53">
        <f t="shared" si="7"/>
        <v>0.6615198894059463</v>
      </c>
    </row>
    <row ht="17" r="18" spans="1:17">
      <c r="A18" s="50" t="s">
        <v>42</v>
      </c>
      <c r="B18" s="51">
        <f>Kundenjobs!BB18</f>
        <v>351</v>
      </c>
      <c r="C18" s="51">
        <f>Pitch_Neugeschäft!$BB18</f>
        <v>1</v>
      </c>
      <c r="D18" s="51">
        <f>'Keine Arbeit'!$BB18</f>
        <v>27</v>
      </c>
      <c r="E18" s="51">
        <f>'Interne Jobs'!$BB18</f>
        <v>108.75</v>
      </c>
      <c r="F18" s="51">
        <f>Urlaub!$BB18</f>
        <v>160</v>
      </c>
      <c r="G18" s="51">
        <f>Krankheit!$BB18</f>
        <v>31.5</v>
      </c>
      <c r="H18" s="51">
        <f>Feiertage!$BB18</f>
        <v>40</v>
      </c>
      <c r="I18" s="51">
        <f>Überstundenabbau!$BB18</f>
        <v>0</v>
      </c>
      <c r="J18" s="51">
        <f t="shared" si="1"/>
        <v>719.25</v>
      </c>
      <c r="K18" s="52">
        <f>sollStunden!D18</f>
        <v>720</v>
      </c>
      <c r="L18" s="53">
        <f t="shared" si="2"/>
        <v>0.48749999999999999</v>
      </c>
      <c r="M18" s="52">
        <f t="shared" si="3"/>
        <v>488.5</v>
      </c>
      <c r="N18" s="53">
        <f t="shared" si="4"/>
        <v>0.71852610030706243</v>
      </c>
      <c r="O18" s="95">
        <f t="shared" si="5"/>
        <v>-0.75</v>
      </c>
      <c r="P18" s="52">
        <f t="shared" si="6"/>
        <v>487.75</v>
      </c>
      <c r="Q18" s="53">
        <f t="shared" si="7"/>
        <v>0.71963095848282932</v>
      </c>
    </row>
    <row ht="17" r="19" spans="1:17">
      <c r="A19" s="50" t="s">
        <v>44</v>
      </c>
      <c r="B19" s="51">
        <f>Kundenjobs!BB19</f>
        <v>621.5</v>
      </c>
      <c r="C19" s="51">
        <f>Pitch_Neugeschäft!$BB19</f>
        <v>0</v>
      </c>
      <c r="D19" s="51">
        <f>'Keine Arbeit'!$BB19</f>
        <v>77</v>
      </c>
      <c r="E19" s="51">
        <f>'Interne Jobs'!$BB19</f>
        <v>319.75</v>
      </c>
      <c r="F19" s="51">
        <f>Urlaub!$BB19</f>
        <v>80.75</v>
      </c>
      <c r="G19" s="51">
        <f>Krankheit!$BB19</f>
        <v>6.25</v>
      </c>
      <c r="H19" s="51">
        <f>Feiertage!$BB19</f>
        <v>48</v>
      </c>
      <c r="I19" s="51">
        <f>Überstundenabbau!$BB19</f>
        <v>0</v>
      </c>
      <c r="J19" s="51">
        <f t="shared" si="1"/>
        <v>1153.25</v>
      </c>
      <c r="K19" s="52">
        <f>sollStunden!D19</f>
        <v>920</v>
      </c>
      <c r="L19" s="53">
        <f t="shared" si="2"/>
        <v>0.67554347826086958</v>
      </c>
      <c r="M19" s="52">
        <f t="shared" si="3"/>
        <v>785</v>
      </c>
      <c r="N19" s="53">
        <f t="shared" si="4"/>
        <v>0.79171974522292998</v>
      </c>
      <c r="O19" s="95">
        <f t="shared" si="5"/>
        <v>233.25</v>
      </c>
      <c r="P19" s="52">
        <f t="shared" si="6"/>
        <v>1018.25</v>
      </c>
      <c r="Q19" s="53">
        <f t="shared" si="7"/>
        <v>0.61036091333169651</v>
      </c>
    </row>
    <row ht="17" r="20" spans="1:17">
      <c r="A20" s="50" t="s">
        <v>51</v>
      </c>
      <c r="B20" s="51">
        <f>Kundenjobs!BB20</f>
        <v>563</v>
      </c>
      <c r="C20" s="51">
        <f>Pitch_Neugeschäft!$BB20</f>
        <v>2</v>
      </c>
      <c r="D20" s="51">
        <f>'Keine Arbeit'!$BB20</f>
        <v>66.75</v>
      </c>
      <c r="E20" s="51">
        <f>'Interne Jobs'!$BB20</f>
        <v>263.25</v>
      </c>
      <c r="F20" s="51">
        <f>Urlaub!$BB20</f>
        <v>204</v>
      </c>
      <c r="G20" s="51">
        <f>Krankheit!$BB20</f>
        <v>19</v>
      </c>
      <c r="H20" s="51">
        <f>Feiertage!$BB20</f>
        <v>48</v>
      </c>
      <c r="I20" s="51">
        <f>Überstundenabbau!$BB20</f>
        <v>0</v>
      </c>
      <c r="J20" s="51">
        <f t="shared" si="1"/>
        <v>1166</v>
      </c>
      <c r="K20" s="52">
        <f>sollStunden!D20</f>
        <v>920</v>
      </c>
      <c r="L20" s="53">
        <f t="shared" si="2"/>
        <v>0.6119565217391304</v>
      </c>
      <c r="M20" s="52">
        <f t="shared" si="3"/>
        <v>649</v>
      </c>
      <c r="N20" s="53">
        <f t="shared" si="4"/>
        <v>0.86748844375963019</v>
      </c>
      <c r="O20" s="95">
        <f t="shared" si="5"/>
        <v>246</v>
      </c>
      <c r="P20" s="52">
        <f t="shared" si="6"/>
        <v>895</v>
      </c>
      <c r="Q20" s="53">
        <f t="shared" si="7"/>
        <v>0.62905027932960889</v>
      </c>
    </row>
    <row ht="17" r="21" spans="1:17">
      <c r="A21" s="50" t="s">
        <v>109</v>
      </c>
      <c r="B21" s="51">
        <f>Kundenjobs!BB21</f>
        <v>609.75</v>
      </c>
      <c r="C21" s="51">
        <f>Pitch_Neugeschäft!$BB21</f>
        <v>23.25</v>
      </c>
      <c r="D21" s="51">
        <f>'Keine Arbeit'!$BB21</f>
        <v>8</v>
      </c>
      <c r="E21" s="51">
        <f>'Interne Jobs'!$BB21</f>
        <v>111</v>
      </c>
      <c r="F21" s="51">
        <f>Urlaub!$BB21</f>
        <v>63</v>
      </c>
      <c r="G21" s="51">
        <f>Krankheit!$BB21</f>
        <v>87</v>
      </c>
      <c r="H21" s="51">
        <f>Feiertage!$BB21</f>
        <v>42</v>
      </c>
      <c r="I21" s="51">
        <f>Überstundenabbau!$BB21</f>
        <v>49</v>
      </c>
      <c r="J21" s="51">
        <f t="shared" si="1"/>
        <v>993</v>
      </c>
      <c r="K21" s="52">
        <f>sollStunden!D21</f>
        <v>690</v>
      </c>
      <c r="L21" s="53">
        <f t="shared" si="2"/>
        <v>0.88369565217391299</v>
      </c>
      <c r="M21" s="52">
        <f t="shared" si="3"/>
        <v>498</v>
      </c>
      <c r="N21" s="53">
        <f t="shared" si="4"/>
        <v>1.2243975903614457</v>
      </c>
      <c r="O21" s="95">
        <f t="shared" si="5"/>
        <v>303</v>
      </c>
      <c r="P21" s="52">
        <f t="shared" si="6"/>
        <v>801</v>
      </c>
      <c r="Q21" s="53">
        <f t="shared" si="7"/>
        <v>0.7612359550561798</v>
      </c>
    </row>
    <row ht="17" r="22" spans="1:17">
      <c r="A22" s="50" t="s">
        <v>46</v>
      </c>
      <c r="B22" s="51">
        <f>Kundenjobs!BB22</f>
        <v>308.5</v>
      </c>
      <c r="C22" s="51">
        <f>Pitch_Neugeschäft!$BB22</f>
        <v>2.25</v>
      </c>
      <c r="D22" s="51">
        <f>'Keine Arbeit'!$BB22</f>
        <v>194</v>
      </c>
      <c r="E22" s="51">
        <f>'Interne Jobs'!$BB22</f>
        <v>460.5</v>
      </c>
      <c r="F22" s="51">
        <f>Urlaub!$BB22</f>
        <v>112</v>
      </c>
      <c r="G22" s="51">
        <f>Krankheit!$BB22</f>
        <v>29.25</v>
      </c>
      <c r="H22" s="51">
        <f>Feiertage!$BB22</f>
        <v>48</v>
      </c>
      <c r="I22" s="51">
        <f>Überstundenabbau!$BB22</f>
        <v>0</v>
      </c>
      <c r="J22" s="51">
        <f t="shared" si="1"/>
        <v>1154.5</v>
      </c>
      <c r="K22" s="52">
        <f>sollStunden!D22</f>
        <v>920</v>
      </c>
      <c r="L22" s="53">
        <f t="shared" si="2"/>
        <v>0.33532608695652172</v>
      </c>
      <c r="M22" s="52">
        <f t="shared" si="3"/>
        <v>730.75</v>
      </c>
      <c r="N22" s="53">
        <f t="shared" si="4"/>
        <v>0.42216900444748545</v>
      </c>
      <c r="O22" s="95">
        <f t="shared" si="5"/>
        <v>234.5</v>
      </c>
      <c r="P22" s="52">
        <f t="shared" si="6"/>
        <v>965.25</v>
      </c>
      <c r="Q22" s="53">
        <f t="shared" si="7"/>
        <v>0.31960631960631963</v>
      </c>
    </row>
    <row r="23" spans="1:17">
      <c r="A23" s="54" t="s">
        <v>6</v>
      </c>
      <c r="B23" s="55">
        <f t="shared" ref="B23:K23" si="8">SUM(B12:B22)</f>
        <v>5421.5</v>
      </c>
      <c r="C23" s="55">
        <f t="shared" si="8"/>
        <v>342.25</v>
      </c>
      <c r="D23" s="55">
        <f t="shared" si="8"/>
        <v>816.5</v>
      </c>
      <c r="E23" s="55">
        <f t="shared" si="8"/>
        <v>2493.1800000000003</v>
      </c>
      <c r="F23" s="55">
        <f t="shared" si="8"/>
        <v>1187.75</v>
      </c>
      <c r="G23" s="55">
        <f t="shared" si="8"/>
        <v>327</v>
      </c>
      <c r="H23" s="55">
        <f t="shared" si="8"/>
        <v>466</v>
      </c>
      <c r="I23" s="55">
        <f t="shared" si="8"/>
        <v>49</v>
      </c>
      <c r="J23" s="55">
        <f t="shared" si="8"/>
        <v>11103.18</v>
      </c>
      <c r="K23" s="56">
        <f t="shared" si="8"/>
        <v>8970</v>
      </c>
      <c r="L23" s="57">
        <f t="shared" si="2"/>
        <v>0.60440356744704571</v>
      </c>
      <c r="M23" s="56">
        <f>SUM(M12:M22)</f>
        <v>6989.25</v>
      </c>
      <c r="N23" s="57">
        <f t="shared" si="4"/>
        <v>0.77569124011875379</v>
      </c>
      <c r="O23" s="96">
        <f t="shared" si="5"/>
        <v>2133.1800000000003</v>
      </c>
      <c r="P23" s="56">
        <f>SUM(P12:P22)</f>
        <v>9122.43</v>
      </c>
      <c r="Q23" s="57">
        <f t="shared" si="7"/>
        <v>0.59430436846322743</v>
      </c>
    </row>
    <row r="24" spans="1:17">
      <c r="A24" s="59"/>
      <c r="B24" s="51"/>
      <c r="C24" s="51"/>
      <c r="D24" s="51"/>
      <c r="E24" s="51"/>
      <c r="F24" s="51"/>
      <c r="G24" s="51"/>
      <c r="H24" s="51"/>
      <c r="I24" s="51"/>
      <c r="J24" s="51"/>
      <c r="K24" s="52"/>
      <c r="L24" s="53"/>
      <c r="M24" s="52"/>
      <c r="N24" s="53"/>
      <c r="O24" s="95"/>
      <c r="P24" s="52"/>
      <c r="Q24" s="53"/>
    </row>
    <row ht="17" r="25" spans="1:17">
      <c r="A25" s="114" t="s">
        <v>58</v>
      </c>
      <c r="B25" s="51">
        <f>Kundenjobs!BB25</f>
        <v>471</v>
      </c>
      <c r="C25" s="51">
        <f>Pitch_Neugeschäft!$BB25</f>
        <v>0</v>
      </c>
      <c r="D25" s="51">
        <f>'Keine Arbeit'!$BB25</f>
        <v>0</v>
      </c>
      <c r="E25" s="51">
        <f>'Interne Jobs'!$BB25</f>
        <v>0</v>
      </c>
      <c r="F25" s="51">
        <f>Urlaub!$BB25</f>
        <v>0</v>
      </c>
      <c r="G25" s="51">
        <f>Krankheit!$BB25</f>
        <v>0</v>
      </c>
      <c r="H25" s="51">
        <f>Feiertage!$BB25</f>
        <v>0</v>
      </c>
      <c r="I25" s="51">
        <f>Überstundenabbau!$BB25</f>
        <v>0</v>
      </c>
      <c r="J25" s="51">
        <f t="shared" ref="J25:J35" si="9">SUM(B25:I25)</f>
        <v>471</v>
      </c>
      <c r="K25" s="52">
        <f>sollStunden!D25</f>
        <v>736</v>
      </c>
      <c r="L25" s="53">
        <f t="shared" ref="L25:L36" si="10">B25/K25</f>
        <v>0.63994565217391308</v>
      </c>
      <c r="M25" s="52">
        <f t="shared" ref="M25:M35" si="11">K25-F25-H25-G25</f>
        <v>736</v>
      </c>
      <c r="N25" s="53">
        <f t="shared" ref="N25:N36" si="12">B25/M25</f>
        <v>0.63994565217391308</v>
      </c>
      <c r="O25" s="95">
        <f t="shared" ref="O25:O36" si="13">J25-K25</f>
        <v>-265</v>
      </c>
      <c r="P25" s="52">
        <f t="shared" ref="P25:P35" si="14">J25-F25-H25-G25</f>
        <v>471</v>
      </c>
      <c r="Q25" s="53">
        <f t="shared" ref="Q25:Q36" si="15">B25/P25</f>
        <v>1</v>
      </c>
    </row>
    <row ht="17" r="26" spans="1:17">
      <c r="A26" s="50" t="s">
        <v>110</v>
      </c>
      <c r="B26" s="51">
        <f>Kundenjobs!BB26</f>
        <v>399.25</v>
      </c>
      <c r="C26" s="51">
        <f>Pitch_Neugeschäft!$BB26</f>
        <v>157</v>
      </c>
      <c r="D26" s="51">
        <f>'Keine Arbeit'!$BB26</f>
        <v>17</v>
      </c>
      <c r="E26" s="51">
        <f>'Interne Jobs'!$BB26</f>
        <v>315.75</v>
      </c>
      <c r="F26" s="51">
        <f>Urlaub!$BB26</f>
        <v>96</v>
      </c>
      <c r="G26" s="51">
        <f>Krankheit!$BB26</f>
        <v>105</v>
      </c>
      <c r="H26" s="51">
        <f>Feiertage!$BB26</f>
        <v>48</v>
      </c>
      <c r="I26" s="51">
        <f>Überstundenabbau!$BB26</f>
        <v>0</v>
      </c>
      <c r="J26" s="51">
        <f t="shared" si="9"/>
        <v>1138</v>
      </c>
      <c r="K26" s="52">
        <f>sollStunden!D26</f>
        <v>920</v>
      </c>
      <c r="L26" s="53">
        <f t="shared" si="10"/>
        <v>0.4339673913043478</v>
      </c>
      <c r="M26" s="52">
        <f t="shared" si="11"/>
        <v>671</v>
      </c>
      <c r="N26" s="53">
        <f t="shared" si="12"/>
        <v>0.59500745156482859</v>
      </c>
      <c r="O26" s="95">
        <f t="shared" si="13"/>
        <v>218</v>
      </c>
      <c r="P26" s="52">
        <f t="shared" si="14"/>
        <v>889</v>
      </c>
      <c r="Q26" s="53">
        <f t="shared" si="15"/>
        <v>0.44910011248593928</v>
      </c>
    </row>
    <row ht="17" r="27" spans="1:17">
      <c r="A27" s="50" t="s">
        <v>111</v>
      </c>
      <c r="B27" s="51">
        <f>Kundenjobs!BB27</f>
        <v>524.29999999999995</v>
      </c>
      <c r="C27" s="51">
        <f>Pitch_Neugeschäft!$BB27</f>
        <v>130.5</v>
      </c>
      <c r="D27" s="51">
        <f>'Keine Arbeit'!$BB27</f>
        <v>90</v>
      </c>
      <c r="E27" s="51">
        <f>'Interne Jobs'!$BB27</f>
        <v>198.25</v>
      </c>
      <c r="F27" s="51">
        <f>Urlaub!$BB27</f>
        <v>72</v>
      </c>
      <c r="G27" s="51">
        <f>Krankheit!$BB27</f>
        <v>65</v>
      </c>
      <c r="H27" s="51">
        <f>Feiertage!$BB27</f>
        <v>48</v>
      </c>
      <c r="I27" s="51">
        <f>Überstundenabbau!$BB27</f>
        <v>8</v>
      </c>
      <c r="J27" s="51">
        <f t="shared" si="9"/>
        <v>1136.05</v>
      </c>
      <c r="K27" s="52">
        <f>sollStunden!D27</f>
        <v>920</v>
      </c>
      <c r="L27" s="53">
        <f t="shared" si="10"/>
        <v>0.56989130434782609</v>
      </c>
      <c r="M27" s="52">
        <f t="shared" si="11"/>
        <v>735</v>
      </c>
      <c r="N27" s="53">
        <f t="shared" si="12"/>
        <v>0.71333333333333326</v>
      </c>
      <c r="O27" s="95">
        <f t="shared" si="13"/>
        <v>216.04999999999995</v>
      </c>
      <c r="P27" s="52">
        <f t="shared" si="14"/>
        <v>951.05</v>
      </c>
      <c r="Q27" s="53">
        <f t="shared" si="15"/>
        <v>0.55128542137637349</v>
      </c>
    </row>
    <row ht="17" r="28" spans="1:17">
      <c r="A28" s="50" t="s">
        <v>61</v>
      </c>
      <c r="B28" s="51">
        <f>Kundenjobs!BB28</f>
        <v>143.76</v>
      </c>
      <c r="C28" s="51">
        <f>Pitch_Neugeschäft!$BB28</f>
        <v>0</v>
      </c>
      <c r="D28" s="51">
        <f>'Keine Arbeit'!$BB28</f>
        <v>0</v>
      </c>
      <c r="E28" s="51">
        <f>'Interne Jobs'!$BB28</f>
        <v>0</v>
      </c>
      <c r="F28" s="51">
        <f>Urlaub!$BB28</f>
        <v>0</v>
      </c>
      <c r="G28" s="51">
        <f>Krankheit!$BB28</f>
        <v>0</v>
      </c>
      <c r="H28" s="51">
        <f>Feiertage!$BB28</f>
        <v>0</v>
      </c>
      <c r="I28" s="51">
        <f>Überstundenabbau!$BB28</f>
        <v>0</v>
      </c>
      <c r="J28" s="51">
        <f t="shared" si="9"/>
        <v>143.76</v>
      </c>
      <c r="K28" s="52">
        <f>sollStunden!D28</f>
        <v>920</v>
      </c>
      <c r="L28" s="53">
        <f t="shared" si="10"/>
        <v>0.15626086956521737</v>
      </c>
      <c r="M28" s="52">
        <f t="shared" si="11"/>
        <v>920</v>
      </c>
      <c r="N28" s="53">
        <f t="shared" si="12"/>
        <v>0.15626086956521737</v>
      </c>
      <c r="O28" s="95">
        <f t="shared" si="13"/>
        <v>-776.24</v>
      </c>
      <c r="P28" s="52">
        <f t="shared" si="14"/>
        <v>143.76</v>
      </c>
      <c r="Q28" s="53">
        <f t="shared" si="15"/>
        <v>1</v>
      </c>
    </row>
    <row ht="17" r="29" spans="1:17">
      <c r="A29" s="50" t="s">
        <v>57</v>
      </c>
      <c r="B29" s="51">
        <f>Kundenjobs!BB29</f>
        <v>517.75</v>
      </c>
      <c r="C29" s="51">
        <f>Pitch_Neugeschäft!$BB29</f>
        <v>0</v>
      </c>
      <c r="D29" s="51">
        <f>'Keine Arbeit'!$BB29</f>
        <v>0</v>
      </c>
      <c r="E29" s="51">
        <f>'Interne Jobs'!$BB29</f>
        <v>0</v>
      </c>
      <c r="F29" s="51">
        <f>Urlaub!$BB29</f>
        <v>0</v>
      </c>
      <c r="G29" s="51">
        <f>Krankheit!$BB29</f>
        <v>0</v>
      </c>
      <c r="H29" s="51">
        <f>Feiertage!$BB29</f>
        <v>0</v>
      </c>
      <c r="I29" s="51">
        <f>Überstundenabbau!$BB29</f>
        <v>0</v>
      </c>
      <c r="J29" s="51">
        <f t="shared" si="9"/>
        <v>517.75</v>
      </c>
      <c r="K29" s="52">
        <f>sollStunden!D29</f>
        <v>690</v>
      </c>
      <c r="L29" s="53">
        <f t="shared" si="10"/>
        <v>0.75036231884057969</v>
      </c>
      <c r="M29" s="52">
        <f t="shared" si="11"/>
        <v>690</v>
      </c>
      <c r="N29" s="53">
        <f t="shared" si="12"/>
        <v>0.75036231884057969</v>
      </c>
      <c r="O29" s="95">
        <f t="shared" si="13"/>
        <v>-172.25</v>
      </c>
      <c r="P29" s="52">
        <f t="shared" si="14"/>
        <v>517.75</v>
      </c>
      <c r="Q29" s="53">
        <f t="shared" si="15"/>
        <v>1</v>
      </c>
    </row>
    <row ht="17" r="30" spans="1:17">
      <c r="A30" s="60" t="s">
        <v>47</v>
      </c>
      <c r="B30" s="51">
        <f>Kundenjobs!BB30</f>
        <v>813</v>
      </c>
      <c r="C30" s="51">
        <f>Pitch_Neugeschäft!$BB30</f>
        <v>4.25</v>
      </c>
      <c r="D30" s="51">
        <f>'Keine Arbeit'!$BB30</f>
        <v>65</v>
      </c>
      <c r="E30" s="51">
        <f>'Interne Jobs'!$BB30</f>
        <v>72.75</v>
      </c>
      <c r="F30" s="51">
        <f>Urlaub!$BB30</f>
        <v>120</v>
      </c>
      <c r="G30" s="51">
        <f>Krankheit!$BB30</f>
        <v>16</v>
      </c>
      <c r="H30" s="51">
        <f>Feiertage!$BB30</f>
        <v>48</v>
      </c>
      <c r="I30" s="51">
        <f>Überstundenabbau!$BB30</f>
        <v>0</v>
      </c>
      <c r="J30" s="51">
        <f t="shared" si="9"/>
        <v>1139</v>
      </c>
      <c r="K30" s="52">
        <f>sollStunden!D30</f>
        <v>920</v>
      </c>
      <c r="L30" s="53">
        <f t="shared" si="10"/>
        <v>0.88369565217391299</v>
      </c>
      <c r="M30" s="52">
        <f t="shared" si="11"/>
        <v>736</v>
      </c>
      <c r="N30" s="53">
        <f t="shared" si="12"/>
        <v>1.1046195652173914</v>
      </c>
      <c r="O30" s="95">
        <f t="shared" si="13"/>
        <v>219</v>
      </c>
      <c r="P30" s="52">
        <f t="shared" si="14"/>
        <v>955</v>
      </c>
      <c r="Q30" s="53">
        <f t="shared" si="15"/>
        <v>0.85130890052356023</v>
      </c>
    </row>
    <row ht="17" r="31" spans="1:17">
      <c r="A31" s="50" t="s">
        <v>120</v>
      </c>
      <c r="B31" s="51">
        <f>Kundenjobs!BB31</f>
        <v>761.25</v>
      </c>
      <c r="C31" s="51">
        <f>Pitch_Neugeschäft!$BB31</f>
        <v>1</v>
      </c>
      <c r="D31" s="51">
        <f>'Keine Arbeit'!$BB31</f>
        <v>85.25</v>
      </c>
      <c r="E31" s="51">
        <f>'Interne Jobs'!$BB31</f>
        <v>95.5</v>
      </c>
      <c r="F31" s="51">
        <f>Urlaub!$BB31</f>
        <v>136</v>
      </c>
      <c r="G31" s="51">
        <f>Krankheit!$BB31</f>
        <v>8.5</v>
      </c>
      <c r="H31" s="51">
        <f>Feiertage!$BB31</f>
        <v>48</v>
      </c>
      <c r="I31" s="51">
        <f>Überstundenabbau!$BB31</f>
        <v>0</v>
      </c>
      <c r="J31" s="51">
        <f t="shared" si="9"/>
        <v>1135.5</v>
      </c>
      <c r="K31" s="52">
        <f>sollStunden!D31</f>
        <v>920</v>
      </c>
      <c r="L31" s="53">
        <f t="shared" si="10"/>
        <v>0.82744565217391308</v>
      </c>
      <c r="M31" s="52">
        <f t="shared" si="11"/>
        <v>727.5</v>
      </c>
      <c r="N31" s="53">
        <f t="shared" si="12"/>
        <v>1.0463917525773196</v>
      </c>
      <c r="O31" s="95">
        <f t="shared" si="13"/>
        <v>215.5</v>
      </c>
      <c r="P31" s="52">
        <f t="shared" si="14"/>
        <v>943</v>
      </c>
      <c r="Q31" s="53">
        <f t="shared" si="15"/>
        <v>0.80726405090137854</v>
      </c>
    </row>
    <row ht="17" r="32" spans="1:17">
      <c r="A32" s="50" t="s">
        <v>50</v>
      </c>
      <c r="B32" s="51">
        <f>Kundenjobs!BB32</f>
        <v>590.75</v>
      </c>
      <c r="C32" s="51">
        <f>Pitch_Neugeschäft!$BB32</f>
        <v>0.25</v>
      </c>
      <c r="D32" s="51">
        <f>'Keine Arbeit'!$BB32</f>
        <v>132</v>
      </c>
      <c r="E32" s="51">
        <f>'Interne Jobs'!$BB32</f>
        <v>247.75</v>
      </c>
      <c r="F32" s="51">
        <f>Urlaub!$BB32</f>
        <v>80</v>
      </c>
      <c r="G32" s="51">
        <f>Krankheit!$BB32</f>
        <v>18</v>
      </c>
      <c r="H32" s="51">
        <f>Feiertage!$BB32</f>
        <v>48</v>
      </c>
      <c r="I32" s="51">
        <f>Überstundenabbau!$BB32</f>
        <v>0</v>
      </c>
      <c r="J32" s="51">
        <f t="shared" si="9"/>
        <v>1116.75</v>
      </c>
      <c r="K32" s="52">
        <f>sollStunden!D32</f>
        <v>920</v>
      </c>
      <c r="L32" s="53">
        <f t="shared" si="10"/>
        <v>0.64211956521739133</v>
      </c>
      <c r="M32" s="52">
        <f t="shared" si="11"/>
        <v>774</v>
      </c>
      <c r="N32" s="53">
        <f t="shared" si="12"/>
        <v>0.76324289405684753</v>
      </c>
      <c r="O32" s="95">
        <f t="shared" si="13"/>
        <v>196.75</v>
      </c>
      <c r="P32" s="52">
        <f t="shared" si="14"/>
        <v>970.75</v>
      </c>
      <c r="Q32" s="53">
        <f t="shared" si="15"/>
        <v>0.60855009013649242</v>
      </c>
    </row>
    <row ht="17" r="33" spans="1:17">
      <c r="A33" s="50" t="s">
        <v>113</v>
      </c>
      <c r="B33" s="51">
        <f>Kundenjobs!BB33</f>
        <v>605.5</v>
      </c>
      <c r="C33" s="51">
        <f>Pitch_Neugeschäft!$BB33</f>
        <v>61.25</v>
      </c>
      <c r="D33" s="51">
        <f>'Keine Arbeit'!$BB33</f>
        <v>137.25</v>
      </c>
      <c r="E33" s="51">
        <f>'Interne Jobs'!$BB33</f>
        <v>115</v>
      </c>
      <c r="F33" s="51">
        <f>Urlaub!$BB33</f>
        <v>112</v>
      </c>
      <c r="G33" s="51">
        <f>Krankheit!$BB33</f>
        <v>43.5</v>
      </c>
      <c r="H33" s="51">
        <f>Feiertage!$BB33</f>
        <v>48</v>
      </c>
      <c r="I33" s="51">
        <f>Überstundenabbau!$BB33</f>
        <v>0</v>
      </c>
      <c r="J33" s="51">
        <f t="shared" si="9"/>
        <v>1122.5</v>
      </c>
      <c r="K33" s="52">
        <f>sollStunden!D33</f>
        <v>920</v>
      </c>
      <c r="L33" s="53">
        <f t="shared" si="10"/>
        <v>0.65815217391304348</v>
      </c>
      <c r="M33" s="52">
        <f t="shared" si="11"/>
        <v>716.5</v>
      </c>
      <c r="N33" s="53">
        <f t="shared" si="12"/>
        <v>0.84508025122121422</v>
      </c>
      <c r="O33" s="95">
        <f t="shared" si="13"/>
        <v>202.5</v>
      </c>
      <c r="P33" s="52">
        <f t="shared" si="14"/>
        <v>919</v>
      </c>
      <c r="Q33" s="53">
        <f t="shared" si="15"/>
        <v>0.6588683351468988</v>
      </c>
    </row>
    <row ht="17" r="34" spans="1:17">
      <c r="A34" s="58" t="s">
        <v>114</v>
      </c>
      <c r="B34" s="51">
        <f>Kundenjobs!BB34</f>
        <v>533.75</v>
      </c>
      <c r="C34" s="51">
        <f>Pitch_Neugeschäft!$BB34</f>
        <v>44</v>
      </c>
      <c r="D34" s="51">
        <f>'Keine Arbeit'!$BB34</f>
        <v>10</v>
      </c>
      <c r="E34" s="51">
        <f>'Interne Jobs'!$BB34</f>
        <v>272.25</v>
      </c>
      <c r="F34" s="51">
        <f>Urlaub!$BB34</f>
        <v>148</v>
      </c>
      <c r="G34" s="51">
        <f>Krankheit!$BB34</f>
        <v>24</v>
      </c>
      <c r="H34" s="51">
        <f>Feiertage!$BB34</f>
        <v>48</v>
      </c>
      <c r="I34" s="51">
        <f>Überstundenabbau!$BB34</f>
        <v>4</v>
      </c>
      <c r="J34" s="51">
        <f t="shared" si="9"/>
        <v>1084</v>
      </c>
      <c r="K34" s="52">
        <f>sollStunden!D34</f>
        <v>920</v>
      </c>
      <c r="L34" s="53">
        <f t="shared" si="10"/>
        <v>0.58016304347826086</v>
      </c>
      <c r="M34" s="52">
        <f t="shared" si="11"/>
        <v>700</v>
      </c>
      <c r="N34" s="53">
        <f t="shared" si="12"/>
        <v>0.76249999999999996</v>
      </c>
      <c r="O34" s="95">
        <f t="shared" si="13"/>
        <v>164</v>
      </c>
      <c r="P34" s="52">
        <f t="shared" si="14"/>
        <v>864</v>
      </c>
      <c r="Q34" s="53">
        <f t="shared" si="15"/>
        <v>0.61776620370370372</v>
      </c>
    </row>
    <row ht="17" r="35" spans="1:17">
      <c r="A35" s="58" t="s">
        <v>48</v>
      </c>
      <c r="B35" s="51">
        <f>Kundenjobs!BB35</f>
        <v>521.5</v>
      </c>
      <c r="C35" s="51">
        <f>Pitch_Neugeschäft!$BB35</f>
        <v>117</v>
      </c>
      <c r="D35" s="51">
        <f>'Keine Arbeit'!$BB35</f>
        <v>9</v>
      </c>
      <c r="E35" s="51">
        <f>'Interne Jobs'!$BB35</f>
        <v>373.75</v>
      </c>
      <c r="F35" s="51">
        <f>Urlaub!$BB35</f>
        <v>64</v>
      </c>
      <c r="G35" s="51">
        <f>Krankheit!$BB35</f>
        <v>18</v>
      </c>
      <c r="H35" s="51">
        <f>Feiertage!$BB35</f>
        <v>48</v>
      </c>
      <c r="I35" s="51">
        <f>Überstundenabbau!$BB35</f>
        <v>8</v>
      </c>
      <c r="J35" s="51">
        <f t="shared" si="9"/>
        <v>1159.25</v>
      </c>
      <c r="K35" s="52">
        <f>sollStunden!D35</f>
        <v>920</v>
      </c>
      <c r="L35" s="53">
        <f t="shared" si="10"/>
        <v>0.5668478260869565</v>
      </c>
      <c r="M35" s="52">
        <f t="shared" si="11"/>
        <v>790</v>
      </c>
      <c r="N35" s="53">
        <f t="shared" si="12"/>
        <v>0.66012658227848098</v>
      </c>
      <c r="O35" s="95">
        <f t="shared" si="13"/>
        <v>239.25</v>
      </c>
      <c r="P35" s="52">
        <f t="shared" si="14"/>
        <v>1029.25</v>
      </c>
      <c r="Q35" s="53">
        <f t="shared" si="15"/>
        <v>0.5066796210833131</v>
      </c>
    </row>
    <row r="36" spans="1:17">
      <c r="A36" s="54" t="s">
        <v>7</v>
      </c>
      <c r="B36" s="55">
        <f t="shared" ref="B36:K36" si="16">SUM(B25:B35)</f>
        <v>5881.8099999999995</v>
      </c>
      <c r="C36" s="55">
        <f t="shared" si="16"/>
        <v>515.25</v>
      </c>
      <c r="D36" s="55">
        <f t="shared" si="16"/>
        <v>545.5</v>
      </c>
      <c r="E36" s="55">
        <f t="shared" si="16"/>
        <v>1691</v>
      </c>
      <c r="F36" s="55">
        <f t="shared" si="16"/>
        <v>828</v>
      </c>
      <c r="G36" s="55">
        <f t="shared" si="16"/>
        <v>298</v>
      </c>
      <c r="H36" s="55">
        <f t="shared" si="16"/>
        <v>384</v>
      </c>
      <c r="I36" s="55">
        <f t="shared" si="16"/>
        <v>20</v>
      </c>
      <c r="J36" s="55">
        <f t="shared" si="16"/>
        <v>10163.560000000001</v>
      </c>
      <c r="K36" s="56">
        <f t="shared" si="16"/>
        <v>9706</v>
      </c>
      <c r="L36" s="57">
        <f t="shared" si="10"/>
        <v>0.60599732124459094</v>
      </c>
      <c r="M36" s="56">
        <f>SUM(M25:M35)</f>
        <v>8196</v>
      </c>
      <c r="N36" s="57">
        <f t="shared" si="12"/>
        <v>0.7176439726695949</v>
      </c>
      <c r="O36" s="96">
        <f t="shared" si="13"/>
        <v>457.56000000000131</v>
      </c>
      <c r="P36" s="56">
        <f>SUM(P25:P35)</f>
        <v>8653.5600000000013</v>
      </c>
      <c r="Q36" s="57">
        <f t="shared" si="15"/>
        <v>0.67969829757926203</v>
      </c>
    </row>
    <row ht="17" r="37" spans="1:17">
      <c r="A37" s="50"/>
      <c r="B37" s="51"/>
      <c r="C37" s="51"/>
      <c r="D37" s="51"/>
      <c r="E37" s="51"/>
      <c r="F37" s="51"/>
      <c r="G37" s="51"/>
      <c r="H37" s="51"/>
      <c r="I37" s="51"/>
      <c r="J37" s="51"/>
      <c r="K37" s="52"/>
      <c r="L37" s="53"/>
      <c r="M37" s="52"/>
      <c r="N37" s="53"/>
      <c r="O37" s="95"/>
      <c r="P37" s="52"/>
      <c r="Q37" s="53"/>
    </row>
    <row ht="17" r="38" spans="1:17">
      <c r="A38" s="58" t="s">
        <v>115</v>
      </c>
      <c r="B38" s="51">
        <f>Kundenjobs!BB38</f>
        <v>60.75</v>
      </c>
      <c r="C38" s="51">
        <f>Pitch_Neugeschäft!$BB38</f>
        <v>2.5</v>
      </c>
      <c r="D38" s="51">
        <f>'Keine Arbeit'!$BB38</f>
        <v>0</v>
      </c>
      <c r="E38" s="51">
        <f>'Interne Jobs'!$BB38</f>
        <v>43.75</v>
      </c>
      <c r="F38" s="51">
        <f>Urlaub!$BB38</f>
        <v>64</v>
      </c>
      <c r="G38" s="51">
        <f>Krankheit!$BB38</f>
        <v>0</v>
      </c>
      <c r="H38" s="51">
        <f>Feiertage!$BB38</f>
        <v>24</v>
      </c>
      <c r="I38" s="51">
        <f>Überstundenabbau!$BB38</f>
        <v>0</v>
      </c>
      <c r="J38" s="51">
        <f>SUM(B38:I38)</f>
        <v>195</v>
      </c>
      <c r="K38" s="61">
        <f>sollStunden!D38</f>
        <v>640</v>
      </c>
      <c r="L38" s="62">
        <f>B38/K38</f>
        <v>9.4921875000000003E-2</v>
      </c>
      <c r="M38" s="61">
        <f>K38-F38-H38-G38</f>
        <v>552</v>
      </c>
      <c r="N38" s="62">
        <f>B38/M38</f>
        <v>0.11005434782608696</v>
      </c>
      <c r="O38" s="95">
        <f>J38-K38</f>
        <v>-445</v>
      </c>
      <c r="P38" s="61">
        <f>J38-H38-F38-G38</f>
        <v>107</v>
      </c>
      <c r="Q38" s="62">
        <f>B38/P38</f>
        <v>0.56775700934579443</v>
      </c>
    </row>
    <row r="39" spans="1:17">
      <c r="A39" s="54" t="s">
        <v>8</v>
      </c>
      <c r="B39" s="55">
        <f t="shared" ref="B39:K39" si="17">B38</f>
        <v>60.75</v>
      </c>
      <c r="C39" s="55">
        <f t="shared" si="17"/>
        <v>2.5</v>
      </c>
      <c r="D39" s="55">
        <f t="shared" si="17"/>
        <v>0</v>
      </c>
      <c r="E39" s="55">
        <f t="shared" si="17"/>
        <v>43.75</v>
      </c>
      <c r="F39" s="55">
        <f t="shared" si="17"/>
        <v>64</v>
      </c>
      <c r="G39" s="55">
        <f t="shared" si="17"/>
        <v>0</v>
      </c>
      <c r="H39" s="55">
        <f t="shared" si="17"/>
        <v>24</v>
      </c>
      <c r="I39" s="55">
        <f t="shared" si="17"/>
        <v>0</v>
      </c>
      <c r="J39" s="55">
        <f t="shared" si="17"/>
        <v>195</v>
      </c>
      <c r="K39" s="56">
        <f t="shared" si="17"/>
        <v>640</v>
      </c>
      <c r="L39" s="92">
        <f>B39/K39</f>
        <v>9.4921875000000003E-2</v>
      </c>
      <c r="M39" s="56">
        <f>M38</f>
        <v>552</v>
      </c>
      <c r="N39" s="57">
        <f>B39/M39</f>
        <v>0.11005434782608696</v>
      </c>
      <c r="O39" s="89">
        <f>J39-K39</f>
        <v>-445</v>
      </c>
      <c r="P39" s="56">
        <f>P38</f>
        <v>107</v>
      </c>
      <c r="Q39" s="92">
        <f>B39/P39</f>
        <v>0.56775700934579443</v>
      </c>
    </row>
    <row ht="17" r="40" spans="1:17">
      <c r="A40" s="50"/>
      <c r="B40" s="51"/>
      <c r="C40" s="51"/>
      <c r="D40" s="51"/>
      <c r="E40" s="51"/>
      <c r="F40" s="51"/>
      <c r="G40" s="51"/>
      <c r="H40" s="51"/>
      <c r="I40" s="51"/>
      <c r="J40" s="51"/>
      <c r="K40" s="52"/>
      <c r="L40" s="53"/>
      <c r="M40" s="52"/>
      <c r="N40" s="53"/>
      <c r="O40" s="95"/>
      <c r="P40" s="52"/>
      <c r="Q40" s="53"/>
    </row>
    <row ht="17" r="41" spans="1:17">
      <c r="A41" s="50" t="s">
        <v>116</v>
      </c>
      <c r="B41" s="51">
        <f>Kundenjobs!BB41</f>
        <v>305</v>
      </c>
      <c r="C41" s="51">
        <f>Pitch_Neugeschäft!$BB41</f>
        <v>77</v>
      </c>
      <c r="D41" s="51">
        <f>'Keine Arbeit'!$BB41</f>
        <v>4.5</v>
      </c>
      <c r="E41" s="51">
        <f>'Interne Jobs'!$BB41</f>
        <v>385</v>
      </c>
      <c r="F41" s="51">
        <f>Urlaub!$BB41</f>
        <v>84.5</v>
      </c>
      <c r="G41" s="51">
        <f>Krankheit!$BB41</f>
        <v>22.5</v>
      </c>
      <c r="H41" s="51">
        <f>Feiertage!$BB41</f>
        <v>39</v>
      </c>
      <c r="I41" s="51">
        <f>Überstundenabbau!$BB41</f>
        <v>0</v>
      </c>
      <c r="J41" s="51">
        <f>SUM(B41:I41)</f>
        <v>917.5</v>
      </c>
      <c r="K41" s="52">
        <f>sollStunden!D41</f>
        <v>747.5</v>
      </c>
      <c r="L41" s="53">
        <f>B41/K41</f>
        <v>0.40802675585284282</v>
      </c>
      <c r="M41" s="52">
        <f>K41-F41-H41-G41</f>
        <v>601.5</v>
      </c>
      <c r="N41" s="53">
        <f>B41/M41</f>
        <v>0.50706566916043228</v>
      </c>
      <c r="O41" s="95">
        <f>J41-K41</f>
        <v>170</v>
      </c>
      <c r="P41" s="52">
        <f>J41-H41-F41-G41</f>
        <v>771.5</v>
      </c>
      <c r="Q41" s="53">
        <f>B41/P41</f>
        <v>0.39533376539209331</v>
      </c>
    </row>
    <row ht="17" r="42" spans="1:17">
      <c r="A42" s="50" t="s">
        <v>117</v>
      </c>
      <c r="B42" s="51">
        <f>Kundenjobs!BB42</f>
        <v>543.5</v>
      </c>
      <c r="C42" s="51">
        <f>Pitch_Neugeschäft!$BB42</f>
        <v>68.5</v>
      </c>
      <c r="D42" s="51">
        <f>'Keine Arbeit'!$BB42</f>
        <v>112.5</v>
      </c>
      <c r="E42" s="51">
        <f>'Interne Jobs'!$BB42</f>
        <v>62.5</v>
      </c>
      <c r="F42" s="51">
        <f>Urlaub!$BB42</f>
        <v>32</v>
      </c>
      <c r="G42" s="51">
        <f>Krankheit!$BB42</f>
        <v>8</v>
      </c>
      <c r="H42" s="51">
        <f>Feiertage!$BB42</f>
        <v>40</v>
      </c>
      <c r="I42" s="51">
        <f>Überstundenabbau!$BB42</f>
        <v>8</v>
      </c>
      <c r="J42" s="51">
        <f>SUM(B42:I42)</f>
        <v>875</v>
      </c>
      <c r="K42" s="52">
        <f>sollStunden!D42</f>
        <v>736</v>
      </c>
      <c r="L42" s="53">
        <f>B42/K42</f>
        <v>0.73845108695652173</v>
      </c>
      <c r="M42" s="52">
        <f>K42-F42-H42-G42</f>
        <v>656</v>
      </c>
      <c r="N42" s="53">
        <f>B42/M42</f>
        <v>0.8285060975609756</v>
      </c>
      <c r="O42" s="95">
        <f>J42-K42</f>
        <v>139</v>
      </c>
      <c r="P42" s="52">
        <f>J42-H42-F42-G42</f>
        <v>795</v>
      </c>
      <c r="Q42" s="53">
        <f>B42/P42</f>
        <v>0.68364779874213832</v>
      </c>
    </row>
    <row ht="17" r="43" spans="1:17">
      <c r="A43" s="50" t="s">
        <v>100</v>
      </c>
      <c r="B43" s="51"/>
      <c r="C43" s="51"/>
      <c r="D43" s="51"/>
      <c r="E43" s="51"/>
      <c r="F43" s="51"/>
      <c r="G43" s="51"/>
      <c r="H43" s="51"/>
      <c r="I43" s="51"/>
      <c r="J43" s="51"/>
      <c r="K43" s="52"/>
      <c r="L43" s="53"/>
      <c r="M43" s="52"/>
      <c r="N43" s="53"/>
      <c r="O43" s="95"/>
      <c r="P43" s="52"/>
      <c r="Q43" s="53"/>
    </row>
    <row ht="17" r="44" spans="1:17">
      <c r="A44" s="50" t="s">
        <v>118</v>
      </c>
      <c r="B44" s="51">
        <f>Kundenjobs!BB44</f>
        <v>611.25</v>
      </c>
      <c r="C44" s="51">
        <f>Pitch_Neugeschäft!$BB44</f>
        <v>16.5</v>
      </c>
      <c r="D44" s="51">
        <f>'Keine Arbeit'!$BB44</f>
        <v>114.75</v>
      </c>
      <c r="E44" s="51">
        <f>'Interne Jobs'!$BB44</f>
        <v>30.5</v>
      </c>
      <c r="F44" s="51">
        <f>Urlaub!$BB44</f>
        <v>108</v>
      </c>
      <c r="G44" s="51">
        <f>Krankheit!$BB44</f>
        <v>0</v>
      </c>
      <c r="H44" s="51">
        <f>Feiertage!$BB44</f>
        <v>44</v>
      </c>
      <c r="I44" s="51">
        <f>Überstundenabbau!$BB44</f>
        <v>0</v>
      </c>
      <c r="J44" s="51">
        <f>SUM(B44:I44)</f>
        <v>925</v>
      </c>
      <c r="K44" s="52">
        <f>sollStunden!D44</f>
        <v>644</v>
      </c>
      <c r="L44" s="53">
        <f>B44/K44</f>
        <v>0.94914596273291929</v>
      </c>
      <c r="M44" s="52">
        <f>K44-F44-H44-G44</f>
        <v>492</v>
      </c>
      <c r="N44" s="53">
        <f>B44/M44</f>
        <v>1.2423780487804879</v>
      </c>
      <c r="O44" s="95">
        <f>J44-K44</f>
        <v>281</v>
      </c>
      <c r="P44" s="52">
        <f>J44-H44-F44-G44</f>
        <v>773</v>
      </c>
      <c r="Q44" s="53">
        <f>B44/P44</f>
        <v>0.79075032341526519</v>
      </c>
    </row>
    <row ht="17" r="45" spans="1:17">
      <c r="A45" s="121" t="s">
        <v>64</v>
      </c>
      <c r="B45" s="51">
        <f>Kundenjobs!BB45</f>
        <v>35</v>
      </c>
      <c r="C45" s="51">
        <f>Pitch_Neugeschäft!$BB45</f>
        <v>0</v>
      </c>
      <c r="D45" s="51">
        <f>'Keine Arbeit'!$BB45</f>
        <v>0</v>
      </c>
      <c r="E45" s="51">
        <f>'Interne Jobs'!$BB45</f>
        <v>0</v>
      </c>
      <c r="F45" s="51">
        <f>Urlaub!$BB45</f>
        <v>0</v>
      </c>
      <c r="G45" s="51">
        <f>Krankheit!$BB45</f>
        <v>0</v>
      </c>
      <c r="H45" s="51">
        <f>Feiertage!$BB45</f>
        <v>0</v>
      </c>
      <c r="I45" s="51">
        <f>Überstundenabbau!$BB45</f>
        <v>0</v>
      </c>
      <c r="J45" s="51">
        <f>SUM(B45:I45)</f>
        <v>35</v>
      </c>
      <c r="K45" s="52">
        <f>sollStunden!D45</f>
        <v>360</v>
      </c>
      <c r="L45" s="53">
        <f>B45/K45</f>
        <v>9.7222222222222224E-2</v>
      </c>
      <c r="M45" s="52">
        <f>K45-F45-H45-G45</f>
        <v>360</v>
      </c>
      <c r="N45" s="53">
        <f>B45/M45</f>
        <v>9.7222222222222224E-2</v>
      </c>
      <c r="O45" s="95">
        <f>J45-K45</f>
        <v>-325</v>
      </c>
      <c r="P45" s="52">
        <f>J45-H45-F45-G45</f>
        <v>35</v>
      </c>
      <c r="Q45" s="53">
        <f>B45/P45</f>
        <v>1</v>
      </c>
    </row>
    <row ht="17" r="46" spans="1:17">
      <c r="A46" s="50" t="s">
        <v>119</v>
      </c>
      <c r="B46" s="51">
        <f>Kundenjobs!BB46</f>
        <v>213.25</v>
      </c>
      <c r="C46" s="51">
        <f>Pitch_Neugeschäft!$BB46</f>
        <v>157.75</v>
      </c>
      <c r="D46" s="51">
        <f>'Keine Arbeit'!$BB46</f>
        <v>8.5</v>
      </c>
      <c r="E46" s="51">
        <f>'Interne Jobs'!$BB46</f>
        <v>232.25</v>
      </c>
      <c r="F46" s="51">
        <f>Urlaub!$BB46</f>
        <v>50</v>
      </c>
      <c r="G46" s="51">
        <f>Krankheit!$BB46</f>
        <v>27.75</v>
      </c>
      <c r="H46" s="51">
        <f>Feiertage!$BB46</f>
        <v>32</v>
      </c>
      <c r="I46" s="51">
        <f>Überstundenabbau!$BB46</f>
        <v>0</v>
      </c>
      <c r="J46" s="51">
        <f>SUM(B46:I46)</f>
        <v>721.5</v>
      </c>
      <c r="K46" s="52">
        <f>sollStunden!D46</f>
        <v>575</v>
      </c>
      <c r="L46" s="53">
        <f>B46/K46</f>
        <v>0.37086956521739128</v>
      </c>
      <c r="M46" s="52">
        <f>K46-F46-H46-G46</f>
        <v>465.25</v>
      </c>
      <c r="N46" s="53">
        <f>B46/M46</f>
        <v>0.4583557227297152</v>
      </c>
      <c r="O46" s="95">
        <f>J46-K46</f>
        <v>146.5</v>
      </c>
      <c r="P46" s="52">
        <f>J46-H46-F46-G46</f>
        <v>611.75</v>
      </c>
      <c r="Q46" s="53">
        <f>B46/P46</f>
        <v>0.34859011033919085</v>
      </c>
    </row>
    <row r="47" spans="1:17">
      <c r="A47" s="54" t="s">
        <v>9</v>
      </c>
      <c r="B47" s="55">
        <f t="shared" ref="B47:K47" si="18">SUM(B41:B46)</f>
        <v>1708</v>
      </c>
      <c r="C47" s="55">
        <f t="shared" si="18"/>
        <v>319.75</v>
      </c>
      <c r="D47" s="55">
        <f t="shared" si="18"/>
        <v>240.25</v>
      </c>
      <c r="E47" s="55">
        <f t="shared" si="18"/>
        <v>710.25</v>
      </c>
      <c r="F47" s="55">
        <f t="shared" si="18"/>
        <v>274.5</v>
      </c>
      <c r="G47" s="55">
        <f t="shared" si="18"/>
        <v>58.25</v>
      </c>
      <c r="H47" s="55">
        <f t="shared" si="18"/>
        <v>155</v>
      </c>
      <c r="I47" s="55">
        <f t="shared" si="18"/>
        <v>8</v>
      </c>
      <c r="J47" s="55">
        <f t="shared" si="18"/>
        <v>3474</v>
      </c>
      <c r="K47" s="56">
        <f t="shared" si="18"/>
        <v>3062.5</v>
      </c>
      <c r="L47" s="57">
        <f>B47/K47</f>
        <v>0.55771428571428572</v>
      </c>
      <c r="M47" s="56">
        <f>SUM(M41:M46)</f>
        <v>2574.75</v>
      </c>
      <c r="N47" s="57">
        <f>B47/M47</f>
        <v>0.66336537527915329</v>
      </c>
      <c r="O47" s="88">
        <f>J47-K47</f>
        <v>411.5</v>
      </c>
      <c r="P47" s="56">
        <f>SUM(P41:P46)</f>
        <v>2986.25</v>
      </c>
      <c r="Q47" s="57">
        <f>B47/P47</f>
        <v>0.5719547928003349</v>
      </c>
    </row>
    <row ht="18" r="48" spans="1:17" thickBot="true">
      <c r="A48" s="50"/>
      <c r="B48" s="51"/>
      <c r="C48" s="51"/>
      <c r="D48" s="51"/>
      <c r="E48" s="51"/>
      <c r="F48" s="51"/>
      <c r="G48" s="51"/>
      <c r="H48" s="51"/>
      <c r="I48" s="51"/>
      <c r="J48" s="51"/>
      <c r="K48" s="52"/>
      <c r="L48" s="53"/>
      <c r="M48" s="52"/>
      <c r="N48" s="53"/>
      <c r="O48" s="95"/>
      <c r="P48" s="52"/>
      <c r="Q48" s="53"/>
    </row>
    <row customFormat="true" ht="12" r="49" s="68" spans="1:19" thickBot="true">
      <c r="A49" s="64" t="s">
        <v>19</v>
      </c>
      <c r="B49" s="65">
        <f t="shared" ref="B49:K49" si="19">B10+B23+B36+B39+B47</f>
        <v>13924.31</v>
      </c>
      <c r="C49" s="65">
        <f t="shared" si="19"/>
        <v>1451.75</v>
      </c>
      <c r="D49" s="65">
        <f t="shared" si="19"/>
        <v>1610.25</v>
      </c>
      <c r="E49" s="65">
        <f t="shared" si="19"/>
        <v>5545.18</v>
      </c>
      <c r="F49" s="65">
        <f t="shared" si="19"/>
        <v>2590.25</v>
      </c>
      <c r="G49" s="65">
        <f t="shared" si="19"/>
        <v>787.25</v>
      </c>
      <c r="H49" s="65">
        <f t="shared" si="19"/>
        <v>1125</v>
      </c>
      <c r="I49" s="65">
        <f t="shared" si="19"/>
        <v>78.5</v>
      </c>
      <c r="J49" s="65">
        <f t="shared" si="19"/>
        <v>27112.49</v>
      </c>
      <c r="K49" s="66">
        <f t="shared" si="19"/>
        <v>24218.5</v>
      </c>
      <c r="L49" s="67">
        <f>B49/K49</f>
        <v>0.57494518653095772</v>
      </c>
      <c r="M49" s="66">
        <f>M10+M23+M36+M39+M47</f>
        <v>19716</v>
      </c>
      <c r="N49" s="67">
        <f>B49/M49</f>
        <v>0.70624416717386895</v>
      </c>
      <c r="O49" s="97">
        <f>J49-K49</f>
        <v>2893.9900000000016</v>
      </c>
      <c r="P49" s="66">
        <f>P10+P23+P36+P39+P47</f>
        <v>22609.99</v>
      </c>
      <c r="Q49" s="67">
        <f>B49/P49</f>
        <v>0.61584768502772436</v>
      </c>
      <c r="S49" s="69"/>
    </row>
    <row customFormat="true" r="50" s="49" spans="1:19">
      <c r="A50" s="59"/>
      <c r="B50" s="70"/>
      <c r="C50" s="70"/>
      <c r="D50" s="70"/>
      <c r="E50" s="70"/>
      <c r="F50" s="70"/>
      <c r="G50" s="70"/>
      <c r="H50" s="70"/>
      <c r="I50" s="70"/>
      <c r="J50" s="70"/>
      <c r="K50" s="63"/>
      <c r="L50" s="71"/>
      <c r="M50" s="63"/>
      <c r="N50" s="71"/>
      <c r="O50" s="95"/>
      <c r="P50" s="63"/>
      <c r="Q50" s="71"/>
      <c r="S50" s="72"/>
    </row>
    <row ht="17" r="51" spans="1:19">
      <c r="A51" s="50" t="s">
        <v>14</v>
      </c>
      <c r="B51" s="51">
        <f>Kundenjobs!$BB51</f>
        <v>43.05</v>
      </c>
      <c r="C51" s="51">
        <f>Pitch_Neugeschäft!$BB51</f>
        <v>3.75</v>
      </c>
      <c r="D51" s="51">
        <f>'Keine Arbeit'!$BB51</f>
        <v>5.45</v>
      </c>
      <c r="E51" s="51">
        <f>'Interne Jobs'!$BB51</f>
        <v>845.5</v>
      </c>
      <c r="F51" s="51">
        <f>Urlaub!$BB51</f>
        <v>55.5</v>
      </c>
      <c r="G51" s="51">
        <f>Krankheit!$BB51</f>
        <v>27.75</v>
      </c>
      <c r="H51" s="51">
        <f>Feiertage!$BB51</f>
        <v>44.25</v>
      </c>
      <c r="I51" s="51">
        <f>Überstundenabbau!$BB51</f>
        <v>0</v>
      </c>
      <c r="J51" s="51">
        <f>SUM(B51:I51)</f>
        <v>1025.25</v>
      </c>
      <c r="K51" s="52">
        <f>sollStunden!D51</f>
        <v>828</v>
      </c>
      <c r="L51" s="53">
        <f>B51/K51</f>
        <v>5.1992753623188399E-2</v>
      </c>
      <c r="M51" s="52">
        <f>K51-F51-H51-G51</f>
        <v>700.5</v>
      </c>
      <c r="N51" s="53">
        <f>B51/M51</f>
        <v>6.1456102783725909E-2</v>
      </c>
      <c r="O51" s="95">
        <f>J51-K51</f>
        <v>197.25</v>
      </c>
      <c r="P51" s="52">
        <f>J51-F51-G51-H51</f>
        <v>897.75</v>
      </c>
      <c r="Q51" s="53">
        <f>B51/P51</f>
        <v>4.7953216374269005E-2</v>
      </c>
    </row>
    <row ht="17" r="52" spans="1:19">
      <c r="A52" s="50" t="s">
        <v>49</v>
      </c>
      <c r="B52" s="51">
        <f>Kundenjobs!$BB52</f>
        <v>159.25</v>
      </c>
      <c r="C52" s="51">
        <f>Pitch_Neugeschäft!$BB52</f>
        <v>1.5</v>
      </c>
      <c r="D52" s="51">
        <f>'Keine Arbeit'!$BB52</f>
        <v>24.25</v>
      </c>
      <c r="E52" s="51">
        <f>'Interne Jobs'!$BB52</f>
        <v>690.75</v>
      </c>
      <c r="F52" s="51">
        <f>Urlaub!$BB52</f>
        <v>60</v>
      </c>
      <c r="G52" s="51">
        <f>Krankheit!$BB52</f>
        <v>152</v>
      </c>
      <c r="H52" s="51">
        <f>Feiertage!$BB52</f>
        <v>48</v>
      </c>
      <c r="I52" s="51">
        <f>Überstundenabbau!$BB52</f>
        <v>0</v>
      </c>
      <c r="J52" s="51">
        <f>SUM(B52:I52)</f>
        <v>1135.75</v>
      </c>
      <c r="K52" s="52">
        <f>sollStunden!D52</f>
        <v>920</v>
      </c>
      <c r="L52" s="53">
        <f>B52/K52</f>
        <v>0.17309782608695654</v>
      </c>
      <c r="M52" s="52">
        <f>K52-F52-H52-G52</f>
        <v>660</v>
      </c>
      <c r="N52" s="53">
        <f>B52/M52</f>
        <v>0.2412878787878788</v>
      </c>
      <c r="O52" s="95">
        <f>J52-K52</f>
        <v>215.75</v>
      </c>
      <c r="P52" s="52">
        <f>J52-F52-G52-H52</f>
        <v>875.75</v>
      </c>
      <c r="Q52" s="53">
        <f>B52/P52</f>
        <v>0.18184413359977161</v>
      </c>
    </row>
    <row ht="17" r="53" spans="1:19">
      <c r="A53" s="50" t="s">
        <v>15</v>
      </c>
      <c r="B53" s="51">
        <f>Kundenjobs!$BB53</f>
        <v>41.5</v>
      </c>
      <c r="C53" s="51">
        <f>Pitch_Neugeschäft!$BB53</f>
        <v>0</v>
      </c>
      <c r="D53" s="51">
        <f>'Keine Arbeit'!$BB53</f>
        <v>4.5</v>
      </c>
      <c r="E53" s="51">
        <f>'Interne Jobs'!$BB53</f>
        <v>865.75</v>
      </c>
      <c r="F53" s="51">
        <f>Urlaub!$BB53</f>
        <v>160</v>
      </c>
      <c r="G53" s="51">
        <f>Krankheit!$BB53</f>
        <v>18.5</v>
      </c>
      <c r="H53" s="51">
        <f>Feiertage!$BB53</f>
        <v>48</v>
      </c>
      <c r="I53" s="51">
        <f>Überstundenabbau!$BB53</f>
        <v>0</v>
      </c>
      <c r="J53" s="51">
        <f>SUM(B53:I53)</f>
        <v>1138.25</v>
      </c>
      <c r="K53" s="52">
        <f>sollStunden!D53</f>
        <v>920</v>
      </c>
      <c r="L53" s="53">
        <f>B53/K53</f>
        <v>4.5108695652173916E-2</v>
      </c>
      <c r="M53" s="52">
        <f>K53-F53-H53-G53</f>
        <v>693.5</v>
      </c>
      <c r="N53" s="53">
        <f>B53/M53</f>
        <v>5.9841384282624366E-2</v>
      </c>
      <c r="O53" s="95">
        <f>J53-K53</f>
        <v>218.25</v>
      </c>
      <c r="P53" s="52">
        <f>J53-F53-G53-H53</f>
        <v>911.75</v>
      </c>
      <c r="Q53" s="53">
        <f>B53/P53</f>
        <v>4.5516863175212502E-2</v>
      </c>
    </row>
    <row r="54" spans="1:19">
      <c r="A54" s="54" t="s">
        <v>16</v>
      </c>
      <c r="B54" s="73">
        <f t="shared" ref="B54:K54" si="20">SUM(B51:B53)</f>
        <v>243.8</v>
      </c>
      <c r="C54" s="73">
        <f t="shared" si="20"/>
        <v>5.25</v>
      </c>
      <c r="D54" s="73">
        <f t="shared" si="20"/>
        <v>34.200000000000003</v>
      </c>
      <c r="E54" s="73">
        <f t="shared" si="20"/>
        <v>2402</v>
      </c>
      <c r="F54" s="73">
        <f t="shared" si="20"/>
        <v>275.5</v>
      </c>
      <c r="G54" s="73">
        <f t="shared" si="20"/>
        <v>198.25</v>
      </c>
      <c r="H54" s="73">
        <f t="shared" si="20"/>
        <v>140.25</v>
      </c>
      <c r="I54" s="73">
        <f t="shared" si="20"/>
        <v>0</v>
      </c>
      <c r="J54" s="73">
        <f t="shared" si="20"/>
        <v>3299.25</v>
      </c>
      <c r="K54" s="56">
        <f t="shared" si="20"/>
        <v>2668</v>
      </c>
      <c r="L54" s="57">
        <f>B54/K54</f>
        <v>9.1379310344827588E-2</v>
      </c>
      <c r="M54" s="56">
        <f>SUM(M51:M53)</f>
        <v>2054</v>
      </c>
      <c r="N54" s="57">
        <f>B54/M54</f>
        <v>0.11869522882181111</v>
      </c>
      <c r="O54" s="96">
        <f>J54-K54</f>
        <v>631.25</v>
      </c>
      <c r="P54" s="56">
        <f>SUM(P51:P53)</f>
        <v>2685.25</v>
      </c>
      <c r="Q54" s="93">
        <f>B54/P54</f>
        <v>9.0792291220556751E-2</v>
      </c>
    </row>
    <row ht="17" r="55" spans="1:19">
      <c r="A55" s="50"/>
      <c r="B55" s="51"/>
      <c r="C55" s="51"/>
      <c r="D55" s="51"/>
      <c r="E55" s="51"/>
      <c r="F55" s="51"/>
      <c r="G55" s="51"/>
      <c r="H55" s="51"/>
      <c r="I55" s="51"/>
      <c r="J55" s="51"/>
      <c r="K55" s="52"/>
      <c r="L55" s="53"/>
      <c r="M55" s="52"/>
      <c r="N55" s="53"/>
      <c r="O55" s="95"/>
      <c r="P55" s="52"/>
      <c r="Q55" s="53"/>
    </row>
    <row ht="17" r="56" spans="1:19">
      <c r="A56" s="50" t="s">
        <v>56</v>
      </c>
      <c r="B56" s="51">
        <f>Kundenjobs!BB56</f>
        <v>153.25</v>
      </c>
      <c r="C56" s="51">
        <f>Pitch_Neugeschäft!$BB56</f>
        <v>7.5</v>
      </c>
      <c r="D56" s="51">
        <f>'Keine Arbeit'!$BB56</f>
        <v>7</v>
      </c>
      <c r="E56" s="51">
        <f>'Interne Jobs'!$BB56</f>
        <v>437.75</v>
      </c>
      <c r="F56" s="51">
        <f>Urlaub!$BB56</f>
        <v>48</v>
      </c>
      <c r="G56" s="51">
        <f>Krankheit!$BB56</f>
        <v>56</v>
      </c>
      <c r="H56" s="51">
        <f>Feiertage!$BB56</f>
        <v>48</v>
      </c>
      <c r="I56" s="51">
        <f>Überstundenabbau!$BB56</f>
        <v>0</v>
      </c>
      <c r="J56" s="51">
        <f>SUM(B56:I56)</f>
        <v>757.5</v>
      </c>
      <c r="K56" s="52">
        <f>sollStunden!D56</f>
        <v>920</v>
      </c>
      <c r="L56" s="53">
        <f>B56/K56</f>
        <v>0.16657608695652174</v>
      </c>
      <c r="M56" s="52">
        <f>K56-F56-G56-H56</f>
        <v>768</v>
      </c>
      <c r="N56" s="53">
        <f>B56/M56</f>
        <v>0.19954427083333334</v>
      </c>
      <c r="O56" s="95">
        <f>J56-K56</f>
        <v>-162.5</v>
      </c>
      <c r="P56" s="52">
        <f>J56-F56-G56-H56</f>
        <v>605.5</v>
      </c>
      <c r="Q56" s="53">
        <f>B56/P56</f>
        <v>0.25309661436829067</v>
      </c>
    </row>
    <row ht="17" r="57" spans="1:19">
      <c r="A57" s="50" t="s">
        <v>17</v>
      </c>
      <c r="B57" s="51">
        <f>Kundenjobs!BB57</f>
        <v>180</v>
      </c>
      <c r="C57" s="51">
        <f>Pitch_Neugeschäft!$BB57</f>
        <v>0</v>
      </c>
      <c r="D57" s="51">
        <f>'Keine Arbeit'!$BB57</f>
        <v>0</v>
      </c>
      <c r="E57" s="51">
        <f>'Interne Jobs'!$BB57</f>
        <v>109.5</v>
      </c>
      <c r="F57" s="51">
        <f>Urlaub!$BB57</f>
        <v>0</v>
      </c>
      <c r="G57" s="51">
        <f>Krankheit!$BB57</f>
        <v>0</v>
      </c>
      <c r="H57" s="51">
        <f>Feiertage!$BB57</f>
        <v>20</v>
      </c>
      <c r="I57" s="51">
        <f>Überstundenabbau!$BB57</f>
        <v>0</v>
      </c>
      <c r="J57" s="51">
        <f>SUM(B57:I57)</f>
        <v>309.5</v>
      </c>
      <c r="K57" s="52">
        <f>sollStunden!D57</f>
        <v>460</v>
      </c>
      <c r="L57" s="53">
        <f>B57/K57</f>
        <v>0.39130434782608697</v>
      </c>
      <c r="M57" s="52">
        <f>K57-F57-H57-G57</f>
        <v>440</v>
      </c>
      <c r="N57" s="53">
        <f>B57/M57</f>
        <v>0.40909090909090912</v>
      </c>
      <c r="O57" s="95">
        <f>J57-K57</f>
        <v>-150.5</v>
      </c>
      <c r="P57" s="52">
        <f>J57-F57-G57-H57</f>
        <v>289.5</v>
      </c>
      <c r="Q57" s="53">
        <f>B57/P57</f>
        <v>0.62176165803108807</v>
      </c>
    </row>
    <row r="58" spans="1:19">
      <c r="A58" s="54" t="s">
        <v>18</v>
      </c>
      <c r="B58" s="73">
        <f t="shared" ref="B58:K58" si="21">SUM(B56:B57)</f>
        <v>333.25</v>
      </c>
      <c r="C58" s="73">
        <f t="shared" si="21"/>
        <v>7.5</v>
      </c>
      <c r="D58" s="73">
        <f t="shared" si="21"/>
        <v>7</v>
      </c>
      <c r="E58" s="73">
        <f t="shared" si="21"/>
        <v>547.25</v>
      </c>
      <c r="F58" s="73">
        <f t="shared" si="21"/>
        <v>48</v>
      </c>
      <c r="G58" s="73">
        <f t="shared" si="21"/>
        <v>56</v>
      </c>
      <c r="H58" s="73">
        <f t="shared" si="21"/>
        <v>68</v>
      </c>
      <c r="I58" s="73">
        <f t="shared" si="21"/>
        <v>0</v>
      </c>
      <c r="J58" s="73">
        <f t="shared" si="21"/>
        <v>1067</v>
      </c>
      <c r="K58" s="56">
        <f t="shared" si="21"/>
        <v>1380</v>
      </c>
      <c r="L58" s="57">
        <f>B58/K58</f>
        <v>0.24148550724637682</v>
      </c>
      <c r="M58" s="56">
        <f>SUM(M56:M57)</f>
        <v>1208</v>
      </c>
      <c r="N58" s="57">
        <f>B58/M58</f>
        <v>0.27586920529801323</v>
      </c>
      <c r="O58" s="88">
        <f>J58-K58</f>
        <v>-313</v>
      </c>
      <c r="P58" s="56">
        <f>SUM(P56:P57)</f>
        <v>895</v>
      </c>
      <c r="Q58" s="93">
        <f>B58/P58</f>
        <v>0.37234636871508381</v>
      </c>
    </row>
    <row ht="17" r="59" spans="1:19">
      <c r="A59" s="50"/>
      <c r="B59" s="51"/>
      <c r="J59" s="71"/>
      <c r="K59" s="51"/>
      <c r="L59" s="71"/>
      <c r="N59" s="71"/>
      <c r="O59" s="95"/>
      <c r="P59" s="101"/>
      <c r="Q59" s="71"/>
    </row>
    <row ht="17" r="60" spans="1:19">
      <c r="A60" s="50" t="s">
        <v>59</v>
      </c>
      <c r="B60" s="51">
        <f>Kundenjobs!BB60</f>
        <v>536.5</v>
      </c>
      <c r="C60" s="51">
        <f>Pitch_Neugeschäft!$BB60</f>
        <v>40</v>
      </c>
      <c r="D60" s="51">
        <f>'Keine Arbeit'!$BB60</f>
        <v>0</v>
      </c>
      <c r="E60" s="51">
        <f>'Interne Jobs'!$BB60</f>
        <v>250.5</v>
      </c>
      <c r="F60" s="51">
        <f>Urlaub!$BB60</f>
        <v>123.5</v>
      </c>
      <c r="G60" s="51">
        <f>Krankheit!$BB60</f>
        <v>7</v>
      </c>
      <c r="H60" s="51">
        <f>Feiertage!$BB60</f>
        <v>42</v>
      </c>
      <c r="I60" s="51">
        <f>Überstundenabbau!$BB60</f>
        <v>7</v>
      </c>
      <c r="J60" s="51">
        <f t="shared" ref="J60:J65" si="22">SUM(B60:I60)</f>
        <v>1006.5</v>
      </c>
      <c r="K60" s="52">
        <f>sollStunden!D60</f>
        <v>805</v>
      </c>
      <c r="L60" s="53">
        <f t="shared" ref="L60:L66" si="23">B60/K60</f>
        <v>0.66645962732919251</v>
      </c>
      <c r="M60" s="51">
        <f t="shared" ref="M60:M65" si="24">K60-F60-G60-H60</f>
        <v>632.5</v>
      </c>
      <c r="N60" s="53">
        <f t="shared" ref="N60:N66" si="25">B60/M60</f>
        <v>0.84822134387351777</v>
      </c>
      <c r="O60" s="95">
        <f t="shared" ref="O60:O66" si="26">J60-K60</f>
        <v>201.5</v>
      </c>
      <c r="P60" s="51">
        <f t="shared" ref="P60:P65" si="27">J60-F60-G60-H60</f>
        <v>834</v>
      </c>
      <c r="Q60" s="53">
        <f t="shared" ref="Q60:Q66" si="28">B60/P60</f>
        <v>0.64328537170263789</v>
      </c>
    </row>
    <row ht="17" r="61" spans="1:19">
      <c r="A61" s="121" t="s">
        <v>65</v>
      </c>
      <c r="B61" s="51">
        <f>Kundenjobs!BB61</f>
        <v>446</v>
      </c>
      <c r="C61" s="51">
        <f>Pitch_Neugeschäft!$BB61</f>
        <v>0</v>
      </c>
      <c r="D61" s="51">
        <f>'Keine Arbeit'!$BB61</f>
        <v>0</v>
      </c>
      <c r="E61" s="51">
        <f>'Interne Jobs'!$BB61</f>
        <v>0</v>
      </c>
      <c r="F61" s="51">
        <f>Urlaub!$BB61</f>
        <v>0</v>
      </c>
      <c r="G61" s="51">
        <f>Krankheit!$BB61</f>
        <v>0</v>
      </c>
      <c r="H61" s="51">
        <f>Feiertage!$BB61</f>
        <v>0</v>
      </c>
      <c r="I61" s="51">
        <f>Überstundenabbau!$BB61</f>
        <v>0</v>
      </c>
      <c r="J61" s="51">
        <f t="shared" si="22"/>
        <v>446</v>
      </c>
      <c r="K61" s="52">
        <f>sollStunden!D61</f>
        <v>480</v>
      </c>
      <c r="L61" s="53">
        <f t="shared" si="23"/>
        <v>0.9291666666666667</v>
      </c>
      <c r="M61" s="51">
        <f t="shared" si="24"/>
        <v>480</v>
      </c>
      <c r="N61" s="53">
        <f t="shared" si="25"/>
        <v>0.9291666666666667</v>
      </c>
      <c r="O61" s="95">
        <f t="shared" si="26"/>
        <v>-34</v>
      </c>
      <c r="P61" s="51">
        <f t="shared" si="27"/>
        <v>446</v>
      </c>
      <c r="Q61" s="53">
        <f t="shared" si="28"/>
        <v>1</v>
      </c>
    </row>
    <row ht="17" r="62" spans="1:19">
      <c r="A62" s="121" t="s">
        <v>66</v>
      </c>
      <c r="B62" s="51">
        <f>Kundenjobs!BB62</f>
        <v>305.25</v>
      </c>
      <c r="C62" s="51">
        <f>Pitch_Neugeschäft!$BB62</f>
        <v>0</v>
      </c>
      <c r="D62" s="51">
        <f>'Keine Arbeit'!$BB62</f>
        <v>0</v>
      </c>
      <c r="E62" s="51">
        <f>'Interne Jobs'!$BB62</f>
        <v>0</v>
      </c>
      <c r="F62" s="51">
        <f>Urlaub!$BB62</f>
        <v>0</v>
      </c>
      <c r="G62" s="51">
        <f>Krankheit!$BB62</f>
        <v>0</v>
      </c>
      <c r="H62" s="51">
        <f>Feiertage!$BB62</f>
        <v>0</v>
      </c>
      <c r="I62" s="51">
        <f>Überstundenabbau!$BB62</f>
        <v>0</v>
      </c>
      <c r="J62" s="51">
        <f t="shared" si="22"/>
        <v>305.25</v>
      </c>
      <c r="K62" s="52">
        <f>sollStunden!D62</f>
        <v>400</v>
      </c>
      <c r="L62" s="53">
        <f t="shared" si="23"/>
        <v>0.76312500000000005</v>
      </c>
      <c r="M62" s="51">
        <f t="shared" si="24"/>
        <v>400</v>
      </c>
      <c r="N62" s="53">
        <f t="shared" si="25"/>
        <v>0.76312500000000005</v>
      </c>
      <c r="O62" s="95">
        <f t="shared" si="26"/>
        <v>-94.75</v>
      </c>
      <c r="P62" s="51">
        <f t="shared" si="27"/>
        <v>305.25</v>
      </c>
      <c r="Q62" s="53">
        <f t="shared" si="28"/>
        <v>1</v>
      </c>
    </row>
    <row ht="17" r="63" spans="1:19">
      <c r="A63" s="50" t="s">
        <v>52</v>
      </c>
      <c r="B63" s="51">
        <f>Kundenjobs!BB63</f>
        <v>282</v>
      </c>
      <c r="C63" s="51">
        <f>Pitch_Neugeschäft!$BB63</f>
        <v>0</v>
      </c>
      <c r="D63" s="51">
        <f>'Keine Arbeit'!$BB63</f>
        <v>5.5</v>
      </c>
      <c r="E63" s="51">
        <f>'Interne Jobs'!$BB63</f>
        <v>120.5</v>
      </c>
      <c r="F63" s="51">
        <f>Urlaub!$BB63</f>
        <v>72</v>
      </c>
      <c r="G63" s="51">
        <f>Krankheit!$BB63</f>
        <v>18</v>
      </c>
      <c r="H63" s="51">
        <f>Feiertage!$BB63</f>
        <v>16</v>
      </c>
      <c r="I63" s="51">
        <f>Überstundenabbau!$BB63</f>
        <v>0</v>
      </c>
      <c r="J63" s="51">
        <f t="shared" si="22"/>
        <v>514</v>
      </c>
      <c r="K63" s="52">
        <f>sollStunden!D63</f>
        <v>480</v>
      </c>
      <c r="L63" s="53">
        <f t="shared" si="23"/>
        <v>0.58750000000000002</v>
      </c>
      <c r="M63" s="51">
        <f t="shared" si="24"/>
        <v>374</v>
      </c>
      <c r="N63" s="53">
        <f t="shared" si="25"/>
        <v>0.75401069518716579</v>
      </c>
      <c r="O63" s="95">
        <f t="shared" si="26"/>
        <v>34</v>
      </c>
      <c r="P63" s="51">
        <f t="shared" si="27"/>
        <v>408</v>
      </c>
      <c r="Q63" s="53">
        <f t="shared" si="28"/>
        <v>0.69117647058823528</v>
      </c>
    </row>
    <row ht="17" r="64" spans="1:19">
      <c r="A64" s="50" t="s">
        <v>53</v>
      </c>
      <c r="B64" s="51">
        <f>Kundenjobs!BB64</f>
        <v>368.25</v>
      </c>
      <c r="C64" s="51">
        <f>Pitch_Neugeschäft!$BB64</f>
        <v>0</v>
      </c>
      <c r="D64" s="51">
        <f>'Keine Arbeit'!$BB64</f>
        <v>5.5</v>
      </c>
      <c r="E64" s="51">
        <f>'Interne Jobs'!$BB64</f>
        <v>254.75</v>
      </c>
      <c r="F64" s="51">
        <f>Urlaub!$BB64</f>
        <v>45</v>
      </c>
      <c r="G64" s="51">
        <f>Krankheit!$BB64</f>
        <v>10</v>
      </c>
      <c r="H64" s="51">
        <f>Feiertage!$BB64</f>
        <v>30</v>
      </c>
      <c r="I64" s="51">
        <f>Überstundenabbau!$BB64</f>
        <v>0</v>
      </c>
      <c r="J64" s="51">
        <f t="shared" si="22"/>
        <v>713.5</v>
      </c>
      <c r="K64" s="52">
        <f>sollStunden!D64</f>
        <v>575</v>
      </c>
      <c r="L64" s="53">
        <f t="shared" si="23"/>
        <v>0.64043478260869569</v>
      </c>
      <c r="M64" s="51">
        <f t="shared" si="24"/>
        <v>490</v>
      </c>
      <c r="N64" s="53">
        <f t="shared" si="25"/>
        <v>0.75153061224489792</v>
      </c>
      <c r="O64" s="95">
        <f t="shared" si="26"/>
        <v>138.5</v>
      </c>
      <c r="P64" s="51">
        <f t="shared" si="27"/>
        <v>628.5</v>
      </c>
      <c r="Q64" s="53">
        <f t="shared" si="28"/>
        <v>0.58591885441527447</v>
      </c>
    </row>
    <row ht="18" r="65" spans="1:17" thickBot="true">
      <c r="A65" s="50" t="s">
        <v>54</v>
      </c>
      <c r="B65" s="51">
        <f>Kundenjobs!BB65</f>
        <v>778</v>
      </c>
      <c r="C65" s="51">
        <f>Pitch_Neugeschäft!$BB65</f>
        <v>16.5</v>
      </c>
      <c r="D65" s="51">
        <f>'Keine Arbeit'!$BB65</f>
        <v>28</v>
      </c>
      <c r="E65" s="51">
        <f>'Interne Jobs'!$BB65</f>
        <v>209.5</v>
      </c>
      <c r="F65" s="51">
        <f>Urlaub!$BB65</f>
        <v>72</v>
      </c>
      <c r="G65" s="51">
        <f>Krankheit!$BB65</f>
        <v>11</v>
      </c>
      <c r="H65" s="51">
        <f>Feiertage!$BB65</f>
        <v>48</v>
      </c>
      <c r="I65" s="51">
        <f>Überstundenabbau!$BB65</f>
        <v>8</v>
      </c>
      <c r="J65" s="51">
        <f t="shared" si="22"/>
        <v>1171</v>
      </c>
      <c r="K65" s="52">
        <f>sollStunden!D65</f>
        <v>920</v>
      </c>
      <c r="L65" s="53">
        <f t="shared" si="23"/>
        <v>0.84565217391304348</v>
      </c>
      <c r="M65" s="51">
        <f t="shared" si="24"/>
        <v>789</v>
      </c>
      <c r="N65" s="53">
        <f t="shared" si="25"/>
        <v>0.98605830164765529</v>
      </c>
      <c r="O65" s="95">
        <f t="shared" si="26"/>
        <v>251</v>
      </c>
      <c r="P65" s="51">
        <f t="shared" si="27"/>
        <v>1040</v>
      </c>
      <c r="Q65" s="53">
        <f t="shared" si="28"/>
        <v>0.74807692307692308</v>
      </c>
    </row>
    <row ht="12" r="66" spans="1:17" thickBot="true">
      <c r="A66" s="54" t="s">
        <v>55</v>
      </c>
      <c r="B66" s="73">
        <f t="shared" ref="B66:K66" si="29">SUM(B60:B65)</f>
        <v>2716</v>
      </c>
      <c r="C66" s="73">
        <f t="shared" si="29"/>
        <v>56.5</v>
      </c>
      <c r="D66" s="73">
        <f t="shared" si="29"/>
        <v>39</v>
      </c>
      <c r="E66" s="73">
        <f t="shared" si="29"/>
        <v>835.25</v>
      </c>
      <c r="F66" s="73">
        <f t="shared" si="29"/>
        <v>312.5</v>
      </c>
      <c r="G66" s="73">
        <f t="shared" si="29"/>
        <v>46</v>
      </c>
      <c r="H66" s="73">
        <f t="shared" si="29"/>
        <v>136</v>
      </c>
      <c r="I66" s="73">
        <f t="shared" si="29"/>
        <v>15</v>
      </c>
      <c r="J66" s="73">
        <f t="shared" si="29"/>
        <v>4156.25</v>
      </c>
      <c r="K66" s="74">
        <f t="shared" si="29"/>
        <v>3660</v>
      </c>
      <c r="L66" s="57">
        <f t="shared" si="23"/>
        <v>0.74207650273224046</v>
      </c>
      <c r="M66" s="74">
        <f>SUM(M60:M65)</f>
        <v>3165.5</v>
      </c>
      <c r="N66" s="75">
        <f t="shared" si="25"/>
        <v>0.85800031590586001</v>
      </c>
      <c r="O66" s="98">
        <f t="shared" si="26"/>
        <v>496.25</v>
      </c>
      <c r="P66" s="66">
        <f>SUM(P60:P65)</f>
        <v>3661.75</v>
      </c>
      <c r="Q66" s="76">
        <f t="shared" si="28"/>
        <v>0.74172185430463577</v>
      </c>
    </row>
    <row ht="18" r="67" spans="1:17" thickBot="true">
      <c r="A67" s="50"/>
    </row>
    <row ht="13" r="68" spans="1:17" thickBot="true">
      <c r="A68" s="102" t="s">
        <v>40</v>
      </c>
      <c r="B68" s="103">
        <f t="shared" ref="B68:Q68" si="30">B66+B58+B54+B49</f>
        <v>17217.36</v>
      </c>
      <c r="C68" s="103">
        <f t="shared" si="30"/>
        <v>1521</v>
      </c>
      <c r="D68" s="103">
        <f t="shared" si="30"/>
        <v>1690.45</v>
      </c>
      <c r="E68" s="103">
        <f t="shared" si="30"/>
        <v>9329.68</v>
      </c>
      <c r="F68" s="103">
        <f t="shared" si="30"/>
        <v>3226.25</v>
      </c>
      <c r="G68" s="103">
        <f t="shared" si="30"/>
        <v>1087.5</v>
      </c>
      <c r="H68" s="103">
        <f t="shared" si="30"/>
        <v>1469.25</v>
      </c>
      <c r="I68" s="103">
        <f t="shared" si="30"/>
        <v>93.5</v>
      </c>
      <c r="J68" s="103">
        <f t="shared" si="30"/>
        <v>35634.990000000005</v>
      </c>
      <c r="K68" s="103">
        <f t="shared" si="30"/>
        <v>31926.5</v>
      </c>
      <c r="L68" s="103">
        <f t="shared" si="30"/>
        <v>1.6498865068544024</v>
      </c>
      <c r="M68" s="103">
        <f t="shared" si="30"/>
        <v>26143.5</v>
      </c>
      <c r="N68" s="103">
        <f t="shared" si="30"/>
        <v>1.9588089171995531</v>
      </c>
      <c r="O68" s="103">
        <f t="shared" si="30"/>
        <v>3708.4900000000016</v>
      </c>
      <c r="P68" s="103">
        <f t="shared" si="30"/>
        <v>29851.99</v>
      </c>
      <c r="Q68" s="104">
        <f t="shared" si="30"/>
        <v>1.8207081992680008</v>
      </c>
    </row>
  </sheetData>
  <mergeCells count="4">
    <mergeCell ref="B4:I4"/>
    <mergeCell ref="K4:L4"/>
    <mergeCell ref="M4:N4"/>
    <mergeCell ref="P4:Q4"/>
  </mergeCells>
  <phoneticPr fontId="12" type="noConversion"/>
  <pageMargins bottom="1" footer="0.5" header="0.5" left="0.7500000000000001" right="0.7500000000000001" top="1"/>
  <pageSetup orientation="landscape" paperSize="8" scale="90"/>
  <colBreaks count="1" manualBreakCount="1">
    <brk id="17" max="1048575" man="true"/>
  </col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CQ74"/>
  <sheetViews>
    <sheetView topLeftCell="A16" workbookViewId="0">
      <selection activeCell="H32" sqref="H32"/>
    </sheetView>
  </sheetViews>
  <sheetFormatPr baseColWidth="10" defaultRowHeight="16"/>
  <cols>
    <col bestFit="true" collapsed="false" customWidth="true" hidden="false" max="1" min="1" style="78" width="29.5"/>
    <col bestFit="true" collapsed="false" customWidth="true" hidden="false" max="2" min="2" style="78" width="12"/>
    <col collapsed="false" hidden="false" max="4" min="3" style="78" width="10.83203125"/>
  </cols>
  <sheetData>
    <row r="1" spans="1:5">
      <c r="A1" s="1" t="s">
        <v>31</v>
      </c>
    </row>
    <row r="2"/>
    <row r="3" spans="1:5">
      <c r="A3" s="1" t="s">
        <v>1</v>
      </c>
    </row>
    <row r="4" spans="1:5">
      <c r="A4" t="s">
        <v>60</v>
      </c>
      <c r="B4" s="78" t="s">
        <v>96</v>
      </c>
      <c r="D4" s="78" t="s">
        <v>21</v>
      </c>
    </row>
    <row r="5" spans="1:5">
      <c r="B5" s="78" t="s">
        <v>33</v>
      </c>
      <c r="C5" s="78" t="s">
        <v>34</v>
      </c>
      <c r="D5" s="78" t="s">
        <v>35</v>
      </c>
    </row>
    <row r="6" spans="1:5">
      <c r="A6" s="2" t="s">
        <v>2</v>
      </c>
      <c r="B6" s="79"/>
      <c r="C6" s="79"/>
      <c r="D6" s="80"/>
    </row>
    <row r="7" spans="1:5">
      <c r="A7" s="4"/>
    </row>
    <row ht="25" r="8" spans="1:5">
      <c r="A8" s="5" t="s">
        <v>41</v>
      </c>
      <c r="B8" s="83">
        <v>23</v>
      </c>
      <c r="C8" s="83">
        <v>40</v>
      </c>
      <c r="D8" s="83">
        <f>B8*C8</f>
        <v>920</v>
      </c>
    </row>
    <row ht="25" r="9" spans="1:5">
      <c r="A9" s="5" t="s">
        <v>104</v>
      </c>
      <c r="B9" s="83">
        <v>23</v>
      </c>
      <c r="C9" s="83">
        <v>40</v>
      </c>
      <c r="D9" s="78">
        <f>B9*C9</f>
        <v>920</v>
      </c>
    </row>
    <row r="10" spans="1:5">
      <c r="A10" s="33" t="s">
        <v>5</v>
      </c>
      <c r="B10" s="33"/>
      <c r="C10" s="33"/>
      <c r="D10" s="34">
        <f>SUM(D9)</f>
        <v>920</v>
      </c>
      <c r="E10" s="1"/>
    </row>
    <row ht="25" r="11" spans="1:5">
      <c r="A11" s="5"/>
      <c r="B11" s="83"/>
      <c r="C11" s="83"/>
    </row>
    <row ht="25" r="12" spans="1:5">
      <c r="A12" s="5" t="s">
        <v>105</v>
      </c>
      <c r="B12" s="83">
        <v>23</v>
      </c>
      <c r="C12" s="83">
        <v>40</v>
      </c>
      <c r="D12" s="81">
        <f t="shared" ref="D12:D22" si="0">B12*C12</f>
        <v>920</v>
      </c>
    </row>
    <row ht="25" r="13" spans="1:5">
      <c r="A13" s="122" t="s">
        <v>63</v>
      </c>
      <c r="B13" s="83">
        <v>5</v>
      </c>
      <c r="C13" s="83">
        <v>40</v>
      </c>
      <c r="D13" s="81">
        <f t="shared" si="0"/>
        <v>200</v>
      </c>
    </row>
    <row ht="25" r="14" spans="1:5">
      <c r="A14" s="5" t="s">
        <v>106</v>
      </c>
      <c r="B14" s="83">
        <v>23</v>
      </c>
      <c r="C14" s="83">
        <v>40</v>
      </c>
      <c r="D14" s="81">
        <f t="shared" si="0"/>
        <v>920</v>
      </c>
    </row>
    <row ht="25" r="15" spans="1:5">
      <c r="A15" s="5" t="s">
        <v>107</v>
      </c>
      <c r="B15" s="83">
        <v>23</v>
      </c>
      <c r="C15" s="83">
        <v>40</v>
      </c>
      <c r="D15" s="81">
        <f t="shared" si="0"/>
        <v>920</v>
      </c>
    </row>
    <row ht="25" r="16" spans="1:5">
      <c r="A16" s="5" t="s">
        <v>108</v>
      </c>
      <c r="B16" s="83">
        <v>23</v>
      </c>
      <c r="C16" s="83">
        <v>40</v>
      </c>
      <c r="D16" s="81">
        <f t="shared" si="0"/>
        <v>920</v>
      </c>
    </row>
    <row ht="25" r="17" spans="1:5">
      <c r="A17" s="5" t="s">
        <v>43</v>
      </c>
      <c r="B17" s="83">
        <v>23</v>
      </c>
      <c r="C17" s="83">
        <v>40</v>
      </c>
      <c r="D17" s="81">
        <f t="shared" si="0"/>
        <v>920</v>
      </c>
    </row>
    <row ht="25" r="18" spans="1:5">
      <c r="A18" s="129" t="s">
        <v>42</v>
      </c>
      <c r="B18" s="128">
        <v>18</v>
      </c>
      <c r="C18" s="128">
        <v>40</v>
      </c>
      <c r="D18" s="130">
        <f t="shared" si="0"/>
        <v>720</v>
      </c>
    </row>
    <row ht="25" r="19" spans="1:5">
      <c r="A19" s="5" t="s">
        <v>44</v>
      </c>
      <c r="B19" s="83">
        <v>23</v>
      </c>
      <c r="C19" s="83">
        <v>40</v>
      </c>
      <c r="D19" s="81">
        <f t="shared" si="0"/>
        <v>920</v>
      </c>
    </row>
    <row ht="25" r="20" spans="1:5">
      <c r="A20" s="5" t="s">
        <v>51</v>
      </c>
      <c r="B20" s="83">
        <v>23</v>
      </c>
      <c r="C20" s="83">
        <v>40</v>
      </c>
      <c r="D20" s="81">
        <f t="shared" si="0"/>
        <v>920</v>
      </c>
    </row>
    <row ht="25" r="21" spans="1:5">
      <c r="A21" s="5" t="s">
        <v>109</v>
      </c>
      <c r="B21" s="83">
        <v>23</v>
      </c>
      <c r="C21" s="83">
        <v>30</v>
      </c>
      <c r="D21" s="81">
        <f t="shared" si="0"/>
        <v>690</v>
      </c>
    </row>
    <row ht="25" r="22" spans="1:5">
      <c r="A22" s="5" t="s">
        <v>46</v>
      </c>
      <c r="B22" s="83">
        <v>23</v>
      </c>
      <c r="C22" s="83">
        <v>40</v>
      </c>
      <c r="D22" s="81">
        <f t="shared" si="0"/>
        <v>920</v>
      </c>
    </row>
    <row r="23" spans="1:5">
      <c r="A23" s="33" t="s">
        <v>6</v>
      </c>
      <c r="B23" s="33"/>
      <c r="C23" s="33"/>
      <c r="D23" s="7">
        <f>SUM(D12:D22)</f>
        <v>8970</v>
      </c>
    </row>
    <row r="24" spans="1:5">
      <c r="A24" s="11"/>
      <c r="B24" s="83"/>
      <c r="C24" s="83"/>
      <c r="D24" s="83"/>
    </row>
    <row ht="25" r="25" spans="1:5">
      <c r="A25" s="32" t="s">
        <v>58</v>
      </c>
      <c r="B25" s="83">
        <v>23</v>
      </c>
      <c r="C25" s="83">
        <v>32</v>
      </c>
      <c r="D25" s="83">
        <f t="shared" ref="D25:D35" si="1">B25*C25</f>
        <v>736</v>
      </c>
    </row>
    <row customHeight="true" ht="16" r="26" spans="1:5">
      <c r="A26" s="5" t="s">
        <v>110</v>
      </c>
      <c r="B26" s="83">
        <v>23</v>
      </c>
      <c r="C26" s="83">
        <v>40</v>
      </c>
      <c r="D26" s="83">
        <f t="shared" si="1"/>
        <v>920</v>
      </c>
      <c r="E26" s="1"/>
    </row>
    <row ht="25" r="27" spans="1:5">
      <c r="A27" s="5" t="s">
        <v>111</v>
      </c>
      <c r="B27" s="83">
        <v>23</v>
      </c>
      <c r="C27" s="85">
        <v>40</v>
      </c>
      <c r="D27" s="83">
        <f t="shared" si="1"/>
        <v>920</v>
      </c>
    </row>
    <row ht="25" r="28" spans="1:5">
      <c r="A28" s="5" t="s">
        <v>61</v>
      </c>
      <c r="B28" s="83">
        <v>23</v>
      </c>
      <c r="C28" s="85">
        <v>40</v>
      </c>
      <c r="D28" s="83">
        <f t="shared" si="1"/>
        <v>920</v>
      </c>
    </row>
    <row ht="25" r="29" spans="1:5">
      <c r="A29" s="5" t="s">
        <v>57</v>
      </c>
      <c r="B29" s="83">
        <v>23</v>
      </c>
      <c r="C29" s="85">
        <v>30</v>
      </c>
      <c r="D29" s="83">
        <f t="shared" si="1"/>
        <v>690</v>
      </c>
    </row>
    <row ht="25" r="30" spans="1:5">
      <c r="A30" s="36" t="s">
        <v>47</v>
      </c>
      <c r="B30" s="83">
        <v>23</v>
      </c>
      <c r="C30" s="85">
        <v>40</v>
      </c>
      <c r="D30" s="83">
        <f t="shared" si="1"/>
        <v>920</v>
      </c>
    </row>
    <row ht="25" r="31" spans="1:5">
      <c r="A31" s="5" t="s">
        <v>120</v>
      </c>
      <c r="B31" s="83">
        <v>23</v>
      </c>
      <c r="C31" s="85">
        <v>40</v>
      </c>
      <c r="D31" s="83">
        <f t="shared" si="1"/>
        <v>920</v>
      </c>
    </row>
    <row ht="25" r="32" spans="1:5">
      <c r="A32" s="5" t="s">
        <v>50</v>
      </c>
      <c r="B32" s="83">
        <v>23</v>
      </c>
      <c r="C32" s="85">
        <v>40</v>
      </c>
      <c r="D32" s="83">
        <f t="shared" si="1"/>
        <v>920</v>
      </c>
    </row>
    <row ht="25" r="33" spans="1:4">
      <c r="A33" s="5" t="s">
        <v>113</v>
      </c>
      <c r="B33" s="83">
        <v>23</v>
      </c>
      <c r="C33" s="85">
        <v>40</v>
      </c>
      <c r="D33" s="83">
        <f t="shared" si="1"/>
        <v>920</v>
      </c>
    </row>
    <row ht="25" r="34" spans="1:4">
      <c r="A34" s="9" t="s">
        <v>114</v>
      </c>
      <c r="B34" s="83">
        <v>23</v>
      </c>
      <c r="C34" s="85">
        <v>40</v>
      </c>
      <c r="D34" s="83">
        <f t="shared" si="1"/>
        <v>920</v>
      </c>
    </row>
    <row ht="25" r="35" spans="1:4">
      <c r="A35" s="9" t="s">
        <v>48</v>
      </c>
      <c r="B35" s="83">
        <v>23</v>
      </c>
      <c r="C35" s="85">
        <v>40</v>
      </c>
      <c r="D35" s="83">
        <f t="shared" si="1"/>
        <v>920</v>
      </c>
    </row>
    <row ht="25" r="36" spans="1:4">
      <c r="A36" s="33" t="s">
        <v>7</v>
      </c>
      <c r="B36" s="100"/>
      <c r="C36" s="33"/>
      <c r="D36" s="7">
        <f>SUM(D26:D35)</f>
        <v>8970</v>
      </c>
    </row>
    <row ht="25" r="37" spans="1:4">
      <c r="A37" s="5"/>
      <c r="B37" s="83"/>
      <c r="C37" s="85"/>
      <c r="D37" s="83"/>
    </row>
    <row ht="25" r="38" spans="1:4">
      <c r="A38" s="129" t="s">
        <v>115</v>
      </c>
      <c r="B38" s="83">
        <v>16</v>
      </c>
      <c r="C38" s="85">
        <v>40</v>
      </c>
      <c r="D38" s="83">
        <f>B38*C38</f>
        <v>640</v>
      </c>
    </row>
    <row r="39" spans="1:4">
      <c r="A39" s="33" t="s">
        <v>8</v>
      </c>
      <c r="B39" s="33"/>
      <c r="C39" s="33"/>
      <c r="D39" s="7">
        <f>D38</f>
        <v>640</v>
      </c>
    </row>
    <row ht="25" r="40" spans="1:4">
      <c r="A40" s="5"/>
      <c r="B40" s="84"/>
      <c r="C40" s="84"/>
      <c r="D40" s="84"/>
    </row>
    <row ht="25" r="41" spans="1:4">
      <c r="A41" s="5" t="s">
        <v>116</v>
      </c>
      <c r="B41" s="83">
        <v>23</v>
      </c>
      <c r="C41" s="83">
        <v>32.5</v>
      </c>
      <c r="D41" s="83">
        <f t="shared" ref="D41:D46" si="2">B41*C41</f>
        <v>747.5</v>
      </c>
    </row>
    <row ht="25" r="42" spans="1:4">
      <c r="A42" s="5" t="s">
        <v>117</v>
      </c>
      <c r="B42" s="83">
        <v>23</v>
      </c>
      <c r="C42" s="85">
        <v>32</v>
      </c>
      <c r="D42" s="83">
        <f t="shared" si="2"/>
        <v>736</v>
      </c>
    </row>
    <row ht="25" r="43" spans="1:4">
      <c r="A43" s="5" t="s">
        <v>100</v>
      </c>
      <c r="B43" s="83">
        <v>23</v>
      </c>
      <c r="C43" s="85">
        <v>40</v>
      </c>
      <c r="D43" s="83">
        <f t="shared" si="2"/>
        <v>920</v>
      </c>
    </row>
    <row ht="25" r="44" spans="1:4">
      <c r="A44" s="5" t="s">
        <v>118</v>
      </c>
      <c r="B44" s="83">
        <v>23</v>
      </c>
      <c r="C44" s="83">
        <v>28</v>
      </c>
      <c r="D44" s="83">
        <f t="shared" si="2"/>
        <v>644</v>
      </c>
    </row>
    <row ht="25" r="45" spans="1:4">
      <c r="A45" s="127" t="s">
        <v>64</v>
      </c>
      <c r="B45" s="128">
        <v>9</v>
      </c>
      <c r="C45" s="128">
        <v>40</v>
      </c>
      <c r="D45" s="128">
        <f t="shared" si="2"/>
        <v>360</v>
      </c>
    </row>
    <row ht="25" r="46" spans="1:4">
      <c r="A46" s="5" t="s">
        <v>119</v>
      </c>
      <c r="B46" s="83">
        <v>23</v>
      </c>
      <c r="C46" s="83">
        <v>25</v>
      </c>
      <c r="D46" s="83">
        <f t="shared" si="2"/>
        <v>575</v>
      </c>
    </row>
    <row r="47" spans="1:4">
      <c r="A47" s="33" t="s">
        <v>9</v>
      </c>
      <c r="B47" s="33"/>
      <c r="C47" s="33"/>
      <c r="D47" s="7">
        <f>SUM(D41:D46)</f>
        <v>3982.5</v>
      </c>
    </row>
    <row ht="26" r="48" spans="1:4" thickBot="true">
      <c r="A48" s="5"/>
      <c r="B48" s="83"/>
      <c r="C48" s="85"/>
      <c r="D48" s="83"/>
    </row>
    <row ht="17" r="49" spans="1:95" thickBot="true">
      <c r="A49" s="82" t="s">
        <v>19</v>
      </c>
      <c r="B49" s="82"/>
      <c r="C49" s="82"/>
      <c r="D49" s="87">
        <f>SUM(D10+D23+D36+D39+D47)</f>
        <v>23482.5</v>
      </c>
    </row>
    <row r="50" spans="1:95">
      <c r="A50" s="11"/>
      <c r="B50" s="83"/>
      <c r="C50" s="85"/>
      <c r="D50" s="83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</row>
    <row customFormat="true" ht="26" r="51" s="13" spans="1:95" thickBot="true">
      <c r="A51" s="5" t="s">
        <v>14</v>
      </c>
      <c r="B51" s="83">
        <v>23</v>
      </c>
      <c r="C51" s="83">
        <v>36</v>
      </c>
      <c r="D51" s="83">
        <f>B51*C51</f>
        <v>828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</row>
    <row customFormat="true" ht="26" r="52" s="17" spans="1:95" thickTop="true">
      <c r="A52" s="5" t="s">
        <v>49</v>
      </c>
      <c r="B52" s="83">
        <v>23</v>
      </c>
      <c r="C52" s="83">
        <v>40</v>
      </c>
      <c r="D52" s="83">
        <f>B52*C52</f>
        <v>920</v>
      </c>
    </row>
    <row customFormat="true" ht="25" r="53" s="17" spans="1:95">
      <c r="A53" s="5" t="s">
        <v>15</v>
      </c>
      <c r="B53" s="83">
        <v>23</v>
      </c>
      <c r="C53" s="83">
        <v>40</v>
      </c>
      <c r="D53" s="83">
        <f>B53*C53</f>
        <v>920</v>
      </c>
    </row>
    <row customFormat="true" r="54" s="17" spans="1:95">
      <c r="A54" s="33" t="s">
        <v>16</v>
      </c>
      <c r="B54" s="33"/>
      <c r="C54" s="33"/>
      <c r="D54" s="7">
        <f>SUM(D51:D53)</f>
        <v>2668</v>
      </c>
    </row>
    <row ht="25" r="55" spans="1:95">
      <c r="A55" s="5"/>
      <c r="B55" s="83"/>
      <c r="C55" s="83"/>
      <c r="D55" s="83"/>
    </row>
    <row ht="25" r="56" spans="1:95">
      <c r="A56" s="5" t="s">
        <v>56</v>
      </c>
      <c r="B56" s="83">
        <v>23</v>
      </c>
      <c r="C56" s="83">
        <v>40</v>
      </c>
      <c r="D56" s="83">
        <f>B56*C56</f>
        <v>920</v>
      </c>
    </row>
    <row ht="25" r="57" spans="1:95">
      <c r="A57" s="129" t="s">
        <v>17</v>
      </c>
      <c r="B57" s="128">
        <v>23</v>
      </c>
      <c r="C57" s="128">
        <v>20</v>
      </c>
      <c r="D57" s="128">
        <f>B57*C57</f>
        <v>460</v>
      </c>
    </row>
    <row r="58" spans="1:95">
      <c r="A58" s="33" t="s">
        <v>18</v>
      </c>
      <c r="B58" s="33"/>
      <c r="C58" s="33"/>
      <c r="D58" s="7">
        <f>SUM(D56:D57)</f>
        <v>1380</v>
      </c>
    </row>
    <row r="59" spans="1:95">
      <c r="A59" s="11"/>
      <c r="B59" s="11"/>
      <c r="C59" s="11"/>
      <c r="D59" s="11"/>
    </row>
    <row ht="25" r="60" spans="1:95">
      <c r="A60" s="5" t="s">
        <v>59</v>
      </c>
      <c r="B60" s="32">
        <v>23</v>
      </c>
      <c r="C60" s="32">
        <v>35</v>
      </c>
      <c r="D60" s="11">
        <f t="shared" ref="D60:D65" si="3">B60*C60</f>
        <v>805</v>
      </c>
    </row>
    <row ht="25" r="61" spans="1:95">
      <c r="A61" s="122" t="s">
        <v>65</v>
      </c>
      <c r="B61" s="32">
        <v>12</v>
      </c>
      <c r="C61" s="32">
        <v>40</v>
      </c>
      <c r="D61" s="11">
        <f t="shared" si="3"/>
        <v>480</v>
      </c>
    </row>
    <row ht="25" r="62" spans="1:95">
      <c r="A62" s="122" t="s">
        <v>66</v>
      </c>
      <c r="B62" s="32">
        <v>10</v>
      </c>
      <c r="C62" s="32">
        <v>40</v>
      </c>
      <c r="D62" s="11">
        <f t="shared" si="3"/>
        <v>400</v>
      </c>
    </row>
    <row ht="25" r="63" spans="1:95">
      <c r="A63" s="129" t="s">
        <v>52</v>
      </c>
      <c r="B63" s="131">
        <v>12</v>
      </c>
      <c r="C63" s="131">
        <v>40</v>
      </c>
      <c r="D63" s="132">
        <f t="shared" si="3"/>
        <v>480</v>
      </c>
    </row>
    <row ht="25" r="64" spans="1:95">
      <c r="A64" s="5" t="s">
        <v>53</v>
      </c>
      <c r="B64" s="32">
        <v>23</v>
      </c>
      <c r="C64" s="32">
        <v>25</v>
      </c>
      <c r="D64" s="11">
        <f t="shared" si="3"/>
        <v>575</v>
      </c>
    </row>
    <row ht="25" r="65" spans="1:4">
      <c r="A65" s="5" t="s">
        <v>54</v>
      </c>
      <c r="B65" s="32">
        <v>23</v>
      </c>
      <c r="C65" s="32">
        <v>40</v>
      </c>
      <c r="D65" s="11">
        <f t="shared" si="3"/>
        <v>920</v>
      </c>
    </row>
    <row r="66" spans="1:4">
      <c r="A66" s="33" t="s">
        <v>55</v>
      </c>
      <c r="B66" s="33"/>
      <c r="C66" s="33"/>
      <c r="D66" s="7">
        <f>SUM(D60:D65)</f>
        <v>3660</v>
      </c>
    </row>
    <row ht="26" r="67" spans="1:4" thickBot="true">
      <c r="A67" s="5"/>
      <c r="B67" s="83"/>
      <c r="C67" s="85"/>
      <c r="D67" s="83"/>
    </row>
    <row ht="17" r="68" spans="1:4" thickBot="true">
      <c r="A68" s="82" t="s">
        <v>40</v>
      </c>
      <c r="B68" s="82"/>
      <c r="C68" s="82"/>
      <c r="D68" s="87">
        <f>SUM(D54+D49+D58)</f>
        <v>27530.5</v>
      </c>
    </row>
    <row r="69" spans="1:4">
      <c r="B69" s="83"/>
      <c r="C69" s="83"/>
      <c r="D69" s="83"/>
    </row>
    <row r="70" spans="1:4">
      <c r="B70" s="83"/>
      <c r="C70" s="83"/>
      <c r="D70" s="83"/>
    </row>
    <row r="71" spans="1:4">
      <c r="B71" s="84"/>
      <c r="C71" s="84"/>
      <c r="D71" s="84"/>
    </row>
    <row r="72" spans="1:4">
      <c r="B72" s="83"/>
      <c r="C72" s="83"/>
      <c r="D72" s="83"/>
    </row>
    <row r="73" spans="1:4">
      <c r="B73" s="83"/>
      <c r="C73" s="83"/>
      <c r="D73" s="83"/>
    </row>
    <row r="74" spans="1:4">
      <c r="B74" s="84"/>
      <c r="C74" s="84"/>
      <c r="D74" s="86"/>
    </row>
  </sheetData>
  <phoneticPr fontId="12" type="noConversion"/>
  <pageMargins bottom="1" footer="0.5" header="0.5" left="0.75" right="0.75" top="1"/>
  <pageSetup orientation="portrait" paperSize="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Kundenjobs</vt:lpstr>
      <vt:lpstr>Pitch_Neugeschäft</vt:lpstr>
      <vt:lpstr>Keine Arbeit</vt:lpstr>
      <vt:lpstr>Interne Jobs</vt:lpstr>
      <vt:lpstr>Urlaub</vt:lpstr>
      <vt:lpstr>Krankheit</vt:lpstr>
      <vt:lpstr>Feiertage</vt:lpstr>
      <vt:lpstr>Überstundenabbau</vt:lpstr>
      <vt:lpstr>Überarbeitete Zusammenfassung</vt:lpstr>
      <vt:lpstr>sollStunden</vt:lpstr>
      <vt:lpstr>'Überarbeitete Zusammenfassung'!Drucktitel</vt:lpstr>
    </vt:vector>
  </TitlesOfParts>
  <Company>Selinka/Schmitz Kommunikationsagentur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Mihm</dc:creator>
  <cp:lastModifiedBy>Microsoft Office User</cp:lastModifiedBy>
  <cp:lastPrinted>2018-11-08T13:50:21Z</cp:lastPrinted>
  <dcterms:created xsi:type="dcterms:W3CDTF">2016-10-11T16:03:48Z</dcterms:created>
  <dcterms:modified xsi:type="dcterms:W3CDTF">2019-07-24T11:51:00Z</dcterms:modified>
</cp:coreProperties>
</file>