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LEXIS.LONDONO\Desktop\MOVISTAR\Tiempos Johnalexis\Tiempos Modems\"/>
    </mc:Choice>
  </mc:AlternateContent>
  <bookViews>
    <workbookView xWindow="0" yWindow="0" windowWidth="20490" windowHeight="7530"/>
  </bookViews>
  <sheets>
    <sheet name="FORMATO TYM MODEMS MT" sheetId="1" r:id="rId1"/>
  </sheets>
  <definedNames>
    <definedName name="_xlnm.Print_Area" localSheetId="0">'FORMATO TYM MODEMS MT'!$C$2:$Y$83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1" i="1" l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AA96" i="1" l="1"/>
  <c r="Z96" i="1"/>
  <c r="AA87" i="1"/>
  <c r="AA88" i="1"/>
  <c r="AA89" i="1"/>
  <c r="AA90" i="1"/>
  <c r="AA91" i="1"/>
  <c r="AA92" i="1"/>
  <c r="AA93" i="1"/>
  <c r="AA94" i="1"/>
  <c r="AA95" i="1"/>
  <c r="AA86" i="1"/>
  <c r="Z87" i="1"/>
  <c r="Z88" i="1"/>
  <c r="Z89" i="1"/>
  <c r="Z90" i="1"/>
  <c r="Z91" i="1"/>
  <c r="Z92" i="1"/>
  <c r="Z93" i="1"/>
  <c r="Z94" i="1"/>
  <c r="Z95" i="1"/>
  <c r="Z86" i="1"/>
  <c r="X96" i="1"/>
  <c r="S96" i="1"/>
  <c r="X47" i="1"/>
  <c r="X46" i="1"/>
  <c r="X45" i="1"/>
  <c r="X44" i="1"/>
  <c r="X43" i="1"/>
  <c r="X42" i="1"/>
  <c r="X41" i="1"/>
  <c r="X40" i="1"/>
  <c r="X87" i="1"/>
  <c r="X88" i="1"/>
  <c r="X89" i="1"/>
  <c r="X90" i="1"/>
  <c r="X91" i="1"/>
  <c r="X92" i="1"/>
  <c r="X93" i="1"/>
  <c r="X94" i="1"/>
  <c r="X95" i="1"/>
  <c r="X86" i="1"/>
  <c r="X18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7" i="1"/>
  <c r="X16" i="1" l="1"/>
  <c r="X15" i="1"/>
</calcChain>
</file>

<file path=xl/sharedStrings.xml><?xml version="1.0" encoding="utf-8"?>
<sst xmlns="http://schemas.openxmlformats.org/spreadsheetml/2006/main" count="121" uniqueCount="120">
  <si>
    <t>TS Tiempo estántar por unidad Minútos/Ciclo</t>
  </si>
  <si>
    <t>TEST FINAL</t>
  </si>
  <si>
    <t>ENSAMBLE</t>
  </si>
  <si>
    <t>Verificación visual del estado cosmético</t>
  </si>
  <si>
    <t>MANTENIMIENTO</t>
  </si>
  <si>
    <t xml:space="preserve">Desatornillado del producto </t>
  </si>
  <si>
    <t xml:space="preserve">Alistamiento del equipo para desensamble </t>
  </si>
  <si>
    <t>DESENSAMBLE</t>
  </si>
  <si>
    <t>∑ T</t>
  </si>
  <si>
    <t>TIEMPO OBSERVADO (CICLOS)</t>
  </si>
  <si>
    <t>ELEMENTO/PROCESO</t>
  </si>
  <si>
    <t>O. N°</t>
  </si>
  <si>
    <t>FASE</t>
  </si>
  <si>
    <t>De</t>
  </si>
  <si>
    <t>Hoja</t>
  </si>
  <si>
    <t>Fecha:</t>
  </si>
  <si>
    <t>Modems</t>
  </si>
  <si>
    <t>Plano N°</t>
  </si>
  <si>
    <t>Johnalexis Londoño</t>
  </si>
  <si>
    <t>Observado por:</t>
  </si>
  <si>
    <t>Operario:</t>
  </si>
  <si>
    <t>Mitrastar</t>
  </si>
  <si>
    <t>Producto:</t>
  </si>
  <si>
    <t>Hora Fin:</t>
  </si>
  <si>
    <t>Estudio de tiempo N°:</t>
  </si>
  <si>
    <t>Operación:</t>
  </si>
  <si>
    <t>Hora Inicio:</t>
  </si>
  <si>
    <t>Sección:</t>
  </si>
  <si>
    <t>Videocom</t>
  </si>
  <si>
    <t>Departamento:</t>
  </si>
  <si>
    <t xml:space="preserve">FORMATO ESTUDIO  DE TIEMPOS Y MOVIMIENTOS </t>
  </si>
  <si>
    <t xml:space="preserve">Montar equipos en parrilla y Diagnóstico Inicial </t>
  </si>
  <si>
    <t xml:space="preserve">Desmonte del lote, separación de Scrap y almacenamiento </t>
  </si>
  <si>
    <t>Retiro de tornillos, tapas; almacenamiento de chasis y tapas</t>
  </si>
  <si>
    <t>Recoger tornillos del banco de trabajo</t>
  </si>
  <si>
    <t xml:space="preserve">*Transporte de productos a banco de trabajo  X 12 </t>
  </si>
  <si>
    <t>Separación de la placa del chasis, marcado de partes y hechar a remojar el chasis</t>
  </si>
  <si>
    <t>Lavado de chasis</t>
  </si>
  <si>
    <t>Lijado de chasis para eliminar inperfecciones</t>
  </si>
  <si>
    <t xml:space="preserve">Limpieza de la placa </t>
  </si>
  <si>
    <t>Transporte a la maquina de secado 00:28 X 12</t>
  </si>
  <si>
    <t>Tiempo de secado placa</t>
  </si>
  <si>
    <t>Secado de chasis (Se realiza con un trapo)</t>
  </si>
  <si>
    <t>Lijado de chasis (Trabajo realizado cuando se está secando el chasis)</t>
  </si>
  <si>
    <t>Ensamble del chasis con la placa</t>
  </si>
  <si>
    <t>Transporte a registrar equipos en sistema 00:21 x 10 Unidades</t>
  </si>
  <si>
    <t xml:space="preserve">Reporte en el sistema de unidades procesadas </t>
  </si>
  <si>
    <t>Almacenar en banco para contar al final de turno 00:14</t>
  </si>
  <si>
    <t>Transporte de estante a banco de trabajo X 20 Unid</t>
  </si>
  <si>
    <t>Revisión Cosmética, registro en sistema y colocación de tapa</t>
  </si>
  <si>
    <t>Colocación  de tornilllos</t>
  </si>
  <si>
    <t>Atornillado de chasis</t>
  </si>
  <si>
    <t>Almacenamiento en canastilla</t>
  </si>
  <si>
    <t>Tomar equipo desde canastilla</t>
  </si>
  <si>
    <t>Reseteo de equipo (Primer intento)</t>
  </si>
  <si>
    <t>* Segundo intento de reseteo</t>
  </si>
  <si>
    <t>Verificación de datos previo a la actualización de Software</t>
  </si>
  <si>
    <t>* Reseteo por equipo nó libre</t>
  </si>
  <si>
    <t>Actualización de Software</t>
  </si>
  <si>
    <t>Test Final</t>
  </si>
  <si>
    <t>Reinicio de equipo desde el sistema</t>
  </si>
  <si>
    <t>Prueba de puertos RJ45</t>
  </si>
  <si>
    <t>Desconectar y colocar en canastilla</t>
  </si>
  <si>
    <t>Tomar equipo y realizar verificación del estado cosmético</t>
  </si>
  <si>
    <t>Registro en Base</t>
  </si>
  <si>
    <t>Cortar cinta de etiqueta X 10  00:08</t>
  </si>
  <si>
    <t>Transporte para almacenar en carro X 30</t>
  </si>
  <si>
    <t>RYVF</t>
  </si>
  <si>
    <t>Transporte de la cinta con los códigos a registrar accesorios en CP</t>
  </si>
  <si>
    <t xml:space="preserve">Doblar cajas </t>
  </si>
  <si>
    <t>Fraccionar y almacenar Burbupack x 30  00:29</t>
  </si>
  <si>
    <t xml:space="preserve">Depositar accesorios en caja </t>
  </si>
  <si>
    <t>Transporte desde almacen a banco de trabajo</t>
  </si>
  <si>
    <t>Transporte de burbupack a banco de trabajo x 40</t>
  </si>
  <si>
    <t>Envolver modems con burbupack y depositar en caja</t>
  </si>
  <si>
    <t>Colocar etiquetas para cada unidad (Caja) X 10     00:59</t>
  </si>
  <si>
    <t>Colocar sello de Anovo  X 10   00:24</t>
  </si>
  <si>
    <t>Pistolear etiquetas de cada caja</t>
  </si>
  <si>
    <t>Impresión de Etiqueta X 10 para embalaje   00:28</t>
  </si>
  <si>
    <t>Doblar caja grande X 10     00:10</t>
  </si>
  <si>
    <t>Depositar equipos en caja X 10      00:18</t>
  </si>
  <si>
    <t>Almacenar cajas en pasillo a espera de calidad  X 10   00:12</t>
  </si>
  <si>
    <t>EMBALAJE</t>
  </si>
  <si>
    <t>Remanufacturación</t>
  </si>
  <si>
    <t>Planta general</t>
  </si>
  <si>
    <t>001</t>
  </si>
  <si>
    <t>Oct-Nov 2017</t>
  </si>
  <si>
    <t>DIAG. INICIAL</t>
  </si>
  <si>
    <t>Conectar equipo y Sincronización del mismo</t>
  </si>
  <si>
    <t>Transporte desde almacen a diagnóstico inicial X 300    00:40</t>
  </si>
  <si>
    <t xml:space="preserve"> Transporte desde Diag a desensamble  X 84      00:05</t>
  </si>
  <si>
    <t>Cambio de MAC ya que está cruzada</t>
  </si>
  <si>
    <t>AREA DE TRABAJO</t>
  </si>
  <si>
    <t>Diagnóstico Inicial</t>
  </si>
  <si>
    <t>Registro y verificación inicial</t>
  </si>
  <si>
    <t>Desensamble</t>
  </si>
  <si>
    <t>Mantenimiento placa, chasis</t>
  </si>
  <si>
    <t>Mantenimiento tapa</t>
  </si>
  <si>
    <t>Ensamble</t>
  </si>
  <si>
    <t>Test final</t>
  </si>
  <si>
    <t>Registro y verificación final</t>
  </si>
  <si>
    <t>Embalaje</t>
  </si>
  <si>
    <t>TS en mm:ss</t>
  </si>
  <si>
    <t>TS en Segundos</t>
  </si>
  <si>
    <t>TS fracción de Min</t>
  </si>
  <si>
    <t>Revisión cosmética y cambio de etiqueta</t>
  </si>
  <si>
    <t>Producción Hr</t>
  </si>
  <si>
    <t>Producción Mes</t>
  </si>
  <si>
    <t>Transporte de ensamble a Revisión Cosmética X 75  00:10</t>
  </si>
  <si>
    <t>Toma de equipos a banco de trabajo</t>
  </si>
  <si>
    <t>Revisión del estado cosmético del equipo</t>
  </si>
  <si>
    <t>Lectura de Cod Mac con pistola Laser</t>
  </si>
  <si>
    <t>Ingresar Cod Mac de manera manual</t>
  </si>
  <si>
    <t>Etiqueta en mal estado (Calentar con pistola de calor y retirar)</t>
  </si>
  <si>
    <t>Colocar etiqueta MAC</t>
  </si>
  <si>
    <t>Almacenar en canastilla X 9 Promedio con separadores  00:21</t>
  </si>
  <si>
    <t>TOTALES</t>
  </si>
  <si>
    <t>Producción Turno</t>
  </si>
  <si>
    <t>Transporte de canastilla X 75 al área de Test*  00:48</t>
  </si>
  <si>
    <t>REVISION Y CAMBIO DE ETIQUETA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</si>
</sst>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6" xfId="0" applyFont="1" applyBorder="1"/>
    <xf numFmtId="45" fontId="1" fillId="0" borderId="4" xfId="0" applyNumberFormat="1" applyFont="1" applyBorder="1"/>
    <xf numFmtId="0" fontId="4" fillId="0" borderId="1" xfId="0" applyFont="1" applyBorder="1"/>
    <xf numFmtId="0" fontId="4" fillId="0" borderId="2" xfId="0" applyFont="1" applyBorder="1"/>
    <xf numFmtId="0" fontId="5" fillId="0" borderId="20" xfId="0" applyFont="1" applyBorder="1" applyAlignment="1">
      <alignment horizontal="center"/>
    </xf>
    <xf numFmtId="0" fontId="1" fillId="0" borderId="3" xfId="0" applyFont="1" applyBorder="1" applyAlignment="1">
      <alignment vertical="center" textRotation="90"/>
    </xf>
    <xf numFmtId="0" fontId="4" fillId="0" borderId="22" xfId="0" applyFont="1" applyBorder="1"/>
    <xf numFmtId="0" fontId="4" fillId="0" borderId="6" xfId="0" applyFont="1" applyBorder="1"/>
    <xf numFmtId="0" fontId="3" fillId="0" borderId="15" xfId="0" applyFont="1" applyBorder="1"/>
    <xf numFmtId="0" fontId="5" fillId="0" borderId="23" xfId="0" applyFont="1" applyBorder="1" applyAlignment="1">
      <alignment horizontal="center"/>
    </xf>
    <xf numFmtId="0" fontId="4" fillId="0" borderId="24" xfId="0" applyFont="1" applyBorder="1"/>
    <xf numFmtId="0" fontId="4" fillId="0" borderId="28" xfId="0" applyFont="1" applyBorder="1"/>
    <xf numFmtId="0" fontId="3" fillId="0" borderId="29" xfId="0" applyFont="1" applyBorder="1"/>
    <xf numFmtId="0" fontId="5" fillId="0" borderId="30" xfId="0" applyFont="1" applyBorder="1" applyAlignment="1">
      <alignment horizontal="center"/>
    </xf>
    <xf numFmtId="0" fontId="3" fillId="0" borderId="28" xfId="0" applyFont="1" applyBorder="1"/>
    <xf numFmtId="45" fontId="6" fillId="0" borderId="7" xfId="0" applyNumberFormat="1" applyFont="1" applyBorder="1"/>
    <xf numFmtId="45" fontId="6" fillId="0" borderId="19" xfId="0" applyNumberFormat="1" applyFont="1" applyBorder="1"/>
    <xf numFmtId="45" fontId="6" fillId="0" borderId="12" xfId="0" applyNumberFormat="1" applyFont="1" applyBorder="1"/>
    <xf numFmtId="0" fontId="4" fillId="0" borderId="0" xfId="0" applyFont="1" applyBorder="1"/>
    <xf numFmtId="45" fontId="6" fillId="0" borderId="14" xfId="0" applyNumberFormat="1" applyFont="1" applyBorder="1"/>
    <xf numFmtId="45" fontId="6" fillId="0" borderId="26" xfId="0" applyNumberFormat="1" applyFont="1" applyBorder="1"/>
    <xf numFmtId="45" fontId="6" fillId="0" borderId="27" xfId="0" applyNumberFormat="1" applyFont="1" applyBorder="1"/>
    <xf numFmtId="0" fontId="4" fillId="0" borderId="6" xfId="0" applyFont="1" applyBorder="1" applyAlignment="1"/>
    <xf numFmtId="0" fontId="2" fillId="3" borderId="33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5" fillId="0" borderId="0" xfId="0" applyFont="1" applyBorder="1"/>
    <xf numFmtId="0" fontId="4" fillId="0" borderId="4" xfId="0" applyFont="1" applyBorder="1"/>
    <xf numFmtId="0" fontId="4" fillId="0" borderId="5" xfId="0" applyFon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5" xfId="0" applyFont="1" applyBorder="1"/>
    <xf numFmtId="0" fontId="1" fillId="0" borderId="17" xfId="0" applyFont="1" applyBorder="1"/>
    <xf numFmtId="0" fontId="1" fillId="0" borderId="17" xfId="0" applyFont="1" applyFill="1" applyBorder="1"/>
    <xf numFmtId="0" fontId="9" fillId="3" borderId="31" xfId="0" applyFont="1" applyFill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45" fontId="6" fillId="0" borderId="36" xfId="0" applyNumberFormat="1" applyFont="1" applyBorder="1"/>
    <xf numFmtId="0" fontId="5" fillId="0" borderId="14" xfId="0" applyFont="1" applyBorder="1" applyAlignment="1">
      <alignment horizontal="center"/>
    </xf>
    <xf numFmtId="45" fontId="6" fillId="0" borderId="9" xfId="0" applyNumberFormat="1" applyFont="1" applyBorder="1"/>
    <xf numFmtId="45" fontId="6" fillId="0" borderId="8" xfId="0" applyNumberFormat="1" applyFont="1" applyBorder="1"/>
    <xf numFmtId="0" fontId="5" fillId="0" borderId="12" xfId="0" applyFont="1" applyBorder="1" applyAlignment="1">
      <alignment horizontal="center"/>
    </xf>
    <xf numFmtId="0" fontId="3" fillId="0" borderId="25" xfId="0" applyFont="1" applyBorder="1"/>
    <xf numFmtId="0" fontId="3" fillId="0" borderId="21" xfId="0" applyFont="1" applyBorder="1"/>
    <xf numFmtId="0" fontId="3" fillId="0" borderId="3" xfId="0" applyFont="1" applyFill="1" applyBorder="1"/>
    <xf numFmtId="45" fontId="6" fillId="0" borderId="10" xfId="0" applyNumberFormat="1" applyFont="1" applyBorder="1"/>
    <xf numFmtId="0" fontId="3" fillId="0" borderId="0" xfId="0" applyFont="1" applyBorder="1"/>
    <xf numFmtId="0" fontId="2" fillId="3" borderId="43" xfId="0" applyFont="1" applyFill="1" applyBorder="1" applyAlignment="1">
      <alignment horizontal="center"/>
    </xf>
    <xf numFmtId="45" fontId="6" fillId="0" borderId="13" xfId="0" applyNumberFormat="1" applyFont="1" applyBorder="1"/>
    <xf numFmtId="20" fontId="4" fillId="0" borderId="6" xfId="0" applyNumberFormat="1" applyFont="1" applyBorder="1" applyAlignment="1">
      <alignment vertical="center"/>
    </xf>
    <xf numFmtId="20" fontId="4" fillId="0" borderId="13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1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6" xfId="0" applyFont="1" applyBorder="1"/>
    <xf numFmtId="0" fontId="5" fillId="0" borderId="4" xfId="0" applyFont="1" applyBorder="1"/>
    <xf numFmtId="0" fontId="1" fillId="0" borderId="0" xfId="0" applyFont="1" applyFill="1" applyBorder="1"/>
    <xf numFmtId="45" fontId="6" fillId="0" borderId="44" xfId="0" applyNumberFormat="1" applyFont="1" applyBorder="1"/>
    <xf numFmtId="45" fontId="6" fillId="0" borderId="45" xfId="0" applyNumberFormat="1" applyFont="1" applyBorder="1"/>
    <xf numFmtId="45" fontId="6" fillId="0" borderId="46" xfId="0" applyNumberFormat="1" applyFont="1" applyBorder="1"/>
    <xf numFmtId="45" fontId="6" fillId="0" borderId="48" xfId="0" applyNumberFormat="1" applyFont="1" applyBorder="1"/>
    <xf numFmtId="0" fontId="5" fillId="0" borderId="47" xfId="0" applyFont="1" applyBorder="1" applyAlignment="1">
      <alignment horizontal="center"/>
    </xf>
    <xf numFmtId="45" fontId="6" fillId="0" borderId="49" xfId="0" applyNumberFormat="1" applyFont="1" applyBorder="1"/>
    <xf numFmtId="45" fontId="6" fillId="0" borderId="50" xfId="0" applyNumberFormat="1" applyFont="1" applyBorder="1"/>
    <xf numFmtId="45" fontId="6" fillId="0" borderId="51" xfId="0" applyNumberFormat="1" applyFont="1" applyBorder="1"/>
    <xf numFmtId="45" fontId="3" fillId="0" borderId="20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2" xfId="0" applyFont="1" applyBorder="1"/>
    <xf numFmtId="45" fontId="4" fillId="0" borderId="52" xfId="0" applyNumberFormat="1" applyFont="1" applyBorder="1"/>
    <xf numFmtId="45" fontId="4" fillId="0" borderId="53" xfId="0" applyNumberFormat="1" applyFont="1" applyBorder="1"/>
    <xf numFmtId="45" fontId="4" fillId="0" borderId="54" xfId="0" applyNumberFormat="1" applyFont="1" applyBorder="1"/>
    <xf numFmtId="45" fontId="4" fillId="0" borderId="41" xfId="0" applyNumberFormat="1" applyFont="1" applyBorder="1" applyAlignment="1">
      <alignment horizontal="center"/>
    </xf>
    <xf numFmtId="45" fontId="2" fillId="0" borderId="22" xfId="0" applyNumberFormat="1" applyFont="1" applyBorder="1" applyAlignment="1">
      <alignment horizontal="center"/>
    </xf>
    <xf numFmtId="45" fontId="2" fillId="0" borderId="4" xfId="0" applyNumberFormat="1" applyFont="1" applyBorder="1" applyAlignment="1">
      <alignment horizontal="center"/>
    </xf>
    <xf numFmtId="45" fontId="2" fillId="0" borderId="37" xfId="0" applyNumberFormat="1" applyFont="1" applyBorder="1" applyAlignment="1">
      <alignment horizontal="center" vertical="center"/>
    </xf>
    <xf numFmtId="45" fontId="2" fillId="0" borderId="38" xfId="0" applyNumberFormat="1" applyFont="1" applyBorder="1" applyAlignment="1">
      <alignment horizontal="center" vertical="center"/>
    </xf>
    <xf numFmtId="45" fontId="2" fillId="0" borderId="39" xfId="0" applyNumberFormat="1" applyFont="1" applyBorder="1" applyAlignment="1">
      <alignment horizontal="center" vertical="center"/>
    </xf>
    <xf numFmtId="45" fontId="6" fillId="0" borderId="15" xfId="0" applyNumberFormat="1" applyFont="1" applyBorder="1"/>
    <xf numFmtId="45" fontId="8" fillId="2" borderId="40" xfId="0" applyNumberFormat="1" applyFont="1" applyFill="1" applyBorder="1" applyAlignment="1">
      <alignment horizontal="center" vertical="center"/>
    </xf>
    <xf numFmtId="0" fontId="1" fillId="0" borderId="55" xfId="0" applyFont="1" applyBorder="1"/>
    <xf numFmtId="0" fontId="1" fillId="0" borderId="15" xfId="0" applyFont="1" applyBorder="1"/>
    <xf numFmtId="164" fontId="1" fillId="0" borderId="15" xfId="0" applyNumberFormat="1" applyFont="1" applyBorder="1"/>
    <xf numFmtId="0" fontId="1" fillId="0" borderId="6" xfId="0" applyFont="1" applyFill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2" xfId="0" applyFont="1" applyFill="1" applyBorder="1"/>
    <xf numFmtId="164" fontId="1" fillId="0" borderId="11" xfId="0" applyNumberFormat="1" applyFont="1" applyBorder="1"/>
    <xf numFmtId="0" fontId="1" fillId="0" borderId="11" xfId="0" applyFont="1" applyBorder="1"/>
    <xf numFmtId="0" fontId="10" fillId="2" borderId="31" xfId="0" applyFont="1" applyFill="1" applyBorder="1"/>
    <xf numFmtId="0" fontId="10" fillId="2" borderId="29" xfId="0" applyFont="1" applyFill="1" applyBorder="1"/>
    <xf numFmtId="0" fontId="10" fillId="2" borderId="35" xfId="0" applyFont="1" applyFill="1" applyBorder="1"/>
    <xf numFmtId="0" fontId="2" fillId="0" borderId="23" xfId="0" applyFont="1" applyBorder="1" applyAlignment="1">
      <alignment horizontal="center" vertical="center" textRotation="90"/>
    </xf>
    <xf numFmtId="45" fontId="6" fillId="0" borderId="34" xfId="0" applyNumberFormat="1" applyFont="1" applyBorder="1"/>
    <xf numFmtId="45" fontId="6" fillId="0" borderId="33" xfId="0" applyNumberFormat="1" applyFont="1" applyBorder="1"/>
    <xf numFmtId="45" fontId="6" fillId="0" borderId="43" xfId="0" applyNumberFormat="1" applyFont="1" applyBorder="1"/>
    <xf numFmtId="45" fontId="2" fillId="0" borderId="57" xfId="0" applyNumberFormat="1" applyFont="1" applyBorder="1" applyAlignment="1">
      <alignment horizontal="center" vertical="center"/>
    </xf>
    <xf numFmtId="45" fontId="6" fillId="0" borderId="58" xfId="0" applyNumberFormat="1" applyFont="1" applyBorder="1"/>
    <xf numFmtId="45" fontId="2" fillId="0" borderId="47" xfId="0" applyNumberFormat="1" applyFont="1" applyBorder="1" applyAlignment="1">
      <alignment horizontal="center" vertical="center"/>
    </xf>
    <xf numFmtId="0" fontId="1" fillId="2" borderId="40" xfId="0" applyFont="1" applyFill="1" applyBorder="1"/>
    <xf numFmtId="0" fontId="3" fillId="0" borderId="32" xfId="0" applyFont="1" applyBorder="1"/>
    <xf numFmtId="1" fontId="0" fillId="0" borderId="22" xfId="0" applyNumberFormat="1" applyBorder="1" applyAlignment="1">
      <alignment horizontal="center"/>
    </xf>
    <xf numFmtId="1" fontId="10" fillId="2" borderId="16" xfId="0" applyNumberFormat="1" applyFont="1" applyFill="1" applyBorder="1" applyAlignment="1">
      <alignment horizontal="center"/>
    </xf>
    <xf numFmtId="0" fontId="4" fillId="0" borderId="13" xfId="0" applyFont="1" applyBorder="1"/>
    <xf numFmtId="0" fontId="4" fillId="0" borderId="56" xfId="0" applyFont="1" applyBorder="1"/>
    <xf numFmtId="45" fontId="6" fillId="0" borderId="59" xfId="0" applyNumberFormat="1" applyFont="1" applyBorder="1"/>
    <xf numFmtId="45" fontId="6" fillId="0" borderId="60" xfId="0" applyNumberFormat="1" applyFont="1" applyBorder="1"/>
    <xf numFmtId="45" fontId="2" fillId="0" borderId="9" xfId="0" applyNumberFormat="1" applyFont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 textRotation="90"/>
    </xf>
    <xf numFmtId="0" fontId="2" fillId="0" borderId="23" xfId="0" applyFont="1" applyBorder="1" applyAlignment="1">
      <alignment horizontal="center" vertical="center" textRotation="90"/>
    </xf>
    <xf numFmtId="0" fontId="2" fillId="0" borderId="20" xfId="0" applyFont="1" applyBorder="1" applyAlignment="1">
      <alignment horizontal="center" vertical="center" textRotation="90"/>
    </xf>
    <xf numFmtId="45" fontId="10" fillId="2" borderId="18" xfId="0" applyNumberFormat="1" applyFont="1" applyFill="1" applyBorder="1" applyAlignment="1">
      <alignment horizontal="center" vertical="center"/>
    </xf>
    <xf numFmtId="45" fontId="10" fillId="2" borderId="16" xfId="0" applyNumberFormat="1" applyFont="1" applyFill="1" applyBorder="1" applyAlignment="1">
      <alignment horizontal="center" vertical="center"/>
    </xf>
    <xf numFmtId="1" fontId="0" fillId="0" borderId="27" xfId="0" applyNumberFormat="1" applyFont="1" applyBorder="1" applyAlignment="1">
      <alignment horizontal="center"/>
    </xf>
    <xf numFmtId="1" fontId="0" fillId="0" borderId="48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1" fontId="0" fillId="0" borderId="49" xfId="0" applyNumberFormat="1" applyFont="1" applyBorder="1" applyAlignment="1">
      <alignment horizontal="center"/>
    </xf>
    <xf numFmtId="1" fontId="0" fillId="0" borderId="12" xfId="0" applyNumberFormat="1" applyFont="1" applyBorder="1" applyAlignment="1">
      <alignment horizontal="center"/>
    </xf>
    <xf numFmtId="1" fontId="0" fillId="0" borderId="50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20" fontId="0" fillId="0" borderId="42" xfId="0" applyNumberFormat="1" applyFont="1" applyBorder="1" applyAlignment="1">
      <alignment horizontal="center"/>
    </xf>
    <xf numFmtId="20" fontId="0" fillId="0" borderId="10" xfId="0" applyNumberFormat="1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20" fontId="0" fillId="0" borderId="21" xfId="0" applyNumberFormat="1" applyFont="1" applyBorder="1" applyAlignment="1">
      <alignment horizontal="center"/>
    </xf>
    <xf numFmtId="20" fontId="0" fillId="0" borderId="13" xfId="0" applyNumberFormat="1" applyFont="1" applyBorder="1" applyAlignment="1">
      <alignment horizontal="center"/>
    </xf>
    <xf numFmtId="20" fontId="0" fillId="0" borderId="9" xfId="0" applyNumberFormat="1" applyFont="1" applyBorder="1" applyAlignment="1">
      <alignment horizontal="center"/>
    </xf>
    <xf numFmtId="20" fontId="0" fillId="0" borderId="8" xfId="0" applyNumberFormat="1" applyFont="1" applyBorder="1" applyAlignment="1">
      <alignment horizontal="center"/>
    </xf>
    <xf numFmtId="20" fontId="0" fillId="0" borderId="41" xfId="0" applyNumberFormat="1" applyFont="1" applyBorder="1" applyAlignment="1">
      <alignment horizontal="center"/>
    </xf>
    <xf numFmtId="20" fontId="0" fillId="0" borderId="36" xfId="0" applyNumberFormat="1" applyFont="1" applyBorder="1" applyAlignment="1">
      <alignment horizontal="center"/>
    </xf>
    <xf numFmtId="0" fontId="8" fillId="3" borderId="17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 textRotation="90" wrapText="1"/>
    </xf>
    <xf numFmtId="0" fontId="2" fillId="3" borderId="23" xfId="0" applyFont="1" applyFill="1" applyBorder="1" applyAlignment="1">
      <alignment horizontal="center" vertical="center" textRotation="90" wrapText="1"/>
    </xf>
    <xf numFmtId="0" fontId="2" fillId="3" borderId="20" xfId="0" applyFont="1" applyFill="1" applyBorder="1" applyAlignment="1">
      <alignment horizontal="center" vertical="center" textRotation="90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14" fontId="4" fillId="0" borderId="13" xfId="0" applyNumberFormat="1" applyFont="1" applyBorder="1" applyAlignment="1">
      <alignment horizontal="center"/>
    </xf>
    <xf numFmtId="0" fontId="7" fillId="3" borderId="30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24215</xdr:colOff>
      <xdr:row>1</xdr:row>
      <xdr:rowOff>16144</xdr:rowOff>
    </xdr:from>
    <xdr:ext cx="1566149" cy="395530"/>
    <xdr:pic>
      <xdr:nvPicPr>
        <xdr:cNvPr id="2" name="Imagen 1">
          <a:extLst>
            <a:ext uri="{FF2B5EF4-FFF2-40B4-BE49-F238E27FC236}">
              <a16:creationId xmlns:a16="http://schemas.microsoft.com/office/drawing/2014/main" id="{C5F578A4-73B7-4922-916D-6616C6790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715" y="206644"/>
          <a:ext cx="1566149" cy="39553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05"/>
  <sheetViews>
    <sheetView showGridLines="0" tabSelected="1" showWhiteSpace="0" topLeftCell="A78" zoomScale="118" zoomScaleNormal="118" zoomScaleSheetLayoutView="87" zoomScalePageLayoutView="57" workbookViewId="0">
      <selection activeCell="Z7" sqref="Z7"/>
    </sheetView>
  </sheetViews>
  <sheetFormatPr baseColWidth="10" defaultColWidth="4.7109375" defaultRowHeight="15" customHeight="1" x14ac:dyDescent="0.25"/>
  <cols>
    <col min="1" max="2" width="4.7109375" style="1"/>
    <col min="3" max="3" width="0.7109375" style="1" customWidth="1"/>
    <col min="4" max="4" width="3.140625" style="1" customWidth="1"/>
    <col min="5" max="5" width="2.28515625" style="1" customWidth="1"/>
    <col min="6" max="6" width="6.140625" style="1" customWidth="1"/>
    <col min="7" max="7" width="7.5703125" style="1" customWidth="1"/>
    <col min="8" max="8" width="3.85546875" style="1" customWidth="1"/>
    <col min="9" max="9" width="4" style="1" customWidth="1"/>
    <col min="10" max="10" width="3.140625" style="1" customWidth="1"/>
    <col min="11" max="11" width="9.5703125" style="1" customWidth="1"/>
    <col min="12" max="12" width="4.85546875" style="1" customWidth="1"/>
    <col min="13" max="13" width="5.7109375" style="1" customWidth="1"/>
    <col min="14" max="23" width="5.42578125" style="1" customWidth="1"/>
    <col min="24" max="24" width="11.85546875" customWidth="1"/>
    <col min="25" max="25" width="0.5703125" customWidth="1"/>
    <col min="26" max="26" width="17.140625" style="1" customWidth="1"/>
    <col min="27" max="27" width="14.42578125" style="1" customWidth="1"/>
    <col min="28" max="16384" width="4.7109375" style="1"/>
  </cols>
  <sheetData>
    <row r="1" spans="3:26" ht="15" customHeight="1" thickBot="1" x14ac:dyDescent="0.3">
      <c r="Z1"/>
    </row>
    <row r="2" spans="3:26" ht="35.25" customHeight="1" thickBot="1" x14ac:dyDescent="0.35">
      <c r="C2" s="52"/>
      <c r="D2" s="178" t="s">
        <v>30</v>
      </c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51"/>
      <c r="V2" s="50"/>
      <c r="W2" s="50"/>
      <c r="X2" s="50"/>
      <c r="Y2" s="49"/>
    </row>
    <row r="3" spans="3:26" ht="2.25" customHeight="1" thickBot="1" x14ac:dyDescent="0.3">
      <c r="C3" s="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8"/>
    </row>
    <row r="4" spans="3:26" ht="2.25" customHeight="1" x14ac:dyDescent="0.25">
      <c r="C4" s="9"/>
      <c r="D4" s="48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6"/>
      <c r="Y4" s="8"/>
    </row>
    <row r="5" spans="3:26" ht="12" customHeight="1" x14ac:dyDescent="0.25">
      <c r="C5" s="9"/>
      <c r="D5" s="45"/>
      <c r="E5" s="44"/>
      <c r="F5" s="71" t="s">
        <v>29</v>
      </c>
      <c r="G5" s="71"/>
      <c r="H5" s="72" t="s">
        <v>28</v>
      </c>
      <c r="I5" s="72"/>
      <c r="J5" s="72"/>
      <c r="K5" s="72"/>
      <c r="L5" s="71"/>
      <c r="M5" s="71" t="s">
        <v>27</v>
      </c>
      <c r="N5" s="71"/>
      <c r="O5" s="72" t="s">
        <v>16</v>
      </c>
      <c r="P5" s="72"/>
      <c r="Q5" s="72"/>
      <c r="R5" s="72"/>
      <c r="S5" s="71"/>
      <c r="T5" s="71" t="s">
        <v>26</v>
      </c>
      <c r="U5" s="71"/>
      <c r="V5" s="69">
        <v>0.29166666666666669</v>
      </c>
      <c r="W5" s="72"/>
      <c r="X5" s="18"/>
      <c r="Y5" s="8"/>
    </row>
    <row r="6" spans="3:26" ht="12" customHeight="1" x14ac:dyDescent="0.25">
      <c r="C6" s="9"/>
      <c r="D6" s="45"/>
      <c r="E6" s="44"/>
      <c r="F6" s="71" t="s">
        <v>25</v>
      </c>
      <c r="G6" s="71"/>
      <c r="H6" s="73" t="s">
        <v>83</v>
      </c>
      <c r="I6" s="72"/>
      <c r="J6" s="72"/>
      <c r="K6" s="72"/>
      <c r="L6" s="71"/>
      <c r="M6" s="30" t="s">
        <v>24</v>
      </c>
      <c r="N6" s="71"/>
      <c r="O6" s="71"/>
      <c r="P6" s="71"/>
      <c r="Q6" s="74" t="s">
        <v>85</v>
      </c>
      <c r="R6" s="19"/>
      <c r="S6" s="30"/>
      <c r="T6" s="71" t="s">
        <v>23</v>
      </c>
      <c r="U6" s="71"/>
      <c r="V6" s="70">
        <v>0.58333333333333337</v>
      </c>
      <c r="W6" s="73"/>
      <c r="X6" s="18"/>
      <c r="Y6" s="8"/>
    </row>
    <row r="7" spans="3:26" ht="12" customHeight="1" x14ac:dyDescent="0.25">
      <c r="C7" s="9"/>
      <c r="D7" s="45"/>
      <c r="E7" s="44"/>
      <c r="F7" s="71" t="s">
        <v>22</v>
      </c>
      <c r="G7" s="71"/>
      <c r="H7" s="73" t="s">
        <v>21</v>
      </c>
      <c r="I7" s="72"/>
      <c r="J7" s="72"/>
      <c r="K7" s="72"/>
      <c r="L7" s="71"/>
      <c r="M7" s="71" t="s">
        <v>20</v>
      </c>
      <c r="N7" s="71"/>
      <c r="O7" s="72" t="s">
        <v>84</v>
      </c>
      <c r="P7" s="72"/>
      <c r="Q7" s="72"/>
      <c r="R7" s="72"/>
      <c r="S7" s="71"/>
      <c r="T7" s="71" t="s">
        <v>19</v>
      </c>
      <c r="U7" s="30"/>
      <c r="V7" s="71"/>
      <c r="W7" s="72" t="s">
        <v>18</v>
      </c>
      <c r="X7" s="18"/>
      <c r="Y7" s="8"/>
    </row>
    <row r="8" spans="3:26" ht="12" customHeight="1" x14ac:dyDescent="0.25">
      <c r="C8" s="9"/>
      <c r="D8" s="45"/>
      <c r="E8" s="44"/>
      <c r="F8" s="75" t="s">
        <v>17</v>
      </c>
      <c r="G8" s="71"/>
      <c r="H8" s="72" t="s">
        <v>16</v>
      </c>
      <c r="I8" s="72"/>
      <c r="J8" s="72"/>
      <c r="K8" s="72"/>
      <c r="L8" s="71"/>
      <c r="M8" s="76" t="s">
        <v>15</v>
      </c>
      <c r="N8" s="71"/>
      <c r="O8" s="197" t="s">
        <v>86</v>
      </c>
      <c r="P8" s="197"/>
      <c r="Q8" s="71" t="s">
        <v>14</v>
      </c>
      <c r="R8" s="77">
        <v>1</v>
      </c>
      <c r="S8" s="78"/>
      <c r="T8" s="71" t="s">
        <v>13</v>
      </c>
      <c r="U8" s="19">
        <v>1</v>
      </c>
      <c r="V8" s="79"/>
      <c r="W8" s="37"/>
      <c r="X8" s="80"/>
      <c r="Y8" s="8"/>
    </row>
    <row r="9" spans="3:26" ht="4.5" customHeight="1" thickBot="1" x14ac:dyDescent="0.3">
      <c r="C9" s="9"/>
      <c r="D9" s="43"/>
      <c r="E9" s="41"/>
      <c r="F9" s="42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0"/>
      <c r="Y9" s="8"/>
    </row>
    <row r="10" spans="3:26" ht="3" customHeight="1" thickBot="1" x14ac:dyDescent="0.3">
      <c r="C10" s="9"/>
      <c r="D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8"/>
    </row>
    <row r="11" spans="3:26" s="37" customFormat="1" ht="3" customHeight="1" x14ac:dyDescent="0.2">
      <c r="C11" s="39"/>
      <c r="D11" s="179" t="s">
        <v>12</v>
      </c>
      <c r="E11" s="182" t="s">
        <v>11</v>
      </c>
      <c r="F11" s="185" t="s">
        <v>10</v>
      </c>
      <c r="G11" s="185"/>
      <c r="H11" s="185"/>
      <c r="I11" s="185"/>
      <c r="J11" s="185"/>
      <c r="K11" s="185"/>
      <c r="L11" s="185"/>
      <c r="M11" s="186"/>
      <c r="N11" s="191" t="s">
        <v>9</v>
      </c>
      <c r="O11" s="185"/>
      <c r="P11" s="185"/>
      <c r="Q11" s="185"/>
      <c r="R11" s="185"/>
      <c r="S11" s="185"/>
      <c r="T11" s="185"/>
      <c r="U11" s="185"/>
      <c r="V11" s="185"/>
      <c r="W11" s="185"/>
      <c r="X11" s="198" t="s">
        <v>8</v>
      </c>
      <c r="Y11" s="38"/>
    </row>
    <row r="12" spans="3:26" ht="10.5" customHeight="1" x14ac:dyDescent="0.25">
      <c r="C12" s="9"/>
      <c r="D12" s="180"/>
      <c r="E12" s="183"/>
      <c r="F12" s="187"/>
      <c r="G12" s="187"/>
      <c r="H12" s="187"/>
      <c r="I12" s="187"/>
      <c r="J12" s="187"/>
      <c r="K12" s="187"/>
      <c r="L12" s="187"/>
      <c r="M12" s="188"/>
      <c r="N12" s="192"/>
      <c r="O12" s="193"/>
      <c r="P12" s="193"/>
      <c r="Q12" s="193"/>
      <c r="R12" s="193"/>
      <c r="S12" s="193"/>
      <c r="T12" s="193"/>
      <c r="U12" s="193"/>
      <c r="V12" s="193"/>
      <c r="W12" s="193"/>
      <c r="X12" s="199"/>
      <c r="Y12" s="8"/>
    </row>
    <row r="13" spans="3:26" ht="12.75" customHeight="1" thickBot="1" x14ac:dyDescent="0.3">
      <c r="C13" s="9"/>
      <c r="D13" s="181"/>
      <c r="E13" s="184"/>
      <c r="F13" s="189"/>
      <c r="G13" s="189"/>
      <c r="H13" s="189"/>
      <c r="I13" s="189"/>
      <c r="J13" s="189"/>
      <c r="K13" s="189"/>
      <c r="L13" s="189"/>
      <c r="M13" s="190"/>
      <c r="N13" s="36">
        <v>1</v>
      </c>
      <c r="O13" s="35">
        <v>2</v>
      </c>
      <c r="P13" s="36">
        <v>3</v>
      </c>
      <c r="Q13" s="35">
        <v>4</v>
      </c>
      <c r="R13" s="36">
        <v>5</v>
      </c>
      <c r="S13" s="35">
        <v>6</v>
      </c>
      <c r="T13" s="36">
        <v>7</v>
      </c>
      <c r="U13" s="35">
        <v>8</v>
      </c>
      <c r="V13" s="36">
        <v>9</v>
      </c>
      <c r="W13" s="67">
        <v>10</v>
      </c>
      <c r="X13" s="199"/>
      <c r="Y13" s="8"/>
    </row>
    <row r="14" spans="3:26" ht="15" customHeight="1" x14ac:dyDescent="0.25">
      <c r="C14" s="9"/>
      <c r="D14" s="135" t="s">
        <v>87</v>
      </c>
      <c r="E14" s="21">
        <v>1</v>
      </c>
      <c r="F14" s="12" t="s">
        <v>89</v>
      </c>
      <c r="G14" s="19"/>
      <c r="H14" s="19"/>
      <c r="I14" s="19"/>
      <c r="J14" s="19"/>
      <c r="K14" s="19"/>
      <c r="L14" s="19"/>
      <c r="M14" s="19"/>
      <c r="N14" s="33">
        <v>1.1574074074074073E-5</v>
      </c>
      <c r="O14" s="32"/>
      <c r="P14" s="32"/>
      <c r="Q14" s="32"/>
      <c r="R14" s="32"/>
      <c r="S14" s="32"/>
      <c r="T14" s="32"/>
      <c r="U14" s="32"/>
      <c r="V14" s="32"/>
      <c r="W14" s="57"/>
      <c r="X14" s="99"/>
      <c r="Y14" s="13"/>
    </row>
    <row r="15" spans="3:26" ht="15" customHeight="1" x14ac:dyDescent="0.25">
      <c r="C15" s="9"/>
      <c r="D15" s="136"/>
      <c r="E15" s="21">
        <v>2</v>
      </c>
      <c r="F15" s="12" t="s">
        <v>31</v>
      </c>
      <c r="G15" s="19"/>
      <c r="H15" s="19"/>
      <c r="I15" s="19"/>
      <c r="J15" s="19"/>
      <c r="K15" s="19"/>
      <c r="L15" s="19"/>
      <c r="M15" s="19"/>
      <c r="N15" s="31">
        <v>5.7870370370370366E-5</v>
      </c>
      <c r="O15" s="27">
        <v>5.7870370370370366E-5</v>
      </c>
      <c r="P15" s="27">
        <v>9.4328703703703702E-5</v>
      </c>
      <c r="Q15" s="27">
        <v>6.4814814814814816E-5</v>
      </c>
      <c r="R15" s="27">
        <v>8.1018518518518516E-5</v>
      </c>
      <c r="S15" s="27">
        <v>1.0416666666666667E-4</v>
      </c>
      <c r="T15" s="27">
        <v>6.9444444444444444E-5</v>
      </c>
      <c r="U15" s="27">
        <v>7.1759259259259272E-5</v>
      </c>
      <c r="V15" s="27"/>
      <c r="W15" s="60"/>
      <c r="X15" s="100">
        <f>AVERAGE(N15:W15)</f>
        <v>7.5159143518518511E-5</v>
      </c>
      <c r="Y15" s="13"/>
    </row>
    <row r="16" spans="3:26" ht="15" customHeight="1" thickBot="1" x14ac:dyDescent="0.3">
      <c r="C16" s="9"/>
      <c r="D16" s="137"/>
      <c r="E16" s="16">
        <v>3</v>
      </c>
      <c r="F16" s="12" t="s">
        <v>32</v>
      </c>
      <c r="G16" s="19"/>
      <c r="H16" s="34"/>
      <c r="I16" s="19"/>
      <c r="J16" s="19"/>
      <c r="K16" s="19"/>
      <c r="L16" s="19"/>
      <c r="M16" s="19"/>
      <c r="N16" s="117">
        <v>6.4236111111111115E-5</v>
      </c>
      <c r="O16" s="118">
        <v>3.6458333333333336E-5</v>
      </c>
      <c r="P16" s="118">
        <v>5.5555555555555558E-5</v>
      </c>
      <c r="Q16" s="118">
        <v>5.0347222222222223E-5</v>
      </c>
      <c r="R16" s="118">
        <v>2.6041666666666665E-5</v>
      </c>
      <c r="S16" s="118">
        <v>4.6296296296296294E-5</v>
      </c>
      <c r="T16" s="118">
        <v>2.6620370370370372E-5</v>
      </c>
      <c r="U16" s="118">
        <v>8.159722222222223E-5</v>
      </c>
      <c r="V16" s="118"/>
      <c r="W16" s="119"/>
      <c r="X16" s="120">
        <f>AVERAGE(N16:W16)</f>
        <v>4.8394097222222228E-5</v>
      </c>
      <c r="Y16" s="13"/>
    </row>
    <row r="17" spans="3:25" ht="15" customHeight="1" thickBot="1" x14ac:dyDescent="0.3">
      <c r="C17" s="9"/>
      <c r="D17" s="116"/>
      <c r="E17" s="53">
        <v>4</v>
      </c>
      <c r="F17" s="26" t="s">
        <v>90</v>
      </c>
      <c r="G17" s="23"/>
      <c r="H17" s="23"/>
      <c r="I17" s="23"/>
      <c r="J17" s="23"/>
      <c r="K17" s="23"/>
      <c r="L17" s="23"/>
      <c r="M17" s="23"/>
      <c r="N17" s="33">
        <v>1.1574074074074073E-5</v>
      </c>
      <c r="O17" s="32"/>
      <c r="P17" s="32"/>
      <c r="Q17" s="32"/>
      <c r="R17" s="32"/>
      <c r="S17" s="32"/>
      <c r="T17" s="32"/>
      <c r="U17" s="32"/>
      <c r="V17" s="32"/>
      <c r="W17" s="57"/>
      <c r="X17" s="99">
        <f>AVERAGE(N17:W17)</f>
        <v>1.1574074074074073E-5</v>
      </c>
      <c r="Y17" s="13"/>
    </row>
    <row r="18" spans="3:25" ht="15" customHeight="1" x14ac:dyDescent="0.25">
      <c r="C18" s="9"/>
      <c r="D18" s="135" t="s">
        <v>7</v>
      </c>
      <c r="E18" s="86">
        <v>5</v>
      </c>
      <c r="F18" s="12" t="s">
        <v>6</v>
      </c>
      <c r="G18" s="19"/>
      <c r="H18" s="19"/>
      <c r="I18" s="19"/>
      <c r="J18" s="19"/>
      <c r="K18" s="19"/>
      <c r="L18" s="19"/>
      <c r="M18" s="19"/>
      <c r="N18" s="31">
        <v>6.0185185185185187E-5</v>
      </c>
      <c r="O18" s="27">
        <v>3.2021604938271605E-5</v>
      </c>
      <c r="P18" s="27">
        <v>3.2407407407407401E-5</v>
      </c>
      <c r="Q18" s="27">
        <v>4.0123456790123462E-5</v>
      </c>
      <c r="R18" s="27">
        <v>3.2021604938271605E-5</v>
      </c>
      <c r="S18" s="27">
        <v>2.938034188034188E-5</v>
      </c>
      <c r="T18" s="27">
        <v>3.8425925925925924E-5</v>
      </c>
      <c r="U18" s="27">
        <v>3.8425925925925924E-5</v>
      </c>
      <c r="V18" s="27"/>
      <c r="W18" s="60"/>
      <c r="X18" s="100">
        <f t="shared" ref="X18:X21" si="0">AVERAGE(N18:W18)</f>
        <v>3.7873931623931619E-5</v>
      </c>
      <c r="Y18" s="13"/>
    </row>
    <row r="19" spans="3:25" ht="15" customHeight="1" x14ac:dyDescent="0.25">
      <c r="C19" s="9"/>
      <c r="D19" s="136"/>
      <c r="E19" s="54">
        <v>6</v>
      </c>
      <c r="F19" s="11" t="s">
        <v>5</v>
      </c>
      <c r="G19" s="19"/>
      <c r="H19" s="19"/>
      <c r="I19" s="19"/>
      <c r="J19" s="19"/>
      <c r="K19" s="19"/>
      <c r="L19" s="19"/>
      <c r="M19" s="19"/>
      <c r="N19" s="31">
        <v>7.6388888888888887E-5</v>
      </c>
      <c r="O19" s="27">
        <v>3.7808641975308635E-5</v>
      </c>
      <c r="P19" s="27">
        <v>5.208333333333333E-5</v>
      </c>
      <c r="Q19" s="27">
        <v>6.0570987654320989E-5</v>
      </c>
      <c r="R19" s="27">
        <v>5.2854938271604928E-5</v>
      </c>
      <c r="S19" s="27">
        <v>4.9412393162393166E-5</v>
      </c>
      <c r="T19" s="27">
        <v>4.6759259259259261E-5</v>
      </c>
      <c r="U19" s="27">
        <v>3.2870370370370368E-5</v>
      </c>
      <c r="V19" s="27"/>
      <c r="W19" s="60"/>
      <c r="X19" s="100">
        <f t="shared" si="0"/>
        <v>5.1093601614434946E-5</v>
      </c>
      <c r="Y19" s="13"/>
    </row>
    <row r="20" spans="3:25" ht="15" customHeight="1" x14ac:dyDescent="0.25">
      <c r="C20" s="9"/>
      <c r="D20" s="136"/>
      <c r="E20" s="54">
        <v>7</v>
      </c>
      <c r="F20" s="11" t="s">
        <v>33</v>
      </c>
      <c r="G20" s="19"/>
      <c r="H20" s="19"/>
      <c r="I20" s="19"/>
      <c r="J20" s="19"/>
      <c r="K20" s="19"/>
      <c r="L20" s="19"/>
      <c r="M20" s="19"/>
      <c r="N20" s="31">
        <v>1.2962962962962963E-4</v>
      </c>
      <c r="O20" s="27">
        <v>9.2978395061728397E-5</v>
      </c>
      <c r="P20" s="27">
        <v>9.6836419753086421E-5</v>
      </c>
      <c r="Q20" s="27">
        <v>1.1959876543209877E-4</v>
      </c>
      <c r="R20" s="27">
        <v>1.087962962962963E-4</v>
      </c>
      <c r="S20" s="27">
        <v>1.0639245014245014E-4</v>
      </c>
      <c r="T20" s="27">
        <v>1.0787037037037038E-4</v>
      </c>
      <c r="U20" s="27">
        <v>9.3055555555555548E-5</v>
      </c>
      <c r="V20" s="27"/>
      <c r="W20" s="60"/>
      <c r="X20" s="100">
        <f t="shared" si="0"/>
        <v>1.0689473528015195E-4</v>
      </c>
      <c r="Y20" s="13"/>
    </row>
    <row r="21" spans="3:25" ht="15" customHeight="1" thickBot="1" x14ac:dyDescent="0.3">
      <c r="C21" s="9"/>
      <c r="D21" s="137"/>
      <c r="E21" s="55">
        <v>8</v>
      </c>
      <c r="F21" s="10" t="s">
        <v>34</v>
      </c>
      <c r="G21" s="15"/>
      <c r="H21" s="15"/>
      <c r="I21" s="15"/>
      <c r="J21" s="15"/>
      <c r="K21" s="15"/>
      <c r="L21" s="15"/>
      <c r="M21" s="15"/>
      <c r="N21" s="29">
        <v>2.5462962962962961E-5</v>
      </c>
      <c r="O21" s="28">
        <v>5.7870370370370376E-6</v>
      </c>
      <c r="P21" s="28">
        <v>1.4274691358024692E-5</v>
      </c>
      <c r="Q21" s="28">
        <v>8.1018518518518503E-6</v>
      </c>
      <c r="R21" s="28">
        <v>8.1018518518518503E-6</v>
      </c>
      <c r="S21" s="28">
        <v>1.5580484330484332E-5</v>
      </c>
      <c r="T21" s="28">
        <v>9.722222222222221E-6</v>
      </c>
      <c r="U21" s="28">
        <v>9.2592592592592591E-6</v>
      </c>
      <c r="V21" s="28"/>
      <c r="W21" s="65"/>
      <c r="X21" s="101">
        <f t="shared" si="0"/>
        <v>1.2036295109211775E-5</v>
      </c>
      <c r="Y21" s="13"/>
    </row>
    <row r="22" spans="3:25" ht="15" customHeight="1" x14ac:dyDescent="0.25">
      <c r="C22" s="9"/>
      <c r="D22" s="135" t="s">
        <v>4</v>
      </c>
      <c r="E22" s="56">
        <v>9</v>
      </c>
      <c r="F22" s="26" t="s">
        <v>35</v>
      </c>
      <c r="G22" s="23"/>
      <c r="H22" s="23"/>
      <c r="I22" s="23"/>
      <c r="J22" s="23"/>
      <c r="K22" s="23"/>
      <c r="L22" s="23"/>
      <c r="M22" s="22"/>
      <c r="N22" s="121">
        <v>2.3148148148148147E-5</v>
      </c>
      <c r="O22" s="83">
        <v>2.3148148148148147E-5</v>
      </c>
      <c r="P22" s="83">
        <v>2.31481481481481E-5</v>
      </c>
      <c r="Q22" s="83">
        <v>2.31481481481481E-5</v>
      </c>
      <c r="R22" s="83">
        <v>2.31481481481481E-5</v>
      </c>
      <c r="S22" s="83">
        <v>2.31481481481481E-5</v>
      </c>
      <c r="T22" s="83">
        <v>2.31481481481481E-5</v>
      </c>
      <c r="U22" s="83">
        <v>2.31481481481481E-5</v>
      </c>
      <c r="V22" s="83">
        <v>2.31481481481481E-5</v>
      </c>
      <c r="W22" s="84">
        <v>2.31481481481481E-5</v>
      </c>
      <c r="X22" s="122">
        <f>AVERAGE(N22:W22)</f>
        <v>2.3148148148148106E-5</v>
      </c>
      <c r="Y22" s="13"/>
    </row>
    <row r="23" spans="3:25" ht="15" customHeight="1" x14ac:dyDescent="0.25">
      <c r="C23" s="9"/>
      <c r="D23" s="136"/>
      <c r="E23" s="58">
        <v>10</v>
      </c>
      <c r="F23" s="11" t="s">
        <v>36</v>
      </c>
      <c r="G23" s="19"/>
      <c r="H23" s="19"/>
      <c r="I23" s="19"/>
      <c r="J23" s="19"/>
      <c r="K23" s="19"/>
      <c r="L23" s="19"/>
      <c r="M23" s="18"/>
      <c r="N23" s="59">
        <v>1.3888888888888889E-4</v>
      </c>
      <c r="O23" s="27">
        <v>1.5046296296296297E-4</v>
      </c>
      <c r="P23" s="27">
        <v>1.0416666666666667E-4</v>
      </c>
      <c r="Q23" s="27">
        <v>1.1574074074074073E-4</v>
      </c>
      <c r="R23" s="27">
        <v>8.1018518518518516E-5</v>
      </c>
      <c r="S23" s="27">
        <v>1.9675925925925926E-4</v>
      </c>
      <c r="T23" s="27">
        <v>1.8518518518518518E-4</v>
      </c>
      <c r="U23" s="27">
        <v>8.1018518518518516E-5</v>
      </c>
      <c r="V23" s="27">
        <v>1.1574074074074073E-4</v>
      </c>
      <c r="W23" s="60">
        <v>1.0416666666666667E-4</v>
      </c>
      <c r="X23" s="100">
        <f t="shared" ref="X23:X34" si="1">AVERAGE(N23:W23)</f>
        <v>1.273148148148148E-4</v>
      </c>
      <c r="Y23" s="13"/>
    </row>
    <row r="24" spans="3:25" ht="15" customHeight="1" x14ac:dyDescent="0.25">
      <c r="C24" s="9"/>
      <c r="D24" s="136"/>
      <c r="E24" s="58">
        <v>11</v>
      </c>
      <c r="F24" s="11" t="s">
        <v>37</v>
      </c>
      <c r="G24" s="19"/>
      <c r="H24" s="19"/>
      <c r="I24" s="19"/>
      <c r="J24" s="19"/>
      <c r="K24" s="19"/>
      <c r="L24" s="19"/>
      <c r="M24" s="18"/>
      <c r="N24" s="59">
        <v>4.9768518518518521E-4</v>
      </c>
      <c r="O24" s="27">
        <v>4.8611111111111104E-4</v>
      </c>
      <c r="P24" s="27">
        <v>1.6087962962962963E-3</v>
      </c>
      <c r="Q24" s="27">
        <v>9.1435185185185185E-4</v>
      </c>
      <c r="R24" s="27">
        <v>8.449074074074075E-4</v>
      </c>
      <c r="S24" s="27">
        <v>7.7546296296296304E-4</v>
      </c>
      <c r="T24" s="27">
        <v>5.9027777777777778E-4</v>
      </c>
      <c r="U24" s="27">
        <v>6.134259259259259E-4</v>
      </c>
      <c r="V24" s="27">
        <v>4.9768518518518521E-4</v>
      </c>
      <c r="W24" s="60">
        <v>4.7453703703703704E-4</v>
      </c>
      <c r="X24" s="100">
        <f t="shared" si="1"/>
        <v>7.303240740740741E-4</v>
      </c>
      <c r="Y24" s="13"/>
    </row>
    <row r="25" spans="3:25" ht="15" customHeight="1" x14ac:dyDescent="0.25">
      <c r="C25" s="9"/>
      <c r="D25" s="136"/>
      <c r="E25" s="58">
        <v>12</v>
      </c>
      <c r="F25" s="11" t="s">
        <v>38</v>
      </c>
      <c r="G25" s="19"/>
      <c r="H25" s="19"/>
      <c r="I25" s="19"/>
      <c r="J25" s="19"/>
      <c r="K25" s="19"/>
      <c r="L25" s="19"/>
      <c r="M25" s="18"/>
      <c r="N25" s="59"/>
      <c r="O25" s="27"/>
      <c r="P25" s="27">
        <v>2.7777777777777778E-4</v>
      </c>
      <c r="Q25" s="27">
        <v>2.4305555555555552E-4</v>
      </c>
      <c r="R25" s="27">
        <v>1.25E-3</v>
      </c>
      <c r="S25" s="27">
        <v>2.3148148148148146E-4</v>
      </c>
      <c r="T25" s="27">
        <v>1.8518518518518518E-4</v>
      </c>
      <c r="U25" s="27"/>
      <c r="V25" s="27">
        <v>6.5972222222222213E-4</v>
      </c>
      <c r="W25" s="60"/>
      <c r="X25" s="100">
        <f t="shared" si="1"/>
        <v>4.7453703703703704E-4</v>
      </c>
      <c r="Y25" s="13"/>
    </row>
    <row r="26" spans="3:25" ht="15" customHeight="1" x14ac:dyDescent="0.25">
      <c r="C26" s="9"/>
      <c r="D26" s="136"/>
      <c r="E26" s="58">
        <v>13</v>
      </c>
      <c r="F26" s="11" t="s">
        <v>39</v>
      </c>
      <c r="G26" s="19"/>
      <c r="H26" s="19"/>
      <c r="I26" s="19"/>
      <c r="J26" s="19"/>
      <c r="K26" s="19"/>
      <c r="L26" s="19"/>
      <c r="M26" s="18"/>
      <c r="N26" s="59">
        <v>3.9351851851851852E-4</v>
      </c>
      <c r="O26" s="27">
        <v>6.134259259259259E-4</v>
      </c>
      <c r="P26" s="27">
        <v>3.4722222222222224E-4</v>
      </c>
      <c r="Q26" s="27">
        <v>3.9351851851851852E-4</v>
      </c>
      <c r="R26" s="27">
        <v>7.6388888888888893E-4</v>
      </c>
      <c r="S26" s="27">
        <v>1.9675925925925926E-4</v>
      </c>
      <c r="T26" s="27">
        <v>2.4305555555555552E-4</v>
      </c>
      <c r="U26" s="27">
        <v>8.2175925925925917E-4</v>
      </c>
      <c r="V26" s="27">
        <v>2.7777777777777778E-4</v>
      </c>
      <c r="W26" s="60">
        <v>4.5138888888888892E-4</v>
      </c>
      <c r="X26" s="100">
        <f t="shared" si="1"/>
        <v>4.5023148148148147E-4</v>
      </c>
      <c r="Y26" s="13"/>
    </row>
    <row r="27" spans="3:25" ht="15" customHeight="1" x14ac:dyDescent="0.25">
      <c r="C27" s="9"/>
      <c r="D27" s="136"/>
      <c r="E27" s="58">
        <v>14</v>
      </c>
      <c r="F27" s="11" t="s">
        <v>40</v>
      </c>
      <c r="G27" s="19"/>
      <c r="H27" s="19"/>
      <c r="I27" s="19"/>
      <c r="J27" s="19"/>
      <c r="K27" s="19"/>
      <c r="L27" s="19"/>
      <c r="M27" s="18"/>
      <c r="N27" s="59">
        <v>2.3148148148148147E-5</v>
      </c>
      <c r="O27" s="59">
        <v>2.3148148148148147E-5</v>
      </c>
      <c r="P27" s="59">
        <v>2.3148148148148147E-5</v>
      </c>
      <c r="Q27" s="59">
        <v>2.3148148148148147E-5</v>
      </c>
      <c r="R27" s="59">
        <v>2.3148148148148147E-5</v>
      </c>
      <c r="S27" s="59">
        <v>2.3148148148148147E-5</v>
      </c>
      <c r="T27" s="59">
        <v>2.3148148148148147E-5</v>
      </c>
      <c r="U27" s="59">
        <v>2.3148148148148147E-5</v>
      </c>
      <c r="V27" s="59">
        <v>2.3148148148148147E-5</v>
      </c>
      <c r="W27" s="68">
        <v>2.3148148148148147E-5</v>
      </c>
      <c r="X27" s="100">
        <f t="shared" si="1"/>
        <v>2.3148148148148147E-5</v>
      </c>
      <c r="Y27" s="13"/>
    </row>
    <row r="28" spans="3:25" ht="15" customHeight="1" x14ac:dyDescent="0.25">
      <c r="C28" s="9"/>
      <c r="D28" s="136"/>
      <c r="E28" s="58">
        <v>15</v>
      </c>
      <c r="F28" s="11" t="s">
        <v>41</v>
      </c>
      <c r="G28" s="19"/>
      <c r="H28" s="19"/>
      <c r="I28" s="19"/>
      <c r="J28" s="19"/>
      <c r="K28" s="19"/>
      <c r="L28" s="19"/>
      <c r="M28" s="18"/>
      <c r="N28" s="59">
        <v>1.1574074074074073E-4</v>
      </c>
      <c r="O28" s="27">
        <v>2.199074074074074E-4</v>
      </c>
      <c r="P28" s="27">
        <v>1.5046296296296297E-4</v>
      </c>
      <c r="Q28" s="27">
        <v>1.5046296296296297E-4</v>
      </c>
      <c r="R28" s="27">
        <v>1.273148148148148E-4</v>
      </c>
      <c r="S28" s="27">
        <v>1.1574074074074073E-4</v>
      </c>
      <c r="T28" s="27">
        <v>1.0416666666666667E-4</v>
      </c>
      <c r="U28" s="27">
        <v>2.0833333333333335E-4</v>
      </c>
      <c r="V28" s="27">
        <v>1.273148148148148E-4</v>
      </c>
      <c r="W28" s="60">
        <v>1.3888888888888889E-4</v>
      </c>
      <c r="X28" s="100">
        <f t="shared" si="1"/>
        <v>1.4583333333333332E-4</v>
      </c>
      <c r="Y28" s="13"/>
    </row>
    <row r="29" spans="3:25" ht="15" customHeight="1" x14ac:dyDescent="0.25">
      <c r="C29" s="9"/>
      <c r="D29" s="136"/>
      <c r="E29" s="58">
        <v>16</v>
      </c>
      <c r="F29" s="11" t="s">
        <v>42</v>
      </c>
      <c r="G29" s="19"/>
      <c r="H29" s="19"/>
      <c r="I29" s="19"/>
      <c r="J29" s="19"/>
      <c r="K29" s="19"/>
      <c r="L29" s="19"/>
      <c r="M29" s="18"/>
      <c r="N29" s="59">
        <v>8.9120370370370362E-4</v>
      </c>
      <c r="O29" s="27">
        <v>7.9861111111111105E-4</v>
      </c>
      <c r="P29" s="27">
        <v>9.9537037037037042E-4</v>
      </c>
      <c r="Q29" s="27">
        <v>6.9444444444444447E-4</v>
      </c>
      <c r="R29" s="27">
        <v>1.3425925925925925E-3</v>
      </c>
      <c r="S29" s="27">
        <v>2.2453703703703702E-3</v>
      </c>
      <c r="T29" s="27">
        <v>1.0069444444444444E-3</v>
      </c>
      <c r="U29" s="27">
        <v>8.449074074074075E-4</v>
      </c>
      <c r="V29" s="27">
        <v>1.3541666666666667E-3</v>
      </c>
      <c r="W29" s="60">
        <v>1.6319444444444445E-3</v>
      </c>
      <c r="X29" s="100">
        <f t="shared" si="1"/>
        <v>1.1805555555555556E-3</v>
      </c>
      <c r="Y29" s="13"/>
    </row>
    <row r="30" spans="3:25" ht="15" customHeight="1" x14ac:dyDescent="0.25">
      <c r="C30" s="9"/>
      <c r="D30" s="136"/>
      <c r="E30" s="58">
        <v>17</v>
      </c>
      <c r="F30" s="11" t="s">
        <v>43</v>
      </c>
      <c r="G30" s="19"/>
      <c r="H30" s="19"/>
      <c r="I30" s="19"/>
      <c r="J30" s="19"/>
      <c r="K30" s="19"/>
      <c r="L30" s="19"/>
      <c r="M30" s="18"/>
      <c r="N30" s="59">
        <v>1.9675925925925926E-4</v>
      </c>
      <c r="O30" s="27">
        <v>1.9675925925925926E-4</v>
      </c>
      <c r="P30" s="27">
        <v>1.9675925925925899E-4</v>
      </c>
      <c r="Q30" s="27">
        <v>1.9675925925925899E-4</v>
      </c>
      <c r="R30" s="27">
        <v>1.9675925925925899E-4</v>
      </c>
      <c r="S30" s="27">
        <v>1.9675925925925899E-4</v>
      </c>
      <c r="T30" s="27">
        <v>1.9675925925925899E-4</v>
      </c>
      <c r="U30" s="27">
        <v>1.9675925925925899E-4</v>
      </c>
      <c r="V30" s="27">
        <v>1.9675925925925899E-4</v>
      </c>
      <c r="W30" s="60">
        <v>1.9675925925925899E-4</v>
      </c>
      <c r="X30" s="100">
        <f t="shared" si="1"/>
        <v>1.9675925925925902E-4</v>
      </c>
      <c r="Y30" s="13"/>
    </row>
    <row r="31" spans="3:25" ht="15" customHeight="1" x14ac:dyDescent="0.25">
      <c r="C31" s="9"/>
      <c r="D31" s="136"/>
      <c r="E31" s="58">
        <v>18</v>
      </c>
      <c r="F31" s="11" t="s">
        <v>44</v>
      </c>
      <c r="G31" s="19"/>
      <c r="H31" s="19"/>
      <c r="I31" s="19"/>
      <c r="J31" s="19"/>
      <c r="K31" s="19"/>
      <c r="L31" s="19"/>
      <c r="M31" s="18"/>
      <c r="N31" s="59">
        <v>2.0833333333333335E-4</v>
      </c>
      <c r="O31" s="27">
        <v>4.2824074074074075E-4</v>
      </c>
      <c r="P31" s="27">
        <v>4.2824074074074075E-4</v>
      </c>
      <c r="Q31" s="27">
        <v>3.8194444444444446E-4</v>
      </c>
      <c r="R31" s="27">
        <v>4.2824074074074075E-4</v>
      </c>
      <c r="S31" s="27">
        <v>3.7037037037037035E-4</v>
      </c>
      <c r="T31" s="27">
        <v>3.8194444444444446E-4</v>
      </c>
      <c r="U31" s="27">
        <v>1.273148148148148E-4</v>
      </c>
      <c r="V31" s="27">
        <v>2.5462962962962961E-4</v>
      </c>
      <c r="W31" s="60">
        <v>8.1018518518518516E-5</v>
      </c>
      <c r="X31" s="100">
        <f t="shared" si="1"/>
        <v>3.0902777777777775E-4</v>
      </c>
      <c r="Y31" s="13"/>
    </row>
    <row r="32" spans="3:25" ht="15" customHeight="1" x14ac:dyDescent="0.25">
      <c r="C32" s="9"/>
      <c r="D32" s="136"/>
      <c r="E32" s="58">
        <v>20</v>
      </c>
      <c r="F32" s="11" t="s">
        <v>45</v>
      </c>
      <c r="G32" s="19"/>
      <c r="H32" s="19"/>
      <c r="I32" s="19"/>
      <c r="J32" s="19"/>
      <c r="K32" s="19"/>
      <c r="L32" s="19"/>
      <c r="M32" s="18"/>
      <c r="N32" s="59">
        <v>2.3148148148148147E-5</v>
      </c>
      <c r="O32" s="27">
        <v>2.3148148148148147E-5</v>
      </c>
      <c r="P32" s="27">
        <v>2.31481481481481E-5</v>
      </c>
      <c r="Q32" s="27">
        <v>2.31481481481481E-5</v>
      </c>
      <c r="R32" s="27">
        <v>2.31481481481481E-5</v>
      </c>
      <c r="S32" s="27">
        <v>2.31481481481481E-5</v>
      </c>
      <c r="T32" s="27">
        <v>2.31481481481481E-5</v>
      </c>
      <c r="U32" s="27">
        <v>2.31481481481481E-5</v>
      </c>
      <c r="V32" s="27">
        <v>2.31481481481481E-5</v>
      </c>
      <c r="W32" s="60">
        <v>2.31481481481481E-5</v>
      </c>
      <c r="X32" s="100">
        <f t="shared" si="1"/>
        <v>2.3148148148148106E-5</v>
      </c>
      <c r="Y32" s="13"/>
    </row>
    <row r="33" spans="3:25" ht="15" customHeight="1" x14ac:dyDescent="0.25">
      <c r="C33" s="9"/>
      <c r="D33" s="136"/>
      <c r="E33" s="58">
        <v>21</v>
      </c>
      <c r="F33" s="11" t="s">
        <v>46</v>
      </c>
      <c r="G33" s="19"/>
      <c r="H33" s="19"/>
      <c r="I33" s="19"/>
      <c r="J33" s="19"/>
      <c r="K33" s="19"/>
      <c r="L33" s="19"/>
      <c r="M33" s="18"/>
      <c r="N33" s="59">
        <v>1.273148148148148E-4</v>
      </c>
      <c r="O33" s="27">
        <v>1.6203703703703703E-4</v>
      </c>
      <c r="P33" s="27">
        <v>1.3888888888888889E-4</v>
      </c>
      <c r="Q33" s="27">
        <v>1.1574074074074073E-4</v>
      </c>
      <c r="R33" s="27">
        <v>1.3888888888888889E-4</v>
      </c>
      <c r="S33" s="27">
        <v>1.273148148148148E-4</v>
      </c>
      <c r="T33" s="27">
        <v>1.273148148148148E-4</v>
      </c>
      <c r="U33" s="27">
        <v>9.2592592592592588E-5</v>
      </c>
      <c r="V33" s="27">
        <v>1.5046296296296297E-4</v>
      </c>
      <c r="W33" s="60">
        <v>1.3888888888888889E-4</v>
      </c>
      <c r="X33" s="100">
        <f t="shared" si="1"/>
        <v>1.3194444444444446E-4</v>
      </c>
      <c r="Y33" s="13"/>
    </row>
    <row r="34" spans="3:25" ht="15" customHeight="1" thickBot="1" x14ac:dyDescent="0.3">
      <c r="C34" s="9"/>
      <c r="D34" s="137"/>
      <c r="E34" s="61">
        <v>22</v>
      </c>
      <c r="F34" s="10" t="s">
        <v>47</v>
      </c>
      <c r="G34" s="15"/>
      <c r="H34" s="15"/>
      <c r="I34" s="15"/>
      <c r="J34" s="15"/>
      <c r="K34" s="15"/>
      <c r="L34" s="15"/>
      <c r="M34" s="14"/>
      <c r="N34" s="89">
        <v>1.1574074074074073E-5</v>
      </c>
      <c r="O34" s="89">
        <v>1.1574074074074073E-5</v>
      </c>
      <c r="P34" s="89">
        <v>1.1574074074074101E-5</v>
      </c>
      <c r="Q34" s="89">
        <v>1.1574074074074101E-5</v>
      </c>
      <c r="R34" s="89">
        <v>1.1574074074074101E-5</v>
      </c>
      <c r="S34" s="89">
        <v>1.1574074074074101E-5</v>
      </c>
      <c r="T34" s="89">
        <v>1.1574074074074101E-5</v>
      </c>
      <c r="U34" s="89">
        <v>1.1574074074074101E-5</v>
      </c>
      <c r="V34" s="89">
        <v>1.1574074074074101E-5</v>
      </c>
      <c r="W34" s="102">
        <v>1.1574074074074101E-5</v>
      </c>
      <c r="X34" s="101">
        <f t="shared" si="1"/>
        <v>1.1574074074074096E-5</v>
      </c>
      <c r="Y34" s="13"/>
    </row>
    <row r="35" spans="3:25" ht="15" customHeight="1" x14ac:dyDescent="0.25">
      <c r="C35" s="9"/>
      <c r="D35" s="135" t="s">
        <v>2</v>
      </c>
      <c r="E35" s="53">
        <v>23</v>
      </c>
      <c r="F35" s="62" t="s">
        <v>48</v>
      </c>
      <c r="G35" s="23"/>
      <c r="H35" s="23"/>
      <c r="I35" s="23"/>
      <c r="J35" s="23"/>
      <c r="K35" s="23"/>
      <c r="L35" s="23"/>
      <c r="M35" s="23"/>
      <c r="N35" s="33">
        <v>2.3148148148148147E-5</v>
      </c>
      <c r="O35" s="32">
        <v>2.3148148148148147E-5</v>
      </c>
      <c r="P35" s="32">
        <v>2.3148148148148147E-5</v>
      </c>
      <c r="Q35" s="32">
        <v>2.3148148148148147E-5</v>
      </c>
      <c r="R35" s="32">
        <v>2.3148148148148147E-5</v>
      </c>
      <c r="S35" s="32">
        <v>2.3148148148148147E-5</v>
      </c>
      <c r="T35" s="32">
        <v>2.3148148148148147E-5</v>
      </c>
      <c r="U35" s="32">
        <v>2.3148148148148147E-5</v>
      </c>
      <c r="V35" s="32">
        <v>2.3148148148148147E-5</v>
      </c>
      <c r="W35" s="57">
        <v>2.3148148148148147E-5</v>
      </c>
      <c r="X35" s="99">
        <f>AVERAGE(N35:W35)</f>
        <v>2.3148148148148147E-5</v>
      </c>
      <c r="Y35" s="13"/>
    </row>
    <row r="36" spans="3:25" ht="15" customHeight="1" x14ac:dyDescent="0.25">
      <c r="C36" s="9"/>
      <c r="D36" s="136"/>
      <c r="E36" s="54">
        <v>24</v>
      </c>
      <c r="F36" s="63" t="s">
        <v>49</v>
      </c>
      <c r="G36" s="11"/>
      <c r="H36" s="11"/>
      <c r="I36" s="11"/>
      <c r="J36" s="11"/>
      <c r="K36" s="11"/>
      <c r="L36" s="19"/>
      <c r="M36" s="19"/>
      <c r="N36" s="31">
        <v>3.1250000000000001E-4</v>
      </c>
      <c r="O36" s="27">
        <v>1.9675925925925926E-4</v>
      </c>
      <c r="P36" s="27">
        <v>1.273148148148148E-4</v>
      </c>
      <c r="Q36" s="27">
        <v>3.5879629629629635E-4</v>
      </c>
      <c r="R36" s="27">
        <v>1.3888888888888889E-4</v>
      </c>
      <c r="S36" s="27">
        <v>1.7361111111111112E-4</v>
      </c>
      <c r="T36" s="27">
        <v>2.8935185185185189E-4</v>
      </c>
      <c r="U36" s="27">
        <v>1.9675925925925926E-4</v>
      </c>
      <c r="V36" s="27">
        <v>2.8935185185185189E-4</v>
      </c>
      <c r="W36" s="60">
        <v>2.0833333333333335E-4</v>
      </c>
      <c r="X36" s="100">
        <f t="shared" ref="X36:X39" si="2">AVERAGE(N36:W36)</f>
        <v>2.2916666666666666E-4</v>
      </c>
      <c r="Y36" s="13"/>
    </row>
    <row r="37" spans="3:25" ht="15" customHeight="1" x14ac:dyDescent="0.25">
      <c r="C37" s="9"/>
      <c r="D37" s="136"/>
      <c r="E37" s="54">
        <v>25</v>
      </c>
      <c r="F37" s="63" t="s">
        <v>50</v>
      </c>
      <c r="G37" s="11"/>
      <c r="H37" s="11"/>
      <c r="I37" s="11"/>
      <c r="J37" s="11"/>
      <c r="K37" s="11"/>
      <c r="L37" s="11"/>
      <c r="M37" s="11"/>
      <c r="N37" s="31">
        <v>9.2592592592592588E-5</v>
      </c>
      <c r="O37" s="27">
        <v>8.1018518518518516E-5</v>
      </c>
      <c r="P37" s="27">
        <v>1.1574074074074073E-4</v>
      </c>
      <c r="Q37" s="27">
        <v>9.2592592592592588E-5</v>
      </c>
      <c r="R37" s="27">
        <v>1.9675925925925926E-4</v>
      </c>
      <c r="S37" s="27">
        <v>2.3148148148148147E-5</v>
      </c>
      <c r="T37" s="27">
        <v>9.2592592592592588E-5</v>
      </c>
      <c r="U37" s="27">
        <v>9.2592592592592588E-5</v>
      </c>
      <c r="V37" s="27">
        <v>2.3148148148148147E-5</v>
      </c>
      <c r="W37" s="60">
        <v>7.9089506172839511E-5</v>
      </c>
      <c r="X37" s="100">
        <f t="shared" si="2"/>
        <v>8.8927469135802455E-5</v>
      </c>
      <c r="Y37" s="13"/>
    </row>
    <row r="38" spans="3:25" ht="15" customHeight="1" x14ac:dyDescent="0.25">
      <c r="C38" s="9"/>
      <c r="D38" s="136"/>
      <c r="E38" s="54">
        <v>26</v>
      </c>
      <c r="F38" s="63" t="s">
        <v>51</v>
      </c>
      <c r="G38" s="11"/>
      <c r="H38" s="11"/>
      <c r="I38" s="11"/>
      <c r="J38" s="11"/>
      <c r="K38" s="11"/>
      <c r="L38" s="11"/>
      <c r="M38" s="11"/>
      <c r="N38" s="31">
        <v>4.6296296296296294E-5</v>
      </c>
      <c r="O38" s="27">
        <v>5.7870370370370366E-5</v>
      </c>
      <c r="P38" s="27">
        <v>5.7870370370370366E-5</v>
      </c>
      <c r="Q38" s="27">
        <v>5.7870370370370366E-5</v>
      </c>
      <c r="R38" s="27">
        <v>6.558641975308642E-5</v>
      </c>
      <c r="S38" s="27">
        <v>6.9444444444444444E-5</v>
      </c>
      <c r="T38" s="27">
        <v>5.0154320987654325E-5</v>
      </c>
      <c r="U38" s="27">
        <v>5.4012345679012342E-5</v>
      </c>
      <c r="V38" s="27">
        <v>5.5941358024691354E-5</v>
      </c>
      <c r="W38" s="60">
        <v>6.3657407407407415E-5</v>
      </c>
      <c r="X38" s="100">
        <f t="shared" si="2"/>
        <v>5.7870370370370379E-5</v>
      </c>
      <c r="Y38" s="13"/>
    </row>
    <row r="39" spans="3:25" ht="15" customHeight="1" thickBot="1" x14ac:dyDescent="0.3">
      <c r="C39" s="9"/>
      <c r="D39" s="137"/>
      <c r="E39" s="55">
        <v>27</v>
      </c>
      <c r="F39" s="64" t="s">
        <v>52</v>
      </c>
      <c r="G39" s="15"/>
      <c r="H39" s="15"/>
      <c r="I39" s="15"/>
      <c r="J39" s="15"/>
      <c r="K39" s="15"/>
      <c r="L39" s="15"/>
      <c r="M39" s="15"/>
      <c r="N39" s="29">
        <v>3.4722222222222222E-5</v>
      </c>
      <c r="O39" s="28">
        <v>3.4722222222222222E-5</v>
      </c>
      <c r="P39" s="28">
        <v>4.6296296296296294E-5</v>
      </c>
      <c r="Q39" s="28">
        <v>3.4722222222222222E-5</v>
      </c>
      <c r="R39" s="28">
        <v>3.4722222222222222E-5</v>
      </c>
      <c r="S39" s="28">
        <v>2.3148148148148147E-5</v>
      </c>
      <c r="T39" s="28">
        <v>9.0663580246913569E-5</v>
      </c>
      <c r="U39" s="28">
        <v>3.6651234567901234E-5</v>
      </c>
      <c r="V39" s="28">
        <v>2.1219135802469135E-5</v>
      </c>
      <c r="W39" s="65">
        <v>2.8935185185185186E-5</v>
      </c>
      <c r="X39" s="101">
        <f t="shared" si="2"/>
        <v>3.8580246913580253E-5</v>
      </c>
      <c r="Y39" s="13"/>
    </row>
    <row r="40" spans="3:25" ht="15" customHeight="1" x14ac:dyDescent="0.25">
      <c r="C40" s="9"/>
      <c r="D40" s="135" t="s">
        <v>119</v>
      </c>
      <c r="E40" s="53">
        <v>28</v>
      </c>
      <c r="F40" s="62" t="s">
        <v>108</v>
      </c>
      <c r="G40" s="23"/>
      <c r="H40" s="23"/>
      <c r="I40" s="23"/>
      <c r="J40" s="23"/>
      <c r="K40" s="23"/>
      <c r="L40" s="23"/>
      <c r="M40" s="23"/>
      <c r="N40" s="33">
        <v>1.1574074074074073E-5</v>
      </c>
      <c r="O40" s="32"/>
      <c r="P40" s="32"/>
      <c r="Q40" s="32"/>
      <c r="R40" s="32"/>
      <c r="S40" s="32"/>
      <c r="T40" s="32"/>
      <c r="U40" s="32"/>
      <c r="V40" s="32"/>
      <c r="W40" s="85"/>
      <c r="X40" s="97">
        <f>AVERAGE(N40:W40)</f>
        <v>1.1574074074074073E-5</v>
      </c>
      <c r="Y40" s="13"/>
    </row>
    <row r="41" spans="3:25" ht="15" customHeight="1" x14ac:dyDescent="0.25">
      <c r="C41" s="9"/>
      <c r="D41" s="136"/>
      <c r="E41" s="54">
        <v>29</v>
      </c>
      <c r="F41" s="63" t="s">
        <v>109</v>
      </c>
      <c r="G41" s="11"/>
      <c r="H41" s="11"/>
      <c r="I41" s="11"/>
      <c r="J41" s="11"/>
      <c r="K41" s="11"/>
      <c r="L41" s="19"/>
      <c r="M41" s="19"/>
      <c r="N41" s="31">
        <v>2.3148148148148147E-5</v>
      </c>
      <c r="O41" s="27">
        <v>1.1574074074074073E-5</v>
      </c>
      <c r="P41" s="27">
        <v>2.3148148148148147E-5</v>
      </c>
      <c r="Q41" s="27">
        <v>3.4722222222222222E-5</v>
      </c>
      <c r="R41" s="27">
        <v>1.1574074074074073E-5</v>
      </c>
      <c r="S41" s="27">
        <v>1.1574074074074073E-5</v>
      </c>
      <c r="T41" s="27">
        <v>1.1574074074074073E-5</v>
      </c>
      <c r="U41" s="27">
        <v>1.1574074074074073E-5</v>
      </c>
      <c r="V41" s="27">
        <v>1.1574074074074073E-5</v>
      </c>
      <c r="W41" s="87">
        <v>2.3148148148148147E-5</v>
      </c>
      <c r="X41" s="97">
        <f t="shared" ref="X41:X47" si="3">AVERAGE(N41:W41)</f>
        <v>1.7361111111111114E-5</v>
      </c>
      <c r="Y41" s="13"/>
    </row>
    <row r="42" spans="3:25" ht="15" customHeight="1" x14ac:dyDescent="0.25">
      <c r="C42" s="9"/>
      <c r="D42" s="136"/>
      <c r="E42" s="54">
        <v>30</v>
      </c>
      <c r="F42" s="63" t="s">
        <v>110</v>
      </c>
      <c r="G42" s="11"/>
      <c r="H42" s="11"/>
      <c r="I42" s="11"/>
      <c r="J42" s="11"/>
      <c r="K42" s="11"/>
      <c r="L42" s="11"/>
      <c r="M42" s="11"/>
      <c r="N42" s="31">
        <v>1.1574074074074073E-4</v>
      </c>
      <c r="O42" s="27">
        <v>1.9675925925925926E-4</v>
      </c>
      <c r="P42" s="27">
        <v>1.8518518518518518E-4</v>
      </c>
      <c r="Q42" s="27">
        <v>4.6296296296296294E-5</v>
      </c>
      <c r="R42" s="27">
        <v>3.5879629629629635E-4</v>
      </c>
      <c r="S42" s="27">
        <v>1.1574074074074073E-4</v>
      </c>
      <c r="T42" s="27">
        <v>9.2592592592592588E-5</v>
      </c>
      <c r="U42" s="27">
        <v>1.3888888888888889E-4</v>
      </c>
      <c r="V42" s="27">
        <v>4.8611111111111104E-4</v>
      </c>
      <c r="W42" s="87">
        <v>2.199074074074074E-4</v>
      </c>
      <c r="X42" s="97">
        <f t="shared" si="3"/>
        <v>1.9560185185185189E-4</v>
      </c>
      <c r="Y42" s="13"/>
    </row>
    <row r="43" spans="3:25" ht="15" customHeight="1" x14ac:dyDescent="0.25">
      <c r="C43" s="9"/>
      <c r="D43" s="136"/>
      <c r="E43" s="54">
        <v>31</v>
      </c>
      <c r="F43" s="63" t="s">
        <v>111</v>
      </c>
      <c r="G43" s="11"/>
      <c r="H43" s="11"/>
      <c r="I43" s="11"/>
      <c r="J43" s="11"/>
      <c r="K43" s="11"/>
      <c r="L43" s="11"/>
      <c r="M43" s="11"/>
      <c r="N43" s="31"/>
      <c r="O43" s="27">
        <v>8.1018518518518516E-5</v>
      </c>
      <c r="P43" s="27"/>
      <c r="Q43" s="27">
        <v>3.4722222222222222E-5</v>
      </c>
      <c r="R43" s="27"/>
      <c r="S43" s="27"/>
      <c r="T43" s="27">
        <v>9.2592592592592588E-5</v>
      </c>
      <c r="U43" s="27">
        <v>3.4722222222222222E-5</v>
      </c>
      <c r="V43" s="27">
        <v>5.7870370370370366E-5</v>
      </c>
      <c r="W43" s="87"/>
      <c r="X43" s="97">
        <f t="shared" si="3"/>
        <v>6.018518518518518E-5</v>
      </c>
      <c r="Y43" s="13"/>
    </row>
    <row r="44" spans="3:25" ht="15" customHeight="1" x14ac:dyDescent="0.25">
      <c r="C44" s="9"/>
      <c r="D44" s="136"/>
      <c r="E44" s="54">
        <v>32</v>
      </c>
      <c r="F44" s="63" t="s">
        <v>112</v>
      </c>
      <c r="G44" s="11"/>
      <c r="H44" s="11"/>
      <c r="I44" s="11"/>
      <c r="J44" s="11"/>
      <c r="K44" s="11"/>
      <c r="L44" s="11"/>
      <c r="M44" s="11"/>
      <c r="N44" s="31">
        <v>1.5046296296296297E-4</v>
      </c>
      <c r="O44" s="27"/>
      <c r="P44" s="27">
        <v>1.8518518518518518E-4</v>
      </c>
      <c r="Q44" s="27"/>
      <c r="R44" s="27">
        <v>3.1250000000000001E-4</v>
      </c>
      <c r="S44" s="27">
        <v>1.6203703703703703E-4</v>
      </c>
      <c r="T44" s="27"/>
      <c r="U44" s="27"/>
      <c r="V44" s="27"/>
      <c r="W44" s="87">
        <v>1.5046296296296297E-4</v>
      </c>
      <c r="X44" s="97">
        <f t="shared" si="3"/>
        <v>1.9212962962962963E-4</v>
      </c>
      <c r="Y44" s="13"/>
    </row>
    <row r="45" spans="3:25" ht="15" customHeight="1" x14ac:dyDescent="0.25">
      <c r="C45" s="9"/>
      <c r="D45" s="136"/>
      <c r="E45" s="54">
        <v>33</v>
      </c>
      <c r="F45" s="63" t="s">
        <v>113</v>
      </c>
      <c r="G45" s="11"/>
      <c r="H45" s="11"/>
      <c r="I45" s="11"/>
      <c r="J45" s="11"/>
      <c r="K45" s="11"/>
      <c r="L45" s="11"/>
      <c r="M45" s="11"/>
      <c r="N45" s="31">
        <v>4.3981481481481481E-4</v>
      </c>
      <c r="O45" s="27"/>
      <c r="P45" s="27">
        <v>5.7870370370370378E-4</v>
      </c>
      <c r="Q45" s="27">
        <v>5.2083333333333333E-4</v>
      </c>
      <c r="R45" s="27">
        <v>4.5138888888888892E-4</v>
      </c>
      <c r="S45" s="27">
        <v>3.9351851851851852E-4</v>
      </c>
      <c r="T45" s="27">
        <v>8.3333333333333339E-4</v>
      </c>
      <c r="U45" s="27">
        <v>4.0509259259259258E-4</v>
      </c>
      <c r="V45" s="27">
        <v>4.3981481481481481E-4</v>
      </c>
      <c r="W45" s="87">
        <v>6.7129629629629625E-4</v>
      </c>
      <c r="X45" s="97">
        <f t="shared" si="3"/>
        <v>5.2597736625514422E-4</v>
      </c>
      <c r="Y45" s="13"/>
    </row>
    <row r="46" spans="3:25" ht="15" customHeight="1" x14ac:dyDescent="0.25">
      <c r="C46" s="9"/>
      <c r="D46" s="136"/>
      <c r="E46" s="54">
        <v>34</v>
      </c>
      <c r="F46" s="124" t="s">
        <v>114</v>
      </c>
      <c r="G46" s="12"/>
      <c r="H46" s="12"/>
      <c r="I46" s="12"/>
      <c r="J46" s="12"/>
      <c r="K46" s="12"/>
      <c r="L46" s="12"/>
      <c r="M46" s="12"/>
      <c r="N46" s="31">
        <v>8.1018518518518516E-5</v>
      </c>
      <c r="O46" s="27">
        <v>6.9444444444444444E-5</v>
      </c>
      <c r="P46" s="27">
        <v>3.4722222222222222E-5</v>
      </c>
      <c r="Q46" s="27">
        <v>3.4722222222222222E-5</v>
      </c>
      <c r="R46" s="27">
        <v>5.7870370370370366E-5</v>
      </c>
      <c r="S46" s="27">
        <v>4.6296296296296294E-5</v>
      </c>
      <c r="T46" s="27">
        <v>4.6296296296296294E-5</v>
      </c>
      <c r="U46" s="27">
        <v>5.7870370370370366E-5</v>
      </c>
      <c r="V46" s="27">
        <v>8.1018518518518516E-5</v>
      </c>
      <c r="W46" s="87">
        <v>1.0416666666666667E-4</v>
      </c>
      <c r="X46" s="97">
        <f t="shared" si="3"/>
        <v>6.1342592592592587E-5</v>
      </c>
      <c r="Y46" s="13"/>
    </row>
    <row r="47" spans="3:25" ht="15" customHeight="1" thickBot="1" x14ac:dyDescent="0.3">
      <c r="C47" s="9"/>
      <c r="D47" s="137"/>
      <c r="E47" s="54">
        <v>35</v>
      </c>
      <c r="F47" s="64" t="s">
        <v>115</v>
      </c>
      <c r="G47" s="15"/>
      <c r="H47" s="15"/>
      <c r="I47" s="15"/>
      <c r="J47" s="15"/>
      <c r="K47" s="15"/>
      <c r="L47" s="15"/>
      <c r="M47" s="15"/>
      <c r="N47" s="29">
        <v>2.3148148148148147E-5</v>
      </c>
      <c r="O47" s="28">
        <v>2.3148148148148147E-5</v>
      </c>
      <c r="P47" s="28">
        <v>2.3148148148148147E-5</v>
      </c>
      <c r="Q47" s="28">
        <v>2.3148148148148147E-5</v>
      </c>
      <c r="R47" s="28">
        <v>3.4722222222222222E-5</v>
      </c>
      <c r="S47" s="28">
        <v>2.3148148148148147E-5</v>
      </c>
      <c r="T47" s="28">
        <v>2.3148148148148147E-5</v>
      </c>
      <c r="U47" s="28">
        <v>2.3148148148148147E-5</v>
      </c>
      <c r="V47" s="28">
        <v>2.3148148148148147E-5</v>
      </c>
      <c r="W47" s="88">
        <v>2.3148148148148147E-5</v>
      </c>
      <c r="X47" s="98">
        <f t="shared" si="3"/>
        <v>2.4305555555555551E-5</v>
      </c>
      <c r="Y47" s="13"/>
    </row>
    <row r="48" spans="3:25" ht="15" customHeight="1" x14ac:dyDescent="0.25">
      <c r="C48" s="9"/>
      <c r="D48" s="135" t="s">
        <v>1</v>
      </c>
      <c r="E48" s="25">
        <v>1</v>
      </c>
      <c r="F48" s="24" t="s">
        <v>118</v>
      </c>
      <c r="G48" s="23"/>
      <c r="H48" s="23"/>
      <c r="I48" s="23"/>
      <c r="J48" s="23"/>
      <c r="K48" s="23"/>
      <c r="L48" s="23"/>
      <c r="M48" s="23"/>
      <c r="N48" s="33">
        <v>1.1574074074074073E-5</v>
      </c>
      <c r="O48" s="32"/>
      <c r="P48" s="32">
        <v>1.1574074074074073E-5</v>
      </c>
      <c r="Q48" s="32"/>
      <c r="R48" s="32">
        <v>1.1574074074074073E-5</v>
      </c>
      <c r="S48" s="32"/>
      <c r="T48" s="32"/>
      <c r="U48" s="32"/>
      <c r="V48" s="32"/>
      <c r="W48" s="85"/>
      <c r="X48" s="96">
        <f>AVERAGE(N48:T48)</f>
        <v>1.1574074074074073E-5</v>
      </c>
      <c r="Y48" s="13"/>
    </row>
    <row r="49" spans="3:25" ht="15" customHeight="1" x14ac:dyDescent="0.25">
      <c r="C49" s="9"/>
      <c r="D49" s="136"/>
      <c r="E49" s="21">
        <v>2</v>
      </c>
      <c r="F49" s="20" t="s">
        <v>53</v>
      </c>
      <c r="G49" s="19"/>
      <c r="H49" s="19"/>
      <c r="I49" s="19"/>
      <c r="J49" s="19"/>
      <c r="K49" s="19"/>
      <c r="L49" s="19"/>
      <c r="M49" s="19"/>
      <c r="N49" s="31">
        <v>2.3148148148148147E-5</v>
      </c>
      <c r="O49" s="27">
        <v>2.3148148148148147E-5</v>
      </c>
      <c r="P49" s="27">
        <v>2.3148148148148147E-5</v>
      </c>
      <c r="Q49" s="27">
        <v>2.3148148148148147E-5</v>
      </c>
      <c r="R49" s="27">
        <v>2.3148148148148147E-5</v>
      </c>
      <c r="S49" s="27">
        <v>2.3148148148148147E-5</v>
      </c>
      <c r="T49" s="27">
        <v>2.3148148148148147E-5</v>
      </c>
      <c r="U49" s="27"/>
      <c r="V49" s="27"/>
      <c r="W49" s="87"/>
      <c r="X49" s="131">
        <f>AVERAGE(N49:T49)</f>
        <v>2.3148148148148147E-5</v>
      </c>
      <c r="Y49" s="13"/>
    </row>
    <row r="50" spans="3:25" ht="15" customHeight="1" x14ac:dyDescent="0.25">
      <c r="C50" s="9"/>
      <c r="D50" s="136"/>
      <c r="E50" s="21">
        <v>3</v>
      </c>
      <c r="F50" s="20" t="s">
        <v>3</v>
      </c>
      <c r="G50" s="19"/>
      <c r="H50" s="19"/>
      <c r="I50" s="19"/>
      <c r="J50" s="19"/>
      <c r="K50" s="19"/>
      <c r="L50" s="19"/>
      <c r="M50" s="19"/>
      <c r="N50" s="31">
        <v>9.2592592592592588E-5</v>
      </c>
      <c r="O50" s="27">
        <v>1.273148148148148E-4</v>
      </c>
      <c r="P50" s="27">
        <v>1.1574074074074073E-4</v>
      </c>
      <c r="Q50" s="27">
        <v>1.9675925925925926E-4</v>
      </c>
      <c r="R50" s="27">
        <v>1.9675925925925926E-4</v>
      </c>
      <c r="S50" s="27">
        <v>1.5046296296296297E-4</v>
      </c>
      <c r="T50" s="27">
        <v>1.8518518518518518E-4</v>
      </c>
      <c r="U50" s="27"/>
      <c r="V50" s="27"/>
      <c r="W50" s="87"/>
      <c r="X50" s="131">
        <f t="shared" ref="X50:X61" si="4">AVERAGE(N50:T50)</f>
        <v>1.5211640211640213E-4</v>
      </c>
      <c r="Y50" s="13"/>
    </row>
    <row r="51" spans="3:25" ht="15" customHeight="1" x14ac:dyDescent="0.25">
      <c r="C51" s="9"/>
      <c r="D51" s="136"/>
      <c r="E51" s="21">
        <v>4</v>
      </c>
      <c r="F51" s="20" t="s">
        <v>88</v>
      </c>
      <c r="G51" s="19"/>
      <c r="H51" s="19"/>
      <c r="I51" s="19"/>
      <c r="J51" s="19"/>
      <c r="K51" s="19"/>
      <c r="L51" s="19"/>
      <c r="M51" s="19"/>
      <c r="N51" s="31">
        <v>1.3773148148148147E-3</v>
      </c>
      <c r="O51" s="27">
        <v>2.2569444444444447E-3</v>
      </c>
      <c r="P51" s="27">
        <v>1.2384259259259258E-3</v>
      </c>
      <c r="Q51" s="27">
        <v>8.6805555555555551E-4</v>
      </c>
      <c r="R51" s="27">
        <v>1.3194444444444443E-3</v>
      </c>
      <c r="S51" s="27">
        <v>1.1574074074074073E-3</v>
      </c>
      <c r="T51" s="27">
        <v>8.449074074074075E-4</v>
      </c>
      <c r="U51" s="27"/>
      <c r="V51" s="27"/>
      <c r="W51" s="87"/>
      <c r="X51" s="131">
        <f t="shared" si="4"/>
        <v>1.2946428571428571E-3</v>
      </c>
      <c r="Y51" s="13"/>
    </row>
    <row r="52" spans="3:25" ht="15" customHeight="1" x14ac:dyDescent="0.25">
      <c r="C52" s="9"/>
      <c r="D52" s="136"/>
      <c r="E52" s="21">
        <v>5</v>
      </c>
      <c r="F52" s="20" t="s">
        <v>54</v>
      </c>
      <c r="G52" s="19"/>
      <c r="H52" s="19"/>
      <c r="I52" s="19"/>
      <c r="J52" s="19"/>
      <c r="K52" s="19"/>
      <c r="L52" s="19"/>
      <c r="M52" s="19"/>
      <c r="N52" s="31">
        <v>2.0254629629629629E-3</v>
      </c>
      <c r="O52" s="27">
        <v>1.7824074074074072E-3</v>
      </c>
      <c r="P52" s="27">
        <v>1.2962962962962963E-3</v>
      </c>
      <c r="Q52" s="27">
        <v>1.3425925925925925E-3</v>
      </c>
      <c r="R52" s="27">
        <v>1.7592592592592592E-3</v>
      </c>
      <c r="S52" s="27">
        <v>1.8634259259259261E-3</v>
      </c>
      <c r="T52" s="27">
        <v>1.4351851851851854E-3</v>
      </c>
      <c r="U52" s="27"/>
      <c r="V52" s="27"/>
      <c r="W52" s="87"/>
      <c r="X52" s="131">
        <f t="shared" si="4"/>
        <v>1.6435185185185185E-3</v>
      </c>
      <c r="Y52" s="13"/>
    </row>
    <row r="53" spans="3:25" ht="15" customHeight="1" x14ac:dyDescent="0.25">
      <c r="C53" s="9"/>
      <c r="D53" s="136"/>
      <c r="E53" s="21">
        <v>6</v>
      </c>
      <c r="F53" s="20" t="s">
        <v>55</v>
      </c>
      <c r="G53" s="19"/>
      <c r="H53" s="19"/>
      <c r="I53" s="19"/>
      <c r="J53" s="19"/>
      <c r="K53" s="19"/>
      <c r="L53" s="19"/>
      <c r="M53" s="19"/>
      <c r="N53" s="31"/>
      <c r="O53" s="27">
        <v>1.5972222222222221E-3</v>
      </c>
      <c r="P53" s="27"/>
      <c r="Q53" s="27"/>
      <c r="R53" s="27"/>
      <c r="S53" s="27"/>
      <c r="T53" s="27"/>
      <c r="U53" s="27"/>
      <c r="V53" s="27"/>
      <c r="W53" s="87"/>
      <c r="X53" s="131">
        <f t="shared" si="4"/>
        <v>1.5972222222222221E-3</v>
      </c>
      <c r="Y53" s="13"/>
    </row>
    <row r="54" spans="3:25" ht="15" customHeight="1" x14ac:dyDescent="0.25">
      <c r="C54" s="9"/>
      <c r="D54" s="136"/>
      <c r="E54" s="21">
        <v>7</v>
      </c>
      <c r="F54" s="20" t="s">
        <v>56</v>
      </c>
      <c r="G54" s="19"/>
      <c r="H54" s="19"/>
      <c r="I54" s="19"/>
      <c r="J54" s="19"/>
      <c r="K54" s="19"/>
      <c r="L54" s="19"/>
      <c r="M54" s="19"/>
      <c r="N54" s="31">
        <v>4.9768518518518521E-4</v>
      </c>
      <c r="O54" s="27">
        <v>3.7037037037037035E-4</v>
      </c>
      <c r="P54" s="27">
        <v>1.2847222222222223E-3</v>
      </c>
      <c r="Q54" s="27">
        <v>5.6712962962962956E-4</v>
      </c>
      <c r="R54" s="27">
        <v>6.2500000000000001E-4</v>
      </c>
      <c r="S54" s="27">
        <v>8.7962962962962962E-4</v>
      </c>
      <c r="T54" s="27">
        <v>1.1574074074074073E-3</v>
      </c>
      <c r="U54" s="27"/>
      <c r="V54" s="27"/>
      <c r="W54" s="87"/>
      <c r="X54" s="131">
        <f t="shared" si="4"/>
        <v>7.6884920634920633E-4</v>
      </c>
      <c r="Y54" s="13"/>
    </row>
    <row r="55" spans="3:25" ht="15" customHeight="1" x14ac:dyDescent="0.25">
      <c r="C55" s="9"/>
      <c r="D55" s="136"/>
      <c r="E55" s="21">
        <v>8</v>
      </c>
      <c r="F55" s="20" t="s">
        <v>57</v>
      </c>
      <c r="G55" s="19"/>
      <c r="H55" s="19"/>
      <c r="I55" s="19"/>
      <c r="J55" s="19"/>
      <c r="K55" s="19"/>
      <c r="L55" s="19"/>
      <c r="M55" s="19"/>
      <c r="N55" s="31"/>
      <c r="O55" s="27"/>
      <c r="P55" s="27"/>
      <c r="Q55" s="27"/>
      <c r="R55" s="27">
        <v>1.1574074074074073E-3</v>
      </c>
      <c r="S55" s="27"/>
      <c r="T55" s="27"/>
      <c r="U55" s="27"/>
      <c r="V55" s="27"/>
      <c r="W55" s="87"/>
      <c r="X55" s="131">
        <f t="shared" si="4"/>
        <v>1.1574074074074073E-3</v>
      </c>
      <c r="Y55" s="13"/>
    </row>
    <row r="56" spans="3:25" ht="15" customHeight="1" x14ac:dyDescent="0.25">
      <c r="C56" s="9"/>
      <c r="D56" s="136"/>
      <c r="E56" s="21">
        <v>9</v>
      </c>
      <c r="F56" s="63" t="s">
        <v>91</v>
      </c>
      <c r="G56" s="127"/>
      <c r="H56" s="127"/>
      <c r="I56" s="127"/>
      <c r="J56" s="127"/>
      <c r="K56" s="127"/>
      <c r="L56" s="127"/>
      <c r="M56" s="128"/>
      <c r="N56" s="31"/>
      <c r="O56" s="27"/>
      <c r="P56" s="27"/>
      <c r="Q56" s="27"/>
      <c r="R56" s="27"/>
      <c r="S56" s="27"/>
      <c r="T56" s="27">
        <v>2.7777777777777778E-4</v>
      </c>
      <c r="U56" s="27"/>
      <c r="V56" s="27"/>
      <c r="W56" s="87"/>
      <c r="X56" s="131">
        <f t="shared" si="4"/>
        <v>2.7777777777777778E-4</v>
      </c>
      <c r="Y56" s="13"/>
    </row>
    <row r="57" spans="3:25" ht="15" customHeight="1" x14ac:dyDescent="0.25">
      <c r="C57" s="9"/>
      <c r="D57" s="136"/>
      <c r="E57" s="21">
        <v>10</v>
      </c>
      <c r="F57" s="66" t="s">
        <v>58</v>
      </c>
      <c r="G57" s="19"/>
      <c r="H57" s="19"/>
      <c r="I57" s="19"/>
      <c r="J57" s="19"/>
      <c r="K57" s="19"/>
      <c r="L57" s="19"/>
      <c r="M57" s="19"/>
      <c r="N57" s="82">
        <v>1.4004629629629629E-3</v>
      </c>
      <c r="O57" s="83">
        <v>1.3310185185185185E-3</v>
      </c>
      <c r="P57" s="83">
        <v>1.0300925925925926E-3</v>
      </c>
      <c r="Q57" s="83">
        <v>1.0763888888888889E-3</v>
      </c>
      <c r="R57" s="83">
        <v>1.261574074074074E-3</v>
      </c>
      <c r="S57" s="83">
        <v>1.3194444444444443E-3</v>
      </c>
      <c r="T57" s="83">
        <v>1.5624999999999999E-3</v>
      </c>
      <c r="U57" s="83"/>
      <c r="V57" s="83"/>
      <c r="W57" s="129"/>
      <c r="X57" s="131">
        <f t="shared" si="4"/>
        <v>1.283068783068783E-3</v>
      </c>
      <c r="Y57" s="13"/>
    </row>
    <row r="58" spans="3:25" ht="15" customHeight="1" x14ac:dyDescent="0.25">
      <c r="C58" s="9"/>
      <c r="D58" s="136"/>
      <c r="E58" s="21">
        <v>11</v>
      </c>
      <c r="F58" s="20" t="s">
        <v>59</v>
      </c>
      <c r="G58" s="19"/>
      <c r="H58" s="19"/>
      <c r="I58" s="19"/>
      <c r="J58" s="19"/>
      <c r="K58" s="19"/>
      <c r="L58" s="19"/>
      <c r="M58" s="19"/>
      <c r="N58" s="31">
        <v>8.3333333333333339E-4</v>
      </c>
      <c r="O58" s="27">
        <v>8.1018518518518516E-4</v>
      </c>
      <c r="P58" s="27">
        <v>8.449074074074075E-4</v>
      </c>
      <c r="Q58" s="27">
        <v>8.564814814814815E-4</v>
      </c>
      <c r="R58" s="27">
        <v>9.1435185185185185E-4</v>
      </c>
      <c r="S58" s="27">
        <v>8.3333333333333339E-4</v>
      </c>
      <c r="T58" s="27">
        <v>8.564814814814815E-4</v>
      </c>
      <c r="U58" s="27"/>
      <c r="V58" s="27"/>
      <c r="W58" s="87"/>
      <c r="X58" s="131">
        <f t="shared" si="4"/>
        <v>8.498677248677249E-4</v>
      </c>
      <c r="Y58" s="13"/>
    </row>
    <row r="59" spans="3:25" ht="15" customHeight="1" x14ac:dyDescent="0.25">
      <c r="C59" s="9"/>
      <c r="D59" s="136"/>
      <c r="E59" s="21">
        <v>12</v>
      </c>
      <c r="F59" s="20" t="s">
        <v>60</v>
      </c>
      <c r="G59" s="19"/>
      <c r="H59" s="19"/>
      <c r="I59" s="19"/>
      <c r="J59" s="19"/>
      <c r="K59" s="19"/>
      <c r="L59" s="19"/>
      <c r="M59" s="19"/>
      <c r="N59" s="31">
        <v>1.4583333333333334E-3</v>
      </c>
      <c r="O59" s="27">
        <v>1.3425925925925925E-3</v>
      </c>
      <c r="P59" s="27">
        <v>1.4930555555555556E-3</v>
      </c>
      <c r="Q59" s="27">
        <v>1.5046296296296294E-3</v>
      </c>
      <c r="R59" s="27">
        <v>1.4583333333333334E-3</v>
      </c>
      <c r="S59" s="27">
        <v>1.4699074074074074E-3</v>
      </c>
      <c r="T59" s="27">
        <v>1.4351851851851854E-3</v>
      </c>
      <c r="U59" s="27"/>
      <c r="V59" s="27"/>
      <c r="W59" s="87"/>
      <c r="X59" s="131">
        <f t="shared" si="4"/>
        <v>1.4517195767195768E-3</v>
      </c>
      <c r="Y59" s="13"/>
    </row>
    <row r="60" spans="3:25" ht="15" customHeight="1" x14ac:dyDescent="0.25">
      <c r="C60" s="9"/>
      <c r="D60" s="136"/>
      <c r="E60" s="21">
        <v>13</v>
      </c>
      <c r="F60" s="91" t="s">
        <v>61</v>
      </c>
      <c r="G60" s="19"/>
      <c r="H60" s="19"/>
      <c r="I60" s="19"/>
      <c r="J60" s="19"/>
      <c r="K60" s="19"/>
      <c r="L60" s="19"/>
      <c r="M60" s="19"/>
      <c r="N60" s="31">
        <v>4.1666666666666669E-4</v>
      </c>
      <c r="O60" s="27">
        <v>4.2824074074074075E-4</v>
      </c>
      <c r="P60" s="27">
        <v>6.2500000000000001E-4</v>
      </c>
      <c r="Q60" s="27">
        <v>4.2824074074074075E-4</v>
      </c>
      <c r="R60" s="27">
        <v>5.6712962962962956E-4</v>
      </c>
      <c r="S60" s="27">
        <v>6.7129629629629625E-4</v>
      </c>
      <c r="T60" s="27">
        <v>1.4120370370370369E-3</v>
      </c>
      <c r="U60" s="27"/>
      <c r="V60" s="27"/>
      <c r="W60" s="87"/>
      <c r="X60" s="131">
        <f t="shared" si="4"/>
        <v>6.4980158730158723E-4</v>
      </c>
      <c r="Y60" s="13"/>
    </row>
    <row r="61" spans="3:25" ht="15" customHeight="1" thickBot="1" x14ac:dyDescent="0.3">
      <c r="C61" s="9"/>
      <c r="D61" s="137"/>
      <c r="E61" s="21">
        <v>14</v>
      </c>
      <c r="F61" s="91" t="s">
        <v>62</v>
      </c>
      <c r="G61" s="19"/>
      <c r="H61" s="19"/>
      <c r="I61" s="19"/>
      <c r="J61" s="19"/>
      <c r="K61" s="19"/>
      <c r="L61" s="19"/>
      <c r="M61" s="19"/>
      <c r="N61" s="117">
        <v>3.4722222222222222E-5</v>
      </c>
      <c r="O61" s="118">
        <v>2.3148148148148147E-5</v>
      </c>
      <c r="P61" s="118">
        <v>2.3148148148148147E-5</v>
      </c>
      <c r="Q61" s="118">
        <v>4.6296296296296294E-5</v>
      </c>
      <c r="R61" s="118">
        <v>4.6296296296296294E-5</v>
      </c>
      <c r="S61" s="118">
        <v>2.3148148148148147E-5</v>
      </c>
      <c r="T61" s="118">
        <v>2.3148148148148147E-5</v>
      </c>
      <c r="U61" s="118"/>
      <c r="V61" s="118"/>
      <c r="W61" s="130"/>
      <c r="X61" s="131">
        <f t="shared" si="4"/>
        <v>3.1415343915343913E-5</v>
      </c>
      <c r="Y61" s="13"/>
    </row>
    <row r="62" spans="3:25" ht="15" customHeight="1" x14ac:dyDescent="0.25">
      <c r="C62" s="9"/>
      <c r="D62" s="135" t="s">
        <v>67</v>
      </c>
      <c r="E62" s="25">
        <v>49</v>
      </c>
      <c r="F62" s="24" t="s">
        <v>63</v>
      </c>
      <c r="G62" s="23"/>
      <c r="H62" s="23"/>
      <c r="I62" s="23"/>
      <c r="J62" s="23"/>
      <c r="K62" s="23"/>
      <c r="L62" s="23"/>
      <c r="M62" s="23"/>
      <c r="N62" s="33">
        <v>1.1574074074074073E-4</v>
      </c>
      <c r="O62" s="32">
        <v>1.6203703703703703E-4</v>
      </c>
      <c r="P62" s="32">
        <v>1.1574074074074073E-4</v>
      </c>
      <c r="Q62" s="32">
        <v>1.273148148148148E-4</v>
      </c>
      <c r="R62" s="32">
        <v>5.2083333333333333E-4</v>
      </c>
      <c r="S62" s="32">
        <v>6.9444444444444444E-5</v>
      </c>
      <c r="T62" s="32">
        <v>1.5046296296296297E-4</v>
      </c>
      <c r="U62" s="32">
        <v>2.0833333333333335E-4</v>
      </c>
      <c r="V62" s="32">
        <v>2.0833333333333335E-4</v>
      </c>
      <c r="W62" s="57">
        <v>4.7453703703703704E-4</v>
      </c>
      <c r="X62" s="99">
        <f>AVERAGE(N62:W62)</f>
        <v>2.1527777777777778E-4</v>
      </c>
      <c r="Y62" s="13"/>
    </row>
    <row r="63" spans="3:25" ht="15" customHeight="1" x14ac:dyDescent="0.25">
      <c r="C63" s="9"/>
      <c r="D63" s="136"/>
      <c r="E63" s="21">
        <v>50</v>
      </c>
      <c r="F63" s="20" t="s">
        <v>64</v>
      </c>
      <c r="G63" s="19"/>
      <c r="H63" s="19"/>
      <c r="I63" s="19"/>
      <c r="J63" s="19"/>
      <c r="K63" s="19"/>
      <c r="L63" s="19"/>
      <c r="M63" s="19"/>
      <c r="N63" s="31">
        <v>9.2592592592592588E-5</v>
      </c>
      <c r="O63" s="27">
        <v>4.6296296296296294E-5</v>
      </c>
      <c r="P63" s="27">
        <v>1.8518518518518518E-4</v>
      </c>
      <c r="Q63" s="27">
        <v>1.0416666666666667E-4</v>
      </c>
      <c r="R63" s="27">
        <v>1.1574074074074073E-4</v>
      </c>
      <c r="S63" s="27">
        <v>5.7870370370370366E-5</v>
      </c>
      <c r="T63" s="27">
        <v>2.3148148148148147E-5</v>
      </c>
      <c r="U63" s="27">
        <v>1.273148148148148E-4</v>
      </c>
      <c r="V63" s="27">
        <v>9.2592592592592588E-5</v>
      </c>
      <c r="W63" s="60">
        <v>8.1018518518518516E-5</v>
      </c>
      <c r="X63" s="100">
        <f t="shared" ref="X63:X65" si="5">AVERAGE(N63:W63)</f>
        <v>9.2592592592592574E-5</v>
      </c>
      <c r="Y63" s="13"/>
    </row>
    <row r="64" spans="3:25" ht="15" customHeight="1" x14ac:dyDescent="0.25">
      <c r="C64" s="9"/>
      <c r="D64" s="136"/>
      <c r="E64" s="21">
        <v>51</v>
      </c>
      <c r="F64" s="20" t="s">
        <v>65</v>
      </c>
      <c r="G64" s="19"/>
      <c r="H64" s="19"/>
      <c r="I64" s="19"/>
      <c r="J64" s="19"/>
      <c r="K64" s="19"/>
      <c r="L64" s="19"/>
      <c r="M64" s="19"/>
      <c r="N64" s="31">
        <v>9.2592592592592591E-6</v>
      </c>
      <c r="O64" s="27">
        <v>9.2592592592592591E-6</v>
      </c>
      <c r="P64" s="27">
        <v>9.2592592592592591E-6</v>
      </c>
      <c r="Q64" s="27">
        <v>9.2592592592592591E-6</v>
      </c>
      <c r="R64" s="27">
        <v>9.2592592592592591E-6</v>
      </c>
      <c r="S64" s="27">
        <v>9.2592592592592591E-6</v>
      </c>
      <c r="T64" s="27">
        <v>9.2592592592592591E-6</v>
      </c>
      <c r="U64" s="27">
        <v>9.2592592592592591E-6</v>
      </c>
      <c r="V64" s="27">
        <v>9.2592592592592591E-6</v>
      </c>
      <c r="W64" s="60">
        <v>9.2592592592592591E-6</v>
      </c>
      <c r="X64" s="100">
        <f t="shared" si="5"/>
        <v>9.2592592592592591E-6</v>
      </c>
      <c r="Y64" s="13"/>
    </row>
    <row r="65" spans="3:25" ht="15" customHeight="1" thickBot="1" x14ac:dyDescent="0.3">
      <c r="C65" s="9"/>
      <c r="D65" s="137"/>
      <c r="E65" s="21">
        <v>52</v>
      </c>
      <c r="F65" s="20" t="s">
        <v>66</v>
      </c>
      <c r="G65" s="30"/>
      <c r="H65" s="30"/>
      <c r="I65" s="30"/>
      <c r="J65" s="30"/>
      <c r="K65" s="30"/>
      <c r="L65" s="30"/>
      <c r="M65" s="30"/>
      <c r="N65" s="29">
        <v>1.1574074074074073E-5</v>
      </c>
      <c r="O65" s="28">
        <v>1.1574074074074073E-5</v>
      </c>
      <c r="P65" s="28">
        <v>1.1574074074074073E-5</v>
      </c>
      <c r="Q65" s="28">
        <v>1.1574074074074073E-5</v>
      </c>
      <c r="R65" s="28">
        <v>1.1574074074074073E-5</v>
      </c>
      <c r="S65" s="28">
        <v>1.1574074074074073E-5</v>
      </c>
      <c r="T65" s="28">
        <v>1.1574074074074073E-5</v>
      </c>
      <c r="U65" s="28">
        <v>1.1574074074074073E-5</v>
      </c>
      <c r="V65" s="28">
        <v>1.1574074074074073E-5</v>
      </c>
      <c r="W65" s="65">
        <v>1.1574074074074073E-5</v>
      </c>
      <c r="X65" s="101">
        <f t="shared" si="5"/>
        <v>1.1574074074074073E-5</v>
      </c>
      <c r="Y65" s="13"/>
    </row>
    <row r="66" spans="3:25" ht="15" customHeight="1" x14ac:dyDescent="0.25">
      <c r="C66" s="9"/>
      <c r="D66" s="135" t="s">
        <v>82</v>
      </c>
      <c r="E66" s="25">
        <v>53</v>
      </c>
      <c r="F66" s="24" t="s">
        <v>68</v>
      </c>
      <c r="G66" s="23"/>
      <c r="H66" s="23"/>
      <c r="I66" s="23"/>
      <c r="J66" s="23"/>
      <c r="K66" s="23"/>
      <c r="L66" s="23"/>
      <c r="M66" s="23"/>
      <c r="N66" s="33">
        <v>1.1574074074074073E-5</v>
      </c>
      <c r="O66" s="32">
        <v>1.1574074074074073E-5</v>
      </c>
      <c r="P66" s="32">
        <v>1.1574074074074073E-5</v>
      </c>
      <c r="Q66" s="32">
        <v>1.1574074074074073E-5</v>
      </c>
      <c r="R66" s="32">
        <v>1.1574074074074073E-5</v>
      </c>
      <c r="S66" s="32">
        <v>1.1574074074074073E-5</v>
      </c>
      <c r="T66" s="32">
        <v>1.1574074074074073E-5</v>
      </c>
      <c r="U66" s="32">
        <v>1.1574074074074073E-5</v>
      </c>
      <c r="V66" s="32">
        <v>1.1574074074074073E-5</v>
      </c>
      <c r="W66" s="57">
        <v>1.1574074074074073E-5</v>
      </c>
      <c r="X66" s="99">
        <f>AVERAGE(N66:W66)</f>
        <v>1.1574074074074073E-5</v>
      </c>
      <c r="Y66" s="13"/>
    </row>
    <row r="67" spans="3:25" ht="15" customHeight="1" x14ac:dyDescent="0.25">
      <c r="C67" s="9"/>
      <c r="D67" s="136"/>
      <c r="E67" s="21">
        <v>54</v>
      </c>
      <c r="F67" s="20" t="s">
        <v>69</v>
      </c>
      <c r="G67" s="19"/>
      <c r="H67" s="19"/>
      <c r="I67" s="19"/>
      <c r="J67" s="19"/>
      <c r="K67" s="19"/>
      <c r="L67" s="19"/>
      <c r="M67" s="19"/>
      <c r="N67" s="31">
        <v>2.8935185185185189E-4</v>
      </c>
      <c r="O67" s="27">
        <v>3.4722222222222224E-4</v>
      </c>
      <c r="P67" s="27">
        <v>2.0833333333333335E-4</v>
      </c>
      <c r="Q67" s="27">
        <v>2.0833333333333335E-4</v>
      </c>
      <c r="R67" s="27">
        <v>1.7361111111111112E-4</v>
      </c>
      <c r="S67" s="27">
        <v>2.0833333333333335E-4</v>
      </c>
      <c r="T67" s="27">
        <v>1.9675925925925926E-4</v>
      </c>
      <c r="U67" s="27">
        <v>1.5046296296296297E-4</v>
      </c>
      <c r="V67" s="27">
        <v>1.7361111111111112E-4</v>
      </c>
      <c r="W67" s="60">
        <v>2.199074074074074E-4</v>
      </c>
      <c r="X67" s="100">
        <f>AVERAGE(N67:W67)</f>
        <v>2.1759259259259258E-4</v>
      </c>
      <c r="Y67" s="13"/>
    </row>
    <row r="68" spans="3:25" ht="15" customHeight="1" x14ac:dyDescent="0.25">
      <c r="C68" s="9"/>
      <c r="D68" s="136"/>
      <c r="E68" s="21">
        <v>55</v>
      </c>
      <c r="F68" s="20" t="s">
        <v>70</v>
      </c>
      <c r="G68" s="19"/>
      <c r="H68" s="19"/>
      <c r="I68" s="19"/>
      <c r="J68" s="19"/>
      <c r="K68" s="19"/>
      <c r="L68" s="19"/>
      <c r="M68" s="19"/>
      <c r="N68" s="31">
        <v>3.4722222222222222E-5</v>
      </c>
      <c r="O68" s="27">
        <v>3.4722222222222222E-5</v>
      </c>
      <c r="P68" s="27">
        <v>3.4722222222222222E-5</v>
      </c>
      <c r="Q68" s="27">
        <v>3.4722222222222222E-5</v>
      </c>
      <c r="R68" s="27">
        <v>3.4722222222222222E-5</v>
      </c>
      <c r="S68" s="27">
        <v>3.4722222222222222E-5</v>
      </c>
      <c r="T68" s="27">
        <v>3.4722222222222222E-5</v>
      </c>
      <c r="U68" s="27">
        <v>3.4722222222222222E-5</v>
      </c>
      <c r="V68" s="27">
        <v>3.4722222222222222E-5</v>
      </c>
      <c r="W68" s="60">
        <v>3.4722222222222222E-5</v>
      </c>
      <c r="X68" s="100">
        <f t="shared" ref="X68:X79" si="6">AVERAGE(N68:W68)</f>
        <v>3.4722222222222222E-5</v>
      </c>
      <c r="Y68" s="13"/>
    </row>
    <row r="69" spans="3:25" ht="15" customHeight="1" x14ac:dyDescent="0.25">
      <c r="C69" s="9"/>
      <c r="D69" s="136"/>
      <c r="E69" s="21">
        <v>56</v>
      </c>
      <c r="F69" s="20" t="s">
        <v>71</v>
      </c>
      <c r="G69" s="19"/>
      <c r="H69" s="19"/>
      <c r="I69" s="19"/>
      <c r="J69" s="19"/>
      <c r="K69" s="19"/>
      <c r="L69" s="19"/>
      <c r="M69" s="19"/>
      <c r="N69" s="31">
        <v>1.6203703703703703E-4</v>
      </c>
      <c r="O69" s="27">
        <v>2.8935185185185189E-4</v>
      </c>
      <c r="P69" s="27">
        <v>2.4305555555555552E-4</v>
      </c>
      <c r="Q69" s="27">
        <v>1.8518518518518518E-4</v>
      </c>
      <c r="R69" s="27">
        <v>2.5462962962962961E-4</v>
      </c>
      <c r="S69" s="27">
        <v>2.3148148148148146E-4</v>
      </c>
      <c r="T69" s="27">
        <v>1.273148148148148E-4</v>
      </c>
      <c r="U69" s="27">
        <v>1.6203703703703703E-4</v>
      </c>
      <c r="V69" s="27">
        <v>2.199074074074074E-4</v>
      </c>
      <c r="W69" s="60">
        <v>1.7361111111111112E-4</v>
      </c>
      <c r="X69" s="100">
        <f t="shared" si="6"/>
        <v>2.0486111111111109E-4</v>
      </c>
      <c r="Y69" s="13"/>
    </row>
    <row r="70" spans="3:25" ht="15" customHeight="1" x14ac:dyDescent="0.25">
      <c r="C70" s="9"/>
      <c r="D70" s="136"/>
      <c r="E70" s="21">
        <v>57</v>
      </c>
      <c r="F70" s="20" t="s">
        <v>72</v>
      </c>
      <c r="G70" s="19"/>
      <c r="H70" s="19"/>
      <c r="I70" s="19"/>
      <c r="J70" s="19"/>
      <c r="K70" s="19"/>
      <c r="L70" s="19"/>
      <c r="M70" s="19"/>
      <c r="N70" s="31">
        <v>1.1574074074074073E-5</v>
      </c>
      <c r="O70" s="27">
        <v>1.1574074074074073E-5</v>
      </c>
      <c r="P70" s="27">
        <v>1.1574074074074073E-5</v>
      </c>
      <c r="Q70" s="27">
        <v>1.1574074074074073E-5</v>
      </c>
      <c r="R70" s="27">
        <v>1.1574074074074073E-5</v>
      </c>
      <c r="S70" s="27">
        <v>1.1574074074074073E-5</v>
      </c>
      <c r="T70" s="27">
        <v>1.1574074074074073E-5</v>
      </c>
      <c r="U70" s="27">
        <v>1.1574074074074073E-5</v>
      </c>
      <c r="V70" s="27">
        <v>1.1574074074074073E-5</v>
      </c>
      <c r="W70" s="60">
        <v>1.1574074074074073E-5</v>
      </c>
      <c r="X70" s="100">
        <f t="shared" si="6"/>
        <v>1.1574074074074073E-5</v>
      </c>
      <c r="Y70" s="13"/>
    </row>
    <row r="71" spans="3:25" ht="15" customHeight="1" x14ac:dyDescent="0.25">
      <c r="C71" s="9"/>
      <c r="D71" s="136"/>
      <c r="E71" s="21">
        <v>58</v>
      </c>
      <c r="F71" s="20" t="s">
        <v>73</v>
      </c>
      <c r="G71" s="19"/>
      <c r="H71" s="19"/>
      <c r="I71" s="19"/>
      <c r="J71" s="19"/>
      <c r="K71" s="19"/>
      <c r="L71" s="19"/>
      <c r="M71" s="19"/>
      <c r="N71" s="31">
        <v>1.1574074074074073E-5</v>
      </c>
      <c r="O71" s="27">
        <v>1.1574074074074073E-5</v>
      </c>
      <c r="P71" s="27">
        <v>1.1574074074074073E-5</v>
      </c>
      <c r="Q71" s="27">
        <v>1.1574074074074073E-5</v>
      </c>
      <c r="R71" s="27">
        <v>1.1574074074074073E-5</v>
      </c>
      <c r="S71" s="27">
        <v>1.1574074074074073E-5</v>
      </c>
      <c r="T71" s="27">
        <v>1.1574074074074073E-5</v>
      </c>
      <c r="U71" s="27">
        <v>1.1574074074074073E-5</v>
      </c>
      <c r="V71" s="27">
        <v>1.1574074074074073E-5</v>
      </c>
      <c r="W71" s="60">
        <v>1.1574074074074073E-5</v>
      </c>
      <c r="X71" s="100">
        <f t="shared" si="6"/>
        <v>1.1574074074074073E-5</v>
      </c>
      <c r="Y71" s="13"/>
    </row>
    <row r="72" spans="3:25" ht="15" customHeight="1" x14ac:dyDescent="0.25">
      <c r="C72" s="9"/>
      <c r="D72" s="136"/>
      <c r="E72" s="21">
        <v>59</v>
      </c>
      <c r="F72" s="20" t="s">
        <v>74</v>
      </c>
      <c r="G72" s="19"/>
      <c r="H72" s="19"/>
      <c r="I72" s="19"/>
      <c r="J72" s="19"/>
      <c r="K72" s="19"/>
      <c r="L72" s="19"/>
      <c r="M72" s="19"/>
      <c r="N72" s="31">
        <v>2.6620370370370372E-4</v>
      </c>
      <c r="O72" s="27">
        <v>2.6620370370370372E-4</v>
      </c>
      <c r="P72" s="27">
        <v>2.4305555555555552E-4</v>
      </c>
      <c r="Q72" s="27">
        <v>2.5462962962962961E-4</v>
      </c>
      <c r="R72" s="27">
        <v>2.3148148148148146E-4</v>
      </c>
      <c r="S72" s="27">
        <v>2.5462962962962961E-4</v>
      </c>
      <c r="T72" s="27">
        <v>1.9675925925925926E-4</v>
      </c>
      <c r="U72" s="27">
        <v>2.0833333333333335E-4</v>
      </c>
      <c r="V72" s="27">
        <v>1.9675925925925926E-4</v>
      </c>
      <c r="W72" s="60">
        <v>2.0833333333333335E-4</v>
      </c>
      <c r="X72" s="100">
        <f t="shared" si="6"/>
        <v>2.3263888888888886E-4</v>
      </c>
      <c r="Y72" s="13"/>
    </row>
    <row r="73" spans="3:25" ht="15" customHeight="1" x14ac:dyDescent="0.25">
      <c r="C73" s="9"/>
      <c r="D73" s="136"/>
      <c r="E73" s="21">
        <v>60</v>
      </c>
      <c r="F73" s="20" t="s">
        <v>75</v>
      </c>
      <c r="G73" s="19"/>
      <c r="H73" s="19"/>
      <c r="I73" s="19"/>
      <c r="J73" s="19"/>
      <c r="K73" s="19"/>
      <c r="L73" s="19"/>
      <c r="M73" s="19"/>
      <c r="N73" s="31">
        <v>6.9444444444444444E-5</v>
      </c>
      <c r="O73" s="27">
        <v>6.9444444444444444E-5</v>
      </c>
      <c r="P73" s="27">
        <v>6.9444444444444444E-5</v>
      </c>
      <c r="Q73" s="27">
        <v>6.9444444444444444E-5</v>
      </c>
      <c r="R73" s="27">
        <v>6.9444444444444444E-5</v>
      </c>
      <c r="S73" s="27">
        <v>6.9444444444444444E-5</v>
      </c>
      <c r="T73" s="27">
        <v>6.9444444444444444E-5</v>
      </c>
      <c r="U73" s="27">
        <v>6.9444444444444444E-5</v>
      </c>
      <c r="V73" s="27">
        <v>6.9444444444444444E-5</v>
      </c>
      <c r="W73" s="60">
        <v>6.9444444444444444E-5</v>
      </c>
      <c r="X73" s="100">
        <f t="shared" si="6"/>
        <v>6.9444444444444444E-5</v>
      </c>
      <c r="Y73" s="13"/>
    </row>
    <row r="74" spans="3:25" ht="15" customHeight="1" x14ac:dyDescent="0.25">
      <c r="C74" s="9"/>
      <c r="D74" s="136"/>
      <c r="E74" s="21">
        <v>61</v>
      </c>
      <c r="F74" s="20" t="s">
        <v>76</v>
      </c>
      <c r="G74" s="19"/>
      <c r="H74" s="19"/>
      <c r="I74" s="19"/>
      <c r="J74" s="19"/>
      <c r="K74" s="19"/>
      <c r="L74" s="19"/>
      <c r="M74" s="19"/>
      <c r="N74" s="31">
        <v>2.3148148148148147E-5</v>
      </c>
      <c r="O74" s="27">
        <v>2.3148148148148147E-5</v>
      </c>
      <c r="P74" s="27">
        <v>2.3148148148148147E-5</v>
      </c>
      <c r="Q74" s="27">
        <v>2.3148148148148147E-5</v>
      </c>
      <c r="R74" s="27">
        <v>2.3148148148148147E-5</v>
      </c>
      <c r="S74" s="27">
        <v>2.3148148148148147E-5</v>
      </c>
      <c r="T74" s="27">
        <v>2.3148148148148147E-5</v>
      </c>
      <c r="U74" s="27">
        <v>2.3148148148148147E-5</v>
      </c>
      <c r="V74" s="27">
        <v>2.3148148148148147E-5</v>
      </c>
      <c r="W74" s="60">
        <v>2.3148148148148147E-5</v>
      </c>
      <c r="X74" s="100">
        <f t="shared" si="6"/>
        <v>2.3148148148148147E-5</v>
      </c>
      <c r="Y74" s="13"/>
    </row>
    <row r="75" spans="3:25" ht="15" customHeight="1" x14ac:dyDescent="0.25">
      <c r="C75" s="9"/>
      <c r="D75" s="136"/>
      <c r="E75" s="21">
        <v>62</v>
      </c>
      <c r="F75" s="20" t="s">
        <v>77</v>
      </c>
      <c r="G75" s="19"/>
      <c r="H75" s="19"/>
      <c r="I75" s="19"/>
      <c r="J75" s="19"/>
      <c r="K75" s="19"/>
      <c r="L75" s="19"/>
      <c r="M75" s="19"/>
      <c r="N75" s="31">
        <v>1.1574074074074073E-5</v>
      </c>
      <c r="O75" s="27">
        <v>1.1574074074074073E-5</v>
      </c>
      <c r="P75" s="27">
        <v>1.1574074074074073E-5</v>
      </c>
      <c r="Q75" s="27">
        <v>1.1574074074074073E-5</v>
      </c>
      <c r="R75" s="27">
        <v>1.1574074074074073E-5</v>
      </c>
      <c r="S75" s="27">
        <v>1.1574074074074073E-5</v>
      </c>
      <c r="T75" s="27">
        <v>1.1574074074074073E-5</v>
      </c>
      <c r="U75" s="27">
        <v>1.1574074074074073E-5</v>
      </c>
      <c r="V75" s="27">
        <v>1.1574074074074073E-5</v>
      </c>
      <c r="W75" s="60">
        <v>1.1574074074074073E-5</v>
      </c>
      <c r="X75" s="100">
        <f t="shared" si="6"/>
        <v>1.1574074074074073E-5</v>
      </c>
      <c r="Y75" s="13"/>
    </row>
    <row r="76" spans="3:25" ht="15" customHeight="1" x14ac:dyDescent="0.25">
      <c r="C76" s="9"/>
      <c r="D76" s="136"/>
      <c r="E76" s="21">
        <v>63</v>
      </c>
      <c r="F76" s="20" t="s">
        <v>78</v>
      </c>
      <c r="G76" s="19"/>
      <c r="H76" s="19"/>
      <c r="I76" s="19"/>
      <c r="J76" s="19"/>
      <c r="K76" s="19"/>
      <c r="L76" s="19"/>
      <c r="M76" s="19"/>
      <c r="N76" s="31">
        <v>3.4722222222222222E-5</v>
      </c>
      <c r="O76" s="27">
        <v>3.4722222222222222E-5</v>
      </c>
      <c r="P76" s="27">
        <v>3.4722222222222222E-5</v>
      </c>
      <c r="Q76" s="27">
        <v>3.4722222222222222E-5</v>
      </c>
      <c r="R76" s="27">
        <v>3.4722222222222222E-5</v>
      </c>
      <c r="S76" s="27">
        <v>3.4722222222222222E-5</v>
      </c>
      <c r="T76" s="27">
        <v>3.4722222222222222E-5</v>
      </c>
      <c r="U76" s="27">
        <v>3.4722222222222222E-5</v>
      </c>
      <c r="V76" s="27">
        <v>3.4722222222222222E-5</v>
      </c>
      <c r="W76" s="60">
        <v>3.4722222222222222E-5</v>
      </c>
      <c r="X76" s="100">
        <f t="shared" si="6"/>
        <v>3.4722222222222222E-5</v>
      </c>
      <c r="Y76" s="13"/>
    </row>
    <row r="77" spans="3:25" ht="15" customHeight="1" x14ac:dyDescent="0.25">
      <c r="C77" s="9"/>
      <c r="D77" s="136"/>
      <c r="E77" s="21">
        <v>64</v>
      </c>
      <c r="F77" s="20" t="s">
        <v>79</v>
      </c>
      <c r="G77" s="19"/>
      <c r="H77" s="19"/>
      <c r="I77" s="19"/>
      <c r="J77" s="19"/>
      <c r="K77" s="19"/>
      <c r="L77" s="19"/>
      <c r="M77" s="19"/>
      <c r="N77" s="31">
        <v>1.1574074074074073E-5</v>
      </c>
      <c r="O77" s="27">
        <v>1.1574074074074073E-5</v>
      </c>
      <c r="P77" s="27">
        <v>1.1574074074074073E-5</v>
      </c>
      <c r="Q77" s="27">
        <v>1.1574074074074073E-5</v>
      </c>
      <c r="R77" s="27">
        <v>1.1574074074074073E-5</v>
      </c>
      <c r="S77" s="27">
        <v>1.1574074074074073E-5</v>
      </c>
      <c r="T77" s="27">
        <v>1.1574074074074073E-5</v>
      </c>
      <c r="U77" s="27">
        <v>1.1574074074074073E-5</v>
      </c>
      <c r="V77" s="27">
        <v>1.1574074074074073E-5</v>
      </c>
      <c r="W77" s="60">
        <v>1.1574074074074073E-5</v>
      </c>
      <c r="X77" s="100">
        <f t="shared" si="6"/>
        <v>1.1574074074074073E-5</v>
      </c>
      <c r="Y77" s="13"/>
    </row>
    <row r="78" spans="3:25" ht="15" customHeight="1" x14ac:dyDescent="0.25">
      <c r="C78" s="9"/>
      <c r="D78" s="136"/>
      <c r="E78" s="21">
        <v>65</v>
      </c>
      <c r="F78" s="20" t="s">
        <v>80</v>
      </c>
      <c r="G78" s="19"/>
      <c r="H78" s="19"/>
      <c r="I78" s="19"/>
      <c r="J78" s="19"/>
      <c r="K78" s="19"/>
      <c r="L78" s="19"/>
      <c r="M78" s="19"/>
      <c r="N78" s="31">
        <v>2.3148148148148147E-5</v>
      </c>
      <c r="O78" s="27">
        <v>2.3148148148148147E-5</v>
      </c>
      <c r="P78" s="27">
        <v>2.3148148148148147E-5</v>
      </c>
      <c r="Q78" s="27">
        <v>2.3148148148148147E-5</v>
      </c>
      <c r="R78" s="27">
        <v>2.3148148148148147E-5</v>
      </c>
      <c r="S78" s="27">
        <v>2.3148148148148147E-5</v>
      </c>
      <c r="T78" s="27">
        <v>2.3148148148148147E-5</v>
      </c>
      <c r="U78" s="27">
        <v>2.3148148148148147E-5</v>
      </c>
      <c r="V78" s="27">
        <v>2.3148148148148147E-5</v>
      </c>
      <c r="W78" s="60">
        <v>2.3148148148148147E-5</v>
      </c>
      <c r="X78" s="100">
        <f t="shared" si="6"/>
        <v>2.3148148148148147E-5</v>
      </c>
      <c r="Y78" s="13"/>
    </row>
    <row r="79" spans="3:25" ht="15" customHeight="1" thickBot="1" x14ac:dyDescent="0.3">
      <c r="C79" s="9"/>
      <c r="D79" s="136"/>
      <c r="E79" s="16">
        <v>66</v>
      </c>
      <c r="F79" s="10" t="s">
        <v>81</v>
      </c>
      <c r="G79" s="15"/>
      <c r="H79" s="15"/>
      <c r="I79" s="15"/>
      <c r="J79" s="15"/>
      <c r="K79" s="15"/>
      <c r="L79" s="15"/>
      <c r="M79" s="15"/>
      <c r="N79" s="29">
        <v>1.1574074074074073E-5</v>
      </c>
      <c r="O79" s="28">
        <v>1.1574074074074073E-5</v>
      </c>
      <c r="P79" s="28">
        <v>1.1574074074074073E-5</v>
      </c>
      <c r="Q79" s="28">
        <v>1.1574074074074073E-5</v>
      </c>
      <c r="R79" s="28">
        <v>1.1574074074074073E-5</v>
      </c>
      <c r="S79" s="28">
        <v>1.1574074074074073E-5</v>
      </c>
      <c r="T79" s="28">
        <v>1.1574074074074073E-5</v>
      </c>
      <c r="U79" s="28">
        <v>1.1574074074074073E-5</v>
      </c>
      <c r="V79" s="28">
        <v>1.1574074074074073E-5</v>
      </c>
      <c r="W79" s="65">
        <v>1.1574074074074073E-5</v>
      </c>
      <c r="X79" s="101">
        <f t="shared" si="6"/>
        <v>1.1574074074074073E-5</v>
      </c>
      <c r="Y79" s="13"/>
    </row>
    <row r="80" spans="3:25" ht="15" customHeight="1" thickBot="1" x14ac:dyDescent="0.3">
      <c r="C80" s="9"/>
      <c r="D80" s="17"/>
      <c r="E80" s="16"/>
      <c r="F80" s="92"/>
      <c r="G80" s="15"/>
      <c r="H80" s="15"/>
      <c r="I80" s="15"/>
      <c r="J80" s="15"/>
      <c r="K80" s="15"/>
      <c r="L80" s="15"/>
      <c r="M80" s="14"/>
      <c r="N80" s="93"/>
      <c r="O80" s="94"/>
      <c r="P80" s="94"/>
      <c r="Q80" s="94"/>
      <c r="R80" s="94"/>
      <c r="S80" s="94"/>
      <c r="T80" s="94"/>
      <c r="U80" s="94"/>
      <c r="V80" s="94"/>
      <c r="W80" s="95"/>
      <c r="X80" s="90"/>
      <c r="Y80" s="13"/>
    </row>
    <row r="81" spans="3:27" ht="3" customHeight="1" thickBot="1" x14ac:dyDescent="0.3">
      <c r="C81" s="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8"/>
      <c r="Z81"/>
    </row>
    <row r="82" spans="3:27" ht="12.75" customHeight="1" thickBot="1" x14ac:dyDescent="0.3">
      <c r="C82" s="9"/>
      <c r="D82" s="194" t="s">
        <v>0</v>
      </c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6"/>
      <c r="X82" s="103">
        <v>1.7361111111111112E-2</v>
      </c>
      <c r="Y82" s="8"/>
      <c r="Z82"/>
    </row>
    <row r="83" spans="3:27" ht="2.25" customHeight="1" thickBot="1" x14ac:dyDescent="0.3">
      <c r="C83" s="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5"/>
      <c r="Z83"/>
    </row>
    <row r="84" spans="3:27" ht="15" customHeight="1" thickBot="1" x14ac:dyDescent="0.3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  <c r="Y84" s="2"/>
      <c r="Z84"/>
    </row>
    <row r="85" spans="3:27" ht="15" customHeight="1" thickBot="1" x14ac:dyDescent="0.3">
      <c r="D85" s="132" t="s">
        <v>92</v>
      </c>
      <c r="E85" s="133"/>
      <c r="F85" s="133"/>
      <c r="G85" s="133"/>
      <c r="H85" s="133"/>
      <c r="I85" s="133"/>
      <c r="J85" s="133"/>
      <c r="K85" s="133"/>
      <c r="L85" s="133"/>
      <c r="M85" s="134"/>
      <c r="N85" s="113"/>
      <c r="O85" s="114" t="s">
        <v>104</v>
      </c>
      <c r="P85" s="114"/>
      <c r="Q85" s="114"/>
      <c r="R85" s="115"/>
      <c r="S85" s="113" t="s">
        <v>103</v>
      </c>
      <c r="T85" s="114"/>
      <c r="U85" s="115"/>
      <c r="V85" s="113" t="s">
        <v>102</v>
      </c>
      <c r="W85" s="114"/>
      <c r="X85" s="132" t="s">
        <v>106</v>
      </c>
      <c r="Y85" s="133"/>
      <c r="Z85" s="123" t="s">
        <v>117</v>
      </c>
      <c r="AA85" s="123" t="s">
        <v>107</v>
      </c>
    </row>
    <row r="86" spans="3:27" ht="15" customHeight="1" x14ac:dyDescent="0.25">
      <c r="C86" s="3"/>
      <c r="D86" s="9" t="s">
        <v>93</v>
      </c>
      <c r="E86" s="4"/>
      <c r="F86" s="3"/>
      <c r="G86" s="3"/>
      <c r="H86" s="3"/>
      <c r="I86" s="3"/>
      <c r="J86" s="3"/>
      <c r="K86" s="3"/>
      <c r="L86" s="3"/>
      <c r="M86" s="3"/>
      <c r="N86" s="154">
        <v>0.21</v>
      </c>
      <c r="O86" s="155"/>
      <c r="P86" s="155"/>
      <c r="Q86" s="155"/>
      <c r="R86" s="156"/>
      <c r="S86" s="166">
        <v>13</v>
      </c>
      <c r="T86" s="167"/>
      <c r="U86" s="168"/>
      <c r="V86" s="176">
        <v>9.0277777777777787E-3</v>
      </c>
      <c r="W86" s="177"/>
      <c r="X86" s="140">
        <f>3600/S86</f>
        <v>276.92307692307691</v>
      </c>
      <c r="Y86" s="141"/>
      <c r="Z86" s="125">
        <f>X86*8</f>
        <v>2215.3846153846152</v>
      </c>
      <c r="AA86" s="125">
        <f>Z86*26</f>
        <v>57600</v>
      </c>
    </row>
    <row r="87" spans="3:27" ht="15" customHeight="1" x14ac:dyDescent="0.25">
      <c r="D87" s="104" t="s">
        <v>94</v>
      </c>
      <c r="E87" s="106"/>
      <c r="F87" s="105"/>
      <c r="G87" s="105"/>
      <c r="H87" s="105"/>
      <c r="I87" s="105"/>
      <c r="J87" s="105"/>
      <c r="K87" s="105"/>
      <c r="L87" s="105"/>
      <c r="M87" s="105"/>
      <c r="N87" s="157"/>
      <c r="O87" s="158"/>
      <c r="P87" s="158"/>
      <c r="Q87" s="158"/>
      <c r="R87" s="159"/>
      <c r="S87" s="146"/>
      <c r="T87" s="147"/>
      <c r="U87" s="148"/>
      <c r="V87" s="174"/>
      <c r="W87" s="175"/>
      <c r="X87" s="142" t="e">
        <f t="shared" ref="X87:X95" si="7">3600/S87</f>
        <v>#DIV/0!</v>
      </c>
      <c r="Y87" s="143"/>
      <c r="Z87" s="125" t="e">
        <f t="shared" ref="Z87:Z95" si="8">X87*8</f>
        <v>#DIV/0!</v>
      </c>
      <c r="AA87" s="125" t="e">
        <f t="shared" ref="AA87:AA95" si="9">Z87*26</f>
        <v>#DIV/0!</v>
      </c>
    </row>
    <row r="88" spans="3:27" ht="15" customHeight="1" x14ac:dyDescent="0.25">
      <c r="D88" s="104" t="s">
        <v>95</v>
      </c>
      <c r="E88" s="106"/>
      <c r="F88" s="105"/>
      <c r="G88" s="105"/>
      <c r="H88" s="105"/>
      <c r="I88" s="105"/>
      <c r="J88" s="105"/>
      <c r="K88" s="105"/>
      <c r="L88" s="105"/>
      <c r="M88" s="105"/>
      <c r="N88" s="157">
        <v>0.35</v>
      </c>
      <c r="O88" s="158"/>
      <c r="P88" s="158"/>
      <c r="Q88" s="158"/>
      <c r="R88" s="159"/>
      <c r="S88" s="169">
        <v>21</v>
      </c>
      <c r="T88" s="170"/>
      <c r="U88" s="171"/>
      <c r="V88" s="172">
        <v>1.4583333333333332E-2</v>
      </c>
      <c r="W88" s="173"/>
      <c r="X88" s="142">
        <f t="shared" si="7"/>
        <v>171.42857142857142</v>
      </c>
      <c r="Y88" s="143"/>
      <c r="Z88" s="125">
        <f t="shared" si="8"/>
        <v>1371.4285714285713</v>
      </c>
      <c r="AA88" s="125">
        <f t="shared" si="9"/>
        <v>35657.142857142855</v>
      </c>
    </row>
    <row r="89" spans="3:27" ht="15" customHeight="1" x14ac:dyDescent="0.25">
      <c r="D89" s="104" t="s">
        <v>96</v>
      </c>
      <c r="E89" s="106"/>
      <c r="F89" s="105"/>
      <c r="G89" s="105"/>
      <c r="H89" s="105"/>
      <c r="I89" s="105"/>
      <c r="J89" s="105"/>
      <c r="K89" s="105"/>
      <c r="L89" s="105"/>
      <c r="M89" s="105"/>
      <c r="N89" s="160">
        <v>5.93</v>
      </c>
      <c r="O89" s="161"/>
      <c r="P89" s="161"/>
      <c r="Q89" s="161"/>
      <c r="R89" s="162"/>
      <c r="S89" s="169">
        <v>356</v>
      </c>
      <c r="T89" s="170"/>
      <c r="U89" s="171"/>
      <c r="V89" s="172">
        <v>0.24722222222222223</v>
      </c>
      <c r="W89" s="173"/>
      <c r="X89" s="142">
        <f t="shared" si="7"/>
        <v>10.112359550561798</v>
      </c>
      <c r="Y89" s="143"/>
      <c r="Z89" s="125">
        <f t="shared" si="8"/>
        <v>80.898876404494388</v>
      </c>
      <c r="AA89" s="125">
        <f t="shared" si="9"/>
        <v>2103.370786516854</v>
      </c>
    </row>
    <row r="90" spans="3:27" ht="15" customHeight="1" x14ac:dyDescent="0.25">
      <c r="D90" s="104" t="s">
        <v>97</v>
      </c>
      <c r="E90" s="106"/>
      <c r="F90" s="105"/>
      <c r="G90" s="105"/>
      <c r="H90" s="105"/>
      <c r="I90" s="105"/>
      <c r="J90" s="105"/>
      <c r="K90" s="105"/>
      <c r="L90" s="105"/>
      <c r="M90" s="105"/>
      <c r="N90" s="160"/>
      <c r="O90" s="161"/>
      <c r="P90" s="161"/>
      <c r="Q90" s="161"/>
      <c r="R90" s="162"/>
      <c r="S90" s="169"/>
      <c r="T90" s="170"/>
      <c r="U90" s="171"/>
      <c r="V90" s="172"/>
      <c r="W90" s="173"/>
      <c r="X90" s="142" t="e">
        <f t="shared" si="7"/>
        <v>#DIV/0!</v>
      </c>
      <c r="Y90" s="143"/>
      <c r="Z90" s="125" t="e">
        <f t="shared" si="8"/>
        <v>#DIV/0!</v>
      </c>
      <c r="AA90" s="125" t="e">
        <f t="shared" si="9"/>
        <v>#DIV/0!</v>
      </c>
    </row>
    <row r="91" spans="3:27" ht="15" customHeight="1" x14ac:dyDescent="0.25">
      <c r="D91" s="108" t="s">
        <v>98</v>
      </c>
      <c r="E91" s="106"/>
      <c r="F91" s="105"/>
      <c r="G91" s="105"/>
      <c r="H91" s="105"/>
      <c r="I91" s="105"/>
      <c r="J91" s="105"/>
      <c r="K91" s="105"/>
      <c r="L91" s="105"/>
      <c r="M91" s="105"/>
      <c r="N91" s="160">
        <v>0.71</v>
      </c>
      <c r="O91" s="161"/>
      <c r="P91" s="161"/>
      <c r="Q91" s="161"/>
      <c r="R91" s="162"/>
      <c r="S91" s="146">
        <v>43</v>
      </c>
      <c r="T91" s="147"/>
      <c r="U91" s="148"/>
      <c r="V91" s="174">
        <v>2.9861111111111113E-2</v>
      </c>
      <c r="W91" s="175"/>
      <c r="X91" s="142">
        <f t="shared" si="7"/>
        <v>83.720930232558146</v>
      </c>
      <c r="Y91" s="143"/>
      <c r="Z91" s="125">
        <f t="shared" si="8"/>
        <v>669.76744186046517</v>
      </c>
      <c r="AA91" s="125">
        <f t="shared" si="9"/>
        <v>17413.953488372095</v>
      </c>
    </row>
    <row r="92" spans="3:27" ht="15" customHeight="1" x14ac:dyDescent="0.25">
      <c r="D92" s="108" t="s">
        <v>105</v>
      </c>
      <c r="E92" s="106"/>
      <c r="F92" s="105"/>
      <c r="G92" s="105"/>
      <c r="H92" s="105"/>
      <c r="I92" s="105"/>
      <c r="J92" s="105"/>
      <c r="K92" s="105"/>
      <c r="L92" s="105"/>
      <c r="M92" s="105"/>
      <c r="N92" s="157">
        <v>1.46</v>
      </c>
      <c r="O92" s="158"/>
      <c r="P92" s="158"/>
      <c r="Q92" s="158"/>
      <c r="R92" s="159"/>
      <c r="S92" s="146">
        <v>88</v>
      </c>
      <c r="T92" s="147"/>
      <c r="U92" s="148"/>
      <c r="V92" s="174">
        <v>6.1111111111111116E-2</v>
      </c>
      <c r="W92" s="175"/>
      <c r="X92" s="142">
        <f t="shared" si="7"/>
        <v>40.909090909090907</v>
      </c>
      <c r="Y92" s="143"/>
      <c r="Z92" s="125">
        <f t="shared" si="8"/>
        <v>327.27272727272725</v>
      </c>
      <c r="AA92" s="125">
        <f t="shared" si="9"/>
        <v>8509.0909090909081</v>
      </c>
    </row>
    <row r="93" spans="3:27" ht="15" customHeight="1" x14ac:dyDescent="0.25">
      <c r="D93" s="109" t="s">
        <v>99</v>
      </c>
      <c r="E93" s="106"/>
      <c r="F93" s="105"/>
      <c r="G93" s="105"/>
      <c r="H93" s="105"/>
      <c r="I93" s="105"/>
      <c r="J93" s="105"/>
      <c r="K93" s="105"/>
      <c r="L93" s="105"/>
      <c r="M93" s="105"/>
      <c r="N93" s="157">
        <v>14.25</v>
      </c>
      <c r="O93" s="158"/>
      <c r="P93" s="158"/>
      <c r="Q93" s="158"/>
      <c r="R93" s="159"/>
      <c r="S93" s="146">
        <v>855</v>
      </c>
      <c r="T93" s="147"/>
      <c r="U93" s="148"/>
      <c r="V93" s="174">
        <v>0.59375</v>
      </c>
      <c r="W93" s="175"/>
      <c r="X93" s="142">
        <f t="shared" si="7"/>
        <v>4.2105263157894735</v>
      </c>
      <c r="Y93" s="143"/>
      <c r="Z93" s="125">
        <f t="shared" si="8"/>
        <v>33.684210526315788</v>
      </c>
      <c r="AA93" s="125">
        <f t="shared" si="9"/>
        <v>875.78947368421052</v>
      </c>
    </row>
    <row r="94" spans="3:27" ht="15" customHeight="1" x14ac:dyDescent="0.25">
      <c r="D94" s="109" t="s">
        <v>100</v>
      </c>
      <c r="E94" s="106"/>
      <c r="F94" s="105"/>
      <c r="G94" s="105"/>
      <c r="H94" s="105"/>
      <c r="I94" s="105"/>
      <c r="J94" s="105"/>
      <c r="K94" s="105"/>
      <c r="L94" s="105"/>
      <c r="M94" s="105"/>
      <c r="N94" s="157">
        <v>0.54</v>
      </c>
      <c r="O94" s="158"/>
      <c r="P94" s="158"/>
      <c r="Q94" s="158"/>
      <c r="R94" s="159"/>
      <c r="S94" s="146">
        <v>33</v>
      </c>
      <c r="T94" s="147"/>
      <c r="U94" s="148"/>
      <c r="V94" s="174">
        <v>2.2916666666666669E-2</v>
      </c>
      <c r="W94" s="175"/>
      <c r="X94" s="142">
        <f t="shared" si="7"/>
        <v>109.09090909090909</v>
      </c>
      <c r="Y94" s="143"/>
      <c r="Z94" s="125">
        <f t="shared" si="8"/>
        <v>872.72727272727275</v>
      </c>
      <c r="AA94" s="125">
        <f t="shared" si="9"/>
        <v>22690.909090909092</v>
      </c>
    </row>
    <row r="95" spans="3:27" ht="15" customHeight="1" thickBot="1" x14ac:dyDescent="0.3">
      <c r="D95" s="110" t="s">
        <v>101</v>
      </c>
      <c r="E95" s="111"/>
      <c r="F95" s="112"/>
      <c r="G95" s="112"/>
      <c r="H95" s="112"/>
      <c r="I95" s="112"/>
      <c r="J95" s="112"/>
      <c r="K95" s="112"/>
      <c r="L95" s="112"/>
      <c r="M95" s="112"/>
      <c r="N95" s="163">
        <v>1.52</v>
      </c>
      <c r="O95" s="164"/>
      <c r="P95" s="164"/>
      <c r="Q95" s="164"/>
      <c r="R95" s="165"/>
      <c r="S95" s="149">
        <v>91</v>
      </c>
      <c r="T95" s="150"/>
      <c r="U95" s="151"/>
      <c r="V95" s="152">
        <v>6.3194444444444442E-2</v>
      </c>
      <c r="W95" s="153"/>
      <c r="X95" s="144">
        <f t="shared" si="7"/>
        <v>39.560439560439562</v>
      </c>
      <c r="Y95" s="145"/>
      <c r="Z95" s="125">
        <f t="shared" si="8"/>
        <v>316.4835164835165</v>
      </c>
      <c r="AA95" s="125">
        <f t="shared" si="9"/>
        <v>8228.5714285714294</v>
      </c>
    </row>
    <row r="96" spans="3:27" ht="15" customHeight="1" thickBot="1" x14ac:dyDescent="0.3">
      <c r="D96" s="132" t="s">
        <v>116</v>
      </c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4"/>
      <c r="S96" s="132">
        <f>SUM(S86:U95)</f>
        <v>1500</v>
      </c>
      <c r="T96" s="133"/>
      <c r="U96" s="134"/>
      <c r="V96" s="138">
        <v>1.7361111111111112E-2</v>
      </c>
      <c r="W96" s="139"/>
      <c r="X96" s="132">
        <f>3600/S96</f>
        <v>2.4</v>
      </c>
      <c r="Y96" s="134"/>
      <c r="Z96" s="126">
        <f>X96*8</f>
        <v>19.2</v>
      </c>
      <c r="AA96" s="126">
        <f>Z96*26</f>
        <v>499.2</v>
      </c>
    </row>
    <row r="97" spans="15:15" ht="15" customHeight="1" x14ac:dyDescent="0.25">
      <c r="O97" s="3"/>
    </row>
    <row r="98" spans="15:15" ht="15" customHeight="1" x14ac:dyDescent="0.25">
      <c r="O98" s="3"/>
    </row>
    <row r="100" spans="15:15" ht="15" customHeight="1" x14ac:dyDescent="0.25">
      <c r="O100" s="81"/>
    </row>
    <row r="101" spans="15:15" ht="15" customHeight="1" x14ac:dyDescent="0.25">
      <c r="O101" s="81"/>
    </row>
    <row r="102" spans="15:15" ht="15" customHeight="1" x14ac:dyDescent="0.25">
      <c r="O102" s="81"/>
    </row>
    <row r="103" spans="15:15" ht="15" customHeight="1" x14ac:dyDescent="0.25">
      <c r="O103" s="81"/>
    </row>
    <row r="104" spans="15:15" ht="15" customHeight="1" x14ac:dyDescent="0.25">
      <c r="O104" s="81"/>
    </row>
    <row r="105" spans="15:15" ht="15" customHeight="1" x14ac:dyDescent="0.25">
      <c r="O105" s="107"/>
    </row>
  </sheetData>
  <mergeCells count="62">
    <mergeCell ref="D82:W82"/>
    <mergeCell ref="D18:D21"/>
    <mergeCell ref="D14:D16"/>
    <mergeCell ref="O8:P8"/>
    <mergeCell ref="X11:X13"/>
    <mergeCell ref="D66:D79"/>
    <mergeCell ref="D62:D65"/>
    <mergeCell ref="D48:D61"/>
    <mergeCell ref="D22:D34"/>
    <mergeCell ref="D35:D39"/>
    <mergeCell ref="D2:T2"/>
    <mergeCell ref="D11:D13"/>
    <mergeCell ref="E11:E13"/>
    <mergeCell ref="F11:M13"/>
    <mergeCell ref="N11:W12"/>
    <mergeCell ref="D85:M85"/>
    <mergeCell ref="V86:W86"/>
    <mergeCell ref="V87:W87"/>
    <mergeCell ref="V88:W88"/>
    <mergeCell ref="V89:W89"/>
    <mergeCell ref="V90:W90"/>
    <mergeCell ref="V91:W91"/>
    <mergeCell ref="V92:W92"/>
    <mergeCell ref="V93:W93"/>
    <mergeCell ref="V94:W94"/>
    <mergeCell ref="V95:W95"/>
    <mergeCell ref="N86:R86"/>
    <mergeCell ref="N87:R87"/>
    <mergeCell ref="N88:R88"/>
    <mergeCell ref="N89:R89"/>
    <mergeCell ref="N90:R90"/>
    <mergeCell ref="N91:R91"/>
    <mergeCell ref="N92:R92"/>
    <mergeCell ref="N93:R93"/>
    <mergeCell ref="N94:R94"/>
    <mergeCell ref="N95:R95"/>
    <mergeCell ref="S86:U86"/>
    <mergeCell ref="S87:U87"/>
    <mergeCell ref="S88:U88"/>
    <mergeCell ref="S89:U89"/>
    <mergeCell ref="S90:U90"/>
    <mergeCell ref="S91:U91"/>
    <mergeCell ref="S92:U92"/>
    <mergeCell ref="S93:U93"/>
    <mergeCell ref="S94:U94"/>
    <mergeCell ref="S95:U95"/>
    <mergeCell ref="X85:Y85"/>
    <mergeCell ref="D96:R96"/>
    <mergeCell ref="S96:U96"/>
    <mergeCell ref="D40:D47"/>
    <mergeCell ref="V96:W96"/>
    <mergeCell ref="X86:Y86"/>
    <mergeCell ref="X87:Y87"/>
    <mergeCell ref="X88:Y88"/>
    <mergeCell ref="X89:Y89"/>
    <mergeCell ref="X90:Y90"/>
    <mergeCell ref="X91:Y91"/>
    <mergeCell ref="X92:Y92"/>
    <mergeCell ref="X93:Y93"/>
    <mergeCell ref="X94:Y94"/>
    <mergeCell ref="X95:Y95"/>
    <mergeCell ref="X96:Y96"/>
  </mergeCells>
  <pageMargins left="0" right="0" top="0" bottom="0" header="0" footer="0"/>
  <pageSetup paperSize="9" scale="83" orientation="portrait" r:id="rId1"/>
  <ignoredErrors>
    <ignoredError sqref="Q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TYM MODEMS MT</vt:lpstr>
      <vt:lpstr>'FORMATO TYM MODEMS MT'!Área_de_impresión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Johnalexis Londono</dc:creator>
  <cp:lastModifiedBy>Johnalexis Londono</cp:lastModifiedBy>
  <cp:lastPrinted>2017-11-20T16:20:50Z</cp:lastPrinted>
  <dcterms:created xsi:type="dcterms:W3CDTF">2017-11-20T15:46:58Z</dcterms:created>
  <dcterms:modified xsi:type="dcterms:W3CDTF">2017-11-27T16:07:07Z</dcterms:modified>
</cp:coreProperties>
</file>