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Sheet1" sheetId="1" r:id="rId1"/>
    <sheet name="百分比统计" sheetId="2" r:id="rId2"/>
    <sheet name="本周游戏数据" sheetId="3" r:id="rId3"/>
    <sheet name="上周游戏数据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<sst xmlns="http://schemas.openxmlformats.org/spreadsheetml/2006/main" count="254" uniqueCount="127">
  <si>
    <r>
      <rPr>
        <b/>
        <sz val="10"/>
        <color rgb="FFFFFFFF"/>
        <rFont val="Arial"/>
        <charset val="134"/>
      </rPr>
      <t>日期</t>
    </r>
  </si>
  <si>
    <r>
      <rPr>
        <b/>
        <sz val="10"/>
        <color rgb="FFFFFFFF"/>
        <rFont val="Arial"/>
        <charset val="134"/>
      </rPr>
      <t>有效房卡</t>
    </r>
  </si>
  <si>
    <r>
      <rPr>
        <b/>
        <sz val="10"/>
        <color rgb="FFFFFFFF"/>
        <rFont val="Arial"/>
        <charset val="134"/>
      </rPr>
      <t>新增</t>
    </r>
  </si>
  <si>
    <r>
      <rPr>
        <b/>
        <sz val="10"/>
        <color rgb="FFFFFFFF"/>
        <rFont val="Arial"/>
        <charset val="134"/>
      </rPr>
      <t>到期</t>
    </r>
  </si>
  <si>
    <r>
      <rPr>
        <b/>
        <sz val="10"/>
        <color rgb="FFFFFFFF"/>
        <rFont val="Arial"/>
        <charset val="134"/>
      </rPr>
      <t>活跃</t>
    </r>
  </si>
  <si>
    <r>
      <rPr>
        <b/>
        <sz val="10"/>
        <color rgb="FFFFFFFF"/>
        <rFont val="Arial"/>
        <charset val="134"/>
      </rPr>
      <t>投注</t>
    </r>
  </si>
  <si>
    <r>
      <rPr>
        <b/>
        <sz val="10"/>
        <color rgb="FFFFFFFF"/>
        <rFont val="Arial"/>
        <charset val="134"/>
      </rPr>
      <t>存款</t>
    </r>
  </si>
  <si>
    <r>
      <rPr>
        <b/>
        <sz val="10"/>
        <color rgb="FFFFFFFF"/>
        <rFont val="Arial"/>
        <charset val="134"/>
      </rPr>
      <t>取款</t>
    </r>
  </si>
  <si>
    <r>
      <rPr>
        <b/>
        <sz val="10"/>
        <color rgb="FFFFFFFF"/>
        <rFont val="Arial"/>
        <charset val="134"/>
      </rPr>
      <t>首存</t>
    </r>
  </si>
  <si>
    <r>
      <rPr>
        <b/>
        <sz val="10"/>
        <color rgb="FFFFFFFF"/>
        <rFont val="Arial"/>
        <charset val="134"/>
      </rPr>
      <t>投注单</t>
    </r>
  </si>
  <si>
    <r>
      <rPr>
        <b/>
        <sz val="10"/>
        <color rgb="FFFFFFFF"/>
        <rFont val="Arial"/>
        <charset val="134"/>
      </rPr>
      <t>有效</t>
    </r>
  </si>
  <si>
    <r>
      <rPr>
        <b/>
        <sz val="10"/>
        <color rgb="FFFFFFFF"/>
        <rFont val="Arial"/>
        <charset val="134"/>
      </rPr>
      <t>输赢</t>
    </r>
  </si>
  <si>
    <r>
      <rPr>
        <b/>
        <sz val="10"/>
        <color rgb="FFFFFFFF"/>
        <rFont val="Arial"/>
        <charset val="134"/>
      </rPr>
      <t>营销活动</t>
    </r>
  </si>
  <si>
    <r>
      <rPr>
        <b/>
        <sz val="10"/>
        <color rgb="FFFFFFFF"/>
        <rFont val="Arial"/>
        <charset val="134"/>
      </rPr>
      <t>返水</t>
    </r>
  </si>
  <si>
    <r>
      <rPr>
        <b/>
        <sz val="10"/>
        <color rgb="FFFFFFFF"/>
        <rFont val="Arial"/>
        <charset val="134"/>
      </rPr>
      <t>代理返佣</t>
    </r>
  </si>
  <si>
    <r>
      <rPr>
        <b/>
        <sz val="10"/>
        <color rgb="FFFFFFFF"/>
        <rFont val="Arial"/>
        <charset val="134"/>
      </rPr>
      <t>净盈利</t>
    </r>
  </si>
  <si>
    <t>日均活跃人数</t>
  </si>
  <si>
    <t>日均投注人数</t>
  </si>
  <si>
    <r>
      <rPr>
        <b/>
        <sz val="10"/>
        <color rgb="FFFFFFFF"/>
        <rFont val="Arial"/>
        <charset val="134"/>
      </rPr>
      <t>房卡</t>
    </r>
  </si>
  <si>
    <r>
      <rPr>
        <b/>
        <sz val="10"/>
        <color rgb="FFFFFFFF"/>
        <rFont val="Arial"/>
        <charset val="134"/>
      </rPr>
      <t>会员</t>
    </r>
  </si>
  <si>
    <r>
      <rPr>
        <b/>
        <sz val="10"/>
        <color rgb="FFFFFFFF"/>
        <rFont val="Arial"/>
        <charset val="134"/>
      </rPr>
      <t>房间</t>
    </r>
  </si>
  <si>
    <r>
      <rPr>
        <b/>
        <sz val="10"/>
        <color rgb="FFFFFFFF"/>
        <rFont val="Arial"/>
        <charset val="134"/>
      </rPr>
      <t>人数</t>
    </r>
  </si>
  <si>
    <r>
      <rPr>
        <b/>
        <sz val="10"/>
        <color rgb="FFFFFFFF"/>
        <rFont val="Arial"/>
        <charset val="134"/>
      </rPr>
      <t>次数</t>
    </r>
  </si>
  <si>
    <r>
      <rPr>
        <b/>
        <sz val="10"/>
        <color rgb="FFFFFFFF"/>
        <rFont val="Arial"/>
        <charset val="134"/>
      </rPr>
      <t>金额</t>
    </r>
  </si>
  <si>
    <r>
      <rPr>
        <b/>
        <sz val="10"/>
        <color rgb="FFFFFFFF"/>
        <rFont val="Arial"/>
        <charset val="134"/>
      </rPr>
      <t>数量</t>
    </r>
  </si>
  <si>
    <r>
      <rPr>
        <b/>
        <sz val="10"/>
        <color rgb="FFFFFFFF"/>
        <rFont val="Arial"/>
        <charset val="134"/>
      </rPr>
      <t>投注额</t>
    </r>
  </si>
  <si>
    <r>
      <rPr>
        <sz val="10"/>
        <color rgb="FF000000"/>
        <rFont val="SimSun"/>
        <charset val="134"/>
      </rPr>
      <t>总公司</t>
    </r>
  </si>
  <si>
    <r>
      <rPr>
        <sz val="10"/>
        <color rgb="FF000000"/>
        <rFont val="MingLiU"/>
        <charset val="134"/>
      </rPr>
      <t>上上周</t>
    </r>
  </si>
  <si>
    <r>
      <rPr>
        <sz val="10"/>
        <color rgb="FF000000"/>
        <rFont val="MingLiU"/>
        <charset val="134"/>
      </rPr>
      <t>上周</t>
    </r>
  </si>
  <si>
    <r>
      <rPr>
        <sz val="10"/>
        <color rgb="FF000000"/>
        <rFont val="MingLiU"/>
        <charset val="134"/>
      </rPr>
      <t>本周</t>
    </r>
  </si>
  <si>
    <r>
      <rPr>
        <sz val="10"/>
        <color rgb="FF000000"/>
        <rFont val="Arial"/>
        <charset val="134"/>
      </rPr>
      <t>G7</t>
    </r>
  </si>
  <si>
    <r>
      <rPr>
        <sz val="10"/>
        <color rgb="FF000000"/>
        <rFont val="Arial"/>
        <charset val="134"/>
      </rPr>
      <t>YY</t>
    </r>
  </si>
  <si>
    <r>
      <rPr>
        <sz val="10"/>
        <color rgb="FF000000"/>
        <rFont val="Arial"/>
        <charset val="134"/>
      </rPr>
      <t>BY</t>
    </r>
  </si>
  <si>
    <t>g7001</t>
  </si>
  <si>
    <r>
      <rPr>
        <b/>
        <sz val="12"/>
        <color rgb="FFFFFFFF"/>
        <rFont val="SimSun"/>
        <charset val="134"/>
      </rPr>
      <t>日期</t>
    </r>
  </si>
  <si>
    <r>
      <rPr>
        <b/>
        <sz val="12"/>
        <color rgb="FFFFFFFF"/>
        <rFont val="SimSun"/>
        <charset val="134"/>
      </rPr>
      <t>新增会员</t>
    </r>
  </si>
  <si>
    <r>
      <rPr>
        <b/>
        <sz val="12"/>
        <color rgb="FFFFFFFF"/>
        <rFont val="SimSun"/>
        <charset val="134"/>
      </rPr>
      <t>活跃人数</t>
    </r>
  </si>
  <si>
    <r>
      <rPr>
        <b/>
        <sz val="12"/>
        <color rgb="FFFFFFFF"/>
        <rFont val="SimSun"/>
        <charset val="134"/>
      </rPr>
      <t>投注人数</t>
    </r>
  </si>
  <si>
    <r>
      <rPr>
        <b/>
        <sz val="12"/>
        <color rgb="FFFFFFFF"/>
        <rFont val="SimSun"/>
        <charset val="134"/>
      </rPr>
      <t>存款人数</t>
    </r>
  </si>
  <si>
    <r>
      <rPr>
        <b/>
        <sz val="12"/>
        <color rgb="FFFFFFFF"/>
        <rFont val="SimSun"/>
        <charset val="134"/>
      </rPr>
      <t>存款次数</t>
    </r>
  </si>
  <si>
    <r>
      <rPr>
        <b/>
        <sz val="12"/>
        <color rgb="FFFFFFFF"/>
        <rFont val="SimSun"/>
        <charset val="134"/>
      </rPr>
      <t>存款金额</t>
    </r>
  </si>
  <si>
    <r>
      <rPr>
        <b/>
        <sz val="12"/>
        <color rgb="FFFFFFFF"/>
        <rFont val="SimSun"/>
        <charset val="134"/>
      </rPr>
      <t>取款人数</t>
    </r>
  </si>
  <si>
    <r>
      <rPr>
        <b/>
        <sz val="12"/>
        <color rgb="FFFFFFFF"/>
        <rFont val="SimSun"/>
        <charset val="134"/>
      </rPr>
      <t>取款次数</t>
    </r>
  </si>
  <si>
    <r>
      <rPr>
        <b/>
        <sz val="12"/>
        <color rgb="FFFFFFFF"/>
        <rFont val="SimSun"/>
        <charset val="134"/>
      </rPr>
      <t>取款金额</t>
    </r>
  </si>
  <si>
    <r>
      <rPr>
        <b/>
        <sz val="12"/>
        <color rgb="FFFFFFFF"/>
        <rFont val="SimSun"/>
        <charset val="134"/>
      </rPr>
      <t>首存人数</t>
    </r>
  </si>
  <si>
    <r>
      <rPr>
        <b/>
        <sz val="12"/>
        <color rgb="FFFFFFFF"/>
        <rFont val="SimSun"/>
        <charset val="134"/>
      </rPr>
      <t>有效</t>
    </r>
  </si>
  <si>
    <r>
      <rPr>
        <b/>
        <sz val="12"/>
        <color rgb="FFFFFFFF"/>
        <rFont val="SimSun"/>
        <charset val="134"/>
      </rPr>
      <t>输赢</t>
    </r>
  </si>
  <si>
    <r>
      <rPr>
        <b/>
        <sz val="12"/>
        <color rgb="FFFFFFFF"/>
        <rFont val="SimSun"/>
        <charset val="134"/>
      </rPr>
      <t>营销活动</t>
    </r>
  </si>
  <si>
    <r>
      <rPr>
        <b/>
        <sz val="12"/>
        <color rgb="FFFFFFFF"/>
        <rFont val="SimSun"/>
        <charset val="134"/>
      </rPr>
      <t>返水</t>
    </r>
  </si>
  <si>
    <r>
      <rPr>
        <b/>
        <sz val="12"/>
        <color rgb="FFFFFFFF"/>
        <rFont val="SimSun"/>
        <charset val="134"/>
      </rPr>
      <t>代理返佣</t>
    </r>
  </si>
  <si>
    <r>
      <rPr>
        <b/>
        <sz val="12"/>
        <color rgb="FFFFFFFF"/>
        <rFont val="SimSun"/>
        <charset val="134"/>
      </rPr>
      <t>净盈利</t>
    </r>
  </si>
  <si>
    <r>
      <rPr>
        <b/>
        <sz val="12"/>
        <color rgb="FFFFFFFF"/>
        <rFont val="SimSun"/>
        <charset val="134"/>
      </rPr>
      <t>投注额</t>
    </r>
  </si>
  <si>
    <r>
      <rPr>
        <b/>
        <sz val="10"/>
        <color rgb="FF000000"/>
        <rFont val="MingLiU"/>
        <charset val="134"/>
      </rPr>
      <t>上上周</t>
    </r>
  </si>
  <si>
    <r>
      <rPr>
        <b/>
        <sz val="10"/>
        <color rgb="FF000000"/>
        <rFont val="MingLiU"/>
        <charset val="134"/>
      </rPr>
      <t>上周</t>
    </r>
  </si>
  <si>
    <r>
      <rPr>
        <b/>
        <sz val="10"/>
        <color rgb="FF000000"/>
        <rFont val="MingLiU"/>
        <charset val="134"/>
      </rPr>
      <t>本周</t>
    </r>
  </si>
  <si>
    <t>g7004</t>
  </si>
  <si>
    <t>g7005</t>
  </si>
  <si>
    <t>hf002</t>
  </si>
  <si>
    <t>yy00hya</t>
  </si>
  <si>
    <t>xingyun01</t>
  </si>
  <si>
    <t>DF1076</t>
  </si>
  <si>
    <t>jc0002</t>
  </si>
  <si>
    <r>
      <rPr>
        <sz val="12"/>
        <color rgb="FF000000"/>
        <rFont val="微软雅黑"/>
        <charset val="134"/>
      </rPr>
      <t>上上周</t>
    </r>
  </si>
  <si>
    <r>
      <rPr>
        <sz val="12"/>
        <color rgb="FF000000"/>
        <rFont val="微软雅黑"/>
        <charset val="134"/>
      </rPr>
      <t>上周</t>
    </r>
  </si>
  <si>
    <r>
      <rPr>
        <sz val="12"/>
        <color rgb="FF000000"/>
        <rFont val="微软雅黑"/>
        <charset val="134"/>
      </rPr>
      <t>本周</t>
    </r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</si>
  <si>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k9999</t>
    </r>
  </si>
  <si>
    <t>byj003</t>
  </si>
  <si>
    <t>日期</t>
  </si>
  <si>
    <t>新增会员</t>
  </si>
  <si>
    <t>活跃人数</t>
  </si>
  <si>
    <t>投注人数</t>
  </si>
  <si>
    <t>存款人数</t>
  </si>
  <si>
    <t>存款次数</t>
  </si>
  <si>
    <t>存款金额</t>
  </si>
  <si>
    <t>取款人数</t>
  </si>
  <si>
    <t>取款次数</t>
  </si>
  <si>
    <t>取款金额</t>
  </si>
  <si>
    <t>首存人数</t>
  </si>
  <si>
    <t>有效投注额</t>
  </si>
  <si>
    <t>输赢</t>
  </si>
  <si>
    <t>营销活动</t>
  </si>
  <si>
    <t>返水</t>
  </si>
  <si>
    <t>代理返佣</t>
  </si>
  <si>
    <t>净盈利</t>
  </si>
  <si>
    <t>上周</t>
  </si>
  <si>
    <t>本周</t>
  </si>
  <si>
    <t>增减幅度</t>
  </si>
  <si>
    <t>游戏名称</t>
  </si>
  <si>
    <t>笔数</t>
  </si>
  <si>
    <t>总投注额</t>
  </si>
  <si>
    <t>取消投注额</t>
  </si>
  <si>
    <t>派彩金额</t>
  </si>
  <si>
    <t>盈利</t>
  </si>
  <si>
    <t>类型</t>
  </si>
  <si>
    <r>
      <rPr>
        <sz val="9"/>
        <color rgb="FF606266"/>
        <rFont val="Helvetica"/>
        <charset val="134"/>
      </rPr>
      <t>MC百家乐03</t>
    </r>
  </si>
  <si>
    <r>
      <rPr>
        <sz val="9"/>
        <color rgb="FF606266"/>
        <rFont val="Helvetica"/>
        <charset val="134"/>
      </rPr>
      <t>MC龙虎斗</t>
    </r>
  </si>
  <si>
    <r>
      <rPr>
        <sz val="9"/>
        <color rgb="FF606266"/>
        <rFont val="Helvetica"/>
        <charset val="134"/>
      </rPr>
      <t>MC斗牛</t>
    </r>
  </si>
  <si>
    <r>
      <rPr>
        <sz val="9"/>
        <color rgb="FF606266"/>
        <rFont val="Helvetica"/>
        <charset val="134"/>
      </rPr>
      <t>MC百家乐06</t>
    </r>
  </si>
  <si>
    <r>
      <rPr>
        <sz val="9"/>
        <color rgb="FF606266"/>
        <rFont val="Helvetica"/>
        <charset val="134"/>
      </rPr>
      <t>MC百家乐05</t>
    </r>
  </si>
  <si>
    <r>
      <rPr>
        <sz val="9"/>
        <color rgb="FF606266"/>
        <rFont val="Helvetica"/>
        <charset val="134"/>
      </rPr>
      <t>MC百家乐07</t>
    </r>
  </si>
  <si>
    <r>
      <rPr>
        <sz val="9"/>
        <color rgb="FF606266"/>
        <rFont val="Helvetica"/>
        <charset val="134"/>
      </rPr>
      <t>MC百家乐04</t>
    </r>
  </si>
  <si>
    <r>
      <rPr>
        <sz val="9"/>
        <color rgb="FF606266"/>
        <rFont val="Helvetica"/>
        <charset val="134"/>
      </rPr>
      <t>MC真人百家乐</t>
    </r>
  </si>
  <si>
    <r>
      <rPr>
        <sz val="9"/>
        <color rgb="FF606266"/>
        <rFont val="Helvetica"/>
        <charset val="134"/>
      </rPr>
      <t>MC百家乐02</t>
    </r>
  </si>
  <si>
    <r>
      <rPr>
        <sz val="9"/>
        <color rgb="FF606266"/>
        <rFont val="Helvetica"/>
        <charset val="134"/>
      </rPr>
      <t>MC百家乐09</t>
    </r>
  </si>
  <si>
    <r>
      <rPr>
        <sz val="9"/>
        <color rgb="FF606266"/>
        <rFont val="Helvetica"/>
        <charset val="134"/>
      </rPr>
      <t>MC百家乐01</t>
    </r>
  </si>
  <si>
    <r>
      <rPr>
        <sz val="9"/>
        <color rgb="FF606266"/>
        <rFont val="Helvetica"/>
        <charset val="134"/>
      </rPr>
      <t>MC百家乐08</t>
    </r>
  </si>
  <si>
    <r>
      <rPr>
        <sz val="9"/>
        <color rgb="FF606266"/>
        <rFont val="Helvetica"/>
        <charset val="134"/>
      </rPr>
      <t>MC秒速赛车</t>
    </r>
  </si>
  <si>
    <r>
      <rPr>
        <sz val="9"/>
        <color rgb="FF606266"/>
        <rFont val="Helvetica"/>
        <charset val="134"/>
      </rPr>
      <t>澳洲幸运5</t>
    </r>
  </si>
  <si>
    <r>
      <rPr>
        <sz val="9"/>
        <color rgb="FF606266"/>
        <rFont val="Helvetica"/>
        <charset val="134"/>
      </rPr>
      <t>加拿大PC28</t>
    </r>
  </si>
  <si>
    <r>
      <rPr>
        <sz val="9"/>
        <color rgb="FF606266"/>
        <rFont val="Helvetica"/>
        <charset val="134"/>
      </rPr>
      <t>幸运赛车</t>
    </r>
  </si>
  <si>
    <r>
      <rPr>
        <sz val="9"/>
        <color rgb="FF606266"/>
        <rFont val="Helvetica"/>
        <charset val="134"/>
      </rPr>
      <t>澳洲幸运10</t>
    </r>
  </si>
  <si>
    <r>
      <rPr>
        <sz val="9"/>
        <color rgb="FF606266"/>
        <rFont val="Helvetica"/>
        <charset val="134"/>
      </rPr>
      <t>极速时时彩</t>
    </r>
  </si>
  <si>
    <r>
      <rPr>
        <sz val="9"/>
        <color rgb="FF606266"/>
        <rFont val="Helvetica"/>
        <charset val="134"/>
      </rPr>
      <t>台湾大乐透</t>
    </r>
  </si>
  <si>
    <r>
      <rPr>
        <sz val="9"/>
        <color rgb="FF606266"/>
        <rFont val="Helvetica"/>
        <charset val="134"/>
      </rPr>
      <t>幸运飞艇</t>
    </r>
  </si>
  <si>
    <r>
      <rPr>
        <sz val="9"/>
        <color rgb="FF606266"/>
        <rFont val="Helvetica"/>
        <charset val="134"/>
      </rPr>
      <t>澳门六合彩</t>
    </r>
  </si>
  <si>
    <r>
      <rPr>
        <sz val="9"/>
        <color rgb="FF606266"/>
        <rFont val="Helvetica"/>
        <charset val="134"/>
      </rPr>
      <t>MC十分快三</t>
    </r>
  </si>
  <si>
    <r>
      <rPr>
        <sz val="9"/>
        <color rgb="FF606266"/>
        <rFont val="Helvetica"/>
        <charset val="134"/>
      </rPr>
      <t>MC十分六合彩</t>
    </r>
  </si>
  <si>
    <r>
      <rPr>
        <sz val="9"/>
        <color rgb="FF606266"/>
        <rFont val="Helvetica"/>
        <charset val="134"/>
      </rPr>
      <t>MC秒速时时彩</t>
    </r>
  </si>
  <si>
    <r>
      <rPr>
        <sz val="9"/>
        <color rgb="FF606266"/>
        <rFont val="Helvetica"/>
        <charset val="134"/>
      </rPr>
      <t>极速赛车</t>
    </r>
  </si>
  <si>
    <r>
      <rPr>
        <sz val="9"/>
        <color rgb="FF606266"/>
        <rFont val="Helvetica"/>
        <charset val="134"/>
      </rPr>
      <t>香港六合彩</t>
    </r>
  </si>
  <si>
    <r>
      <rPr>
        <sz val="9"/>
        <color rgb="FF606266"/>
        <rFont val="Helvetica"/>
        <charset val="134"/>
      </rPr>
      <t>MC三分六合彩</t>
    </r>
  </si>
  <si>
    <r>
      <rPr>
        <sz val="9"/>
        <color rgb="FF606266"/>
        <rFont val="Helvetica"/>
        <charset val="134"/>
      </rPr>
      <t>MC五分快三</t>
    </r>
  </si>
  <si>
    <r>
      <rPr>
        <sz val="9"/>
        <color rgb="FF606266"/>
        <rFont val="Helvetica"/>
        <charset val="134"/>
      </rPr>
      <t>台湾六合彩</t>
    </r>
  </si>
  <si>
    <r>
      <rPr>
        <sz val="9"/>
        <color rgb="FF606266"/>
        <rFont val="Helvetica"/>
        <charset val="134"/>
      </rPr>
      <t>MC一分快三</t>
    </r>
  </si>
  <si>
    <r>
      <rPr>
        <sz val="9"/>
        <color rgb="FF606266"/>
        <rFont val="Helvetica"/>
        <charset val="134"/>
      </rPr>
      <t>MC五分六合彩</t>
    </r>
  </si>
  <si>
    <r>
      <rPr>
        <sz val="9"/>
        <color rgb="FF606266"/>
        <rFont val="Helvetica"/>
        <charset val="134"/>
      </rPr>
      <t>极速飞艇</t>
    </r>
  </si>
  <si>
    <r>
      <rPr>
        <sz val="9"/>
        <color rgb="FF606266"/>
        <rFont val="Helvetica"/>
        <charset val="134"/>
      </rPr>
      <t>体育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</si>
</sst>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606266"/>
      <name val="Helvetica"/>
      <charset val="134"/>
    </font>
    <font>
      <b/>
      <sz val="11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color rgb="FFFF0000"/>
      <name val="Arial"/>
      <charset val="134"/>
    </font>
    <font>
      <b/>
      <sz val="10"/>
      <color rgb="FFFFFFFF"/>
      <name val="Arial"/>
      <charset val="134"/>
    </font>
    <font>
      <sz val="10"/>
      <color rgb="FF000000"/>
      <name val="SimSun"/>
      <charset val="134"/>
    </font>
    <font>
      <sz val="10"/>
      <color rgb="FF000000"/>
      <name val="MingLiU"/>
      <charset val="134"/>
    </font>
    <font>
      <b/>
      <sz val="12"/>
      <color rgb="FFFFFFFF"/>
      <name val="SimSun"/>
      <charset val="134"/>
    </font>
    <font>
      <b/>
      <sz val="10"/>
      <color rgb="FF000000"/>
      <name val="MingLiU"/>
      <charset val="134"/>
    </font>
    <font>
      <sz val="12"/>
      <color rgb="FF000000"/>
      <name val="Arial"/>
      <charset val="134"/>
    </font>
    <font>
      <sz val="9"/>
      <color rgb="FF606266"/>
      <name val="Arial"/>
      <charset val="134"/>
    </font>
    <font>
      <sz val="12"/>
      <color rgb="FF000000"/>
      <name val="微软雅黑"/>
      <charset val="134"/>
    </font>
    <font>
      <b/>
      <sz val="10"/>
      <color rgb="FFFFFFFF"/>
      <name val="宋体"/>
      <charset val="134"/>
    </font>
    <font>
      <sz val="12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12" applyNumberFormat="0" applyAlignment="0" applyProtection="0">
      <alignment vertical="center"/>
    </xf>
    <xf numFmtId="0" fontId="25" fillId="8" borderId="13" applyNumberFormat="0" applyAlignment="0" applyProtection="0">
      <alignment vertical="center"/>
    </xf>
    <xf numFmtId="0" fontId="26" fillId="8" borderId="12" applyNumberFormat="0" applyAlignment="0" applyProtection="0">
      <alignment vertical="center"/>
    </xf>
    <xf numFmtId="0" fontId="27" fillId="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0" fontId="0" fillId="0" borderId="0" xfId="3" applyNumberFormat="1" applyFo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" fontId="11" fillId="4" borderId="6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numFmt numFmtId="176" formatCode="0_ ;[Red]\-0\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0"/>
  <sheetViews>
    <sheetView zoomScale="85" zoomScaleNormal="85" workbookViewId="0">
      <selection activeCell="W24" sqref="W24"/>
    </sheetView>
  </sheetViews>
  <sheetFormatPr defaultColWidth="9" defaultRowHeight="13.5"/>
  <cols>
    <col min="1" max="1" width="7.5" customWidth="1"/>
    <col min="6" max="6" width="9.375"/>
    <col min="8" max="8" width="11.625"/>
    <col min="11" max="11" width="11" customWidth="1"/>
    <col min="12" max="12" width="9.25833333333333"/>
    <col min="13" max="13" width="11.875" customWidth="1"/>
    <col min="14" max="14" width="14.5" customWidth="1"/>
    <col min="15" max="15" width="9.25833333333333"/>
    <col min="17" max="17" width="9.25833333333333"/>
    <col min="18" max="18" width="15.7583333333333" customWidth="1"/>
    <col min="19" max="19" width="11.375" customWidth="1"/>
    <col min="23" max="23" width="11.375" customWidth="1"/>
    <col min="24" max="24" width="11.875" customWidth="1"/>
  </cols>
  <sheetData>
    <row r="1" ht="20.25" customHeight="1"/>
    <row r="2" ht="18" customHeight="1" spans="1:25">
      <c r="A2" s="8"/>
      <c r="B2" s="9" t="s">
        <v>0</v>
      </c>
      <c r="C2" s="9" t="s">
        <v>1</v>
      </c>
      <c r="D2" s="10" t="s">
        <v>2</v>
      </c>
      <c r="E2" s="10" t="s">
        <v>3</v>
      </c>
      <c r="F2" s="10" t="s">
        <v>2</v>
      </c>
      <c r="G2" s="10" t="s">
        <v>4</v>
      </c>
      <c r="H2" s="10" t="s">
        <v>4</v>
      </c>
      <c r="I2" s="10" t="s">
        <v>5</v>
      </c>
      <c r="J2" s="10" t="s">
        <v>6</v>
      </c>
      <c r="K2" s="10" t="s">
        <v>6</v>
      </c>
      <c r="L2" s="10" t="s">
        <v>6</v>
      </c>
      <c r="M2" s="10" t="s">
        <v>7</v>
      </c>
      <c r="N2" s="10" t="s">
        <v>7</v>
      </c>
      <c r="O2" s="10" t="s">
        <v>7</v>
      </c>
      <c r="P2" s="10" t="s">
        <v>8</v>
      </c>
      <c r="Q2" s="10" t="s">
        <v>9</v>
      </c>
      <c r="R2" s="10" t="s">
        <v>10</v>
      </c>
      <c r="S2" s="9" t="s">
        <v>11</v>
      </c>
      <c r="T2" s="9" t="s">
        <v>12</v>
      </c>
      <c r="U2" s="9" t="s">
        <v>13</v>
      </c>
      <c r="V2" s="9" t="s">
        <v>14</v>
      </c>
      <c r="W2" s="9" t="s">
        <v>15</v>
      </c>
      <c r="X2" s="34" t="s">
        <v>16</v>
      </c>
      <c r="Y2" s="34" t="s">
        <v>17</v>
      </c>
    </row>
    <row r="3" ht="14.25" spans="1:25">
      <c r="A3" s="8"/>
      <c r="B3" s="9"/>
      <c r="C3" s="9"/>
      <c r="D3" s="11" t="s">
        <v>18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21</v>
      </c>
      <c r="J3" s="11" t="s">
        <v>21</v>
      </c>
      <c r="K3" s="11" t="s">
        <v>22</v>
      </c>
      <c r="L3" s="11" t="s">
        <v>23</v>
      </c>
      <c r="M3" s="11" t="s">
        <v>21</v>
      </c>
      <c r="N3" s="11" t="s">
        <v>22</v>
      </c>
      <c r="O3" s="11" t="s">
        <v>23</v>
      </c>
      <c r="P3" s="11" t="s">
        <v>21</v>
      </c>
      <c r="Q3" s="11" t="s">
        <v>24</v>
      </c>
      <c r="R3" s="11" t="s">
        <v>25</v>
      </c>
      <c r="S3" s="9"/>
      <c r="T3" s="9"/>
      <c r="U3" s="9"/>
      <c r="V3" s="9"/>
      <c r="W3" s="9"/>
      <c r="X3" s="9"/>
      <c r="Y3" s="9"/>
    </row>
    <row r="4" ht="18" customHeight="1" spans="1:25">
      <c r="A4" s="12" t="s">
        <v>26</v>
      </c>
      <c r="B4" s="13" t="s">
        <v>27</v>
      </c>
      <c r="C4" s="14">
        <f t="shared" ref="C4:Y5" si="0">C8+C12+C16</f>
        <v>30</v>
      </c>
      <c r="D4" s="14">
        <f t="shared" si="0"/>
        <v>1</v>
      </c>
      <c r="E4" s="14">
        <f t="shared" si="0"/>
        <v>8</v>
      </c>
      <c r="F4" s="14">
        <f t="shared" ref="F4:W4" si="1">SUM(F8+F12+F16)</f>
        <v>551</v>
      </c>
      <c r="G4" s="14">
        <f t="shared" si="1"/>
        <v>26</v>
      </c>
      <c r="H4" s="14">
        <f t="shared" si="1"/>
        <v>2586</v>
      </c>
      <c r="I4" s="14">
        <f t="shared" si="1"/>
        <v>1233</v>
      </c>
      <c r="J4" s="14">
        <f t="shared" si="1"/>
        <v>971</v>
      </c>
      <c r="K4" s="14">
        <f t="shared" si="1"/>
        <v>6583</v>
      </c>
      <c r="L4" s="14">
        <f t="shared" si="1"/>
        <v>5013185.25</v>
      </c>
      <c r="M4" s="14">
        <f t="shared" si="1"/>
        <v>606</v>
      </c>
      <c r="N4" s="14">
        <f t="shared" si="1"/>
        <v>2101</v>
      </c>
      <c r="O4" s="14">
        <f t="shared" si="1"/>
        <v>4279962</v>
      </c>
      <c r="P4" s="14">
        <f t="shared" si="1"/>
        <v>128</v>
      </c>
      <c r="Q4" s="14">
        <f t="shared" si="1"/>
        <v>1041717</v>
      </c>
      <c r="R4" s="14">
        <f t="shared" si="1"/>
        <v>98744831</v>
      </c>
      <c r="S4" s="14">
        <f t="shared" si="1"/>
        <v>1737772.63</v>
      </c>
      <c r="T4" s="14">
        <f t="shared" si="1"/>
        <v>134333.16</v>
      </c>
      <c r="U4" s="14">
        <f t="shared" si="1"/>
        <v>80248.4832</v>
      </c>
      <c r="V4" s="14">
        <f t="shared" si="1"/>
        <v>1724.4473</v>
      </c>
      <c r="W4" s="14">
        <f t="shared" si="1"/>
        <v>1521466.5395</v>
      </c>
      <c r="X4" s="14">
        <v>1246</v>
      </c>
      <c r="Y4" s="14">
        <v>653</v>
      </c>
    </row>
    <row r="5" ht="14.25" spans="1:25">
      <c r="A5" s="15"/>
      <c r="B5" s="13" t="s">
        <v>28</v>
      </c>
      <c r="C5" s="14">
        <f t="shared" si="0"/>
        <v>30</v>
      </c>
      <c r="D5" s="14">
        <f t="shared" si="0"/>
        <v>0</v>
      </c>
      <c r="E5" s="14">
        <f t="shared" si="0"/>
        <v>0</v>
      </c>
      <c r="F5" s="14">
        <f t="shared" si="0"/>
        <v>485</v>
      </c>
      <c r="G5" s="14">
        <f t="shared" si="0"/>
        <v>24</v>
      </c>
      <c r="H5" s="14">
        <f t="shared" si="0"/>
        <v>2390</v>
      </c>
      <c r="I5" s="14">
        <f t="shared" si="0"/>
        <v>1153</v>
      </c>
      <c r="J5" s="14">
        <f t="shared" si="0"/>
        <v>940</v>
      </c>
      <c r="K5" s="14">
        <f t="shared" si="0"/>
        <v>6355</v>
      </c>
      <c r="L5" s="14">
        <f t="shared" si="0"/>
        <v>4793932</v>
      </c>
      <c r="M5" s="14">
        <f t="shared" si="0"/>
        <v>555</v>
      </c>
      <c r="N5" s="14">
        <f t="shared" si="0"/>
        <v>2107</v>
      </c>
      <c r="O5" s="14">
        <f t="shared" si="0"/>
        <v>4205683</v>
      </c>
      <c r="P5" s="14">
        <f t="shared" si="0"/>
        <v>122</v>
      </c>
      <c r="Q5" s="14">
        <f t="shared" si="0"/>
        <v>1119549</v>
      </c>
      <c r="R5" s="14">
        <f t="shared" si="0"/>
        <v>34732790</v>
      </c>
      <c r="S5" s="14">
        <f t="shared" si="0"/>
        <v>690671.48</v>
      </c>
      <c r="T5" s="14">
        <f t="shared" si="0"/>
        <v>101360.9</v>
      </c>
      <c r="U5" s="14">
        <f t="shared" si="0"/>
        <v>135808.4698</v>
      </c>
      <c r="V5" s="14">
        <f t="shared" si="0"/>
        <v>9678.0778</v>
      </c>
      <c r="W5" s="14">
        <f t="shared" si="0"/>
        <v>443824.0324</v>
      </c>
      <c r="X5" s="14">
        <f t="shared" si="0"/>
        <v>1040</v>
      </c>
      <c r="Y5" s="14">
        <f t="shared" si="0"/>
        <v>560</v>
      </c>
    </row>
    <row r="6" ht="14.25" spans="1:25">
      <c r="A6" s="16"/>
      <c r="B6" s="13" t="s">
        <v>29</v>
      </c>
      <c r="C6" s="14">
        <f t="shared" ref="C6:Y6" si="2">C10+C14+C18</f>
        <v>29</v>
      </c>
      <c r="D6" s="14">
        <f t="shared" si="2"/>
        <v>2</v>
      </c>
      <c r="E6" s="14">
        <f t="shared" si="2"/>
        <v>3</v>
      </c>
      <c r="F6" s="14">
        <f t="shared" si="2"/>
        <v>649</v>
      </c>
      <c r="G6" s="14">
        <f>H10+H14+H18</f>
        <v>2544</v>
      </c>
      <c r="H6" s="14">
        <f>I10+I14+I18</f>
        <v>1186</v>
      </c>
      <c r="I6" s="14">
        <f t="shared" si="2"/>
        <v>1186</v>
      </c>
      <c r="J6" s="14">
        <f t="shared" si="2"/>
        <v>940</v>
      </c>
      <c r="K6" s="14">
        <f t="shared" si="2"/>
        <v>6034</v>
      </c>
      <c r="L6" s="14">
        <f t="shared" si="2"/>
        <v>6998014.6</v>
      </c>
      <c r="M6" s="14">
        <f t="shared" si="2"/>
        <v>555</v>
      </c>
      <c r="N6" s="14">
        <f t="shared" si="2"/>
        <v>1894</v>
      </c>
      <c r="O6" s="14">
        <f t="shared" si="2"/>
        <v>5612881</v>
      </c>
      <c r="P6" s="14">
        <f t="shared" si="2"/>
        <v>173</v>
      </c>
      <c r="Q6" s="14">
        <f t="shared" si="2"/>
        <v>1051940</v>
      </c>
      <c r="R6" s="14">
        <f t="shared" si="2"/>
        <v>46369123</v>
      </c>
      <c r="S6" s="14">
        <f t="shared" si="2"/>
        <v>656683.19</v>
      </c>
      <c r="T6" s="14">
        <f t="shared" si="2"/>
        <v>103945.78</v>
      </c>
      <c r="U6" s="14">
        <f t="shared" si="2"/>
        <v>165790.3637</v>
      </c>
      <c r="V6" s="14">
        <f t="shared" si="2"/>
        <v>5411.9014</v>
      </c>
      <c r="W6" s="14">
        <f t="shared" si="2"/>
        <v>381535.1449</v>
      </c>
      <c r="X6" s="14">
        <f t="shared" si="2"/>
        <v>1059</v>
      </c>
      <c r="Y6" s="14">
        <f t="shared" si="2"/>
        <v>549</v>
      </c>
    </row>
    <row r="7" ht="14.25" spans="6:23">
      <c r="F7" s="17"/>
      <c r="H7" s="17"/>
      <c r="J7" s="17"/>
      <c r="L7" s="17"/>
      <c r="O7" s="17"/>
      <c r="S7" s="17"/>
      <c r="W7" s="17"/>
    </row>
    <row r="8" ht="14.25" spans="1:25">
      <c r="A8" s="18" t="s">
        <v>30</v>
      </c>
      <c r="B8" s="13" t="s">
        <v>27</v>
      </c>
      <c r="C8" s="14">
        <v>6</v>
      </c>
      <c r="D8" s="14">
        <v>0</v>
      </c>
      <c r="E8" s="14">
        <v>0</v>
      </c>
      <c r="F8" s="14">
        <v>211</v>
      </c>
      <c r="G8" s="14">
        <v>6</v>
      </c>
      <c r="H8" s="14">
        <v>730</v>
      </c>
      <c r="I8" s="14">
        <v>287</v>
      </c>
      <c r="J8" s="14">
        <v>253</v>
      </c>
      <c r="K8" s="14">
        <v>1509</v>
      </c>
      <c r="L8" s="14">
        <v>1398691</v>
      </c>
      <c r="M8" s="14">
        <v>132</v>
      </c>
      <c r="N8" s="14">
        <v>455</v>
      </c>
      <c r="O8" s="14">
        <v>1987787</v>
      </c>
      <c r="P8" s="14">
        <v>53</v>
      </c>
      <c r="Q8" s="14">
        <v>191602</v>
      </c>
      <c r="R8" s="14">
        <v>8606685</v>
      </c>
      <c r="S8" s="14">
        <v>387342.16</v>
      </c>
      <c r="T8" s="14">
        <v>10764.11</v>
      </c>
      <c r="U8" s="14">
        <v>15961.099</v>
      </c>
      <c r="V8" s="14">
        <v>0</v>
      </c>
      <c r="W8" s="14">
        <f t="shared" ref="W8:W10" si="3">S8-T8-U8-V8</f>
        <v>360616.951</v>
      </c>
      <c r="X8" s="14">
        <v>276</v>
      </c>
      <c r="Y8" s="14">
        <v>131</v>
      </c>
    </row>
    <row r="9" ht="14.25" spans="1:25">
      <c r="A9" s="19"/>
      <c r="B9" s="13" t="s">
        <v>28</v>
      </c>
      <c r="C9" s="14">
        <v>6</v>
      </c>
      <c r="D9" s="14">
        <v>0</v>
      </c>
      <c r="E9" s="14">
        <v>0</v>
      </c>
      <c r="F9" s="14">
        <v>174</v>
      </c>
      <c r="G9" s="14">
        <v>6</v>
      </c>
      <c r="H9" s="14">
        <v>656</v>
      </c>
      <c r="I9" s="14">
        <v>264</v>
      </c>
      <c r="J9" s="14">
        <v>234</v>
      </c>
      <c r="K9" s="14">
        <v>1462</v>
      </c>
      <c r="L9" s="14">
        <v>1212986</v>
      </c>
      <c r="M9" s="14">
        <v>131</v>
      </c>
      <c r="N9" s="14">
        <v>492</v>
      </c>
      <c r="O9" s="14">
        <v>977912</v>
      </c>
      <c r="P9" s="14">
        <v>52</v>
      </c>
      <c r="Q9" s="14">
        <v>176218</v>
      </c>
      <c r="R9" s="14">
        <v>10514930</v>
      </c>
      <c r="S9" s="14">
        <v>176085</v>
      </c>
      <c r="T9" s="14">
        <v>10029.2</v>
      </c>
      <c r="U9" s="14">
        <v>21429.419</v>
      </c>
      <c r="V9" s="14">
        <v>0</v>
      </c>
      <c r="W9" s="14">
        <f t="shared" si="3"/>
        <v>144626.381</v>
      </c>
      <c r="X9" s="14">
        <v>249</v>
      </c>
      <c r="Y9" s="14">
        <v>122</v>
      </c>
    </row>
    <row r="10" ht="14.25" spans="1:25">
      <c r="A10" s="20"/>
      <c r="B10" s="13" t="s">
        <v>29</v>
      </c>
      <c r="C10" s="14">
        <v>6</v>
      </c>
      <c r="D10" s="14">
        <v>0</v>
      </c>
      <c r="E10" s="14">
        <v>0</v>
      </c>
      <c r="F10" s="14">
        <v>172</v>
      </c>
      <c r="G10" s="14">
        <v>6</v>
      </c>
      <c r="H10" s="14">
        <v>673</v>
      </c>
      <c r="I10" s="14">
        <v>260</v>
      </c>
      <c r="J10" s="14">
        <v>237</v>
      </c>
      <c r="K10" s="14">
        <v>1525</v>
      </c>
      <c r="L10" s="14">
        <v>2157297</v>
      </c>
      <c r="M10" s="14">
        <v>124</v>
      </c>
      <c r="N10" s="14">
        <v>400</v>
      </c>
      <c r="O10" s="14">
        <v>2307298</v>
      </c>
      <c r="P10" s="14">
        <v>54</v>
      </c>
      <c r="Q10" s="14">
        <v>160970</v>
      </c>
      <c r="R10" s="14">
        <v>18300014</v>
      </c>
      <c r="S10" s="14">
        <v>-105442.84</v>
      </c>
      <c r="T10" s="14">
        <v>12158.7</v>
      </c>
      <c r="U10" s="14">
        <v>40803.717</v>
      </c>
      <c r="V10" s="14">
        <v>0</v>
      </c>
      <c r="W10" s="14">
        <f t="shared" si="3"/>
        <v>-158405.257</v>
      </c>
      <c r="X10" s="14">
        <v>248</v>
      </c>
      <c r="Y10" s="14">
        <v>112</v>
      </c>
    </row>
    <row r="11" ht="14.25" spans="6:23">
      <c r="F11" s="17"/>
      <c r="H11" s="17"/>
      <c r="J11" s="17"/>
      <c r="L11" s="17"/>
      <c r="O11" s="17"/>
      <c r="S11" s="17"/>
      <c r="W11" s="17"/>
    </row>
    <row r="12" ht="14.25" spans="1:25">
      <c r="A12" s="18" t="s">
        <v>31</v>
      </c>
      <c r="B12" s="13" t="s">
        <v>27</v>
      </c>
      <c r="C12" s="14">
        <v>14</v>
      </c>
      <c r="D12" s="14">
        <v>0</v>
      </c>
      <c r="E12" s="14">
        <v>8</v>
      </c>
      <c r="F12" s="14">
        <v>223</v>
      </c>
      <c r="G12" s="14">
        <v>11</v>
      </c>
      <c r="H12" s="14">
        <v>1248</v>
      </c>
      <c r="I12" s="14">
        <v>659</v>
      </c>
      <c r="J12" s="14">
        <v>521</v>
      </c>
      <c r="K12" s="14">
        <v>3962</v>
      </c>
      <c r="L12" s="14">
        <v>2817638.25</v>
      </c>
      <c r="M12" s="14">
        <v>361</v>
      </c>
      <c r="N12" s="14">
        <v>1294</v>
      </c>
      <c r="O12" s="14">
        <v>1647792</v>
      </c>
      <c r="P12" s="14">
        <v>57</v>
      </c>
      <c r="Q12" s="14">
        <v>519448</v>
      </c>
      <c r="R12" s="14">
        <v>84682417</v>
      </c>
      <c r="S12" s="14">
        <v>1152001.01</v>
      </c>
      <c r="T12" s="14">
        <v>88193.19</v>
      </c>
      <c r="U12" s="14">
        <v>22114.965</v>
      </c>
      <c r="V12" s="14">
        <v>129.26</v>
      </c>
      <c r="W12" s="14">
        <f t="shared" ref="W12:W14" si="4">S12-T12-U12-V12</f>
        <v>1041563.595</v>
      </c>
      <c r="X12" s="14">
        <v>623</v>
      </c>
      <c r="Y12" s="14">
        <v>364</v>
      </c>
    </row>
    <row r="13" ht="14.25" spans="1:25">
      <c r="A13" s="19"/>
      <c r="B13" s="13" t="s">
        <v>28</v>
      </c>
      <c r="C13" s="14">
        <v>14</v>
      </c>
      <c r="D13" s="14">
        <v>0</v>
      </c>
      <c r="E13" s="14">
        <v>0</v>
      </c>
      <c r="F13" s="14">
        <v>214</v>
      </c>
      <c r="G13" s="14">
        <v>11</v>
      </c>
      <c r="H13" s="14">
        <v>1165</v>
      </c>
      <c r="I13" s="14">
        <v>612</v>
      </c>
      <c r="J13" s="14">
        <v>505</v>
      </c>
      <c r="K13" s="14">
        <v>3592</v>
      </c>
      <c r="L13" s="14">
        <v>2503034</v>
      </c>
      <c r="M13" s="14">
        <v>324</v>
      </c>
      <c r="N13" s="14">
        <v>1236</v>
      </c>
      <c r="O13" s="14">
        <v>2253508</v>
      </c>
      <c r="P13" s="14">
        <v>56</v>
      </c>
      <c r="Q13" s="14">
        <v>644318</v>
      </c>
      <c r="R13" s="14">
        <v>16605527</v>
      </c>
      <c r="S13" s="14">
        <v>357092.42</v>
      </c>
      <c r="T13" s="14">
        <v>60464.52</v>
      </c>
      <c r="U13" s="14">
        <v>34453.206</v>
      </c>
      <c r="V13" s="14">
        <v>576.074</v>
      </c>
      <c r="W13" s="14">
        <f t="shared" si="4"/>
        <v>261598.62</v>
      </c>
      <c r="X13" s="14">
        <v>554</v>
      </c>
      <c r="Y13" s="14">
        <v>316</v>
      </c>
    </row>
    <row r="14" ht="14.25" spans="1:25">
      <c r="A14" s="20"/>
      <c r="B14" s="13" t="s">
        <v>29</v>
      </c>
      <c r="C14" s="14">
        <v>12</v>
      </c>
      <c r="D14" s="14">
        <v>0</v>
      </c>
      <c r="E14" s="14">
        <v>2</v>
      </c>
      <c r="F14" s="14">
        <v>322</v>
      </c>
      <c r="G14" s="14">
        <v>11</v>
      </c>
      <c r="H14" s="14">
        <v>1245</v>
      </c>
      <c r="I14" s="14">
        <v>613</v>
      </c>
      <c r="J14" s="14">
        <v>487</v>
      </c>
      <c r="K14" s="14">
        <v>3312</v>
      </c>
      <c r="L14" s="14">
        <v>2672986.6</v>
      </c>
      <c r="M14" s="14">
        <v>293</v>
      </c>
      <c r="N14" s="14">
        <v>1041</v>
      </c>
      <c r="O14" s="14">
        <v>2072710</v>
      </c>
      <c r="P14" s="14">
        <v>97</v>
      </c>
      <c r="Q14" s="14">
        <v>595340</v>
      </c>
      <c r="R14" s="14">
        <v>20294560</v>
      </c>
      <c r="S14" s="14">
        <v>668936.83</v>
      </c>
      <c r="T14" s="14">
        <v>54412.65</v>
      </c>
      <c r="U14" s="14">
        <v>28106.425</v>
      </c>
      <c r="V14" s="14">
        <v>1013.746</v>
      </c>
      <c r="W14" s="14">
        <f t="shared" si="4"/>
        <v>585404.009</v>
      </c>
      <c r="X14" s="14">
        <v>556</v>
      </c>
      <c r="Y14" s="14">
        <v>304</v>
      </c>
    </row>
    <row r="15" ht="14.25" spans="6:23">
      <c r="F15" s="17"/>
      <c r="H15" s="17"/>
      <c r="J15" s="17"/>
      <c r="L15" s="17"/>
      <c r="O15" s="17"/>
      <c r="S15" s="17"/>
      <c r="W15" s="17"/>
    </row>
    <row r="16" ht="14.25" spans="1:25">
      <c r="A16" s="18" t="s">
        <v>32</v>
      </c>
      <c r="B16" s="13" t="s">
        <v>27</v>
      </c>
      <c r="C16" s="14">
        <v>10</v>
      </c>
      <c r="D16" s="14">
        <v>1</v>
      </c>
      <c r="E16" s="14">
        <v>0</v>
      </c>
      <c r="F16" s="14">
        <v>117</v>
      </c>
      <c r="G16" s="14">
        <v>9</v>
      </c>
      <c r="H16" s="14">
        <v>608</v>
      </c>
      <c r="I16" s="14">
        <v>287</v>
      </c>
      <c r="J16" s="14">
        <v>197</v>
      </c>
      <c r="K16" s="14">
        <v>1112</v>
      </c>
      <c r="L16" s="14">
        <v>796856</v>
      </c>
      <c r="M16" s="14">
        <v>113</v>
      </c>
      <c r="N16" s="14">
        <v>352</v>
      </c>
      <c r="O16" s="14">
        <v>644383</v>
      </c>
      <c r="P16" s="14">
        <v>18</v>
      </c>
      <c r="Q16" s="14">
        <v>330667</v>
      </c>
      <c r="R16" s="14">
        <v>5455729</v>
      </c>
      <c r="S16" s="14">
        <v>198429.46</v>
      </c>
      <c r="T16" s="14">
        <v>35375.86</v>
      </c>
      <c r="U16" s="14">
        <v>42172.4192</v>
      </c>
      <c r="V16" s="14">
        <v>1595.1873</v>
      </c>
      <c r="W16" s="14">
        <f>S16-T16-U16-V16</f>
        <v>119285.9935</v>
      </c>
      <c r="X16" s="14">
        <v>258</v>
      </c>
      <c r="Y16" s="14">
        <v>124</v>
      </c>
    </row>
    <row r="17" ht="14.25" spans="1:25">
      <c r="A17" s="19"/>
      <c r="B17" s="13" t="s">
        <v>28</v>
      </c>
      <c r="C17" s="14">
        <v>10</v>
      </c>
      <c r="D17" s="14">
        <v>0</v>
      </c>
      <c r="E17" s="14">
        <v>0</v>
      </c>
      <c r="F17" s="14">
        <v>97</v>
      </c>
      <c r="G17" s="14">
        <v>7</v>
      </c>
      <c r="H17" s="14">
        <v>569</v>
      </c>
      <c r="I17" s="14">
        <v>277</v>
      </c>
      <c r="J17" s="14">
        <v>201</v>
      </c>
      <c r="K17" s="14">
        <v>1301</v>
      </c>
      <c r="L17" s="14">
        <v>1077912</v>
      </c>
      <c r="M17" s="14">
        <v>100</v>
      </c>
      <c r="N17" s="14">
        <v>379</v>
      </c>
      <c r="O17" s="14">
        <v>974263</v>
      </c>
      <c r="P17" s="14">
        <v>14</v>
      </c>
      <c r="Q17" s="14">
        <v>299013</v>
      </c>
      <c r="R17" s="14">
        <v>7612333</v>
      </c>
      <c r="S17" s="14">
        <v>157494.06</v>
      </c>
      <c r="T17" s="14">
        <v>30867.18</v>
      </c>
      <c r="U17" s="14">
        <v>79925.8448</v>
      </c>
      <c r="V17" s="14">
        <v>9102.0038</v>
      </c>
      <c r="W17" s="14">
        <f>S17-T17-U17-V17</f>
        <v>37599.0314</v>
      </c>
      <c r="X17" s="14">
        <v>237</v>
      </c>
      <c r="Y17" s="14">
        <v>122</v>
      </c>
    </row>
    <row r="18" ht="14.25" spans="1:25">
      <c r="A18" s="20"/>
      <c r="B18" s="13" t="s">
        <v>29</v>
      </c>
      <c r="C18" s="14">
        <v>11</v>
      </c>
      <c r="D18" s="14">
        <v>2</v>
      </c>
      <c r="E18" s="14">
        <v>1</v>
      </c>
      <c r="F18" s="14">
        <v>155</v>
      </c>
      <c r="G18" s="14">
        <v>8</v>
      </c>
      <c r="H18" s="14">
        <v>626</v>
      </c>
      <c r="I18" s="14">
        <v>313</v>
      </c>
      <c r="J18" s="14">
        <v>216</v>
      </c>
      <c r="K18" s="14">
        <v>1197</v>
      </c>
      <c r="L18" s="14">
        <v>2167731</v>
      </c>
      <c r="M18" s="14">
        <v>138</v>
      </c>
      <c r="N18" s="14">
        <v>453</v>
      </c>
      <c r="O18" s="14">
        <v>1232873</v>
      </c>
      <c r="P18" s="14">
        <v>22</v>
      </c>
      <c r="Q18" s="14">
        <v>295630</v>
      </c>
      <c r="R18" s="14">
        <v>7774549</v>
      </c>
      <c r="S18" s="14">
        <v>93189.2</v>
      </c>
      <c r="T18" s="14">
        <v>37374.43</v>
      </c>
      <c r="U18" s="14">
        <v>96880.2217</v>
      </c>
      <c r="V18" s="14">
        <v>4398.1554</v>
      </c>
      <c r="W18" s="14">
        <f>S18-T18-U18-V18</f>
        <v>-45463.6071</v>
      </c>
      <c r="X18" s="14">
        <v>255</v>
      </c>
      <c r="Y18" s="14">
        <v>133</v>
      </c>
    </row>
    <row r="23" ht="14.25"/>
    <row r="24" ht="15.75" spans="1:18">
      <c r="A24" s="21" t="s">
        <v>33</v>
      </c>
      <c r="B24" s="22" t="s">
        <v>34</v>
      </c>
      <c r="C24" s="22" t="s">
        <v>35</v>
      </c>
      <c r="D24" s="22" t="s">
        <v>36</v>
      </c>
      <c r="E24" s="22" t="s">
        <v>37</v>
      </c>
      <c r="F24" s="22" t="s">
        <v>38</v>
      </c>
      <c r="G24" s="22" t="s">
        <v>39</v>
      </c>
      <c r="H24" s="22" t="s">
        <v>40</v>
      </c>
      <c r="I24" s="22" t="s">
        <v>41</v>
      </c>
      <c r="J24" s="22" t="s">
        <v>42</v>
      </c>
      <c r="K24" s="22" t="s">
        <v>43</v>
      </c>
      <c r="L24" s="22" t="s">
        <v>44</v>
      </c>
      <c r="M24" s="32" t="s">
        <v>45</v>
      </c>
      <c r="N24" s="22" t="s">
        <v>46</v>
      </c>
      <c r="O24" s="22" t="s">
        <v>47</v>
      </c>
      <c r="P24" s="22" t="s">
        <v>48</v>
      </c>
      <c r="Q24" s="22" t="s">
        <v>49</v>
      </c>
      <c r="R24" s="22" t="s">
        <v>50</v>
      </c>
    </row>
    <row r="25" ht="15.75" spans="1:18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33" t="s">
        <v>51</v>
      </c>
      <c r="N25" s="22"/>
      <c r="O25" s="22"/>
      <c r="P25" s="22"/>
      <c r="Q25" s="22"/>
      <c r="R25" s="22"/>
    </row>
    <row r="26" ht="18.75" spans="1:19">
      <c r="A26" s="21"/>
      <c r="B26" s="23" t="s">
        <v>52</v>
      </c>
      <c r="C26" s="24">
        <v>73</v>
      </c>
      <c r="D26" s="24">
        <v>195</v>
      </c>
      <c r="E26" s="24">
        <v>49</v>
      </c>
      <c r="F26" s="24">
        <v>44</v>
      </c>
      <c r="G26" s="24">
        <v>228</v>
      </c>
      <c r="H26" s="24">
        <v>361668</v>
      </c>
      <c r="I26" s="24">
        <v>27</v>
      </c>
      <c r="J26" s="24">
        <v>83</v>
      </c>
      <c r="K26" s="24">
        <v>181252</v>
      </c>
      <c r="L26" s="24">
        <v>11</v>
      </c>
      <c r="M26" s="24">
        <v>2408073</v>
      </c>
      <c r="N26" s="24">
        <v>230781.33</v>
      </c>
      <c r="O26" s="24">
        <v>2300</v>
      </c>
      <c r="P26" s="24">
        <v>7412.297</v>
      </c>
      <c r="Q26" s="24">
        <v>0</v>
      </c>
      <c r="R26" s="35">
        <f t="shared" ref="R26:R28" si="5">N26-O26-P26-Q26</f>
        <v>221069.033</v>
      </c>
      <c r="S26">
        <f>N26-O26-P26-Q26</f>
        <v>221069.033</v>
      </c>
    </row>
    <row r="27" ht="18.75" spans="1:19">
      <c r="A27" s="21"/>
      <c r="B27" s="23" t="s">
        <v>53</v>
      </c>
      <c r="C27" s="24">
        <v>54</v>
      </c>
      <c r="D27" s="24">
        <v>179</v>
      </c>
      <c r="E27" s="24">
        <v>46</v>
      </c>
      <c r="F27" s="24">
        <v>41</v>
      </c>
      <c r="G27" s="24">
        <v>163</v>
      </c>
      <c r="H27" s="24">
        <v>128808</v>
      </c>
      <c r="I27" s="24">
        <v>22</v>
      </c>
      <c r="J27" s="24">
        <v>53</v>
      </c>
      <c r="K27" s="24">
        <v>57795</v>
      </c>
      <c r="L27" s="24">
        <v>9</v>
      </c>
      <c r="M27" s="24">
        <v>1099166</v>
      </c>
      <c r="N27" s="24">
        <v>38533.61</v>
      </c>
      <c r="O27" s="24">
        <v>1568</v>
      </c>
      <c r="P27" s="24">
        <v>2986.682</v>
      </c>
      <c r="Q27" s="24">
        <v>0</v>
      </c>
      <c r="R27" s="35">
        <f t="shared" si="5"/>
        <v>33978.928</v>
      </c>
      <c r="S27">
        <f>N27-O27-P27-Q27</f>
        <v>33978.928</v>
      </c>
    </row>
    <row r="28" ht="18.75" spans="1:19">
      <c r="A28" s="25"/>
      <c r="B28" s="23" t="s">
        <v>54</v>
      </c>
      <c r="C28" s="24">
        <v>72</v>
      </c>
      <c r="D28" s="24">
        <v>208</v>
      </c>
      <c r="E28" s="26">
        <v>65</v>
      </c>
      <c r="F28" s="26">
        <v>59</v>
      </c>
      <c r="G28" s="26">
        <v>197</v>
      </c>
      <c r="H28" s="26">
        <v>114913</v>
      </c>
      <c r="I28" s="26">
        <v>31</v>
      </c>
      <c r="J28" s="26">
        <v>61</v>
      </c>
      <c r="K28" s="26">
        <v>114436</v>
      </c>
      <c r="L28" s="26">
        <v>20</v>
      </c>
      <c r="M28" s="26">
        <v>1570348</v>
      </c>
      <c r="N28" s="26">
        <v>-891.75</v>
      </c>
      <c r="O28" s="26">
        <v>1560</v>
      </c>
      <c r="P28" s="26">
        <v>4098.509</v>
      </c>
      <c r="Q28" s="24">
        <v>0</v>
      </c>
      <c r="R28" s="35">
        <f t="shared" si="5"/>
        <v>-6550.259</v>
      </c>
      <c r="S28">
        <f>N28-O28-P28-Q28</f>
        <v>-6550.259</v>
      </c>
    </row>
    <row r="29" ht="15" spans="6:23">
      <c r="F29" s="17"/>
      <c r="H29" s="17"/>
      <c r="J29" s="17"/>
      <c r="L29" s="17"/>
      <c r="O29" s="17"/>
      <c r="S29" s="17"/>
      <c r="W29" s="17"/>
    </row>
    <row r="30" ht="18.75" spans="1:19">
      <c r="A30" s="21" t="s">
        <v>55</v>
      </c>
      <c r="B30" s="27" t="s">
        <v>27</v>
      </c>
      <c r="C30" s="24">
        <v>7</v>
      </c>
      <c r="D30" s="24">
        <v>38</v>
      </c>
      <c r="E30" s="24">
        <v>14</v>
      </c>
      <c r="F30" s="24">
        <v>11</v>
      </c>
      <c r="G30" s="24">
        <v>74</v>
      </c>
      <c r="H30" s="24">
        <v>87581</v>
      </c>
      <c r="I30" s="24">
        <v>6</v>
      </c>
      <c r="J30" s="24">
        <v>19</v>
      </c>
      <c r="K30" s="24">
        <v>77160</v>
      </c>
      <c r="L30" s="24">
        <v>3</v>
      </c>
      <c r="M30" s="24">
        <v>687707</v>
      </c>
      <c r="N30" s="24">
        <v>17868.04</v>
      </c>
      <c r="O30" s="24">
        <v>408.11</v>
      </c>
      <c r="P30" s="24">
        <v>0</v>
      </c>
      <c r="Q30" s="24">
        <v>0</v>
      </c>
      <c r="R30" s="35">
        <f t="shared" ref="R30:R32" si="6">N30-O30-P30-Q30</f>
        <v>17459.93</v>
      </c>
      <c r="S30">
        <f>N30-O30-P30-Q30</f>
        <v>17459.93</v>
      </c>
    </row>
    <row r="31" ht="18.75" spans="1:19">
      <c r="A31" s="21"/>
      <c r="B31" s="27" t="s">
        <v>28</v>
      </c>
      <c r="C31" s="24">
        <v>5</v>
      </c>
      <c r="D31" s="24">
        <v>31</v>
      </c>
      <c r="E31" s="24">
        <v>12</v>
      </c>
      <c r="F31" s="24">
        <v>11</v>
      </c>
      <c r="G31" s="24">
        <v>89</v>
      </c>
      <c r="H31" s="24">
        <v>143312</v>
      </c>
      <c r="I31" s="24">
        <v>6</v>
      </c>
      <c r="J31" s="24">
        <v>14</v>
      </c>
      <c r="K31" s="24">
        <v>66400</v>
      </c>
      <c r="L31" s="24">
        <v>0</v>
      </c>
      <c r="M31" s="24">
        <v>950432</v>
      </c>
      <c r="N31" s="24">
        <v>73048.42</v>
      </c>
      <c r="O31" s="24">
        <v>581.2</v>
      </c>
      <c r="P31" s="24">
        <v>0</v>
      </c>
      <c r="Q31" s="24">
        <v>0</v>
      </c>
      <c r="R31" s="35">
        <f t="shared" si="6"/>
        <v>72467.22</v>
      </c>
      <c r="S31">
        <f>N31-O31-P31-Q31</f>
        <v>72467.22</v>
      </c>
    </row>
    <row r="32" ht="18.75" spans="1:19">
      <c r="A32" s="25"/>
      <c r="B32" s="27" t="s">
        <v>29</v>
      </c>
      <c r="C32" s="24">
        <v>15</v>
      </c>
      <c r="D32" s="24">
        <v>50</v>
      </c>
      <c r="E32" s="24">
        <v>21</v>
      </c>
      <c r="F32" s="24">
        <v>19</v>
      </c>
      <c r="G32" s="24">
        <v>92</v>
      </c>
      <c r="H32" s="26">
        <v>569812</v>
      </c>
      <c r="I32" s="26">
        <v>14</v>
      </c>
      <c r="J32" s="26">
        <v>19</v>
      </c>
      <c r="K32" s="26">
        <v>960562</v>
      </c>
      <c r="L32" s="26">
        <v>10</v>
      </c>
      <c r="M32" s="26">
        <v>835493</v>
      </c>
      <c r="N32" s="26">
        <v>-399934.7</v>
      </c>
      <c r="O32" s="26">
        <v>2728.7</v>
      </c>
      <c r="P32" s="24">
        <v>0</v>
      </c>
      <c r="Q32" s="24">
        <v>0</v>
      </c>
      <c r="R32" s="35">
        <f t="shared" si="6"/>
        <v>-402663.4</v>
      </c>
      <c r="S32">
        <f>N32-O32-P32-Q32</f>
        <v>-402663.4</v>
      </c>
    </row>
    <row r="33" ht="15" spans="4:23">
      <c r="D33" s="28"/>
      <c r="F33" s="17"/>
      <c r="H33" s="17"/>
      <c r="J33" s="17"/>
      <c r="L33" s="17"/>
      <c r="O33" s="17"/>
      <c r="S33" s="17"/>
      <c r="W33" s="17"/>
    </row>
    <row r="34" ht="18.75" spans="1:19">
      <c r="A34" s="21" t="s">
        <v>56</v>
      </c>
      <c r="B34" s="27" t="s">
        <v>27</v>
      </c>
      <c r="C34" s="24">
        <v>125</v>
      </c>
      <c r="D34" s="24">
        <v>452</v>
      </c>
      <c r="E34" s="24">
        <v>213</v>
      </c>
      <c r="F34" s="24">
        <v>191</v>
      </c>
      <c r="G34" s="24">
        <v>1087</v>
      </c>
      <c r="H34" s="24">
        <v>891596</v>
      </c>
      <c r="I34" s="24">
        <v>94</v>
      </c>
      <c r="J34" s="24">
        <v>348</v>
      </c>
      <c r="K34" s="24">
        <v>682618</v>
      </c>
      <c r="L34" s="24">
        <v>39</v>
      </c>
      <c r="M34" s="24">
        <v>5404140</v>
      </c>
      <c r="N34" s="24">
        <v>176467.61</v>
      </c>
      <c r="O34" s="24">
        <v>8056</v>
      </c>
      <c r="P34" s="24">
        <v>8375.022</v>
      </c>
      <c r="Q34" s="24">
        <v>0</v>
      </c>
      <c r="R34" s="35">
        <f t="shared" ref="R34:R36" si="7">N34-O34-P34-Q34</f>
        <v>160036.588</v>
      </c>
      <c r="S34">
        <f>N34-O34-P34-Q34</f>
        <v>160036.588</v>
      </c>
    </row>
    <row r="35" ht="18.75" spans="1:19">
      <c r="A35" s="21"/>
      <c r="B35" s="27" t="s">
        <v>28</v>
      </c>
      <c r="C35" s="24">
        <v>110</v>
      </c>
      <c r="D35" s="24">
        <v>409</v>
      </c>
      <c r="E35" s="24">
        <v>199</v>
      </c>
      <c r="F35" s="24">
        <v>181</v>
      </c>
      <c r="G35" s="24">
        <v>1205</v>
      </c>
      <c r="H35" s="24">
        <v>937926</v>
      </c>
      <c r="I35" s="24">
        <v>102</v>
      </c>
      <c r="J35" s="24">
        <v>422</v>
      </c>
      <c r="K35" s="24">
        <v>848947</v>
      </c>
      <c r="L35" s="24">
        <v>43</v>
      </c>
      <c r="M35" s="24">
        <v>8424700</v>
      </c>
      <c r="N35" s="24">
        <v>65711.67</v>
      </c>
      <c r="O35" s="24">
        <v>7880</v>
      </c>
      <c r="P35" s="24">
        <v>18237.25</v>
      </c>
      <c r="Q35" s="24">
        <v>0</v>
      </c>
      <c r="R35" s="35">
        <f t="shared" si="7"/>
        <v>39594.42</v>
      </c>
      <c r="S35">
        <f>N35-O35-P35-Q35</f>
        <v>39594.42</v>
      </c>
    </row>
    <row r="36" ht="18.75" spans="1:19">
      <c r="A36" s="25"/>
      <c r="B36" s="27" t="s">
        <v>29</v>
      </c>
      <c r="C36" s="24">
        <v>78</v>
      </c>
      <c r="D36" s="24">
        <v>383</v>
      </c>
      <c r="E36" s="24">
        <v>171</v>
      </c>
      <c r="F36" s="24">
        <v>158</v>
      </c>
      <c r="G36" s="24">
        <v>1235</v>
      </c>
      <c r="H36" s="26">
        <v>1472372</v>
      </c>
      <c r="I36" s="26">
        <v>79</v>
      </c>
      <c r="J36" s="26">
        <v>320</v>
      </c>
      <c r="K36" s="26">
        <v>1232300</v>
      </c>
      <c r="L36" s="26">
        <v>24</v>
      </c>
      <c r="M36" s="26">
        <v>15892706</v>
      </c>
      <c r="N36" s="26">
        <v>294780.36</v>
      </c>
      <c r="O36" s="26">
        <v>7870</v>
      </c>
      <c r="P36" s="26">
        <v>36659.708</v>
      </c>
      <c r="Q36" s="24">
        <v>0</v>
      </c>
      <c r="R36" s="35">
        <f t="shared" si="7"/>
        <v>250250.652</v>
      </c>
      <c r="S36">
        <f>N36-O36-P36-Q36</f>
        <v>250250.652</v>
      </c>
    </row>
    <row r="37" ht="15" spans="6:23">
      <c r="F37" s="17"/>
      <c r="H37" s="17"/>
      <c r="J37" s="17"/>
      <c r="L37" s="17"/>
      <c r="O37" s="17"/>
      <c r="S37" s="17"/>
      <c r="W37" s="17"/>
    </row>
    <row r="38" ht="18.75" spans="1:19">
      <c r="A38" s="21" t="s">
        <v>57</v>
      </c>
      <c r="B38" s="27" t="s">
        <v>27</v>
      </c>
      <c r="C38" s="24">
        <v>2</v>
      </c>
      <c r="D38" s="24">
        <v>28</v>
      </c>
      <c r="E38" s="24">
        <v>6</v>
      </c>
      <c r="F38" s="24">
        <v>5</v>
      </c>
      <c r="G38" s="24">
        <v>8</v>
      </c>
      <c r="H38" s="24">
        <v>2846</v>
      </c>
      <c r="I38" s="24">
        <v>1</v>
      </c>
      <c r="J38" s="24">
        <v>1</v>
      </c>
      <c r="K38" s="24">
        <v>503</v>
      </c>
      <c r="L38" s="24">
        <v>0</v>
      </c>
      <c r="M38" s="24">
        <v>4979</v>
      </c>
      <c r="N38" s="24">
        <v>2385</v>
      </c>
      <c r="O38" s="24">
        <v>0</v>
      </c>
      <c r="P38" s="24">
        <v>7.23</v>
      </c>
      <c r="Q38" s="24">
        <v>0</v>
      </c>
      <c r="R38" s="35">
        <f t="shared" ref="R38:R40" si="8">N38-O38-P38-Q38</f>
        <v>2377.77</v>
      </c>
      <c r="S38">
        <f>N38-O38-P38-Q38</f>
        <v>2377.77</v>
      </c>
    </row>
    <row r="39" ht="18.75" spans="1:19">
      <c r="A39" s="21"/>
      <c r="B39" s="27" t="s">
        <v>28</v>
      </c>
      <c r="C39" s="24">
        <v>4</v>
      </c>
      <c r="D39" s="24">
        <v>28</v>
      </c>
      <c r="E39" s="24">
        <v>5</v>
      </c>
      <c r="F39" s="24">
        <v>1</v>
      </c>
      <c r="G39" s="24">
        <v>5</v>
      </c>
      <c r="H39" s="24">
        <v>2940</v>
      </c>
      <c r="I39" s="24">
        <v>1</v>
      </c>
      <c r="J39" s="24">
        <v>3</v>
      </c>
      <c r="K39" s="24">
        <v>4770</v>
      </c>
      <c r="L39" s="24">
        <v>0</v>
      </c>
      <c r="M39" s="24">
        <v>40231</v>
      </c>
      <c r="N39" s="24">
        <v>-1609.7</v>
      </c>
      <c r="O39" s="24">
        <v>0</v>
      </c>
      <c r="P39" s="24">
        <v>160.638</v>
      </c>
      <c r="Q39" s="24">
        <v>0</v>
      </c>
      <c r="R39" s="35">
        <f t="shared" si="8"/>
        <v>-1770.338</v>
      </c>
      <c r="S39">
        <f>N39-O39-P39-Q39</f>
        <v>-1770.338</v>
      </c>
    </row>
    <row r="40" ht="18.75" spans="1:19">
      <c r="A40" s="25"/>
      <c r="B40" s="27" t="s">
        <v>29</v>
      </c>
      <c r="C40" s="24">
        <v>6</v>
      </c>
      <c r="D40" s="24">
        <v>25</v>
      </c>
      <c r="E40" s="24">
        <v>1</v>
      </c>
      <c r="F40" s="24">
        <v>1</v>
      </c>
      <c r="G40" s="24">
        <v>1</v>
      </c>
      <c r="H40" s="24">
        <v>200</v>
      </c>
      <c r="I40" s="24">
        <v>0</v>
      </c>
      <c r="J40" s="24">
        <v>0</v>
      </c>
      <c r="K40" s="24">
        <v>0</v>
      </c>
      <c r="L40" s="24">
        <v>0</v>
      </c>
      <c r="M40" s="26">
        <v>1065</v>
      </c>
      <c r="N40" s="26">
        <v>201.25</v>
      </c>
      <c r="O40" s="24">
        <v>0</v>
      </c>
      <c r="P40" s="24">
        <v>0</v>
      </c>
      <c r="Q40" s="24">
        <v>0</v>
      </c>
      <c r="R40" s="35">
        <f t="shared" si="8"/>
        <v>201.25</v>
      </c>
      <c r="S40">
        <f>N40-O40-P40-Q40</f>
        <v>201.25</v>
      </c>
    </row>
    <row r="41" ht="14.25"/>
    <row r="42" ht="14.25"/>
    <row r="43" ht="15.75" spans="1:18">
      <c r="A43" s="21" t="s">
        <v>58</v>
      </c>
      <c r="B43" s="22" t="s">
        <v>34</v>
      </c>
      <c r="C43" s="22" t="s">
        <v>35</v>
      </c>
      <c r="D43" s="22" t="s">
        <v>36</v>
      </c>
      <c r="E43" s="22" t="s">
        <v>37</v>
      </c>
      <c r="F43" s="22" t="s">
        <v>38</v>
      </c>
      <c r="G43" s="22" t="s">
        <v>39</v>
      </c>
      <c r="H43" s="22" t="s">
        <v>40</v>
      </c>
      <c r="I43" s="22" t="s">
        <v>41</v>
      </c>
      <c r="J43" s="22" t="s">
        <v>42</v>
      </c>
      <c r="K43" s="22" t="s">
        <v>43</v>
      </c>
      <c r="L43" s="22" t="s">
        <v>44</v>
      </c>
      <c r="M43" s="32" t="s">
        <v>45</v>
      </c>
      <c r="N43" s="22" t="s">
        <v>46</v>
      </c>
      <c r="O43" s="22" t="s">
        <v>47</v>
      </c>
      <c r="P43" s="22" t="s">
        <v>48</v>
      </c>
      <c r="Q43" s="22" t="s">
        <v>49</v>
      </c>
      <c r="R43" s="22" t="s">
        <v>50</v>
      </c>
    </row>
    <row r="44" ht="15.75" spans="1:18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33" t="s">
        <v>51</v>
      </c>
      <c r="N44" s="22"/>
      <c r="O44" s="22"/>
      <c r="P44" s="22"/>
      <c r="Q44" s="22"/>
      <c r="R44" s="22"/>
    </row>
    <row r="45" ht="18.75" spans="1:19">
      <c r="A45" s="21"/>
      <c r="B45" s="13" t="s">
        <v>27</v>
      </c>
      <c r="C45" s="24">
        <v>120</v>
      </c>
      <c r="D45" s="24">
        <v>374</v>
      </c>
      <c r="E45" s="24">
        <v>159</v>
      </c>
      <c r="F45" s="24">
        <v>105</v>
      </c>
      <c r="G45" s="24">
        <v>703</v>
      </c>
      <c r="H45" s="24">
        <v>708586</v>
      </c>
      <c r="I45" s="24">
        <v>75</v>
      </c>
      <c r="J45" s="24">
        <v>241</v>
      </c>
      <c r="K45" s="24">
        <v>638514</v>
      </c>
      <c r="L45" s="24">
        <v>19</v>
      </c>
      <c r="M45" s="24">
        <v>4102063</v>
      </c>
      <c r="N45" s="24">
        <v>98976.67</v>
      </c>
      <c r="O45" s="24">
        <v>25382.48</v>
      </c>
      <c r="P45" s="24">
        <v>8004.62</v>
      </c>
      <c r="Q45" s="24">
        <v>0</v>
      </c>
      <c r="R45" s="35">
        <f t="shared" ref="R45:R47" si="9">N45-O45-P45-Q45</f>
        <v>65589.57</v>
      </c>
      <c r="S45">
        <f t="shared" ref="S45:S47" si="10">N45-O45-P45-Q45</f>
        <v>65589.57</v>
      </c>
    </row>
    <row r="46" ht="18.75" spans="1:19">
      <c r="A46" s="21"/>
      <c r="B46" s="13" t="s">
        <v>28</v>
      </c>
      <c r="C46" s="24">
        <v>94</v>
      </c>
      <c r="D46" s="24">
        <v>339</v>
      </c>
      <c r="E46" s="24">
        <v>154</v>
      </c>
      <c r="F46" s="24">
        <v>116</v>
      </c>
      <c r="G46" s="24">
        <v>849</v>
      </c>
      <c r="H46" s="24">
        <v>1145111</v>
      </c>
      <c r="I46" s="24">
        <v>73</v>
      </c>
      <c r="J46" s="24">
        <v>279</v>
      </c>
      <c r="K46" s="24">
        <v>929091</v>
      </c>
      <c r="L46" s="24">
        <v>21</v>
      </c>
      <c r="M46" s="24">
        <v>6929644</v>
      </c>
      <c r="N46" s="24">
        <v>222921.06</v>
      </c>
      <c r="O46" s="24">
        <v>20874.11</v>
      </c>
      <c r="P46" s="24">
        <v>12910.552</v>
      </c>
      <c r="Q46" s="24">
        <v>0</v>
      </c>
      <c r="R46" s="35">
        <f t="shared" si="9"/>
        <v>189136.398</v>
      </c>
      <c r="S46">
        <f t="shared" si="10"/>
        <v>189136.398</v>
      </c>
    </row>
    <row r="47" ht="18.75" spans="1:19">
      <c r="A47" s="25"/>
      <c r="B47" s="13" t="s">
        <v>29</v>
      </c>
      <c r="C47" s="24">
        <v>78</v>
      </c>
      <c r="D47" s="24">
        <v>348</v>
      </c>
      <c r="E47" s="24">
        <v>158</v>
      </c>
      <c r="F47" s="24">
        <v>110</v>
      </c>
      <c r="G47" s="24">
        <v>856</v>
      </c>
      <c r="H47" s="26">
        <v>953786</v>
      </c>
      <c r="I47" s="26">
        <v>69</v>
      </c>
      <c r="J47" s="26">
        <v>256</v>
      </c>
      <c r="K47" s="26">
        <v>806903</v>
      </c>
      <c r="L47" s="26">
        <v>22</v>
      </c>
      <c r="M47" s="26">
        <v>7276278</v>
      </c>
      <c r="N47" s="26">
        <v>206380.09</v>
      </c>
      <c r="O47" s="26">
        <v>28938.23</v>
      </c>
      <c r="P47" s="26">
        <v>13975.016</v>
      </c>
      <c r="Q47" s="24">
        <v>0</v>
      </c>
      <c r="R47" s="35">
        <f t="shared" si="9"/>
        <v>163466.844</v>
      </c>
      <c r="S47">
        <f t="shared" si="10"/>
        <v>163466.844</v>
      </c>
    </row>
    <row r="48" ht="14.25"/>
    <row r="49" ht="18.75" spans="1:19">
      <c r="A49" s="21" t="s">
        <v>59</v>
      </c>
      <c r="B49" s="13" t="s">
        <v>27</v>
      </c>
      <c r="C49" s="24">
        <v>11</v>
      </c>
      <c r="D49" s="24">
        <v>365</v>
      </c>
      <c r="E49" s="24">
        <v>261</v>
      </c>
      <c r="F49" s="24">
        <v>235</v>
      </c>
      <c r="G49" s="24">
        <v>2213</v>
      </c>
      <c r="H49" s="24">
        <v>604585.25</v>
      </c>
      <c r="I49" s="24">
        <v>188</v>
      </c>
      <c r="J49" s="24">
        <v>740</v>
      </c>
      <c r="K49" s="24">
        <v>599151</v>
      </c>
      <c r="L49" s="24">
        <v>4</v>
      </c>
      <c r="M49" s="24">
        <v>2880520</v>
      </c>
      <c r="N49" s="24">
        <v>59332.76</v>
      </c>
      <c r="O49" s="24">
        <v>49859</v>
      </c>
      <c r="P49" s="24">
        <v>5140.064</v>
      </c>
      <c r="Q49" s="24">
        <v>0</v>
      </c>
      <c r="R49" s="35">
        <f t="shared" ref="R49:R51" si="11">N49-O49-P49-Q49</f>
        <v>4333.696</v>
      </c>
      <c r="S49">
        <f t="shared" ref="S49:S51" si="12">N49-O49-P49-Q49</f>
        <v>4333.696</v>
      </c>
    </row>
    <row r="50" ht="18.75" spans="1:19">
      <c r="A50" s="21"/>
      <c r="B50" s="13" t="s">
        <v>28</v>
      </c>
      <c r="C50" s="24">
        <v>5</v>
      </c>
      <c r="D50" s="24">
        <v>315</v>
      </c>
      <c r="E50" s="24">
        <v>237</v>
      </c>
      <c r="F50" s="24">
        <v>211</v>
      </c>
      <c r="G50" s="24">
        <v>1543</v>
      </c>
      <c r="H50" s="24">
        <v>737875</v>
      </c>
      <c r="I50" s="24">
        <v>159</v>
      </c>
      <c r="J50" s="24">
        <v>549</v>
      </c>
      <c r="K50" s="24">
        <v>767059</v>
      </c>
      <c r="L50" s="24">
        <v>2</v>
      </c>
      <c r="M50" s="24">
        <v>5223341</v>
      </c>
      <c r="N50" s="24">
        <v>41745.53</v>
      </c>
      <c r="O50" s="24">
        <v>27266.62</v>
      </c>
      <c r="P50" s="24">
        <v>7983.87</v>
      </c>
      <c r="Q50" s="24">
        <v>414.842</v>
      </c>
      <c r="R50" s="35">
        <f t="shared" si="11"/>
        <v>6080.198</v>
      </c>
      <c r="S50">
        <f t="shared" si="12"/>
        <v>6080.198</v>
      </c>
    </row>
    <row r="51" ht="18.75" spans="1:19">
      <c r="A51" s="25"/>
      <c r="B51" s="13" t="s">
        <v>29</v>
      </c>
      <c r="C51" s="24">
        <v>8</v>
      </c>
      <c r="D51" s="24">
        <v>262</v>
      </c>
      <c r="E51" s="24">
        <v>157</v>
      </c>
      <c r="F51" s="24">
        <v>135</v>
      </c>
      <c r="G51" s="24">
        <v>1088</v>
      </c>
      <c r="H51" s="26">
        <v>491411.6</v>
      </c>
      <c r="I51" s="26">
        <v>100</v>
      </c>
      <c r="J51" s="26">
        <v>341</v>
      </c>
      <c r="K51" s="26">
        <v>378539</v>
      </c>
      <c r="L51" s="26">
        <v>1</v>
      </c>
      <c r="M51" s="26">
        <v>3709680</v>
      </c>
      <c r="N51" s="26">
        <v>123262.32</v>
      </c>
      <c r="O51" s="26">
        <v>6858</v>
      </c>
      <c r="P51" s="26">
        <v>5205.163</v>
      </c>
      <c r="Q51" s="26">
        <v>860.832</v>
      </c>
      <c r="R51" s="35">
        <f t="shared" si="11"/>
        <v>110338.325</v>
      </c>
      <c r="S51">
        <f t="shared" si="12"/>
        <v>110338.325</v>
      </c>
    </row>
    <row r="52" ht="14.25"/>
    <row r="53" ht="18.75" spans="1:19">
      <c r="A53" s="21" t="s">
        <v>60</v>
      </c>
      <c r="B53" s="13" t="s">
        <v>27</v>
      </c>
      <c r="C53" s="24">
        <v>36</v>
      </c>
      <c r="D53" s="24">
        <v>189</v>
      </c>
      <c r="E53" s="24">
        <v>91</v>
      </c>
      <c r="F53" s="24">
        <v>78</v>
      </c>
      <c r="G53" s="24">
        <v>444</v>
      </c>
      <c r="H53" s="24">
        <v>177143</v>
      </c>
      <c r="I53" s="24">
        <v>40</v>
      </c>
      <c r="J53" s="24">
        <v>157</v>
      </c>
      <c r="K53" s="24">
        <v>246174</v>
      </c>
      <c r="L53" s="24">
        <v>18</v>
      </c>
      <c r="M53" s="24">
        <v>1757899</v>
      </c>
      <c r="N53" s="24">
        <v>-69951.54</v>
      </c>
      <c r="O53" s="24">
        <v>4731</v>
      </c>
      <c r="P53" s="24">
        <v>7557.487</v>
      </c>
      <c r="Q53" s="24">
        <v>129.26</v>
      </c>
      <c r="R53" s="35">
        <f>N53-O53-P53-Q53</f>
        <v>-82369.287</v>
      </c>
      <c r="S53">
        <f t="shared" ref="S53:S55" si="13">N53-O53-P53-Q53</f>
        <v>-82369.287</v>
      </c>
    </row>
    <row r="54" ht="18.75" spans="1:19">
      <c r="A54" s="21"/>
      <c r="B54" s="13" t="s">
        <v>28</v>
      </c>
      <c r="C54" s="24">
        <v>32</v>
      </c>
      <c r="D54" s="24">
        <v>178</v>
      </c>
      <c r="E54" s="24">
        <v>86</v>
      </c>
      <c r="F54" s="24">
        <v>78</v>
      </c>
      <c r="G54" s="24">
        <v>609</v>
      </c>
      <c r="H54" s="24">
        <v>364362</v>
      </c>
      <c r="I54" s="24">
        <v>43</v>
      </c>
      <c r="J54" s="24">
        <v>214</v>
      </c>
      <c r="K54" s="24">
        <v>327594</v>
      </c>
      <c r="L54" s="24">
        <v>14</v>
      </c>
      <c r="M54" s="24">
        <v>2835725</v>
      </c>
      <c r="N54" s="24">
        <v>62632.88</v>
      </c>
      <c r="O54" s="24">
        <v>5775</v>
      </c>
      <c r="P54" s="24">
        <v>12007.021</v>
      </c>
      <c r="Q54" s="24">
        <v>161.232</v>
      </c>
      <c r="R54" s="35">
        <f>N54-O54-P54-Q54</f>
        <v>44689.627</v>
      </c>
      <c r="S54">
        <f t="shared" si="13"/>
        <v>44689.627</v>
      </c>
    </row>
    <row r="55" ht="18.75" spans="1:19">
      <c r="A55" s="25"/>
      <c r="B55" s="13" t="s">
        <v>29</v>
      </c>
      <c r="C55" s="24">
        <v>36</v>
      </c>
      <c r="D55" s="24">
        <v>186</v>
      </c>
      <c r="E55" s="24">
        <v>108</v>
      </c>
      <c r="F55" s="24">
        <v>97</v>
      </c>
      <c r="G55" s="24">
        <v>606</v>
      </c>
      <c r="H55" s="26">
        <v>439500</v>
      </c>
      <c r="I55" s="26">
        <v>60</v>
      </c>
      <c r="J55" s="26">
        <v>210</v>
      </c>
      <c r="K55" s="26">
        <v>612022</v>
      </c>
      <c r="L55" s="26">
        <v>24</v>
      </c>
      <c r="M55" s="26">
        <v>1835449</v>
      </c>
      <c r="N55" s="26">
        <v>-160904.85</v>
      </c>
      <c r="O55" s="26">
        <v>6718.38</v>
      </c>
      <c r="P55" s="26">
        <v>7142.506</v>
      </c>
      <c r="Q55" s="26">
        <v>152.914</v>
      </c>
      <c r="R55" s="35">
        <f t="shared" ref="R55" si="14">N55-O55-P55-Q55</f>
        <v>-174918.65</v>
      </c>
      <c r="S55">
        <f t="shared" si="13"/>
        <v>-174918.65</v>
      </c>
    </row>
    <row r="56" ht="14.25" spans="5:5">
      <c r="E56" s="28"/>
    </row>
    <row r="57" ht="14.25"/>
    <row r="58" ht="15.75" spans="1:18">
      <c r="A58" s="21" t="s">
        <v>61</v>
      </c>
      <c r="B58" s="22" t="s">
        <v>34</v>
      </c>
      <c r="C58" s="22" t="s">
        <v>35</v>
      </c>
      <c r="D58" s="22" t="s">
        <v>36</v>
      </c>
      <c r="E58" s="22" t="s">
        <v>37</v>
      </c>
      <c r="F58" s="22" t="s">
        <v>38</v>
      </c>
      <c r="G58" s="22" t="s">
        <v>39</v>
      </c>
      <c r="H58" s="22" t="s">
        <v>40</v>
      </c>
      <c r="I58" s="22" t="s">
        <v>41</v>
      </c>
      <c r="J58" s="22" t="s">
        <v>42</v>
      </c>
      <c r="K58" s="22" t="s">
        <v>43</v>
      </c>
      <c r="L58" s="22" t="s">
        <v>44</v>
      </c>
      <c r="M58" s="32" t="s">
        <v>45</v>
      </c>
      <c r="N58" s="22" t="s">
        <v>46</v>
      </c>
      <c r="O58" s="22" t="s">
        <v>47</v>
      </c>
      <c r="P58" s="22" t="s">
        <v>48</v>
      </c>
      <c r="Q58" s="22" t="s">
        <v>49</v>
      </c>
      <c r="R58" s="22" t="s">
        <v>50</v>
      </c>
    </row>
    <row r="59" ht="15.75" spans="1:18">
      <c r="A59" s="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33" t="s">
        <v>51</v>
      </c>
      <c r="N59" s="22"/>
      <c r="O59" s="22"/>
      <c r="P59" s="22"/>
      <c r="Q59" s="22"/>
      <c r="R59" s="22"/>
    </row>
    <row r="60" ht="18.75" spans="1:19">
      <c r="A60" s="21"/>
      <c r="B60" s="29" t="s">
        <v>62</v>
      </c>
      <c r="C60" s="30">
        <v>13</v>
      </c>
      <c r="D60" s="30">
        <v>92</v>
      </c>
      <c r="E60" s="30">
        <v>36</v>
      </c>
      <c r="F60" s="30">
        <v>28</v>
      </c>
      <c r="G60" s="30">
        <v>168</v>
      </c>
      <c r="H60" s="24">
        <v>207320</v>
      </c>
      <c r="I60" s="24">
        <v>19</v>
      </c>
      <c r="J60" s="24">
        <v>64</v>
      </c>
      <c r="K60" s="24">
        <v>146900</v>
      </c>
      <c r="L60" s="24">
        <v>5</v>
      </c>
      <c r="M60" s="24">
        <v>1065437</v>
      </c>
      <c r="N60" s="24">
        <v>83494.6</v>
      </c>
      <c r="O60" s="24">
        <v>8844</v>
      </c>
      <c r="P60" s="24">
        <v>14226.742</v>
      </c>
      <c r="Q60" s="24">
        <v>31.086</v>
      </c>
      <c r="R60" s="35">
        <f>N60-O60-P60-Q60</f>
        <v>60392.772</v>
      </c>
      <c r="S60">
        <f t="shared" ref="S60:S62" si="15">N60-O60-P60-Q60</f>
        <v>60392.772</v>
      </c>
    </row>
    <row r="61" ht="18.75" spans="1:19">
      <c r="A61" s="21"/>
      <c r="B61" s="29" t="s">
        <v>63</v>
      </c>
      <c r="C61" s="30">
        <v>13</v>
      </c>
      <c r="D61" s="30">
        <v>80</v>
      </c>
      <c r="E61" s="30">
        <v>36</v>
      </c>
      <c r="F61" s="30">
        <v>29</v>
      </c>
      <c r="G61" s="30">
        <v>231</v>
      </c>
      <c r="H61" s="24">
        <v>397993</v>
      </c>
      <c r="I61" s="24">
        <v>16</v>
      </c>
      <c r="J61" s="24">
        <v>80</v>
      </c>
      <c r="K61" s="24">
        <v>434964</v>
      </c>
      <c r="L61" s="24">
        <v>2</v>
      </c>
      <c r="M61" s="24">
        <v>2429664</v>
      </c>
      <c r="N61" s="24">
        <v>-48729.69</v>
      </c>
      <c r="O61" s="24">
        <v>11792</v>
      </c>
      <c r="P61" s="24">
        <v>30620.499</v>
      </c>
      <c r="Q61" s="24">
        <v>5480.679</v>
      </c>
      <c r="R61" s="35">
        <f>N61-O61-P61-Q61</f>
        <v>-96622.868</v>
      </c>
      <c r="S61">
        <f t="shared" si="15"/>
        <v>-96622.868</v>
      </c>
    </row>
    <row r="62" ht="18.75" spans="1:19">
      <c r="A62" s="21"/>
      <c r="B62" s="29" t="s">
        <v>64</v>
      </c>
      <c r="C62" s="30">
        <v>12</v>
      </c>
      <c r="D62" s="30">
        <v>81</v>
      </c>
      <c r="E62" s="30">
        <v>34</v>
      </c>
      <c r="F62" s="30">
        <v>28</v>
      </c>
      <c r="G62" s="30">
        <v>110</v>
      </c>
      <c r="H62" s="26">
        <v>413187</v>
      </c>
      <c r="I62" s="26">
        <v>15</v>
      </c>
      <c r="J62" s="26">
        <v>48</v>
      </c>
      <c r="K62" s="26">
        <v>477806</v>
      </c>
      <c r="L62" s="26">
        <v>2</v>
      </c>
      <c r="M62" s="26">
        <v>1389289</v>
      </c>
      <c r="N62" s="26">
        <v>28878.44</v>
      </c>
      <c r="O62" s="26">
        <v>13512</v>
      </c>
      <c r="P62" s="26">
        <v>19441.602</v>
      </c>
      <c r="Q62" s="26">
        <v>282.239</v>
      </c>
      <c r="R62" s="35">
        <f t="shared" ref="R62:R66" si="16">N62-O62-P62-Q62</f>
        <v>-4357.401</v>
      </c>
      <c r="S62">
        <f t="shared" si="15"/>
        <v>-4357.401</v>
      </c>
    </row>
    <row r="63" ht="14.25"/>
    <row r="64" ht="18.75" spans="1:19">
      <c r="A64" s="31" t="s">
        <v>65</v>
      </c>
      <c r="B64" s="29" t="s">
        <v>62</v>
      </c>
      <c r="C64" s="30">
        <v>7</v>
      </c>
      <c r="D64" s="30">
        <v>45</v>
      </c>
      <c r="E64" s="30">
        <v>19</v>
      </c>
      <c r="F64" s="30">
        <v>15</v>
      </c>
      <c r="G64" s="30">
        <v>55</v>
      </c>
      <c r="H64" s="30">
        <v>65341</v>
      </c>
      <c r="I64" s="30">
        <v>8</v>
      </c>
      <c r="J64" s="30">
        <v>15</v>
      </c>
      <c r="K64" s="30">
        <v>43964</v>
      </c>
      <c r="L64" s="30">
        <v>0</v>
      </c>
      <c r="M64" s="30">
        <v>562191</v>
      </c>
      <c r="N64" s="30">
        <v>33111.13</v>
      </c>
      <c r="O64" s="30">
        <v>0</v>
      </c>
      <c r="P64" s="30">
        <v>14488.7348</v>
      </c>
      <c r="Q64" s="30">
        <v>877.1528</v>
      </c>
      <c r="R64" s="35">
        <f t="shared" si="16"/>
        <v>17745.2424</v>
      </c>
      <c r="S64">
        <f t="shared" ref="S64:S66" si="17">N64-O64-P64-Q64</f>
        <v>17745.2424</v>
      </c>
    </row>
    <row r="65" ht="18.75" spans="1:19">
      <c r="A65" s="21"/>
      <c r="B65" s="29" t="s">
        <v>63</v>
      </c>
      <c r="C65" s="30">
        <v>11</v>
      </c>
      <c r="D65" s="30">
        <v>45</v>
      </c>
      <c r="E65" s="30">
        <v>24</v>
      </c>
      <c r="F65" s="24">
        <v>19</v>
      </c>
      <c r="G65" s="24">
        <v>67</v>
      </c>
      <c r="H65" s="30">
        <v>113956</v>
      </c>
      <c r="I65" s="30">
        <v>10</v>
      </c>
      <c r="J65" s="30">
        <v>24</v>
      </c>
      <c r="K65" s="30">
        <v>177958</v>
      </c>
      <c r="L65" s="30">
        <v>1</v>
      </c>
      <c r="M65" s="30">
        <v>1131679</v>
      </c>
      <c r="N65" s="24">
        <v>-30814</v>
      </c>
      <c r="O65" s="30">
        <v>0</v>
      </c>
      <c r="P65" s="30">
        <v>30045.5279</v>
      </c>
      <c r="Q65" s="30">
        <v>1293.3359</v>
      </c>
      <c r="R65" s="35">
        <f t="shared" si="16"/>
        <v>-62152.8638</v>
      </c>
      <c r="S65">
        <f t="shared" si="17"/>
        <v>-62152.8638</v>
      </c>
    </row>
    <row r="66" ht="18.75" spans="1:19">
      <c r="A66" s="21"/>
      <c r="B66" s="29" t="s">
        <v>64</v>
      </c>
      <c r="C66" s="30">
        <v>11</v>
      </c>
      <c r="D66" s="30">
        <v>46</v>
      </c>
      <c r="E66" s="30">
        <v>25</v>
      </c>
      <c r="F66" s="30">
        <v>20</v>
      </c>
      <c r="G66" s="26">
        <v>80</v>
      </c>
      <c r="H66" s="26">
        <v>172857</v>
      </c>
      <c r="I66" s="26">
        <v>12</v>
      </c>
      <c r="J66" s="26">
        <v>27</v>
      </c>
      <c r="K66" s="26">
        <v>185745</v>
      </c>
      <c r="L66" s="26">
        <v>1</v>
      </c>
      <c r="M66" s="26">
        <v>1671330</v>
      </c>
      <c r="N66" s="26">
        <v>-17305.4</v>
      </c>
      <c r="O66" s="26">
        <v>0</v>
      </c>
      <c r="P66" s="26">
        <v>43379.1287</v>
      </c>
      <c r="Q66" s="26">
        <v>1630.9924</v>
      </c>
      <c r="R66" s="35">
        <f t="shared" si="16"/>
        <v>-62315.5211</v>
      </c>
      <c r="S66">
        <f t="shared" si="17"/>
        <v>-62315.5211</v>
      </c>
    </row>
    <row r="67" ht="14.25"/>
    <row r="68" ht="18.75" spans="1:19">
      <c r="A68" s="21" t="s">
        <v>66</v>
      </c>
      <c r="B68" s="29" t="s">
        <v>62</v>
      </c>
      <c r="C68" s="30">
        <v>50</v>
      </c>
      <c r="D68" s="30">
        <v>101</v>
      </c>
      <c r="E68" s="30">
        <v>63</v>
      </c>
      <c r="F68" s="30">
        <v>23</v>
      </c>
      <c r="G68" s="30">
        <v>190</v>
      </c>
      <c r="H68" s="24">
        <v>187077</v>
      </c>
      <c r="I68" s="24">
        <v>19</v>
      </c>
      <c r="J68" s="24">
        <v>79</v>
      </c>
      <c r="K68" s="24">
        <v>213653</v>
      </c>
      <c r="L68" s="24">
        <v>3</v>
      </c>
      <c r="M68" s="24">
        <v>1626408</v>
      </c>
      <c r="N68" s="26">
        <v>-9148.89</v>
      </c>
      <c r="O68" s="24">
        <v>9611</v>
      </c>
      <c r="P68" s="24">
        <v>20261.903</v>
      </c>
      <c r="Q68" s="24">
        <v>1228.857</v>
      </c>
      <c r="R68" s="35">
        <f>N68-O68-P68-Q68</f>
        <v>-40250.65</v>
      </c>
      <c r="S68">
        <f t="shared" ref="S68:S70" si="18">N68-O68-P68-Q68</f>
        <v>-40250.65</v>
      </c>
    </row>
    <row r="69" ht="18.75" spans="1:19">
      <c r="A69" s="21"/>
      <c r="B69" s="29" t="s">
        <v>63</v>
      </c>
      <c r="C69" s="30">
        <v>26</v>
      </c>
      <c r="D69" s="30">
        <v>82</v>
      </c>
      <c r="E69" s="30">
        <v>50</v>
      </c>
      <c r="F69" s="30">
        <v>24</v>
      </c>
      <c r="G69" s="30">
        <v>223</v>
      </c>
      <c r="H69" s="24">
        <v>275766</v>
      </c>
      <c r="I69" s="24">
        <v>16</v>
      </c>
      <c r="J69" s="24">
        <v>71</v>
      </c>
      <c r="K69" s="24">
        <v>292143</v>
      </c>
      <c r="L69" s="24">
        <v>3</v>
      </c>
      <c r="M69" s="24">
        <v>2192698</v>
      </c>
      <c r="N69" s="26">
        <v>42808.22</v>
      </c>
      <c r="O69" s="24">
        <v>9470</v>
      </c>
      <c r="P69" s="24">
        <v>27904.522</v>
      </c>
      <c r="Q69" s="24">
        <v>2744.172</v>
      </c>
      <c r="R69" s="35">
        <f>N69-O69-P69-Q69</f>
        <v>2689.526</v>
      </c>
      <c r="S69">
        <f t="shared" si="18"/>
        <v>2689.526</v>
      </c>
    </row>
    <row r="70" ht="18.75" spans="1:19">
      <c r="A70" s="21"/>
      <c r="B70" s="29" t="s">
        <v>64</v>
      </c>
      <c r="C70" s="30">
        <v>65</v>
      </c>
      <c r="D70" s="30">
        <v>108</v>
      </c>
      <c r="E70" s="30">
        <v>78</v>
      </c>
      <c r="F70" s="30">
        <v>25</v>
      </c>
      <c r="G70" s="30">
        <v>270</v>
      </c>
      <c r="H70" s="26">
        <v>285805</v>
      </c>
      <c r="I70" s="26">
        <v>30</v>
      </c>
      <c r="J70" s="26">
        <v>116</v>
      </c>
      <c r="K70" s="26">
        <v>303891</v>
      </c>
      <c r="L70" s="26">
        <v>9</v>
      </c>
      <c r="M70" s="26">
        <v>1957683</v>
      </c>
      <c r="N70" s="26">
        <v>38186.73</v>
      </c>
      <c r="O70" s="26">
        <v>14105</v>
      </c>
      <c r="P70" s="26">
        <v>23981.668</v>
      </c>
      <c r="Q70" s="26">
        <v>2484.924</v>
      </c>
      <c r="R70" s="35">
        <f>N70-O70-P70-Q70</f>
        <v>-2384.862</v>
      </c>
      <c r="S70">
        <f t="shared" si="18"/>
        <v>-2384.862</v>
      </c>
    </row>
  </sheetData>
  <mergeCells count="74">
    <mergeCell ref="A1:W1"/>
    <mergeCell ref="A23:Q23"/>
    <mergeCell ref="A2:A3"/>
    <mergeCell ref="A4:A6"/>
    <mergeCell ref="A8:A10"/>
    <mergeCell ref="A12:A14"/>
    <mergeCell ref="A16:A18"/>
    <mergeCell ref="A24:A28"/>
    <mergeCell ref="A30:A32"/>
    <mergeCell ref="A34:A36"/>
    <mergeCell ref="A38:A40"/>
    <mergeCell ref="A43:A47"/>
    <mergeCell ref="A49:A51"/>
    <mergeCell ref="A53:A55"/>
    <mergeCell ref="A58:A62"/>
    <mergeCell ref="A64:A66"/>
    <mergeCell ref="A68:A70"/>
    <mergeCell ref="B2:B3"/>
    <mergeCell ref="B24:B25"/>
    <mergeCell ref="B43:B44"/>
    <mergeCell ref="B58:B59"/>
    <mergeCell ref="C2:C3"/>
    <mergeCell ref="C24:C25"/>
    <mergeCell ref="C43:C44"/>
    <mergeCell ref="C58:C59"/>
    <mergeCell ref="D24:D25"/>
    <mergeCell ref="D43:D44"/>
    <mergeCell ref="D58:D59"/>
    <mergeCell ref="E24:E25"/>
    <mergeCell ref="E43:E44"/>
    <mergeCell ref="E58:E59"/>
    <mergeCell ref="F24:F25"/>
    <mergeCell ref="F43:F44"/>
    <mergeCell ref="F58:F59"/>
    <mergeCell ref="G24:G25"/>
    <mergeCell ref="G43:G44"/>
    <mergeCell ref="G58:G59"/>
    <mergeCell ref="H24:H25"/>
    <mergeCell ref="H43:H44"/>
    <mergeCell ref="H58:H59"/>
    <mergeCell ref="I24:I25"/>
    <mergeCell ref="I43:I44"/>
    <mergeCell ref="I58:I59"/>
    <mergeCell ref="J24:J25"/>
    <mergeCell ref="J43:J44"/>
    <mergeCell ref="J58:J59"/>
    <mergeCell ref="K24:K25"/>
    <mergeCell ref="K43:K44"/>
    <mergeCell ref="K58:K59"/>
    <mergeCell ref="L24:L25"/>
    <mergeCell ref="L43:L44"/>
    <mergeCell ref="L58:L59"/>
    <mergeCell ref="N24:N25"/>
    <mergeCell ref="N43:N44"/>
    <mergeCell ref="N58:N59"/>
    <mergeCell ref="O24:O25"/>
    <mergeCell ref="O43:O44"/>
    <mergeCell ref="O58:O59"/>
    <mergeCell ref="P24:P25"/>
    <mergeCell ref="P43:P44"/>
    <mergeCell ref="P58:P59"/>
    <mergeCell ref="Q24:Q25"/>
    <mergeCell ref="Q43:Q44"/>
    <mergeCell ref="Q58:Q59"/>
    <mergeCell ref="R24:R25"/>
    <mergeCell ref="R43:R44"/>
    <mergeCell ref="R58:R59"/>
    <mergeCell ref="S2:S3"/>
    <mergeCell ref="T2:T3"/>
    <mergeCell ref="U2:U3"/>
    <mergeCell ref="V2:V3"/>
    <mergeCell ref="W2:W3"/>
    <mergeCell ref="X2:X3"/>
    <mergeCell ref="Y2:Y3"/>
  </mergeCells>
  <conditionalFormatting sqref="F8:V8">
    <cfRule type="cellIs" dxfId="0" priority="484" operator="greaterThan">
      <formula>0</formula>
    </cfRule>
    <cfRule type="cellIs" dxfId="0" priority="483" operator="lessThanOrEqual">
      <formula>0</formula>
    </cfRule>
    <cfRule type="cellIs" dxfId="0" priority="285" operator="lessThanOrEqual">
      <formula>0</formula>
    </cfRule>
    <cfRule type="cellIs" dxfId="0" priority="286" operator="greaterThan">
      <formula>0</formula>
    </cfRule>
    <cfRule type="cellIs" dxfId="0" priority="291" operator="lessThanOrEqual">
      <formula>0</formula>
    </cfRule>
    <cfRule type="cellIs" dxfId="0" priority="292" operator="greaterThan">
      <formula>0</formula>
    </cfRule>
  </conditionalFormatting>
  <conditionalFormatting sqref="X8">
    <cfRule type="cellIs" dxfId="0" priority="289" operator="lessThanOrEqual">
      <formula>0</formula>
    </cfRule>
    <cfRule type="cellIs" dxfId="0" priority="290" operator="greaterThan">
      <formula>0</formula>
    </cfRule>
  </conditionalFormatting>
  <conditionalFormatting sqref="Y8">
    <cfRule type="cellIs" dxfId="0" priority="287" operator="lessThanOrEqual">
      <formula>0</formula>
    </cfRule>
    <cfRule type="cellIs" dxfId="0" priority="288" operator="greaterThan">
      <formula>0</formula>
    </cfRule>
  </conditionalFormatting>
  <conditionalFormatting sqref="C9:E9">
    <cfRule type="cellIs" dxfId="0" priority="297" operator="lessThanOrEqual">
      <formula>0</formula>
    </cfRule>
    <cfRule type="cellIs" dxfId="0" priority="298" operator="greaterThan">
      <formula>0</formula>
    </cfRule>
  </conditionalFormatting>
  <conditionalFormatting sqref="F9:V9">
    <cfRule type="cellIs" dxfId="0" priority="512" operator="greaterThan">
      <formula>0</formula>
    </cfRule>
    <cfRule type="cellIs" dxfId="0" priority="511" operator="lessThanOrEqual">
      <formula>0</formula>
    </cfRule>
    <cfRule type="cellIs" dxfId="0" priority="482" operator="greaterThan">
      <formula>0</formula>
    </cfRule>
    <cfRule type="cellIs" dxfId="0" priority="481" operator="lessThanOrEqual">
      <formula>0</formula>
    </cfRule>
    <cfRule type="cellIs" dxfId="0" priority="283" operator="lessThanOrEqual">
      <formula>0</formula>
    </cfRule>
    <cfRule type="cellIs" dxfId="0" priority="284" operator="greaterThan">
      <formula>0</formula>
    </cfRule>
  </conditionalFormatting>
  <conditionalFormatting sqref="X9">
    <cfRule type="cellIs" dxfId="0" priority="488" operator="greaterThan">
      <formula>0</formula>
    </cfRule>
    <cfRule type="cellIs" dxfId="0" priority="487" operator="lessThanOrEqual">
      <formula>0</formula>
    </cfRule>
    <cfRule type="cellIs" dxfId="0" priority="295" operator="lessThanOrEqual">
      <formula>0</formula>
    </cfRule>
    <cfRule type="cellIs" dxfId="0" priority="296" operator="greaterThan">
      <formula>0</formula>
    </cfRule>
  </conditionalFormatting>
  <conditionalFormatting sqref="Y9">
    <cfRule type="cellIs" dxfId="0" priority="486" operator="greaterThan">
      <formula>0</formula>
    </cfRule>
    <cfRule type="cellIs" dxfId="0" priority="485" operator="lessThanOrEqual">
      <formula>0</formula>
    </cfRule>
    <cfRule type="cellIs" dxfId="0" priority="293" operator="lessThanOrEqual">
      <formula>0</formula>
    </cfRule>
    <cfRule type="cellIs" dxfId="0" priority="294" operator="greaterThan">
      <formula>0</formula>
    </cfRule>
  </conditionalFormatting>
  <conditionalFormatting sqref="F10:R10">
    <cfRule type="cellIs" dxfId="0" priority="30" operator="greaterThan">
      <formula>0</formula>
    </cfRule>
    <cfRule type="cellIs" dxfId="0" priority="29" operator="lessThanOrEqual">
      <formula>0</formula>
    </cfRule>
  </conditionalFormatting>
  <conditionalFormatting sqref="S10">
    <cfRule type="cellIs" dxfId="0" priority="24" operator="greaterThan">
      <formula>0</formula>
    </cfRule>
    <cfRule type="cellIs" dxfId="0" priority="23" operator="lessThanOrEqual">
      <formula>0</formula>
    </cfRule>
    <cfRule type="cellIs" dxfId="0" priority="22" operator="greaterThan">
      <formula>0</formula>
    </cfRule>
    <cfRule type="cellIs" dxfId="0" priority="21" operator="lessThanOrEqual">
      <formula>0</formula>
    </cfRule>
    <cfRule type="cellIs" dxfId="0" priority="20" operator="greaterThan">
      <formula>0</formula>
    </cfRule>
    <cfRule type="cellIs" dxfId="0" priority="19" operator="lessThanOrEqual">
      <formula>0</formula>
    </cfRule>
  </conditionalFormatting>
  <conditionalFormatting sqref="T10:V10">
    <cfRule type="cellIs" dxfId="0" priority="6" operator="greaterThan">
      <formula>0</formula>
    </cfRule>
    <cfRule type="cellIs" dxfId="0" priority="5" operator="lessThanOrEqual">
      <formula>0</formula>
    </cfRule>
  </conditionalFormatting>
  <conditionalFormatting sqref="X10">
    <cfRule type="cellIs" dxfId="0" priority="532" operator="greaterThan">
      <formula>0</formula>
    </cfRule>
    <cfRule type="cellIs" dxfId="0" priority="531" operator="lessThanOrEqual">
      <formula>0</formula>
    </cfRule>
  </conditionalFormatting>
  <conditionalFormatting sqref="Y10">
    <cfRule type="cellIs" dxfId="0" priority="526" operator="greaterThan">
      <formula>0</formula>
    </cfRule>
    <cfRule type="cellIs" dxfId="0" priority="525" operator="lessThanOrEqual">
      <formula>0</formula>
    </cfRule>
  </conditionalFormatting>
  <conditionalFormatting sqref="C12:E12">
    <cfRule type="cellIs" dxfId="0" priority="273" operator="lessThanOrEqual">
      <formula>0</formula>
    </cfRule>
    <cfRule type="cellIs" dxfId="0" priority="274" operator="greaterThan">
      <formula>0</formula>
    </cfRule>
  </conditionalFormatting>
  <conditionalFormatting sqref="F12:V12">
    <cfRule type="cellIs" dxfId="0" priority="474" operator="greaterThan">
      <formula>0</formula>
    </cfRule>
    <cfRule type="cellIs" dxfId="0" priority="473" operator="lessThanOrEqual">
      <formula>0</formula>
    </cfRule>
    <cfRule type="cellIs" dxfId="0" priority="267" operator="lessThanOrEqual">
      <formula>0</formula>
    </cfRule>
    <cfRule type="cellIs" dxfId="0" priority="268" operator="greaterThan">
      <formula>0</formula>
    </cfRule>
    <cfRule type="cellIs" dxfId="0" priority="275" operator="lessThanOrEqual">
      <formula>0</formula>
    </cfRule>
    <cfRule type="cellIs" dxfId="0" priority="276" operator="greaterThan">
      <formula>0</formula>
    </cfRule>
  </conditionalFormatting>
  <conditionalFormatting sqref="X12">
    <cfRule type="cellIs" dxfId="0" priority="271" operator="lessThanOrEqual">
      <formula>0</formula>
    </cfRule>
    <cfRule type="cellIs" dxfId="0" priority="272" operator="greaterThan">
      <formula>0</formula>
    </cfRule>
  </conditionalFormatting>
  <conditionalFormatting sqref="Y12">
    <cfRule type="cellIs" dxfId="0" priority="269" operator="lessThanOrEqual">
      <formula>0</formula>
    </cfRule>
    <cfRule type="cellIs" dxfId="0" priority="270" operator="greaterThan">
      <formula>0</formula>
    </cfRule>
  </conditionalFormatting>
  <conditionalFormatting sqref="C13:E13">
    <cfRule type="cellIs" dxfId="0" priority="480" operator="greaterThan">
      <formula>0</formula>
    </cfRule>
    <cfRule type="cellIs" dxfId="0" priority="479" operator="lessThanOrEqual">
      <formula>0</formula>
    </cfRule>
    <cfRule type="cellIs" dxfId="0" priority="281" operator="lessThanOrEqual">
      <formula>0</formula>
    </cfRule>
    <cfRule type="cellIs" dxfId="0" priority="282" operator="greaterThan">
      <formula>0</formula>
    </cfRule>
  </conditionalFormatting>
  <conditionalFormatting sqref="F13:V13">
    <cfRule type="cellIs" dxfId="0" priority="504" operator="greaterThan">
      <formula>0</formula>
    </cfRule>
    <cfRule type="cellIs" dxfId="0" priority="503" operator="lessThanOrEqual">
      <formula>0</formula>
    </cfRule>
    <cfRule type="cellIs" dxfId="0" priority="472" operator="greaterThan">
      <formula>0</formula>
    </cfRule>
    <cfRule type="cellIs" dxfId="0" priority="471" operator="lessThanOrEqual">
      <formula>0</formula>
    </cfRule>
    <cfRule type="cellIs" dxfId="0" priority="265" operator="lessThanOrEqual">
      <formula>0</formula>
    </cfRule>
    <cfRule type="cellIs" dxfId="0" priority="266" operator="greaterThan">
      <formula>0</formula>
    </cfRule>
  </conditionalFormatting>
  <conditionalFormatting sqref="X13">
    <cfRule type="cellIs" dxfId="0" priority="478" operator="greaterThan">
      <formula>0</formula>
    </cfRule>
    <cfRule type="cellIs" dxfId="0" priority="477" operator="lessThanOrEqual">
      <formula>0</formula>
    </cfRule>
    <cfRule type="cellIs" dxfId="0" priority="279" operator="lessThanOrEqual">
      <formula>0</formula>
    </cfRule>
    <cfRule type="cellIs" dxfId="0" priority="280" operator="greaterThan">
      <formula>0</formula>
    </cfRule>
  </conditionalFormatting>
  <conditionalFormatting sqref="Y13">
    <cfRule type="cellIs" dxfId="0" priority="476" operator="greaterThan">
      <formula>0</formula>
    </cfRule>
    <cfRule type="cellIs" dxfId="0" priority="475" operator="lessThanOrEqual">
      <formula>0</formula>
    </cfRule>
    <cfRule type="cellIs" dxfId="0" priority="277" operator="lessThanOrEqual">
      <formula>0</formula>
    </cfRule>
    <cfRule type="cellIs" dxfId="0" priority="278" operator="greaterThan">
      <formula>0</formula>
    </cfRule>
  </conditionalFormatting>
  <conditionalFormatting sqref="F14:R14">
    <cfRule type="cellIs" dxfId="0" priority="28" operator="greaterThan">
      <formula>0</formula>
    </cfRule>
    <cfRule type="cellIs" dxfId="0" priority="27" operator="lessThanOrEqual">
      <formula>0</formula>
    </cfRule>
  </conditionalFormatting>
  <conditionalFormatting sqref="S14">
    <cfRule type="cellIs" dxfId="0" priority="18" operator="greaterThan">
      <formula>0</formula>
    </cfRule>
    <cfRule type="cellIs" dxfId="0" priority="17" operator="lessThanOrEqual">
      <formula>0</formula>
    </cfRule>
    <cfRule type="cellIs" dxfId="0" priority="16" operator="greaterThan">
      <formula>0</formula>
    </cfRule>
    <cfRule type="cellIs" dxfId="0" priority="15" operator="lessThanOrEqual">
      <formula>0</formula>
    </cfRule>
    <cfRule type="cellIs" dxfId="0" priority="14" operator="greaterThan">
      <formula>0</formula>
    </cfRule>
    <cfRule type="cellIs" dxfId="0" priority="13" operator="lessThanOrEqual">
      <formula>0</formula>
    </cfRule>
  </conditionalFormatting>
  <conditionalFormatting sqref="T14:V14">
    <cfRule type="cellIs" dxfId="0" priority="4" operator="greaterThan">
      <formula>0</formula>
    </cfRule>
    <cfRule type="cellIs" dxfId="0" priority="3" operator="lessThanOrEqual">
      <formula>0</formula>
    </cfRule>
  </conditionalFormatting>
  <conditionalFormatting sqref="X14">
    <cfRule type="cellIs" dxfId="0" priority="530" operator="greaterThan">
      <formula>0</formula>
    </cfRule>
    <cfRule type="cellIs" dxfId="0" priority="529" operator="lessThanOrEqual">
      <formula>0</formula>
    </cfRule>
  </conditionalFormatting>
  <conditionalFormatting sqref="Y14">
    <cfRule type="cellIs" dxfId="0" priority="524" operator="greaterThan">
      <formula>0</formula>
    </cfRule>
    <cfRule type="cellIs" dxfId="0" priority="523" operator="lessThanOrEqual">
      <formula>0</formula>
    </cfRule>
  </conditionalFormatting>
  <conditionalFormatting sqref="F16:V16">
    <cfRule type="cellIs" dxfId="0" priority="462" operator="greaterThan">
      <formula>0</formula>
    </cfRule>
    <cfRule type="cellIs" dxfId="0" priority="461" operator="lessThanOrEqual">
      <formula>0</formula>
    </cfRule>
    <cfRule type="cellIs" dxfId="0" priority="251" operator="lessThanOrEqual">
      <formula>0</formula>
    </cfRule>
    <cfRule type="cellIs" dxfId="0" priority="252" operator="greaterThan">
      <formula>0</formula>
    </cfRule>
    <cfRule type="cellIs" dxfId="0" priority="257" operator="lessThanOrEqual">
      <formula>0</formula>
    </cfRule>
    <cfRule type="cellIs" dxfId="0" priority="258" operator="greaterThan">
      <formula>0</formula>
    </cfRule>
  </conditionalFormatting>
  <conditionalFormatting sqref="X16">
    <cfRule type="cellIs" dxfId="0" priority="255" operator="lessThanOrEqual">
      <formula>0</formula>
    </cfRule>
    <cfRule type="cellIs" dxfId="0" priority="256" operator="greaterThan">
      <formula>0</formula>
    </cfRule>
  </conditionalFormatting>
  <conditionalFormatting sqref="Y16">
    <cfRule type="cellIs" dxfId="0" priority="253" operator="lessThanOrEqual">
      <formula>0</formula>
    </cfRule>
    <cfRule type="cellIs" dxfId="0" priority="254" operator="greaterThan">
      <formula>0</formula>
    </cfRule>
  </conditionalFormatting>
  <conditionalFormatting sqref="C17:E17">
    <cfRule type="cellIs" dxfId="0" priority="263" operator="lessThanOrEqual">
      <formula>0</formula>
    </cfRule>
    <cfRule type="cellIs" dxfId="0" priority="264" operator="greaterThan">
      <formula>0</formula>
    </cfRule>
  </conditionalFormatting>
  <conditionalFormatting sqref="F17:V17">
    <cfRule type="cellIs" dxfId="0" priority="496" operator="greaterThan">
      <formula>0</formula>
    </cfRule>
    <cfRule type="cellIs" dxfId="0" priority="495" operator="lessThanOrEqual">
      <formula>0</formula>
    </cfRule>
    <cfRule type="cellIs" dxfId="0" priority="460" operator="greaterThan">
      <formula>0</formula>
    </cfRule>
    <cfRule type="cellIs" dxfId="0" priority="459" operator="lessThanOrEqual">
      <formula>0</formula>
    </cfRule>
    <cfRule type="cellIs" dxfId="0" priority="249" operator="lessThanOrEqual">
      <formula>0</formula>
    </cfRule>
    <cfRule type="cellIs" dxfId="0" priority="250" operator="greaterThan">
      <formula>0</formula>
    </cfRule>
  </conditionalFormatting>
  <conditionalFormatting sqref="X17">
    <cfRule type="cellIs" dxfId="0" priority="466" operator="greaterThan">
      <formula>0</formula>
    </cfRule>
    <cfRule type="cellIs" dxfId="0" priority="465" operator="lessThanOrEqual">
      <formula>0</formula>
    </cfRule>
    <cfRule type="cellIs" dxfId="0" priority="261" operator="lessThanOrEqual">
      <formula>0</formula>
    </cfRule>
    <cfRule type="cellIs" dxfId="0" priority="262" operator="greaterThan">
      <formula>0</formula>
    </cfRule>
  </conditionalFormatting>
  <conditionalFormatting sqref="Y17">
    <cfRule type="cellIs" dxfId="0" priority="464" operator="greaterThan">
      <formula>0</formula>
    </cfRule>
    <cfRule type="cellIs" dxfId="0" priority="463" operator="lessThanOrEqual">
      <formula>0</formula>
    </cfRule>
    <cfRule type="cellIs" dxfId="0" priority="259" operator="lessThanOrEqual">
      <formula>0</formula>
    </cfRule>
    <cfRule type="cellIs" dxfId="0" priority="260" operator="greaterThan">
      <formula>0</formula>
    </cfRule>
  </conditionalFormatting>
  <conditionalFormatting sqref="F18:R18">
    <cfRule type="cellIs" dxfId="0" priority="26" operator="greaterThan">
      <formula>0</formula>
    </cfRule>
    <cfRule type="cellIs" dxfId="0" priority="25" operator="lessThanOrEqual">
      <formula>0</formula>
    </cfRule>
  </conditionalFormatting>
  <conditionalFormatting sqref="S18">
    <cfRule type="cellIs" dxfId="0" priority="12" operator="greaterThan">
      <formula>0</formula>
    </cfRule>
    <cfRule type="cellIs" dxfId="0" priority="11" operator="lessThanOrEqual">
      <formula>0</formula>
    </cfRule>
    <cfRule type="cellIs" dxfId="0" priority="10" operator="greaterThan">
      <formula>0</formula>
    </cfRule>
    <cfRule type="cellIs" dxfId="0" priority="9" operator="lessThanOrEqual">
      <formula>0</formula>
    </cfRule>
    <cfRule type="cellIs" dxfId="0" priority="8" operator="greaterThan">
      <formula>0</formula>
    </cfRule>
    <cfRule type="cellIs" dxfId="0" priority="7" operator="lessThanOrEqual">
      <formula>0</formula>
    </cfRule>
  </conditionalFormatting>
  <conditionalFormatting sqref="T18:V18">
    <cfRule type="cellIs" dxfId="0" priority="2" operator="greaterThan">
      <formula>0</formula>
    </cfRule>
    <cfRule type="cellIs" dxfId="0" priority="1" operator="lessThanOrEqual">
      <formula>0</formula>
    </cfRule>
  </conditionalFormatting>
  <conditionalFormatting sqref="X18">
    <cfRule type="cellIs" dxfId="0" priority="528" operator="greaterThan">
      <formula>0</formula>
    </cfRule>
    <cfRule type="cellIs" dxfId="0" priority="527" operator="lessThanOrEqual">
      <formula>0</formula>
    </cfRule>
  </conditionalFormatting>
  <conditionalFormatting sqref="Y18">
    <cfRule type="cellIs" dxfId="0" priority="522" operator="greaterThan">
      <formula>0</formula>
    </cfRule>
    <cfRule type="cellIs" dxfId="0" priority="521" operator="lessThanOrEqual">
      <formula>0</formula>
    </cfRule>
  </conditionalFormatting>
  <conditionalFormatting sqref="E28:P28">
    <cfRule type="cellIs" dxfId="0" priority="35" operator="lessThanOrEqual">
      <formula>0</formula>
    </cfRule>
    <cfRule type="cellIs" dxfId="0" priority="36" operator="greaterThan">
      <formula>0</formula>
    </cfRule>
    <cfRule type="cellIs" dxfId="0" priority="37" operator="lessThanOrEqual">
      <formula>0</formula>
    </cfRule>
    <cfRule type="cellIs" dxfId="0" priority="38" operator="greaterThan">
      <formula>0</formula>
    </cfRule>
    <cfRule type="cellIs" dxfId="0" priority="31" operator="lessThanOrEqual">
      <formula>0</formula>
    </cfRule>
    <cfRule type="cellIs" dxfId="0" priority="32" operator="greaterThan">
      <formula>0</formula>
    </cfRule>
    <cfRule type="cellIs" dxfId="0" priority="33" operator="lessThanOrEqual">
      <formula>0</formula>
    </cfRule>
    <cfRule type="cellIs" dxfId="0" priority="34" operator="greaterThan">
      <formula>0</formula>
    </cfRule>
  </conditionalFormatting>
  <conditionalFormatting sqref="R28">
    <cfRule type="cellIs" dxfId="0" priority="115" operator="lessThanOrEqual">
      <formula>0</formula>
    </cfRule>
    <cfRule type="cellIs" dxfId="0" priority="116" operator="greaterThan">
      <formula>0</formula>
    </cfRule>
    <cfRule type="cellIs" dxfId="0" priority="117" operator="lessThanOrEqual">
      <formula>0</formula>
    </cfRule>
    <cfRule type="cellIs" dxfId="0" priority="118" operator="greaterThan">
      <formula>0</formula>
    </cfRule>
  </conditionalFormatting>
  <conditionalFormatting sqref="H32:O32">
    <cfRule type="cellIs" dxfId="0" priority="43" operator="lessThanOrEqual">
      <formula>0</formula>
    </cfRule>
    <cfRule type="cellIs" dxfId="0" priority="44" operator="greaterThan">
      <formula>0</formula>
    </cfRule>
    <cfRule type="cellIs" dxfId="0" priority="45" operator="lessThanOrEqual">
      <formula>0</formula>
    </cfRule>
    <cfRule type="cellIs" dxfId="0" priority="46" operator="greaterThan">
      <formula>0</formula>
    </cfRule>
    <cfRule type="cellIs" dxfId="0" priority="39" operator="lessThanOrEqual">
      <formula>0</formula>
    </cfRule>
    <cfRule type="cellIs" dxfId="0" priority="40" operator="greaterThan">
      <formula>0</formula>
    </cfRule>
    <cfRule type="cellIs" dxfId="0" priority="41" operator="lessThanOrEqual">
      <formula>0</formula>
    </cfRule>
    <cfRule type="cellIs" dxfId="0" priority="42" operator="greaterThan">
      <formula>0</formula>
    </cfRule>
  </conditionalFormatting>
  <conditionalFormatting sqref="R32">
    <cfRule type="cellIs" dxfId="0" priority="119" operator="lessThanOrEqual">
      <formula>0</formula>
    </cfRule>
    <cfRule type="cellIs" dxfId="0" priority="120" operator="greaterThan">
      <formula>0</formula>
    </cfRule>
    <cfRule type="cellIs" dxfId="0" priority="121" operator="lessThanOrEqual">
      <formula>0</formula>
    </cfRule>
    <cfRule type="cellIs" dxfId="0" priority="122" operator="greaterThan">
      <formula>0</formula>
    </cfRule>
  </conditionalFormatting>
  <conditionalFormatting sqref="H36:P36">
    <cfRule type="cellIs" dxfId="0" priority="51" operator="lessThanOrEqual">
      <formula>0</formula>
    </cfRule>
    <cfRule type="cellIs" dxfId="0" priority="52" operator="greaterThan">
      <formula>0</formula>
    </cfRule>
    <cfRule type="cellIs" dxfId="0" priority="53" operator="lessThanOrEqual">
      <formula>0</formula>
    </cfRule>
    <cfRule type="cellIs" dxfId="0" priority="54" operator="greaterThan">
      <formula>0</formula>
    </cfRule>
    <cfRule type="cellIs" dxfId="0" priority="47" operator="lessThanOrEqual">
      <formula>0</formula>
    </cfRule>
    <cfRule type="cellIs" dxfId="0" priority="48" operator="greaterThan">
      <formula>0</formula>
    </cfRule>
    <cfRule type="cellIs" dxfId="0" priority="49" operator="lessThanOrEqual">
      <formula>0</formula>
    </cfRule>
    <cfRule type="cellIs" dxfId="0" priority="50" operator="greaterThan">
      <formula>0</formula>
    </cfRule>
  </conditionalFormatting>
  <conditionalFormatting sqref="R36">
    <cfRule type="cellIs" dxfId="0" priority="123" operator="lessThanOrEqual">
      <formula>0</formula>
    </cfRule>
    <cfRule type="cellIs" dxfId="0" priority="124" operator="greaterThan">
      <formula>0</formula>
    </cfRule>
    <cfRule type="cellIs" dxfId="0" priority="125" operator="lessThanOrEqual">
      <formula>0</formula>
    </cfRule>
    <cfRule type="cellIs" dxfId="0" priority="126" operator="greaterThan">
      <formula>0</formula>
    </cfRule>
  </conditionalFormatting>
  <conditionalFormatting sqref="M40:N40">
    <cfRule type="cellIs" dxfId="0" priority="59" operator="lessThanOrEqual">
      <formula>0</formula>
    </cfRule>
    <cfRule type="cellIs" dxfId="0" priority="60" operator="greaterThan">
      <formula>0</formula>
    </cfRule>
    <cfRule type="cellIs" dxfId="0" priority="61" operator="lessThanOrEqual">
      <formula>0</formula>
    </cfRule>
    <cfRule type="cellIs" dxfId="0" priority="62" operator="greaterThan">
      <formula>0</formula>
    </cfRule>
    <cfRule type="cellIs" dxfId="0" priority="55" operator="lessThanOrEqual">
      <formula>0</formula>
    </cfRule>
    <cfRule type="cellIs" dxfId="0" priority="56" operator="greaterThan">
      <formula>0</formula>
    </cfRule>
    <cfRule type="cellIs" dxfId="0" priority="57" operator="lessThanOrEqual">
      <formula>0</formula>
    </cfRule>
    <cfRule type="cellIs" dxfId="0" priority="58" operator="greaterThan">
      <formula>0</formula>
    </cfRule>
  </conditionalFormatting>
  <conditionalFormatting sqref="R40">
    <cfRule type="cellIs" dxfId="0" priority="111" operator="lessThanOrEqual">
      <formula>0</formula>
    </cfRule>
    <cfRule type="cellIs" dxfId="0" priority="112" operator="greaterThan">
      <formula>0</formula>
    </cfRule>
    <cfRule type="cellIs" dxfId="0" priority="113" operator="lessThanOrEqual">
      <formula>0</formula>
    </cfRule>
    <cfRule type="cellIs" dxfId="0" priority="114" operator="greaterThan">
      <formula>0</formula>
    </cfRule>
  </conditionalFormatting>
  <conditionalFormatting sqref="H47:P47">
    <cfRule type="cellIs" dxfId="0" priority="67" operator="lessThanOrEqual">
      <formula>0</formula>
    </cfRule>
    <cfRule type="cellIs" dxfId="0" priority="68" operator="greaterThan">
      <formula>0</formula>
    </cfRule>
    <cfRule type="cellIs" dxfId="0" priority="69" operator="lessThanOrEqual">
      <formula>0</formula>
    </cfRule>
    <cfRule type="cellIs" dxfId="0" priority="70" operator="greaterThan">
      <formula>0</formula>
    </cfRule>
    <cfRule type="cellIs" dxfId="0" priority="63" operator="lessThanOrEqual">
      <formula>0</formula>
    </cfRule>
    <cfRule type="cellIs" dxfId="0" priority="64" operator="greaterThan">
      <formula>0</formula>
    </cfRule>
    <cfRule type="cellIs" dxfId="0" priority="65" operator="lessThanOrEqual">
      <formula>0</formula>
    </cfRule>
    <cfRule type="cellIs" dxfId="0" priority="66" operator="greaterThan">
      <formula>0</formula>
    </cfRule>
  </conditionalFormatting>
  <conditionalFormatting sqref="H49:P49">
    <cfRule type="cellIs" dxfId="0" priority="217" operator="lessThanOrEqual">
      <formula>0</formula>
    </cfRule>
    <cfRule type="cellIs" dxfId="0" priority="218" operator="greaterThan">
      <formula>0</formula>
    </cfRule>
  </conditionalFormatting>
  <conditionalFormatting sqref="C50:G50">
    <cfRule type="cellIs" dxfId="0" priority="221" operator="lessThanOrEqual">
      <formula>0</formula>
    </cfRule>
    <cfRule type="cellIs" dxfId="0" priority="222" operator="greaterThan">
      <formula>0</formula>
    </cfRule>
  </conditionalFormatting>
  <conditionalFormatting sqref="H50:P50">
    <cfRule type="cellIs" dxfId="0" priority="394" operator="greaterThan">
      <formula>0</formula>
    </cfRule>
    <cfRule type="cellIs" dxfId="0" priority="393" operator="lessThanOrEqual">
      <formula>0</formula>
    </cfRule>
  </conditionalFormatting>
  <conditionalFormatting sqref="H50:Q50">
    <cfRule type="cellIs" dxfId="0" priority="213" operator="lessThanOrEqual">
      <formula>0</formula>
    </cfRule>
    <cfRule type="cellIs" dxfId="0" priority="214" operator="greaterThan">
      <formula>0</formula>
    </cfRule>
    <cfRule type="cellIs" dxfId="0" priority="215" operator="lessThanOrEqual">
      <formula>0</formula>
    </cfRule>
    <cfRule type="cellIs" dxfId="0" priority="216" operator="greaterThan">
      <formula>0</formula>
    </cfRule>
  </conditionalFormatting>
  <conditionalFormatting sqref="H51:Q51">
    <cfRule type="cellIs" dxfId="0" priority="75" operator="lessThanOrEqual">
      <formula>0</formula>
    </cfRule>
    <cfRule type="cellIs" dxfId="0" priority="76" operator="greaterThan">
      <formula>0</formula>
    </cfRule>
    <cfRule type="cellIs" dxfId="0" priority="77" operator="lessThanOrEqual">
      <formula>0</formula>
    </cfRule>
    <cfRule type="cellIs" dxfId="0" priority="78" operator="greaterThan">
      <formula>0</formula>
    </cfRule>
    <cfRule type="cellIs" dxfId="0" priority="71" operator="lessThanOrEqual">
      <formula>0</formula>
    </cfRule>
    <cfRule type="cellIs" dxfId="0" priority="72" operator="greaterThan">
      <formula>0</formula>
    </cfRule>
    <cfRule type="cellIs" dxfId="0" priority="73" operator="lessThanOrEqual">
      <formula>0</formula>
    </cfRule>
    <cfRule type="cellIs" dxfId="0" priority="74" operator="greaterThan">
      <formula>0</formula>
    </cfRule>
  </conditionalFormatting>
  <conditionalFormatting sqref="R51">
    <cfRule type="cellIs" dxfId="0" priority="131" operator="lessThanOrEqual">
      <formula>0</formula>
    </cfRule>
    <cfRule type="cellIs" dxfId="0" priority="132" operator="greaterThan">
      <formula>0</formula>
    </cfRule>
    <cfRule type="cellIs" dxfId="0" priority="133" operator="lessThanOrEqual">
      <formula>0</formula>
    </cfRule>
    <cfRule type="cellIs" dxfId="0" priority="134" operator="greaterThan">
      <formula>0</formula>
    </cfRule>
  </conditionalFormatting>
  <conditionalFormatting sqref="C53:G53">
    <cfRule type="cellIs" dxfId="0" priority="209" operator="lessThanOrEqual">
      <formula>0</formula>
    </cfRule>
    <cfRule type="cellIs" dxfId="0" priority="210" operator="greaterThan">
      <formula>0</formula>
    </cfRule>
  </conditionalFormatting>
  <conditionalFormatting sqref="H53:Q53">
    <cfRule type="cellIs" dxfId="0" priority="207" operator="lessThanOrEqual">
      <formula>0</formula>
    </cfRule>
    <cfRule type="cellIs" dxfId="0" priority="208" operator="greaterThan">
      <formula>0</formula>
    </cfRule>
  </conditionalFormatting>
  <conditionalFormatting sqref="C54:G54">
    <cfRule type="cellIs" dxfId="0" priority="392" operator="greaterThan">
      <formula>0</formula>
    </cfRule>
    <cfRule type="cellIs" dxfId="0" priority="391" operator="lessThanOrEqual">
      <formula>0</formula>
    </cfRule>
    <cfRule type="cellIs" dxfId="0" priority="211" operator="lessThanOrEqual">
      <formula>0</formula>
    </cfRule>
    <cfRule type="cellIs" dxfId="0" priority="212" operator="greaterThan">
      <formula>0</formula>
    </cfRule>
  </conditionalFormatting>
  <conditionalFormatting sqref="H54:Q54">
    <cfRule type="cellIs" dxfId="0" priority="388" operator="greaterThan">
      <formula>0</formula>
    </cfRule>
    <cfRule type="cellIs" dxfId="0" priority="387" operator="lessThanOrEqual">
      <formula>0</formula>
    </cfRule>
    <cfRule type="cellIs" dxfId="0" priority="203" operator="lessThanOrEqual">
      <formula>0</formula>
    </cfRule>
    <cfRule type="cellIs" dxfId="0" priority="204" operator="greaterThan">
      <formula>0</formula>
    </cfRule>
    <cfRule type="cellIs" dxfId="0" priority="205" operator="lessThanOrEqual">
      <formula>0</formula>
    </cfRule>
    <cfRule type="cellIs" dxfId="0" priority="206" operator="greaterThan">
      <formula>0</formula>
    </cfRule>
  </conditionalFormatting>
  <conditionalFormatting sqref="H55:Q55">
    <cfRule type="cellIs" dxfId="0" priority="83" operator="lessThanOrEqual">
      <formula>0</formula>
    </cfRule>
    <cfRule type="cellIs" dxfId="0" priority="84" operator="greaterThan">
      <formula>0</formula>
    </cfRule>
    <cfRule type="cellIs" dxfId="0" priority="85" operator="lessThanOrEqual">
      <formula>0</formula>
    </cfRule>
    <cfRule type="cellIs" dxfId="0" priority="86" operator="greaterThan">
      <formula>0</formula>
    </cfRule>
    <cfRule type="cellIs" dxfId="0" priority="79" operator="lessThanOrEqual">
      <formula>0</formula>
    </cfRule>
    <cfRule type="cellIs" dxfId="0" priority="80" operator="greaterThan">
      <formula>0</formula>
    </cfRule>
    <cfRule type="cellIs" dxfId="0" priority="81" operator="lessThanOrEqual">
      <formula>0</formula>
    </cfRule>
    <cfRule type="cellIs" dxfId="0" priority="82" operator="greaterThan">
      <formula>0</formula>
    </cfRule>
  </conditionalFormatting>
  <conditionalFormatting sqref="R55">
    <cfRule type="cellIs" dxfId="0" priority="127" operator="lessThanOrEqual">
      <formula>0</formula>
    </cfRule>
    <cfRule type="cellIs" dxfId="0" priority="128" operator="greaterThan">
      <formula>0</formula>
    </cfRule>
    <cfRule type="cellIs" dxfId="0" priority="129" operator="lessThanOrEqual">
      <formula>0</formula>
    </cfRule>
    <cfRule type="cellIs" dxfId="0" priority="130" operator="greaterThan">
      <formula>0</formula>
    </cfRule>
  </conditionalFormatting>
  <conditionalFormatting sqref="C60">
    <cfRule type="cellIs" dxfId="0" priority="312" operator="greaterThan">
      <formula>0</formula>
    </cfRule>
    <cfRule type="cellIs" dxfId="0" priority="311" operator="lessThanOrEqual">
      <formula>0</formula>
    </cfRule>
    <cfRule type="cellIs" dxfId="0" priority="201" operator="lessThanOrEqual">
      <formula>0</formula>
    </cfRule>
    <cfRule type="cellIs" dxfId="0" priority="202" operator="greaterThan">
      <formula>0</formula>
    </cfRule>
  </conditionalFormatting>
  <conditionalFormatting sqref="D60">
    <cfRule type="cellIs" dxfId="0" priority="320" operator="greaterThan">
      <formula>0</formula>
    </cfRule>
    <cfRule type="cellIs" dxfId="0" priority="319" operator="lessThanOrEqual">
      <formula>0</formula>
    </cfRule>
    <cfRule type="cellIs" dxfId="0" priority="310" operator="greaterThan">
      <formula>0</formula>
    </cfRule>
    <cfRule type="cellIs" dxfId="0" priority="309" operator="lessThanOrEqual">
      <formula>0</formula>
    </cfRule>
    <cfRule type="cellIs" dxfId="0" priority="199" operator="lessThanOrEqual">
      <formula>0</formula>
    </cfRule>
    <cfRule type="cellIs" dxfId="0" priority="200" operator="greaterThan">
      <formula>0</formula>
    </cfRule>
  </conditionalFormatting>
  <conditionalFormatting sqref="H60:Q60">
    <cfRule type="cellIs" dxfId="0" priority="197" operator="lessThanOrEqual">
      <formula>0</formula>
    </cfRule>
    <cfRule type="cellIs" dxfId="0" priority="198" operator="greaterThan">
      <formula>0</formula>
    </cfRule>
  </conditionalFormatting>
  <conditionalFormatting sqref="C61">
    <cfRule type="cellIs" dxfId="0" priority="318" operator="greaterThan">
      <formula>0</formula>
    </cfRule>
    <cfRule type="cellIs" dxfId="0" priority="317" operator="lessThanOrEqual">
      <formula>0</formula>
    </cfRule>
  </conditionalFormatting>
  <conditionalFormatting sqref="D61">
    <cfRule type="cellIs" dxfId="0" priority="316" operator="greaterThan">
      <formula>0</formula>
    </cfRule>
    <cfRule type="cellIs" dxfId="0" priority="315" operator="lessThanOrEqual">
      <formula>0</formula>
    </cfRule>
  </conditionalFormatting>
  <conditionalFormatting sqref="H61:Q61">
    <cfRule type="cellIs" dxfId="0" priority="306" operator="greaterThan">
      <formula>0</formula>
    </cfRule>
    <cfRule type="cellIs" dxfId="0" priority="305" operator="lessThanOrEqual">
      <formula>0</formula>
    </cfRule>
    <cfRule type="cellIs" dxfId="0" priority="193" operator="lessThanOrEqual">
      <formula>0</formula>
    </cfRule>
    <cfRule type="cellIs" dxfId="0" priority="194" operator="greaterThan">
      <formula>0</formula>
    </cfRule>
    <cfRule type="cellIs" dxfId="0" priority="195" operator="lessThanOrEqual">
      <formula>0</formula>
    </cfRule>
    <cfRule type="cellIs" dxfId="0" priority="196" operator="greaterThan">
      <formula>0</formula>
    </cfRule>
  </conditionalFormatting>
  <conditionalFormatting sqref="H62:Q62">
    <cfRule type="cellIs" dxfId="0" priority="91" operator="lessThanOrEqual">
      <formula>0</formula>
    </cfRule>
    <cfRule type="cellIs" dxfId="0" priority="92" operator="greaterThan">
      <formula>0</formula>
    </cfRule>
    <cfRule type="cellIs" dxfId="0" priority="93" operator="lessThanOrEqual">
      <formula>0</formula>
    </cfRule>
    <cfRule type="cellIs" dxfId="0" priority="94" operator="greaterThan">
      <formula>0</formula>
    </cfRule>
    <cfRule type="cellIs" dxfId="0" priority="87" operator="lessThanOrEqual">
      <formula>0</formula>
    </cfRule>
    <cfRule type="cellIs" dxfId="0" priority="88" operator="greaterThan">
      <formula>0</formula>
    </cfRule>
    <cfRule type="cellIs" dxfId="0" priority="89" operator="lessThanOrEqual">
      <formula>0</formula>
    </cfRule>
    <cfRule type="cellIs" dxfId="0" priority="90" operator="greaterThan">
      <formula>0</formula>
    </cfRule>
  </conditionalFormatting>
  <conditionalFormatting sqref="R63">
    <cfRule type="cellIs" dxfId="0" priority="171" operator="lessThanOrEqual">
      <formula>0</formula>
    </cfRule>
    <cfRule type="cellIs" dxfId="0" priority="172" operator="greaterThan">
      <formula>0</formula>
    </cfRule>
  </conditionalFormatting>
  <conditionalFormatting sqref="C64:G64">
    <cfRule type="cellIs" dxfId="0" priority="179" operator="lessThanOrEqual">
      <formula>0</formula>
    </cfRule>
    <cfRule type="cellIs" dxfId="0" priority="180" operator="greaterThan">
      <formula>0</formula>
    </cfRule>
  </conditionalFormatting>
  <conditionalFormatting sqref="C65:E65">
    <cfRule type="cellIs" dxfId="0" priority="350" operator="greaterThan">
      <formula>0</formula>
    </cfRule>
    <cfRule type="cellIs" dxfId="0" priority="349" operator="lessThanOrEqual">
      <formula>0</formula>
    </cfRule>
    <cfRule type="cellIs" dxfId="0" priority="181" operator="lessThanOrEqual">
      <formula>0</formula>
    </cfRule>
    <cfRule type="cellIs" dxfId="0" priority="182" operator="greaterThan">
      <formula>0</formula>
    </cfRule>
  </conditionalFormatting>
  <conditionalFormatting sqref="F65:G65">
    <cfRule type="cellIs" dxfId="0" priority="163" operator="lessThanOrEqual">
      <formula>0</formula>
    </cfRule>
    <cfRule type="cellIs" dxfId="0" priority="164" operator="greaterThan">
      <formula>0</formula>
    </cfRule>
    <cfRule type="cellIs" dxfId="0" priority="165" operator="lessThanOrEqual">
      <formula>0</formula>
    </cfRule>
    <cfRule type="cellIs" dxfId="0" priority="166" operator="greaterThan">
      <formula>0</formula>
    </cfRule>
    <cfRule type="cellIs" dxfId="0" priority="159" operator="lessThanOrEqual">
      <formula>0</formula>
    </cfRule>
    <cfRule type="cellIs" dxfId="0" priority="160" operator="greaterThan">
      <formula>0</formula>
    </cfRule>
    <cfRule type="cellIs" dxfId="0" priority="161" operator="lessThanOrEqual">
      <formula>0</formula>
    </cfRule>
    <cfRule type="cellIs" dxfId="0" priority="162" operator="greaterThan">
      <formula>0</formula>
    </cfRule>
  </conditionalFormatting>
  <conditionalFormatting sqref="N65">
    <cfRule type="cellIs" dxfId="0" priority="139" operator="lessThanOrEqual">
      <formula>0</formula>
    </cfRule>
    <cfRule type="cellIs" dxfId="0" priority="140" operator="greaterThan">
      <formula>0</formula>
    </cfRule>
    <cfRule type="cellIs" dxfId="0" priority="141" operator="lessThanOrEqual">
      <formula>0</formula>
    </cfRule>
    <cfRule type="cellIs" dxfId="0" priority="142" operator="greaterThan">
      <formula>0</formula>
    </cfRule>
    <cfRule type="cellIs" dxfId="0" priority="135" operator="lessThanOrEqual">
      <formula>0</formula>
    </cfRule>
    <cfRule type="cellIs" dxfId="0" priority="136" operator="greaterThan">
      <formula>0</formula>
    </cfRule>
    <cfRule type="cellIs" dxfId="0" priority="137" operator="lessThanOrEqual">
      <formula>0</formula>
    </cfRule>
    <cfRule type="cellIs" dxfId="0" priority="138" operator="greaterThan">
      <formula>0</formula>
    </cfRule>
  </conditionalFormatting>
  <conditionalFormatting sqref="G66:Q66">
    <cfRule type="cellIs" dxfId="0" priority="99" operator="lessThanOrEqual">
      <formula>0</formula>
    </cfRule>
    <cfRule type="cellIs" dxfId="0" priority="100" operator="greaterThan">
      <formula>0</formula>
    </cfRule>
    <cfRule type="cellIs" dxfId="0" priority="101" operator="lessThanOrEqual">
      <formula>0</formula>
    </cfRule>
    <cfRule type="cellIs" dxfId="0" priority="102" operator="greaterThan">
      <formula>0</formula>
    </cfRule>
    <cfRule type="cellIs" dxfId="0" priority="95" operator="lessThanOrEqual">
      <formula>0</formula>
    </cfRule>
    <cfRule type="cellIs" dxfId="0" priority="96" operator="greaterThan">
      <formula>0</formula>
    </cfRule>
    <cfRule type="cellIs" dxfId="0" priority="97" operator="lessThanOrEqual">
      <formula>0</formula>
    </cfRule>
    <cfRule type="cellIs" dxfId="0" priority="98" operator="greaterThan">
      <formula>0</formula>
    </cfRule>
  </conditionalFormatting>
  <conditionalFormatting sqref="C68">
    <cfRule type="cellIs" dxfId="0" priority="344" operator="greaterThan">
      <formula>0</formula>
    </cfRule>
    <cfRule type="cellIs" dxfId="0" priority="343" operator="lessThanOrEqual">
      <formula>0</formula>
    </cfRule>
    <cfRule type="cellIs" dxfId="0" priority="191" operator="lessThanOrEqual">
      <formula>0</formula>
    </cfRule>
    <cfRule type="cellIs" dxfId="0" priority="192" operator="greaterThan">
      <formula>0</formula>
    </cfRule>
  </conditionalFormatting>
  <conditionalFormatting sqref="D68">
    <cfRule type="cellIs" dxfId="0" priority="364" operator="greaterThan">
      <formula>0</formula>
    </cfRule>
    <cfRule type="cellIs" dxfId="0" priority="363" operator="lessThanOrEqual">
      <formula>0</formula>
    </cfRule>
    <cfRule type="cellIs" dxfId="0" priority="342" operator="greaterThan">
      <formula>0</formula>
    </cfRule>
    <cfRule type="cellIs" dxfId="0" priority="341" operator="lessThanOrEqual">
      <formula>0</formula>
    </cfRule>
    <cfRule type="cellIs" dxfId="0" priority="189" operator="lessThanOrEqual">
      <formula>0</formula>
    </cfRule>
    <cfRule type="cellIs" dxfId="0" priority="190" operator="greaterThan">
      <formula>0</formula>
    </cfRule>
  </conditionalFormatting>
  <conditionalFormatting sqref="H68:Q68">
    <cfRule type="cellIs" dxfId="0" priority="187" operator="lessThanOrEqual">
      <formula>0</formula>
    </cfRule>
    <cfRule type="cellIs" dxfId="0" priority="188" operator="greaterThan">
      <formula>0</formula>
    </cfRule>
  </conditionalFormatting>
  <conditionalFormatting sqref="R68">
    <cfRule type="cellIs" dxfId="0" priority="300" operator="greaterThan">
      <formula>0</formula>
    </cfRule>
    <cfRule type="cellIs" dxfId="0" priority="299" operator="lessThanOrEqual">
      <formula>0</formula>
    </cfRule>
  </conditionalFormatting>
  <conditionalFormatting sqref="C69">
    <cfRule type="cellIs" dxfId="0" priority="362" operator="greaterThan">
      <formula>0</formula>
    </cfRule>
    <cfRule type="cellIs" dxfId="0" priority="361" operator="lessThanOrEqual">
      <formula>0</formula>
    </cfRule>
  </conditionalFormatting>
  <conditionalFormatting sqref="D69">
    <cfRule type="cellIs" dxfId="0" priority="360" operator="greaterThan">
      <formula>0</formula>
    </cfRule>
    <cfRule type="cellIs" dxfId="0" priority="359" operator="lessThanOrEqual">
      <formula>0</formula>
    </cfRule>
  </conditionalFormatting>
  <conditionalFormatting sqref="H69:Q69">
    <cfRule type="cellIs" dxfId="0" priority="338" operator="greaterThan">
      <formula>0</formula>
    </cfRule>
    <cfRule type="cellIs" dxfId="0" priority="337" operator="lessThanOrEqual">
      <formula>0</formula>
    </cfRule>
    <cfRule type="cellIs" dxfId="0" priority="183" operator="lessThanOrEqual">
      <formula>0</formula>
    </cfRule>
    <cfRule type="cellIs" dxfId="0" priority="184" operator="greaterThan">
      <formula>0</formula>
    </cfRule>
    <cfRule type="cellIs" dxfId="0" priority="185" operator="lessThanOrEqual">
      <formula>0</formula>
    </cfRule>
    <cfRule type="cellIs" dxfId="0" priority="186" operator="greaterThan">
      <formula>0</formula>
    </cfRule>
  </conditionalFormatting>
  <conditionalFormatting sqref="H70:Q70">
    <cfRule type="cellIs" dxfId="0" priority="107" operator="lessThanOrEqual">
      <formula>0</formula>
    </cfRule>
    <cfRule type="cellIs" dxfId="0" priority="108" operator="greaterThan">
      <formula>0</formula>
    </cfRule>
    <cfRule type="cellIs" dxfId="0" priority="109" operator="lessThanOrEqual">
      <formula>0</formula>
    </cfRule>
    <cfRule type="cellIs" dxfId="0" priority="110" operator="greaterThan">
      <formula>0</formula>
    </cfRule>
    <cfRule type="cellIs" dxfId="0" priority="103" operator="lessThanOrEqual">
      <formula>0</formula>
    </cfRule>
    <cfRule type="cellIs" dxfId="0" priority="104" operator="greaterThan">
      <formula>0</formula>
    </cfRule>
    <cfRule type="cellIs" dxfId="0" priority="105" operator="lessThanOrEqual">
      <formula>0</formula>
    </cfRule>
    <cfRule type="cellIs" dxfId="0" priority="106" operator="greaterThan">
      <formula>0</formula>
    </cfRule>
  </conditionalFormatting>
  <conditionalFormatting sqref="R30:R31">
    <cfRule type="cellIs" dxfId="0" priority="438" operator="greaterThan">
      <formula>0</formula>
    </cfRule>
    <cfRule type="cellIs" dxfId="0" priority="437" operator="lessThanOrEqual">
      <formula>0</formula>
    </cfRule>
  </conditionalFormatting>
  <conditionalFormatting sqref="R34:R35">
    <cfRule type="cellIs" dxfId="0" priority="434" operator="greaterThan">
      <formula>0</formula>
    </cfRule>
    <cfRule type="cellIs" dxfId="0" priority="433" operator="lessThanOrEqual">
      <formula>0</formula>
    </cfRule>
  </conditionalFormatting>
  <conditionalFormatting sqref="R38:R39">
    <cfRule type="cellIs" dxfId="0" priority="430" operator="greaterThan">
      <formula>0</formula>
    </cfRule>
    <cfRule type="cellIs" dxfId="0" priority="429" operator="lessThanOrEqual">
      <formula>0</formula>
    </cfRule>
  </conditionalFormatting>
  <conditionalFormatting sqref="R45:R47">
    <cfRule type="cellIs" dxfId="0" priority="400" operator="greaterThan">
      <formula>0</formula>
    </cfRule>
    <cfRule type="cellIs" dxfId="0" priority="399" operator="lessThanOrEqual">
      <formula>0</formula>
    </cfRule>
  </conditionalFormatting>
  <conditionalFormatting sqref="R49:R50">
    <cfRule type="cellIs" dxfId="0" priority="396" operator="greaterThan">
      <formula>0</formula>
    </cfRule>
    <cfRule type="cellIs" dxfId="0" priority="395" operator="lessThanOrEqual">
      <formula>0</formula>
    </cfRule>
  </conditionalFormatting>
  <conditionalFormatting sqref="R53:R54">
    <cfRule type="cellIs" dxfId="0" priority="390" operator="greaterThan">
      <formula>0</formula>
    </cfRule>
    <cfRule type="cellIs" dxfId="0" priority="389" operator="lessThanOrEqual">
      <formula>0</formula>
    </cfRule>
  </conditionalFormatting>
  <conditionalFormatting sqref="R68:R70">
    <cfRule type="cellIs" dxfId="0" priority="340" operator="greaterThan">
      <formula>0</formula>
    </cfRule>
    <cfRule type="cellIs" dxfId="0" priority="339" operator="lessThanOrEqual">
      <formula>0</formula>
    </cfRule>
  </conditionalFormatting>
  <conditionalFormatting sqref="X2:X3">
    <cfRule type="cellIs" dxfId="0" priority="556" operator="greaterThan">
      <formula>0</formula>
    </cfRule>
    <cfRule type="cellIs" dxfId="0" priority="555" operator="lessThanOrEqual">
      <formula>0</formula>
    </cfRule>
  </conditionalFormatting>
  <conditionalFormatting sqref="X4:X5">
    <cfRule type="cellIs" dxfId="0" priority="518" operator="greaterThan">
      <formula>0</formula>
    </cfRule>
    <cfRule type="cellIs" dxfId="0" priority="517" operator="lessThanOrEqual">
      <formula>0</formula>
    </cfRule>
  </conditionalFormatting>
  <conditionalFormatting sqref="X8:X9">
    <cfRule type="cellIs" dxfId="0" priority="510" operator="greaterThan">
      <formula>0</formula>
    </cfRule>
    <cfRule type="cellIs" dxfId="0" priority="509" operator="lessThanOrEqual">
      <formula>0</formula>
    </cfRule>
  </conditionalFormatting>
  <conditionalFormatting sqref="X12:X13">
    <cfRule type="cellIs" dxfId="0" priority="502" operator="greaterThan">
      <formula>0</formula>
    </cfRule>
    <cfRule type="cellIs" dxfId="0" priority="501" operator="lessThanOrEqual">
      <formula>0</formula>
    </cfRule>
  </conditionalFormatting>
  <conditionalFormatting sqref="X16:X17">
    <cfRule type="cellIs" dxfId="0" priority="494" operator="greaterThan">
      <formula>0</formula>
    </cfRule>
    <cfRule type="cellIs" dxfId="0" priority="493" operator="lessThanOrEqual">
      <formula>0</formula>
    </cfRule>
  </conditionalFormatting>
  <conditionalFormatting sqref="Y2:Y3">
    <cfRule type="cellIs" dxfId="0" priority="548" operator="greaterThan">
      <formula>0</formula>
    </cfRule>
    <cfRule type="cellIs" dxfId="0" priority="547" operator="lessThanOrEqual">
      <formula>0</formula>
    </cfRule>
  </conditionalFormatting>
  <conditionalFormatting sqref="Y4:Y5">
    <cfRule type="cellIs" dxfId="0" priority="516" operator="greaterThan">
      <formula>0</formula>
    </cfRule>
    <cfRule type="cellIs" dxfId="0" priority="515" operator="lessThanOrEqual">
      <formula>0</formula>
    </cfRule>
  </conditionalFormatting>
  <conditionalFormatting sqref="Y8:Y9">
    <cfRule type="cellIs" dxfId="0" priority="508" operator="greaterThan">
      <formula>0</formula>
    </cfRule>
    <cfRule type="cellIs" dxfId="0" priority="507" operator="lessThanOrEqual">
      <formula>0</formula>
    </cfRule>
  </conditionalFormatting>
  <conditionalFormatting sqref="Y12:Y13">
    <cfRule type="cellIs" dxfId="0" priority="500" operator="greaterThan">
      <formula>0</formula>
    </cfRule>
    <cfRule type="cellIs" dxfId="0" priority="499" operator="lessThanOrEqual">
      <formula>0</formula>
    </cfRule>
  </conditionalFormatting>
  <conditionalFormatting sqref="Y16:Y17">
    <cfRule type="cellIs" dxfId="0" priority="492" operator="greaterThan">
      <formula>0</formula>
    </cfRule>
    <cfRule type="cellIs" dxfId="0" priority="491" operator="lessThanOrEqual">
      <formula>0</formula>
    </cfRule>
  </conditionalFormatting>
  <conditionalFormatting sqref="$A1:$XFD1 B2:W3 A2:A4 A15:A16 Z2:XFD18 A7:A8 B19:XFD25 S26:XFD40 $A41:$XFD42 S43:XFD55 $A56:$XFD57 S58:XFD70 $A71:$XFD1048576 A19:A24 A29:A30 A33:A34 A11:A12 A37:A38">
    <cfRule type="cellIs" dxfId="0" priority="563" operator="lessThanOrEqual">
      <formula>0</formula>
    </cfRule>
    <cfRule type="cellIs" dxfId="0" priority="564" operator="greaterThan">
      <formula>0</formula>
    </cfRule>
  </conditionalFormatting>
  <conditionalFormatting sqref="B4:B6 B14:E14 B10:E10 B18:E18 B16 B17 B15:Y15 B7:Y7 B8 B9 B13 B11:Y11 B12">
    <cfRule type="cellIs" dxfId="0" priority="534" operator="greaterThan">
      <formula>0</formula>
    </cfRule>
    <cfRule type="cellIs" dxfId="0" priority="533" operator="lessThanOrEqual">
      <formula>0</formula>
    </cfRule>
  </conditionalFormatting>
  <conditionalFormatting sqref="C6:Y6 C4:W5">
    <cfRule type="cellIs" dxfId="0" priority="520" operator="greaterThan">
      <formula>0</formula>
    </cfRule>
    <cfRule type="cellIs" dxfId="0" priority="519" operator="lessThanOrEqual">
      <formula>0</formula>
    </cfRule>
  </conditionalFormatting>
  <conditionalFormatting sqref="C5:Y6 C4:E4">
    <cfRule type="cellIs" dxfId="0" priority="470" operator="greaterThan">
      <formula>0</formula>
    </cfRule>
    <cfRule type="cellIs" dxfId="0" priority="469" operator="lessThanOrEqual">
      <formula>0</formula>
    </cfRule>
  </conditionalFormatting>
  <conditionalFormatting sqref="C9:E9 C8:W8 W8:W10">
    <cfRule type="cellIs" dxfId="0" priority="514" operator="greaterThan">
      <formula>0</formula>
    </cfRule>
    <cfRule type="cellIs" dxfId="0" priority="513" operator="lessThanOrEqual">
      <formula>0</formula>
    </cfRule>
  </conditionalFormatting>
  <conditionalFormatting sqref="C8:E9 W8:W10">
    <cfRule type="cellIs" dxfId="0" priority="490" operator="greaterThan">
      <formula>0</formula>
    </cfRule>
    <cfRule type="cellIs" dxfId="0" priority="489" operator="lessThanOrEqual">
      <formula>0</formula>
    </cfRule>
  </conditionalFormatting>
  <conditionalFormatting sqref="C13:E13 C12:W12 W12:W14">
    <cfRule type="cellIs" dxfId="0" priority="506" operator="greaterThan">
      <formula>0</formula>
    </cfRule>
    <cfRule type="cellIs" dxfId="0" priority="505" operator="lessThanOrEqual">
      <formula>0</formula>
    </cfRule>
  </conditionalFormatting>
  <conditionalFormatting sqref="C17:E17 C16:W16 W16:W18">
    <cfRule type="cellIs" dxfId="0" priority="498" operator="greaterThan">
      <formula>0</formula>
    </cfRule>
    <cfRule type="cellIs" dxfId="0" priority="497" operator="lessThanOrEqual">
      <formula>0</formula>
    </cfRule>
  </conditionalFormatting>
  <conditionalFormatting sqref="C16:E17 W16:W18">
    <cfRule type="cellIs" dxfId="0" priority="468" operator="greaterThan">
      <formula>0</formula>
    </cfRule>
    <cfRule type="cellIs" dxfId="0" priority="467" operator="lessThanOrEqual">
      <formula>0</formula>
    </cfRule>
  </conditionalFormatting>
  <conditionalFormatting sqref="B26:B27 B29:R29 B30:B31 B33:R33 B34:B35 B37:R37 B38:B39 B32:G32 B36:G36 B40:G40 P32:Q32 Q36 Q40 B28:D28 Q28">
    <cfRule type="cellIs" dxfId="0" priority="452" operator="greaterThan">
      <formula>0</formula>
    </cfRule>
    <cfRule type="cellIs" dxfId="0" priority="451" operator="lessThanOrEqual">
      <formula>0</formula>
    </cfRule>
  </conditionalFormatting>
  <conditionalFormatting sqref="C26:R27">
    <cfRule type="cellIs" dxfId="0" priority="450" operator="greaterThan">
      <formula>0</formula>
    </cfRule>
    <cfRule type="cellIs" dxfId="0" priority="449" operator="lessThanOrEqual">
      <formula>0</formula>
    </cfRule>
  </conditionalFormatting>
  <conditionalFormatting sqref="C26:Q27">
    <cfRule type="cellIs" dxfId="0" priority="442" operator="greaterThan">
      <formula>0</formula>
    </cfRule>
    <cfRule type="cellIs" dxfId="0" priority="441" operator="lessThanOrEqual">
      <formula>0</formula>
    </cfRule>
  </conditionalFormatting>
  <conditionalFormatting sqref="C27:G27 Q27 I27:J27 L27">
    <cfRule type="cellIs" dxfId="0" priority="247" operator="lessThanOrEqual">
      <formula>0</formula>
    </cfRule>
    <cfRule type="cellIs" dxfId="0" priority="248" operator="greaterThan">
      <formula>0</formula>
    </cfRule>
  </conditionalFormatting>
  <conditionalFormatting sqref="C30:G31 P30:R31">
    <cfRule type="cellIs" dxfId="0" priority="448" operator="greaterThan">
      <formula>0</formula>
    </cfRule>
    <cfRule type="cellIs" dxfId="0" priority="447" operator="lessThanOrEqual">
      <formula>0</formula>
    </cfRule>
  </conditionalFormatting>
  <conditionalFormatting sqref="C30:G30 P30:Q30">
    <cfRule type="cellIs" dxfId="0" priority="243" operator="lessThanOrEqual">
      <formula>0</formula>
    </cfRule>
    <cfRule type="cellIs" dxfId="0" priority="244" operator="greaterThan">
      <formula>0</formula>
    </cfRule>
  </conditionalFormatting>
  <conditionalFormatting sqref="H30:O31">
    <cfRule type="cellIs" dxfId="0" priority="426" operator="greaterThan">
      <formula>0</formula>
    </cfRule>
    <cfRule type="cellIs" dxfId="0" priority="425" operator="lessThanOrEqual">
      <formula>0</formula>
    </cfRule>
    <cfRule type="cellIs" dxfId="0" priority="424" operator="greaterThan">
      <formula>0</formula>
    </cfRule>
    <cfRule type="cellIs" dxfId="0" priority="423" operator="lessThanOrEqual">
      <formula>0</formula>
    </cfRule>
  </conditionalFormatting>
  <conditionalFormatting sqref="C31:G31 P31:Q31">
    <cfRule type="cellIs" dxfId="0" priority="440" operator="greaterThan">
      <formula>0</formula>
    </cfRule>
    <cfRule type="cellIs" dxfId="0" priority="439" operator="lessThanOrEqual">
      <formula>0</formula>
    </cfRule>
    <cfRule type="cellIs" dxfId="0" priority="245" operator="lessThanOrEqual">
      <formula>0</formula>
    </cfRule>
    <cfRule type="cellIs" dxfId="0" priority="246" operator="greaterThan">
      <formula>0</formula>
    </cfRule>
  </conditionalFormatting>
  <conditionalFormatting sqref="I31:J31 L31">
    <cfRule type="cellIs" dxfId="0" priority="241" operator="lessThanOrEqual">
      <formula>0</formula>
    </cfRule>
    <cfRule type="cellIs" dxfId="0" priority="242" operator="greaterThan">
      <formula>0</formula>
    </cfRule>
  </conditionalFormatting>
  <conditionalFormatting sqref="C34:G35 Q34:R35 R37:R38">
    <cfRule type="cellIs" dxfId="0" priority="446" operator="greaterThan">
      <formula>0</formula>
    </cfRule>
    <cfRule type="cellIs" dxfId="0" priority="445" operator="lessThanOrEqual">
      <formula>0</formula>
    </cfRule>
  </conditionalFormatting>
  <conditionalFormatting sqref="C34:G34 Q34">
    <cfRule type="cellIs" dxfId="0" priority="237" operator="lessThanOrEqual">
      <formula>0</formula>
    </cfRule>
    <cfRule type="cellIs" dxfId="0" priority="238" operator="greaterThan">
      <formula>0</formula>
    </cfRule>
  </conditionalFormatting>
  <conditionalFormatting sqref="H34:P35">
    <cfRule type="cellIs" dxfId="0" priority="420" operator="greaterThan">
      <formula>0</formula>
    </cfRule>
    <cfRule type="cellIs" dxfId="0" priority="419" operator="lessThanOrEqual">
      <formula>0</formula>
    </cfRule>
    <cfRule type="cellIs" dxfId="0" priority="418" operator="greaterThan">
      <formula>0</formula>
    </cfRule>
    <cfRule type="cellIs" dxfId="0" priority="417" operator="lessThanOrEqual">
      <formula>0</formula>
    </cfRule>
  </conditionalFormatting>
  <conditionalFormatting sqref="C35:G35 Q35">
    <cfRule type="cellIs" dxfId="0" priority="436" operator="greaterThan">
      <formula>0</formula>
    </cfRule>
    <cfRule type="cellIs" dxfId="0" priority="435" operator="lessThanOrEqual">
      <formula>0</formula>
    </cfRule>
    <cfRule type="cellIs" dxfId="0" priority="239" operator="lessThanOrEqual">
      <formula>0</formula>
    </cfRule>
    <cfRule type="cellIs" dxfId="0" priority="240" operator="greaterThan">
      <formula>0</formula>
    </cfRule>
  </conditionalFormatting>
  <conditionalFormatting sqref="I35:J35 L35">
    <cfRule type="cellIs" dxfId="0" priority="235" operator="lessThanOrEqual">
      <formula>0</formula>
    </cfRule>
    <cfRule type="cellIs" dxfId="0" priority="236" operator="greaterThan">
      <formula>0</formula>
    </cfRule>
  </conditionalFormatting>
  <conditionalFormatting sqref="C38:G39 Q38:R39">
    <cfRule type="cellIs" dxfId="0" priority="444" operator="greaterThan">
      <formula>0</formula>
    </cfRule>
    <cfRule type="cellIs" dxfId="0" priority="443" operator="lessThanOrEqual">
      <formula>0</formula>
    </cfRule>
  </conditionalFormatting>
  <conditionalFormatting sqref="C38:G38 Q38">
    <cfRule type="cellIs" dxfId="0" priority="231" operator="lessThanOrEqual">
      <formula>0</formula>
    </cfRule>
    <cfRule type="cellIs" dxfId="0" priority="232" operator="greaterThan">
      <formula>0</formula>
    </cfRule>
  </conditionalFormatting>
  <conditionalFormatting sqref="H38:P39 H40:L40 O40:P40">
    <cfRule type="cellIs" dxfId="0" priority="414" operator="greaterThan">
      <formula>0</formula>
    </cfRule>
    <cfRule type="cellIs" dxfId="0" priority="413" operator="lessThanOrEqual">
      <formula>0</formula>
    </cfRule>
    <cfRule type="cellIs" dxfId="0" priority="412" operator="greaterThan">
      <formula>0</formula>
    </cfRule>
    <cfRule type="cellIs" dxfId="0" priority="411" operator="lessThanOrEqual">
      <formula>0</formula>
    </cfRule>
  </conditionalFormatting>
  <conditionalFormatting sqref="C39:G39 Q39">
    <cfRule type="cellIs" dxfId="0" priority="432" operator="greaterThan">
      <formula>0</formula>
    </cfRule>
    <cfRule type="cellIs" dxfId="0" priority="431" operator="lessThanOrEqual">
      <formula>0</formula>
    </cfRule>
    <cfRule type="cellIs" dxfId="0" priority="233" operator="lessThanOrEqual">
      <formula>0</formula>
    </cfRule>
    <cfRule type="cellIs" dxfId="0" priority="234" operator="greaterThan">
      <formula>0</formula>
    </cfRule>
  </conditionalFormatting>
  <conditionalFormatting sqref="I39:J39 L39">
    <cfRule type="cellIs" dxfId="0" priority="229" operator="lessThanOrEqual">
      <formula>0</formula>
    </cfRule>
    <cfRule type="cellIs" dxfId="0" priority="230" operator="greaterThan">
      <formula>0</formula>
    </cfRule>
  </conditionalFormatting>
  <conditionalFormatting sqref="I40:J40 L40">
    <cfRule type="cellIs" dxfId="0" priority="416" operator="greaterThan">
      <formula>0</formula>
    </cfRule>
    <cfRule type="cellIs" dxfId="0" priority="415" operator="lessThanOrEqual">
      <formula>0</formula>
    </cfRule>
  </conditionalFormatting>
  <conditionalFormatting sqref="B43:R44 B45:B46 B48:R48 B49:B50 B52:R52 B53:B54 A43 A48:A49 A52:A53 B47:G47 B51:G51 B55:G55 Q47">
    <cfRule type="cellIs" dxfId="0" priority="410" operator="greaterThan">
      <formula>0</formula>
    </cfRule>
    <cfRule type="cellIs" dxfId="0" priority="409" operator="lessThanOrEqual">
      <formula>0</formula>
    </cfRule>
  </conditionalFormatting>
  <conditionalFormatting sqref="C45:G46 Q45:R46 R47">
    <cfRule type="cellIs" dxfId="0" priority="408" operator="greaterThan">
      <formula>0</formula>
    </cfRule>
    <cfRule type="cellIs" dxfId="0" priority="407" operator="lessThanOrEqual">
      <formula>0</formula>
    </cfRule>
  </conditionalFormatting>
  <conditionalFormatting sqref="C45:G45 Q45">
    <cfRule type="cellIs" dxfId="0" priority="225" operator="lessThanOrEqual">
      <formula>0</formula>
    </cfRule>
    <cfRule type="cellIs" dxfId="0" priority="226" operator="greaterThan">
      <formula>0</formula>
    </cfRule>
  </conditionalFormatting>
  <conditionalFormatting sqref="H45:P46">
    <cfRule type="cellIs" dxfId="0" priority="384" operator="greaterThan">
      <formula>0</formula>
    </cfRule>
    <cfRule type="cellIs" dxfId="0" priority="383" operator="lessThanOrEqual">
      <formula>0</formula>
    </cfRule>
    <cfRule type="cellIs" dxfId="0" priority="382" operator="greaterThan">
      <formula>0</formula>
    </cfRule>
    <cfRule type="cellIs" dxfId="0" priority="381" operator="lessThanOrEqual">
      <formula>0</formula>
    </cfRule>
  </conditionalFormatting>
  <conditionalFormatting sqref="C46:G46 Q46">
    <cfRule type="cellIs" dxfId="0" priority="402" operator="greaterThan">
      <formula>0</formula>
    </cfRule>
    <cfRule type="cellIs" dxfId="0" priority="401" operator="lessThanOrEqual">
      <formula>0</formula>
    </cfRule>
    <cfRule type="cellIs" dxfId="0" priority="227" operator="lessThanOrEqual">
      <formula>0</formula>
    </cfRule>
    <cfRule type="cellIs" dxfId="0" priority="228" operator="greaterThan">
      <formula>0</formula>
    </cfRule>
  </conditionalFormatting>
  <conditionalFormatting sqref="I46:J46 L46">
    <cfRule type="cellIs" dxfId="0" priority="223" operator="lessThanOrEqual">
      <formula>0</formula>
    </cfRule>
    <cfRule type="cellIs" dxfId="0" priority="224" operator="greaterThan">
      <formula>0</formula>
    </cfRule>
  </conditionalFormatting>
  <conditionalFormatting sqref="C49:R50">
    <cfRule type="cellIs" dxfId="0" priority="406" operator="greaterThan">
      <formula>0</formula>
    </cfRule>
    <cfRule type="cellIs" dxfId="0" priority="405" operator="lessThanOrEqual">
      <formula>0</formula>
    </cfRule>
  </conditionalFormatting>
  <conditionalFormatting sqref="C49:G49 Q49">
    <cfRule type="cellIs" dxfId="0" priority="219" operator="lessThanOrEqual">
      <formula>0</formula>
    </cfRule>
    <cfRule type="cellIs" dxfId="0" priority="220" operator="greaterThan">
      <formula>0</formula>
    </cfRule>
  </conditionalFormatting>
  <conditionalFormatting sqref="C50:G50 Q50">
    <cfRule type="cellIs" dxfId="0" priority="398" operator="greaterThan">
      <formula>0</formula>
    </cfRule>
    <cfRule type="cellIs" dxfId="0" priority="397" operator="lessThanOrEqual">
      <formula>0</formula>
    </cfRule>
  </conditionalFormatting>
  <conditionalFormatting sqref="C53:R54">
    <cfRule type="cellIs" dxfId="0" priority="404" operator="greaterThan">
      <formula>0</formula>
    </cfRule>
    <cfRule type="cellIs" dxfId="0" priority="403" operator="lessThanOrEqual">
      <formula>0</formula>
    </cfRule>
  </conditionalFormatting>
  <conditionalFormatting sqref="B58:R59 B63:Q63 B64:B65 B67:R67 A58 A63:A64 A67:A68 B66:F66 C68:G70">
    <cfRule type="cellIs" dxfId="0" priority="372" operator="greaterThan">
      <formula>0</formula>
    </cfRule>
    <cfRule type="cellIs" dxfId="0" priority="371" operator="lessThanOrEqual">
      <formula>0</formula>
    </cfRule>
  </conditionalFormatting>
  <conditionalFormatting sqref="B60:B61 B62">
    <cfRule type="cellIs" dxfId="0" priority="322" operator="greaterThan">
      <formula>0</formula>
    </cfRule>
    <cfRule type="cellIs" dxfId="0" priority="321" operator="lessThanOrEqual">
      <formula>0</formula>
    </cfRule>
  </conditionalFormatting>
  <conditionalFormatting sqref="C60:G62">
    <cfRule type="cellIs" dxfId="0" priority="324" operator="greaterThan">
      <formula>0</formula>
    </cfRule>
    <cfRule type="cellIs" dxfId="0" priority="323" operator="lessThanOrEqual">
      <formula>0</formula>
    </cfRule>
  </conditionalFormatting>
  <conditionalFormatting sqref="F60:R61 R62 R64:R66">
    <cfRule type="cellIs" dxfId="0" priority="314" operator="greaterThan">
      <formula>0</formula>
    </cfRule>
    <cfRule type="cellIs" dxfId="0" priority="313" operator="lessThanOrEqual">
      <formula>0</formula>
    </cfRule>
  </conditionalFormatting>
  <conditionalFormatting sqref="R60:R62 R64:R66">
    <cfRule type="cellIs" dxfId="0" priority="308" operator="greaterThan">
      <formula>0</formula>
    </cfRule>
    <cfRule type="cellIs" dxfId="0" priority="307" operator="lessThanOrEqual">
      <formula>0</formula>
    </cfRule>
  </conditionalFormatting>
  <conditionalFormatting sqref="C65:E65 C64:G64">
    <cfRule type="cellIs" dxfId="0" priority="368" operator="greaterThan">
      <formula>0</formula>
    </cfRule>
    <cfRule type="cellIs" dxfId="0" priority="367" operator="lessThanOrEqual">
      <formula>0</formula>
    </cfRule>
  </conditionalFormatting>
  <conditionalFormatting sqref="H64:Q64 H65:M65 O65:Q65">
    <cfRule type="cellIs" dxfId="0" priority="169" operator="lessThanOrEqual">
      <formula>0</formula>
    </cfRule>
    <cfRule type="cellIs" dxfId="0" priority="170" operator="greaterThan">
      <formula>0</formula>
    </cfRule>
    <cfRule type="cellIs" dxfId="0" priority="167" operator="lessThanOrEqual">
      <formula>0</formula>
    </cfRule>
    <cfRule type="cellIs" dxfId="0" priority="168" operator="greaterThan">
      <formula>0</formula>
    </cfRule>
  </conditionalFormatting>
  <conditionalFormatting sqref="B68:B69 B70">
    <cfRule type="cellIs" dxfId="0" priority="366" operator="greaterThan">
      <formula>0</formula>
    </cfRule>
    <cfRule type="cellIs" dxfId="0" priority="365" operator="lessThanOrEqual">
      <formula>0</formula>
    </cfRule>
  </conditionalFormatting>
  <conditionalFormatting sqref="F68:R69 R68:R70">
    <cfRule type="cellIs" dxfId="0" priority="358" operator="greaterThan">
      <formula>0</formula>
    </cfRule>
    <cfRule type="cellIs" dxfId="0" priority="357" operator="lessThanOrEqual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C20" sqref="C20"/>
    </sheetView>
  </sheetViews>
  <sheetFormatPr defaultColWidth="9" defaultRowHeight="13.5" outlineLevelRow="5"/>
  <cols>
    <col min="1" max="1" width="9" style="5"/>
    <col min="2" max="2" width="13" style="5" customWidth="1"/>
    <col min="3" max="6" width="9" style="5"/>
    <col min="7" max="7" width="12.875" style="5" customWidth="1"/>
    <col min="8" max="11" width="9" style="5"/>
    <col min="12" max="12" width="10" style="5" customWidth="1"/>
    <col min="13" max="13" width="14.875" style="5" customWidth="1"/>
    <col min="14" max="16" width="9" style="5"/>
    <col min="17" max="17" width="10.375" style="5" customWidth="1"/>
    <col min="18" max="16384" width="9" style="5"/>
  </cols>
  <sheetData>
    <row r="1" ht="14.25" spans="1:17">
      <c r="A1" s="5" t="s">
        <v>67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5" t="s">
        <v>80</v>
      </c>
      <c r="O1" s="5" t="s">
        <v>81</v>
      </c>
      <c r="P1" s="5" t="s">
        <v>82</v>
      </c>
      <c r="Q1" s="5" t="s">
        <v>83</v>
      </c>
    </row>
    <row r="2" ht="20.1" customHeight="1" spans="1:17">
      <c r="A2" s="5" t="s">
        <v>84</v>
      </c>
      <c r="B2" s="6">
        <v>680</v>
      </c>
      <c r="C2" s="6">
        <v>2893</v>
      </c>
      <c r="D2" s="6">
        <v>1293</v>
      </c>
      <c r="E2" s="6">
        <v>1034</v>
      </c>
      <c r="F2" s="6">
        <v>6940</v>
      </c>
      <c r="G2" s="6">
        <v>5611459</v>
      </c>
      <c r="H2" s="6">
        <v>665</v>
      </c>
      <c r="I2" s="6">
        <v>2263</v>
      </c>
      <c r="J2" s="6">
        <v>4393155</v>
      </c>
      <c r="K2" s="6">
        <v>124</v>
      </c>
      <c r="L2" s="6">
        <v>28469604</v>
      </c>
      <c r="M2" s="7">
        <v>-12054816</v>
      </c>
      <c r="N2" s="6">
        <v>158020</v>
      </c>
      <c r="O2" s="6">
        <v>169081</v>
      </c>
      <c r="P2" s="6">
        <v>2920</v>
      </c>
      <c r="Q2" s="7">
        <v>-12384838</v>
      </c>
    </row>
    <row r="3" ht="20.1" customHeight="1" spans="1:17">
      <c r="A3" s="5" t="s">
        <v>85</v>
      </c>
      <c r="B3" s="6">
        <v>665</v>
      </c>
      <c r="C3" s="6">
        <v>2796</v>
      </c>
      <c r="D3" s="6">
        <v>1307</v>
      </c>
      <c r="E3" s="6">
        <v>1037</v>
      </c>
      <c r="F3" s="6">
        <v>7591</v>
      </c>
      <c r="G3" s="6">
        <v>4645328</v>
      </c>
      <c r="H3" s="6">
        <v>687</v>
      </c>
      <c r="I3" s="6">
        <v>2570</v>
      </c>
      <c r="J3" s="6">
        <v>7219355</v>
      </c>
      <c r="K3" s="6">
        <v>161</v>
      </c>
      <c r="L3" s="6">
        <v>39176108</v>
      </c>
      <c r="M3" s="6">
        <v>900978</v>
      </c>
      <c r="N3" s="6">
        <v>196079</v>
      </c>
      <c r="O3" s="6">
        <v>101922</v>
      </c>
      <c r="P3" s="6">
        <v>3486</v>
      </c>
      <c r="Q3" s="6">
        <v>599491</v>
      </c>
    </row>
    <row r="4" s="4" customFormat="1" ht="20.1" customHeight="1" spans="1:17">
      <c r="A4" s="4" t="s">
        <v>86</v>
      </c>
      <c r="B4" s="4">
        <f t="shared" ref="B4:Q4" si="0">(B3-B2)/B2</f>
        <v>-0.0220588235294118</v>
      </c>
      <c r="C4" s="4">
        <f t="shared" si="0"/>
        <v>-0.0335292084341514</v>
      </c>
      <c r="D4" s="4">
        <f t="shared" si="0"/>
        <v>0.0108275328692962</v>
      </c>
      <c r="E4" s="4">
        <f t="shared" si="0"/>
        <v>0.00290135396518375</v>
      </c>
      <c r="F4" s="4">
        <f t="shared" si="0"/>
        <v>0.0938040345821326</v>
      </c>
      <c r="G4" s="4">
        <f t="shared" si="0"/>
        <v>-0.172171087768796</v>
      </c>
      <c r="H4" s="4">
        <f t="shared" si="0"/>
        <v>0.0330827067669173</v>
      </c>
      <c r="I4" s="4">
        <f t="shared" si="0"/>
        <v>0.135660627485639</v>
      </c>
      <c r="J4" s="4">
        <f t="shared" si="0"/>
        <v>0.643318981460932</v>
      </c>
      <c r="K4" s="4">
        <f t="shared" si="0"/>
        <v>0.298387096774194</v>
      </c>
      <c r="L4" s="4">
        <f t="shared" si="0"/>
        <v>0.376067893322296</v>
      </c>
      <c r="M4" s="4">
        <f t="shared" si="0"/>
        <v>-1.0747400872813</v>
      </c>
      <c r="N4" s="4">
        <f t="shared" si="0"/>
        <v>0.240849259587394</v>
      </c>
      <c r="O4" s="4">
        <f t="shared" si="0"/>
        <v>-0.397200158503912</v>
      </c>
      <c r="P4" s="4">
        <f t="shared" si="0"/>
        <v>0.193835616438356</v>
      </c>
      <c r="Q4" s="4">
        <f t="shared" si="0"/>
        <v>-1.04840523549844</v>
      </c>
    </row>
    <row r="5" spans="7:12">
      <c r="G5" s="5">
        <f>G3/E3</f>
        <v>4479.58341369335</v>
      </c>
      <c r="L5" s="5">
        <f>L3/D3</f>
        <v>29974.0688599847</v>
      </c>
    </row>
    <row r="6" spans="12:12">
      <c r="L6" s="5">
        <f>L3/G3</f>
        <v>8.43344280533043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workbookViewId="0">
      <selection activeCell="S12" sqref="S12"/>
    </sheetView>
  </sheetViews>
  <sheetFormatPr defaultColWidth="9" defaultRowHeight="13.5"/>
  <sheetData>
    <row r="1" s="1" customFormat="1" ht="14.25" spans="1:10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79</v>
      </c>
      <c r="G1" s="1" t="s">
        <v>78</v>
      </c>
      <c r="H1" s="1" t="s">
        <v>92</v>
      </c>
      <c r="I1" s="1" t="s">
        <v>81</v>
      </c>
      <c r="J1" s="1" t="s">
        <v>93</v>
      </c>
    </row>
    <row r="2" ht="24.75" spans="1:10">
      <c r="A2" s="2" t="s">
        <v>94</v>
      </c>
      <c r="B2" s="2">
        <v>6279</v>
      </c>
      <c r="C2" s="2">
        <v>1971719</v>
      </c>
      <c r="D2" s="2">
        <v>0</v>
      </c>
      <c r="E2" s="2">
        <v>1805562.75</v>
      </c>
      <c r="F2" s="2">
        <v>-13565.75</v>
      </c>
      <c r="G2" s="2">
        <v>1791997</v>
      </c>
      <c r="H2" s="2">
        <v>-15683.0835</v>
      </c>
      <c r="I2" s="2">
        <v>2103.35</v>
      </c>
      <c r="J2">
        <v>1</v>
      </c>
    </row>
    <row r="3" ht="14.25" spans="1:10">
      <c r="A3" s="2" t="s">
        <v>95</v>
      </c>
      <c r="B3" s="2">
        <v>6323</v>
      </c>
      <c r="C3" s="2">
        <v>1471887</v>
      </c>
      <c r="D3" s="2">
        <v>0</v>
      </c>
      <c r="E3" s="2">
        <v>1438618.5</v>
      </c>
      <c r="F3" s="2">
        <v>271.5</v>
      </c>
      <c r="G3" s="2">
        <v>1438890</v>
      </c>
      <c r="H3" s="2">
        <v>-5350.444</v>
      </c>
      <c r="I3" s="2">
        <v>5621.86</v>
      </c>
      <c r="J3">
        <v>1</v>
      </c>
    </row>
    <row r="4" ht="14.25" spans="1:10">
      <c r="A4" s="2" t="s">
        <v>96</v>
      </c>
      <c r="B4" s="2">
        <v>6</v>
      </c>
      <c r="C4" s="2">
        <v>55</v>
      </c>
      <c r="D4" s="2">
        <v>0</v>
      </c>
      <c r="E4" s="2">
        <v>58.5</v>
      </c>
      <c r="F4" s="2">
        <v>-3.5</v>
      </c>
      <c r="G4" s="2">
        <v>55</v>
      </c>
      <c r="H4" s="2">
        <v>-3.72</v>
      </c>
      <c r="I4" s="2">
        <v>0.22</v>
      </c>
      <c r="J4">
        <v>1</v>
      </c>
    </row>
    <row r="5" ht="24.75" spans="1:10">
      <c r="A5" s="2" t="s">
        <v>97</v>
      </c>
      <c r="B5" s="2">
        <v>6091</v>
      </c>
      <c r="C5" s="2">
        <v>2511384</v>
      </c>
      <c r="D5" s="2">
        <v>10</v>
      </c>
      <c r="E5" s="2">
        <v>2065190.55</v>
      </c>
      <c r="F5" s="2">
        <v>196845.45</v>
      </c>
      <c r="G5" s="2">
        <v>2262036</v>
      </c>
      <c r="H5" s="2">
        <v>191892.232</v>
      </c>
      <c r="I5" s="2">
        <v>4947.43</v>
      </c>
      <c r="J5">
        <v>1</v>
      </c>
    </row>
    <row r="6" ht="24.75" spans="1:10">
      <c r="A6" s="2" t="s">
        <v>98</v>
      </c>
      <c r="B6" s="2">
        <v>5425</v>
      </c>
      <c r="C6" s="2">
        <v>1346370</v>
      </c>
      <c r="D6" s="2">
        <v>0</v>
      </c>
      <c r="E6" s="2">
        <v>1258884.6</v>
      </c>
      <c r="F6" s="2">
        <v>-15726.6</v>
      </c>
      <c r="G6" s="2">
        <v>1243158</v>
      </c>
      <c r="H6" s="2">
        <v>-20674.573</v>
      </c>
      <c r="I6" s="2">
        <v>4941.13</v>
      </c>
      <c r="J6">
        <v>1</v>
      </c>
    </row>
    <row r="7" ht="24.75" spans="1:10">
      <c r="A7" s="2" t="s">
        <v>99</v>
      </c>
      <c r="B7" s="2">
        <v>5345</v>
      </c>
      <c r="C7" s="2">
        <v>1342491</v>
      </c>
      <c r="D7" s="2">
        <v>10</v>
      </c>
      <c r="E7" s="2">
        <v>1211118.15</v>
      </c>
      <c r="F7" s="2">
        <v>-4956.15</v>
      </c>
      <c r="G7" s="2">
        <v>1206162</v>
      </c>
      <c r="H7" s="2">
        <v>-9772.5355</v>
      </c>
      <c r="I7" s="2">
        <v>4803.41</v>
      </c>
      <c r="J7">
        <v>1</v>
      </c>
    </row>
    <row r="8" ht="24.75" spans="1:10">
      <c r="A8" s="2" t="s">
        <v>100</v>
      </c>
      <c r="B8" s="2">
        <v>5149</v>
      </c>
      <c r="C8" s="2">
        <v>2312796</v>
      </c>
      <c r="D8" s="2">
        <v>0</v>
      </c>
      <c r="E8" s="2">
        <v>1992122.4</v>
      </c>
      <c r="F8" s="2">
        <v>91393.6</v>
      </c>
      <c r="G8" s="2">
        <v>2083516</v>
      </c>
      <c r="H8" s="2">
        <v>87027.8785</v>
      </c>
      <c r="I8" s="2">
        <v>4351.06</v>
      </c>
      <c r="J8">
        <v>1</v>
      </c>
    </row>
    <row r="9" ht="24" spans="1:10">
      <c r="A9" s="2" t="s">
        <v>101</v>
      </c>
      <c r="B9" s="2">
        <v>18731</v>
      </c>
      <c r="C9" s="2">
        <v>3141625</v>
      </c>
      <c r="D9" s="2">
        <v>0</v>
      </c>
      <c r="E9" s="2">
        <v>2584599.3</v>
      </c>
      <c r="F9" s="2">
        <v>263307.7</v>
      </c>
      <c r="G9" s="2">
        <v>2847907</v>
      </c>
      <c r="H9" s="2">
        <v>253142.1205</v>
      </c>
      <c r="I9" s="2">
        <v>10013.78</v>
      </c>
      <c r="J9">
        <v>1</v>
      </c>
    </row>
    <row r="10" ht="24.75" spans="1:10">
      <c r="A10" s="2" t="s">
        <v>102</v>
      </c>
      <c r="B10" s="2">
        <v>5480</v>
      </c>
      <c r="C10" s="2">
        <v>1278836</v>
      </c>
      <c r="D10" s="2">
        <v>25</v>
      </c>
      <c r="E10" s="2">
        <v>1166790.25</v>
      </c>
      <c r="F10" s="2">
        <v>17270.75</v>
      </c>
      <c r="G10" s="2">
        <v>1184061</v>
      </c>
      <c r="H10" s="2">
        <v>14148.1445</v>
      </c>
      <c r="I10" s="2">
        <v>3118.89</v>
      </c>
      <c r="J10">
        <v>1</v>
      </c>
    </row>
    <row r="11" ht="24.75" spans="1:10">
      <c r="A11" s="2" t="s">
        <v>103</v>
      </c>
      <c r="B11" s="2">
        <v>6395</v>
      </c>
      <c r="C11" s="2">
        <v>2097858</v>
      </c>
      <c r="D11" s="2">
        <v>0</v>
      </c>
      <c r="E11" s="2">
        <v>1857252.2</v>
      </c>
      <c r="F11" s="2">
        <v>93343.8</v>
      </c>
      <c r="G11" s="2">
        <v>1950596</v>
      </c>
      <c r="H11" s="2">
        <v>88376.1385</v>
      </c>
      <c r="I11" s="2">
        <v>4958.48</v>
      </c>
      <c r="J11">
        <v>1</v>
      </c>
    </row>
    <row r="12" ht="24.75" spans="1:10">
      <c r="A12" s="2" t="s">
        <v>104</v>
      </c>
      <c r="B12" s="2">
        <v>5880</v>
      </c>
      <c r="C12" s="2">
        <v>1568523</v>
      </c>
      <c r="D12" s="2">
        <v>0</v>
      </c>
      <c r="E12" s="2">
        <v>1378343.1</v>
      </c>
      <c r="F12" s="2">
        <v>35790.9</v>
      </c>
      <c r="G12" s="2">
        <v>1414134</v>
      </c>
      <c r="H12" s="2">
        <v>32462.538</v>
      </c>
      <c r="I12" s="2">
        <v>3323.31</v>
      </c>
      <c r="J12">
        <v>1</v>
      </c>
    </row>
    <row r="13" ht="24.75" spans="1:10">
      <c r="A13" s="2" t="s">
        <v>105</v>
      </c>
      <c r="B13" s="2">
        <v>5955</v>
      </c>
      <c r="C13" s="2">
        <v>1281115</v>
      </c>
      <c r="D13" s="2">
        <v>0</v>
      </c>
      <c r="E13" s="2">
        <v>1215072.3</v>
      </c>
      <c r="F13" s="2">
        <v>-55062.3</v>
      </c>
      <c r="G13" s="2">
        <v>1160010</v>
      </c>
      <c r="H13" s="2">
        <v>-59680.6125</v>
      </c>
      <c r="I13" s="2">
        <v>4613.37</v>
      </c>
      <c r="J13">
        <v>1</v>
      </c>
    </row>
    <row r="14" ht="14.25" spans="1:10">
      <c r="A14" s="2" t="s">
        <v>106</v>
      </c>
      <c r="B14" s="2">
        <v>28268</v>
      </c>
      <c r="C14" s="2">
        <v>687922</v>
      </c>
      <c r="D14" s="2">
        <v>4005</v>
      </c>
      <c r="E14" s="2">
        <v>657480.62</v>
      </c>
      <c r="F14" s="2">
        <v>30541.38</v>
      </c>
      <c r="G14" s="2">
        <v>688022</v>
      </c>
      <c r="H14" s="2">
        <v>26801.1297</v>
      </c>
      <c r="I14" s="2">
        <v>3703.49</v>
      </c>
      <c r="J14">
        <v>2</v>
      </c>
    </row>
    <row r="15" ht="14.25" spans="1:10">
      <c r="A15" s="2" t="s">
        <v>107</v>
      </c>
      <c r="B15" s="2">
        <v>4877</v>
      </c>
      <c r="C15" s="2">
        <v>113304</v>
      </c>
      <c r="D15" s="2">
        <v>192</v>
      </c>
      <c r="E15" s="2">
        <v>112162.14</v>
      </c>
      <c r="F15" s="2">
        <v>1141.86</v>
      </c>
      <c r="G15" s="2">
        <v>113304</v>
      </c>
      <c r="H15" s="2">
        <v>828.923</v>
      </c>
      <c r="I15" s="2">
        <v>312.94</v>
      </c>
      <c r="J15">
        <v>2</v>
      </c>
    </row>
    <row r="16" ht="14.25" spans="1:10">
      <c r="A16" s="2" t="s">
        <v>108</v>
      </c>
      <c r="B16" s="2">
        <v>3120</v>
      </c>
      <c r="C16" s="2">
        <v>416542</v>
      </c>
      <c r="D16" s="2">
        <v>3131</v>
      </c>
      <c r="E16" s="2">
        <v>404633.05</v>
      </c>
      <c r="F16" s="2">
        <v>11908.95</v>
      </c>
      <c r="G16" s="2">
        <v>416542</v>
      </c>
      <c r="H16" s="2">
        <v>11494.547</v>
      </c>
      <c r="I16" s="2">
        <v>414.4</v>
      </c>
      <c r="J16">
        <v>2</v>
      </c>
    </row>
    <row r="17" ht="14.25" spans="1:10">
      <c r="A17" s="2" t="s">
        <v>109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>
        <v>2</v>
      </c>
    </row>
    <row r="18" ht="14.25" spans="1:10">
      <c r="A18" s="2" t="s">
        <v>110</v>
      </c>
      <c r="B18" s="2">
        <v>26648</v>
      </c>
      <c r="C18" s="2">
        <v>2360995</v>
      </c>
      <c r="D18" s="2">
        <v>4903</v>
      </c>
      <c r="E18" s="2">
        <v>2268380.86</v>
      </c>
      <c r="F18" s="2">
        <v>92614.14</v>
      </c>
      <c r="G18" s="2">
        <v>2360995</v>
      </c>
      <c r="H18" s="2">
        <v>78596.5915</v>
      </c>
      <c r="I18" s="2">
        <v>13714.55</v>
      </c>
      <c r="J18">
        <v>2</v>
      </c>
    </row>
    <row r="19" ht="14.25" spans="1:10">
      <c r="A19" s="2" t="s">
        <v>111</v>
      </c>
      <c r="B19" s="2">
        <v>22162</v>
      </c>
      <c r="C19" s="2">
        <v>1031142</v>
      </c>
      <c r="D19" s="2">
        <v>7292</v>
      </c>
      <c r="E19" s="2">
        <v>1071500.49</v>
      </c>
      <c r="F19" s="2">
        <v>-40358.49</v>
      </c>
      <c r="G19" s="2">
        <v>1031142</v>
      </c>
      <c r="H19" s="2">
        <v>-52239.3854</v>
      </c>
      <c r="I19" s="2">
        <v>11157.28</v>
      </c>
      <c r="J19">
        <v>2</v>
      </c>
    </row>
    <row r="20" ht="14.25" spans="1:10">
      <c r="A20" s="2" t="s">
        <v>112</v>
      </c>
      <c r="B20" s="2">
        <v>71</v>
      </c>
      <c r="C20" s="2">
        <v>276</v>
      </c>
      <c r="D20" s="2">
        <v>0</v>
      </c>
      <c r="E20" s="2">
        <v>585.6</v>
      </c>
      <c r="F20" s="2">
        <v>-309.6</v>
      </c>
      <c r="G20" s="2">
        <v>276</v>
      </c>
      <c r="H20" s="2">
        <v>-309.6</v>
      </c>
      <c r="I20" s="2">
        <v>0</v>
      </c>
      <c r="J20">
        <v>2</v>
      </c>
    </row>
    <row r="21" ht="14.25" spans="1:10">
      <c r="A21" s="2" t="s">
        <v>113</v>
      </c>
      <c r="B21" s="2">
        <v>32505</v>
      </c>
      <c r="C21" s="2">
        <v>485253</v>
      </c>
      <c r="D21" s="2">
        <v>4274</v>
      </c>
      <c r="E21" s="2">
        <v>431905.53</v>
      </c>
      <c r="F21" s="2">
        <v>53347.47</v>
      </c>
      <c r="G21" s="2">
        <v>485253</v>
      </c>
      <c r="H21" s="2">
        <v>49728.1879</v>
      </c>
      <c r="I21" s="2">
        <v>3484.25</v>
      </c>
      <c r="J21">
        <v>2</v>
      </c>
    </row>
    <row r="22" ht="14.25" spans="1:10">
      <c r="A22" s="2" t="s">
        <v>114</v>
      </c>
      <c r="B22" s="2">
        <v>43886</v>
      </c>
      <c r="C22" s="2">
        <v>1595995</v>
      </c>
      <c r="D22" s="2">
        <v>21969</v>
      </c>
      <c r="E22" s="2">
        <v>1861634.03</v>
      </c>
      <c r="F22" s="2">
        <v>-265752.03</v>
      </c>
      <c r="G22" s="2">
        <v>1595882</v>
      </c>
      <c r="H22" s="2">
        <v>-265793.93</v>
      </c>
      <c r="I22" s="2">
        <v>41.9</v>
      </c>
      <c r="J22">
        <v>2</v>
      </c>
    </row>
    <row r="23" ht="14.25" spans="1:10">
      <c r="A23" s="2" t="s">
        <v>115</v>
      </c>
      <c r="B23" s="2">
        <v>1453</v>
      </c>
      <c r="C23" s="2">
        <v>11901</v>
      </c>
      <c r="D23" s="2">
        <v>1556</v>
      </c>
      <c r="E23" s="2">
        <v>14597.66</v>
      </c>
      <c r="F23" s="2">
        <v>-2696.66</v>
      </c>
      <c r="G23" s="2">
        <v>11901</v>
      </c>
      <c r="H23" s="2">
        <v>-2730.848</v>
      </c>
      <c r="I23" s="2">
        <v>34.19</v>
      </c>
      <c r="J23">
        <v>2</v>
      </c>
    </row>
    <row r="24" ht="24" spans="1:10">
      <c r="A24" s="2" t="s">
        <v>116</v>
      </c>
      <c r="B24" s="2">
        <v>29685</v>
      </c>
      <c r="C24" s="2">
        <v>249589</v>
      </c>
      <c r="D24" s="2">
        <v>3462</v>
      </c>
      <c r="E24" s="2">
        <v>240783.67</v>
      </c>
      <c r="F24" s="2">
        <v>8827.33</v>
      </c>
      <c r="G24" s="2">
        <v>249611</v>
      </c>
      <c r="H24" s="2">
        <v>8820.63</v>
      </c>
      <c r="I24" s="2">
        <v>6.7</v>
      </c>
      <c r="J24">
        <v>2</v>
      </c>
    </row>
    <row r="25" ht="24" spans="1:10">
      <c r="A25" s="2" t="s">
        <v>117</v>
      </c>
      <c r="B25" s="2">
        <v>24215</v>
      </c>
      <c r="C25" s="2">
        <v>1036602</v>
      </c>
      <c r="D25" s="2">
        <v>922</v>
      </c>
      <c r="E25" s="2">
        <v>1047722</v>
      </c>
      <c r="F25" s="2">
        <v>-11120</v>
      </c>
      <c r="G25" s="2">
        <v>1036602</v>
      </c>
      <c r="H25" s="2">
        <v>-13524.479</v>
      </c>
      <c r="I25" s="2">
        <v>2404.48</v>
      </c>
      <c r="J25">
        <v>2</v>
      </c>
    </row>
    <row r="26" ht="14.25" spans="1:10">
      <c r="A26" s="2" t="s">
        <v>118</v>
      </c>
      <c r="B26" s="2">
        <v>218615</v>
      </c>
      <c r="C26" s="2">
        <v>7060089</v>
      </c>
      <c r="D26" s="2">
        <v>48605</v>
      </c>
      <c r="E26" s="2">
        <v>6884459.67</v>
      </c>
      <c r="F26" s="2">
        <v>178978.33</v>
      </c>
      <c r="G26" s="2">
        <v>7063438</v>
      </c>
      <c r="H26" s="2">
        <v>123035.4047</v>
      </c>
      <c r="I26" s="2">
        <v>52435.54</v>
      </c>
      <c r="J26">
        <v>2</v>
      </c>
    </row>
    <row r="27" ht="14.25" spans="1:10">
      <c r="A27" s="2" t="s">
        <v>119</v>
      </c>
      <c r="B27" s="2">
        <v>5078</v>
      </c>
      <c r="C27" s="2">
        <v>302878</v>
      </c>
      <c r="D27" s="2">
        <v>1120</v>
      </c>
      <c r="E27" s="2">
        <v>232898.28</v>
      </c>
      <c r="F27" s="2">
        <v>69717.72</v>
      </c>
      <c r="G27" s="2">
        <v>302616</v>
      </c>
      <c r="H27" s="2">
        <v>69202.62</v>
      </c>
      <c r="I27" s="2">
        <v>515.1</v>
      </c>
      <c r="J27">
        <v>2</v>
      </c>
    </row>
    <row r="28" ht="24" spans="1:10">
      <c r="A28" s="2" t="s">
        <v>120</v>
      </c>
      <c r="B28" s="2">
        <v>110433</v>
      </c>
      <c r="C28" s="2">
        <v>1374655</v>
      </c>
      <c r="D28" s="2">
        <v>3223</v>
      </c>
      <c r="E28" s="2">
        <v>1335028.8</v>
      </c>
      <c r="F28" s="2">
        <v>39552.2</v>
      </c>
      <c r="G28" s="2">
        <v>1374581</v>
      </c>
      <c r="H28" s="2">
        <v>39552.2</v>
      </c>
      <c r="I28" s="2">
        <v>0</v>
      </c>
      <c r="J28">
        <v>2</v>
      </c>
    </row>
    <row r="29" ht="14.25" spans="1:10">
      <c r="A29" s="2" t="s">
        <v>121</v>
      </c>
      <c r="B29" s="2">
        <v>3021</v>
      </c>
      <c r="C29" s="2">
        <v>26933</v>
      </c>
      <c r="D29" s="2">
        <v>930</v>
      </c>
      <c r="E29" s="2">
        <v>22886.69</v>
      </c>
      <c r="F29" s="2">
        <v>4046.31</v>
      </c>
      <c r="G29" s="2">
        <v>26933</v>
      </c>
      <c r="H29" s="2">
        <v>3971.676</v>
      </c>
      <c r="I29" s="2">
        <v>74.63</v>
      </c>
      <c r="J29">
        <v>2</v>
      </c>
    </row>
    <row r="30" ht="14.25" spans="1:10">
      <c r="A30" s="2" t="s">
        <v>122</v>
      </c>
      <c r="B30" s="2">
        <v>3653</v>
      </c>
      <c r="C30" s="2">
        <v>293026</v>
      </c>
      <c r="D30" s="2">
        <v>5322</v>
      </c>
      <c r="E30" s="2">
        <v>457896.6</v>
      </c>
      <c r="F30" s="2">
        <v>-164870.6</v>
      </c>
      <c r="G30" s="2">
        <v>293026</v>
      </c>
      <c r="H30" s="2">
        <v>-164870.6</v>
      </c>
      <c r="I30" s="2">
        <v>0</v>
      </c>
      <c r="J30">
        <v>2</v>
      </c>
    </row>
    <row r="31" ht="14.25" spans="1:10">
      <c r="A31" s="2" t="s">
        <v>123</v>
      </c>
      <c r="B31" s="2">
        <v>212267</v>
      </c>
      <c r="C31" s="2">
        <v>8296230</v>
      </c>
      <c r="D31" s="2">
        <v>7499</v>
      </c>
      <c r="E31" s="2">
        <v>8171257.72</v>
      </c>
      <c r="F31" s="2">
        <v>124980.28</v>
      </c>
      <c r="G31" s="2">
        <v>8296238</v>
      </c>
      <c r="H31" s="2">
        <v>120259.9956</v>
      </c>
      <c r="I31" s="2">
        <v>4650.7</v>
      </c>
      <c r="J31">
        <v>2</v>
      </c>
    </row>
    <row r="32" ht="24" spans="1:10">
      <c r="A32" s="2" t="s">
        <v>124</v>
      </c>
      <c r="B32" s="2">
        <v>46046</v>
      </c>
      <c r="C32" s="2">
        <v>476822</v>
      </c>
      <c r="D32" s="2">
        <v>6891</v>
      </c>
      <c r="E32" s="2">
        <v>460101.38</v>
      </c>
      <c r="F32" s="2">
        <v>16720.62</v>
      </c>
      <c r="G32" s="2">
        <v>476822</v>
      </c>
      <c r="H32" s="2">
        <v>16715.22</v>
      </c>
      <c r="I32" s="2">
        <v>5.4</v>
      </c>
      <c r="J32">
        <v>2</v>
      </c>
    </row>
    <row r="33" ht="14.25" spans="1:10">
      <c r="A33" s="2" t="s">
        <v>125</v>
      </c>
      <c r="B33" s="2">
        <v>159088</v>
      </c>
      <c r="C33" s="2">
        <v>4755550</v>
      </c>
      <c r="D33" s="2">
        <v>14264</v>
      </c>
      <c r="E33" s="2">
        <v>4650703.8</v>
      </c>
      <c r="F33" s="2">
        <v>106585.2</v>
      </c>
      <c r="G33" s="2">
        <v>4757289</v>
      </c>
      <c r="H33" s="2">
        <v>78226.5944</v>
      </c>
      <c r="I33" s="2">
        <v>27951.12</v>
      </c>
      <c r="J33">
        <v>2</v>
      </c>
    </row>
    <row r="34" ht="14.25" spans="1:10">
      <c r="A34" s="3" t="s">
        <v>126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M12" sqref="M12:N12"/>
    </sheetView>
  </sheetViews>
  <sheetFormatPr defaultColWidth="9" defaultRowHeight="13.5"/>
  <sheetData>
    <row r="1" s="1" customFormat="1" ht="14.25" spans="1:9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79</v>
      </c>
      <c r="G1" s="1" t="s">
        <v>78</v>
      </c>
      <c r="H1" s="1" t="s">
        <v>92</v>
      </c>
      <c r="I1" s="1" t="s">
        <v>81</v>
      </c>
    </row>
    <row r="2" ht="24.75" spans="1:9">
      <c r="A2" s="2" t="s">
        <v>94</v>
      </c>
      <c r="B2" s="2">
        <v>6010</v>
      </c>
      <c r="C2" s="2">
        <v>376414</v>
      </c>
      <c r="D2" s="2">
        <v>29</v>
      </c>
      <c r="E2" s="2">
        <v>349623.95</v>
      </c>
      <c r="F2" s="2">
        <v>-12026.95</v>
      </c>
      <c r="G2" s="2">
        <v>337597</v>
      </c>
      <c r="H2" s="2">
        <v>-13381.512</v>
      </c>
      <c r="I2" s="2">
        <v>1347.66</v>
      </c>
    </row>
    <row r="3" ht="14.25" spans="1:9">
      <c r="A3" s="2" t="s">
        <v>95</v>
      </c>
      <c r="B3" s="2">
        <v>6740</v>
      </c>
      <c r="C3" s="2">
        <v>399237</v>
      </c>
      <c r="D3" s="2">
        <v>45</v>
      </c>
      <c r="E3" s="2">
        <v>360157</v>
      </c>
      <c r="F3" s="2">
        <v>14163</v>
      </c>
      <c r="G3" s="2">
        <v>374320</v>
      </c>
      <c r="H3" s="2">
        <v>13174.279</v>
      </c>
      <c r="I3" s="2">
        <v>988.46</v>
      </c>
    </row>
    <row r="4" ht="14.25" spans="1:9">
      <c r="A4" s="2" t="s">
        <v>96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ht="24.75" spans="1:9">
      <c r="A5" s="2" t="s">
        <v>97</v>
      </c>
      <c r="B5" s="2">
        <v>6462</v>
      </c>
      <c r="C5" s="2">
        <v>846468</v>
      </c>
      <c r="D5" s="2">
        <v>35</v>
      </c>
      <c r="E5" s="2">
        <v>760647.6</v>
      </c>
      <c r="F5" s="2">
        <v>33014.4</v>
      </c>
      <c r="G5" s="2">
        <v>793662</v>
      </c>
      <c r="H5" s="2">
        <v>29839.518</v>
      </c>
      <c r="I5" s="2">
        <v>3170.71</v>
      </c>
    </row>
    <row r="6" ht="24.75" spans="1:9">
      <c r="A6" s="2" t="s">
        <v>98</v>
      </c>
      <c r="B6" s="2">
        <v>4468</v>
      </c>
      <c r="C6" s="2">
        <v>604603</v>
      </c>
      <c r="D6" s="2">
        <v>0</v>
      </c>
      <c r="E6" s="2">
        <v>540936.45</v>
      </c>
      <c r="F6" s="2">
        <v>215.55</v>
      </c>
      <c r="G6" s="2">
        <v>541152</v>
      </c>
      <c r="H6" s="2">
        <v>-1956.796</v>
      </c>
      <c r="I6" s="2">
        <v>2159.25</v>
      </c>
    </row>
    <row r="7" ht="24.75" spans="1:9">
      <c r="A7" s="2" t="s">
        <v>99</v>
      </c>
      <c r="B7" s="2">
        <v>4685</v>
      </c>
      <c r="C7" s="2">
        <v>511770</v>
      </c>
      <c r="D7" s="2">
        <v>0</v>
      </c>
      <c r="E7" s="2">
        <v>468617.25</v>
      </c>
      <c r="F7" s="2">
        <v>-12020.25</v>
      </c>
      <c r="G7" s="2">
        <v>456597</v>
      </c>
      <c r="H7" s="2">
        <v>-13842.286</v>
      </c>
      <c r="I7" s="2">
        <v>1813.49</v>
      </c>
    </row>
    <row r="8" ht="24.75" spans="1:9">
      <c r="A8" s="2" t="s">
        <v>100</v>
      </c>
      <c r="B8" s="2">
        <v>4348</v>
      </c>
      <c r="C8" s="2">
        <v>594408</v>
      </c>
      <c r="D8" s="2">
        <v>0</v>
      </c>
      <c r="E8" s="2">
        <v>508942.05</v>
      </c>
      <c r="F8" s="2">
        <v>48908.95</v>
      </c>
      <c r="G8" s="2">
        <v>557851</v>
      </c>
      <c r="H8" s="2">
        <v>46667.38</v>
      </c>
      <c r="I8" s="2">
        <v>2233.24</v>
      </c>
    </row>
    <row r="9" ht="24" spans="1:9">
      <c r="A9" s="2" t="s">
        <v>101</v>
      </c>
      <c r="B9" s="2">
        <v>22089</v>
      </c>
      <c r="C9" s="2">
        <v>1784878</v>
      </c>
      <c r="D9" s="2">
        <v>0</v>
      </c>
      <c r="E9" s="2">
        <v>1634520.65</v>
      </c>
      <c r="F9" s="2">
        <v>-5267.65</v>
      </c>
      <c r="G9" s="2">
        <v>1629253</v>
      </c>
      <c r="H9" s="2">
        <v>-11728.072</v>
      </c>
      <c r="I9" s="2">
        <v>6264.21</v>
      </c>
    </row>
    <row r="10" ht="24.75" spans="1:9">
      <c r="A10" s="2" t="s">
        <v>102</v>
      </c>
      <c r="B10" s="2">
        <v>5042</v>
      </c>
      <c r="C10" s="2">
        <v>452209</v>
      </c>
      <c r="D10" s="2">
        <v>10</v>
      </c>
      <c r="E10" s="2">
        <v>401536.3</v>
      </c>
      <c r="F10" s="2">
        <v>17462.7</v>
      </c>
      <c r="G10" s="2">
        <v>418999</v>
      </c>
      <c r="H10" s="2">
        <v>15807.652</v>
      </c>
      <c r="I10" s="2">
        <v>1647.31</v>
      </c>
    </row>
    <row r="11" ht="24.75" spans="1:9">
      <c r="A11" s="2" t="s">
        <v>103</v>
      </c>
      <c r="B11" s="2">
        <v>6917</v>
      </c>
      <c r="C11" s="2">
        <v>510863</v>
      </c>
      <c r="D11" s="2">
        <v>1730</v>
      </c>
      <c r="E11" s="2">
        <v>427915.85</v>
      </c>
      <c r="F11" s="2">
        <v>41673.15</v>
      </c>
      <c r="G11" s="2">
        <v>469589</v>
      </c>
      <c r="H11" s="2">
        <v>39815.032</v>
      </c>
      <c r="I11" s="2">
        <v>1844.64</v>
      </c>
    </row>
    <row r="12" ht="24.75" spans="1:9">
      <c r="A12" s="2" t="s">
        <v>104</v>
      </c>
      <c r="B12" s="2">
        <v>6400</v>
      </c>
      <c r="C12" s="2">
        <v>601924</v>
      </c>
      <c r="D12" s="2">
        <v>0</v>
      </c>
      <c r="E12" s="2">
        <v>572901.35</v>
      </c>
      <c r="F12" s="2">
        <v>-13401.35</v>
      </c>
      <c r="G12" s="2">
        <v>559500</v>
      </c>
      <c r="H12" s="2">
        <v>-15617.852</v>
      </c>
      <c r="I12" s="2">
        <v>2207.25</v>
      </c>
    </row>
    <row r="13" ht="24.75" spans="1:9">
      <c r="A13" s="2" t="s">
        <v>105</v>
      </c>
      <c r="B13" s="2">
        <v>5347</v>
      </c>
      <c r="C13" s="2">
        <v>452521</v>
      </c>
      <c r="D13" s="2">
        <v>0</v>
      </c>
      <c r="E13" s="2">
        <v>401056.35</v>
      </c>
      <c r="F13" s="2">
        <v>15588.65</v>
      </c>
      <c r="G13" s="2">
        <v>416645</v>
      </c>
      <c r="H13" s="2">
        <v>13927.1</v>
      </c>
      <c r="I13" s="2">
        <v>1646.62</v>
      </c>
    </row>
    <row r="14" ht="14.25" spans="1:9">
      <c r="A14" s="2" t="s">
        <v>106</v>
      </c>
      <c r="B14" s="2">
        <v>19413</v>
      </c>
      <c r="C14" s="2">
        <v>680977</v>
      </c>
      <c r="D14" s="2">
        <v>1193</v>
      </c>
      <c r="E14" s="2">
        <v>620422.29</v>
      </c>
      <c r="F14" s="2">
        <v>60554.71</v>
      </c>
      <c r="G14" s="2">
        <v>680977</v>
      </c>
      <c r="H14" s="2">
        <v>57786.672</v>
      </c>
      <c r="I14" s="2">
        <v>2745.26</v>
      </c>
    </row>
    <row r="15" ht="14.25" spans="1:9">
      <c r="A15" s="2" t="s">
        <v>107</v>
      </c>
      <c r="B15" s="2">
        <v>5181</v>
      </c>
      <c r="C15" s="2">
        <v>1129413</v>
      </c>
      <c r="D15" s="2">
        <v>14406</v>
      </c>
      <c r="E15" s="2">
        <v>239070.76</v>
      </c>
      <c r="F15" s="2">
        <v>890342.24</v>
      </c>
      <c r="G15" s="2">
        <v>1129413</v>
      </c>
      <c r="H15" s="2">
        <v>889183.957</v>
      </c>
      <c r="I15" s="2">
        <v>1156.1</v>
      </c>
    </row>
    <row r="16" ht="14.25" spans="1:9">
      <c r="A16" s="2" t="s">
        <v>108</v>
      </c>
      <c r="B16" s="2">
        <v>2782</v>
      </c>
      <c r="C16" s="2">
        <v>121601</v>
      </c>
      <c r="D16" s="2">
        <v>2914</v>
      </c>
      <c r="E16" s="2">
        <v>105960.58</v>
      </c>
      <c r="F16" s="2">
        <v>15412.42</v>
      </c>
      <c r="G16" s="2">
        <v>121373</v>
      </c>
      <c r="H16" s="2">
        <v>15284.451</v>
      </c>
      <c r="I16" s="2">
        <v>127.97</v>
      </c>
    </row>
    <row r="17" ht="14.25" spans="1:9">
      <c r="A17" s="2" t="s">
        <v>109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ht="14.25" spans="1:9">
      <c r="A18" s="2" t="s">
        <v>110</v>
      </c>
      <c r="B18" s="2">
        <v>36543</v>
      </c>
      <c r="C18" s="2">
        <v>1352339</v>
      </c>
      <c r="D18" s="2">
        <v>12779</v>
      </c>
      <c r="E18" s="2">
        <v>1301147.56</v>
      </c>
      <c r="F18" s="2">
        <v>51191.44</v>
      </c>
      <c r="G18" s="2">
        <v>1352339</v>
      </c>
      <c r="H18" s="2">
        <v>42877.1938</v>
      </c>
      <c r="I18" s="2">
        <v>8223.53</v>
      </c>
    </row>
    <row r="19" ht="14.25" spans="1:9">
      <c r="A19" s="2" t="s">
        <v>111</v>
      </c>
      <c r="B19" s="2">
        <v>30204</v>
      </c>
      <c r="C19" s="2">
        <v>1870333</v>
      </c>
      <c r="D19" s="2">
        <v>27034</v>
      </c>
      <c r="E19" s="2">
        <v>1862777.73</v>
      </c>
      <c r="F19" s="2">
        <v>-15944.73</v>
      </c>
      <c r="G19" s="2">
        <v>1846833</v>
      </c>
      <c r="H19" s="2">
        <v>-20500.6227</v>
      </c>
      <c r="I19" s="2">
        <v>4523.62</v>
      </c>
    </row>
    <row r="20" ht="14.25" spans="1:9">
      <c r="A20" s="2" t="s">
        <v>112</v>
      </c>
      <c r="B20" s="2">
        <v>109</v>
      </c>
      <c r="C20" s="2">
        <v>262</v>
      </c>
      <c r="D20" s="2">
        <v>0</v>
      </c>
      <c r="E20" s="2">
        <v>97.6</v>
      </c>
      <c r="F20" s="2">
        <v>164.4</v>
      </c>
      <c r="G20" s="2">
        <v>262</v>
      </c>
      <c r="H20" s="2">
        <v>161.4</v>
      </c>
      <c r="I20" s="2">
        <v>3</v>
      </c>
    </row>
    <row r="21" ht="14.25" spans="1:9">
      <c r="A21" s="2" t="s">
        <v>113</v>
      </c>
      <c r="B21" s="2">
        <v>20533</v>
      </c>
      <c r="C21" s="2">
        <v>360588</v>
      </c>
      <c r="D21" s="2">
        <v>3934</v>
      </c>
      <c r="E21" s="2">
        <v>348875.18</v>
      </c>
      <c r="F21" s="2">
        <v>11712.82</v>
      </c>
      <c r="G21" s="2">
        <v>360588</v>
      </c>
      <c r="H21" s="2">
        <v>10575.5429</v>
      </c>
      <c r="I21" s="2">
        <v>1131.74</v>
      </c>
    </row>
    <row r="22" ht="14.25" spans="1:9">
      <c r="A22" s="2" t="s">
        <v>114</v>
      </c>
      <c r="B22" s="2">
        <v>41280</v>
      </c>
      <c r="C22" s="2">
        <v>1117494</v>
      </c>
      <c r="D22" s="2">
        <v>18327</v>
      </c>
      <c r="E22" s="2">
        <v>819703.04</v>
      </c>
      <c r="F22" s="2">
        <v>296964.96</v>
      </c>
      <c r="G22" s="2">
        <v>1116668</v>
      </c>
      <c r="H22" s="2">
        <v>296871.88</v>
      </c>
      <c r="I22" s="2">
        <v>93.08</v>
      </c>
    </row>
    <row r="23" ht="14.25" spans="1:9">
      <c r="A23" s="2" t="s">
        <v>115</v>
      </c>
      <c r="B23" s="2">
        <v>1211</v>
      </c>
      <c r="C23" s="2">
        <v>11172</v>
      </c>
      <c r="D23" s="2">
        <v>80</v>
      </c>
      <c r="E23" s="2">
        <v>10731.09</v>
      </c>
      <c r="F23" s="2">
        <v>437.91</v>
      </c>
      <c r="G23" s="2">
        <v>11169</v>
      </c>
      <c r="H23" s="2">
        <v>421.232</v>
      </c>
      <c r="I23" s="2">
        <v>16.68</v>
      </c>
    </row>
    <row r="24" ht="24" spans="1:9">
      <c r="A24" s="2" t="s">
        <v>116</v>
      </c>
      <c r="B24" s="2">
        <v>58640</v>
      </c>
      <c r="C24" s="2">
        <v>362195</v>
      </c>
      <c r="D24" s="2">
        <v>2962</v>
      </c>
      <c r="E24" s="2">
        <v>340391.75</v>
      </c>
      <c r="F24" s="2">
        <v>21699.25</v>
      </c>
      <c r="G24" s="2">
        <v>362091</v>
      </c>
      <c r="H24" s="2">
        <v>21699</v>
      </c>
      <c r="I24" s="2">
        <v>0.25</v>
      </c>
    </row>
    <row r="25" ht="24" spans="1:9">
      <c r="A25" s="2" t="s">
        <v>117</v>
      </c>
      <c r="B25" s="2">
        <v>24676</v>
      </c>
      <c r="C25" s="2">
        <v>941250</v>
      </c>
      <c r="D25" s="2">
        <v>3448</v>
      </c>
      <c r="E25" s="2">
        <v>943129.74</v>
      </c>
      <c r="F25" s="2">
        <v>-1879.74</v>
      </c>
      <c r="G25" s="2">
        <v>941250</v>
      </c>
      <c r="H25" s="2">
        <v>-3547.491</v>
      </c>
      <c r="I25" s="2">
        <v>1667.75</v>
      </c>
    </row>
    <row r="26" ht="14.25" spans="1:9">
      <c r="A26" s="2" t="s">
        <v>118</v>
      </c>
      <c r="B26" s="2">
        <v>303869</v>
      </c>
      <c r="C26" s="2">
        <v>10682054</v>
      </c>
      <c r="D26" s="2">
        <v>75520</v>
      </c>
      <c r="E26" s="2">
        <v>10563811.85</v>
      </c>
      <c r="F26" s="2">
        <v>109291.15</v>
      </c>
      <c r="G26" s="2">
        <v>10673103</v>
      </c>
      <c r="H26" s="2">
        <v>30238.6477</v>
      </c>
      <c r="I26" s="2">
        <v>70191.64</v>
      </c>
    </row>
    <row r="27" ht="14.25" spans="1:9">
      <c r="A27" s="2" t="s">
        <v>119</v>
      </c>
      <c r="B27" s="2">
        <v>7339</v>
      </c>
      <c r="C27" s="2">
        <v>160608</v>
      </c>
      <c r="D27" s="2">
        <v>2151</v>
      </c>
      <c r="E27" s="2">
        <v>175408.71</v>
      </c>
      <c r="F27" s="2">
        <v>-14800.71</v>
      </c>
      <c r="G27" s="2">
        <v>160608</v>
      </c>
      <c r="H27" s="2">
        <v>-14805.51</v>
      </c>
      <c r="I27" s="2">
        <v>4.8</v>
      </c>
    </row>
    <row r="28" ht="24" spans="1:9">
      <c r="A28" s="2" t="s">
        <v>120</v>
      </c>
      <c r="B28" s="2">
        <v>133800</v>
      </c>
      <c r="C28" s="2">
        <v>1251266</v>
      </c>
      <c r="D28" s="2">
        <v>4420</v>
      </c>
      <c r="E28" s="2">
        <v>1231371.68</v>
      </c>
      <c r="F28" s="2">
        <v>19445.32</v>
      </c>
      <c r="G28" s="2">
        <v>1250817</v>
      </c>
      <c r="H28" s="2">
        <v>19444.52</v>
      </c>
      <c r="I28" s="2">
        <v>0.8</v>
      </c>
    </row>
    <row r="29" ht="14.25" spans="1:9">
      <c r="A29" s="2" t="s">
        <v>121</v>
      </c>
      <c r="B29" s="2">
        <v>1876</v>
      </c>
      <c r="C29" s="2">
        <v>16989</v>
      </c>
      <c r="D29" s="2">
        <v>454</v>
      </c>
      <c r="E29" s="2">
        <v>15570.38</v>
      </c>
      <c r="F29" s="2">
        <v>1418.62</v>
      </c>
      <c r="G29" s="2">
        <v>16989</v>
      </c>
      <c r="H29" s="2">
        <v>1403.01</v>
      </c>
      <c r="I29" s="2">
        <v>15.61</v>
      </c>
    </row>
    <row r="30" ht="14.25" spans="1:9">
      <c r="A30" s="2" t="s">
        <v>122</v>
      </c>
      <c r="B30" s="2">
        <v>2756</v>
      </c>
      <c r="C30" s="2">
        <v>114155</v>
      </c>
      <c r="D30" s="2">
        <v>532</v>
      </c>
      <c r="E30" s="2">
        <v>121523.94</v>
      </c>
      <c r="F30" s="2">
        <v>-7368.94</v>
      </c>
      <c r="G30" s="2">
        <v>114155</v>
      </c>
      <c r="H30" s="2">
        <v>-7368.94</v>
      </c>
      <c r="I30" s="2">
        <v>0</v>
      </c>
    </row>
    <row r="31" ht="14.25" spans="1:9">
      <c r="A31" s="2" t="s">
        <v>123</v>
      </c>
      <c r="B31" s="2">
        <v>135210</v>
      </c>
      <c r="C31" s="2">
        <v>3085063</v>
      </c>
      <c r="D31" s="2">
        <v>13408</v>
      </c>
      <c r="E31" s="2">
        <v>3136658.27</v>
      </c>
      <c r="F31" s="2">
        <v>-75914.27</v>
      </c>
      <c r="G31" s="2">
        <v>3060744</v>
      </c>
      <c r="H31" s="2">
        <v>-80106.7508</v>
      </c>
      <c r="I31" s="2">
        <v>4108.14</v>
      </c>
    </row>
    <row r="32" ht="24" spans="1:9">
      <c r="A32" s="2" t="s">
        <v>124</v>
      </c>
      <c r="B32" s="2">
        <v>61337</v>
      </c>
      <c r="C32" s="2">
        <v>531074</v>
      </c>
      <c r="D32" s="2">
        <v>4169</v>
      </c>
      <c r="E32" s="2">
        <v>532295.41</v>
      </c>
      <c r="F32" s="2">
        <v>-1478.41</v>
      </c>
      <c r="G32" s="2">
        <v>530817</v>
      </c>
      <c r="H32" s="2">
        <v>-1478.41</v>
      </c>
      <c r="I32" s="2">
        <v>0</v>
      </c>
    </row>
    <row r="33" ht="14.25" spans="1:9">
      <c r="A33" s="2" t="s">
        <v>125</v>
      </c>
      <c r="B33" s="2">
        <v>154555</v>
      </c>
      <c r="C33" s="2">
        <v>6067217</v>
      </c>
      <c r="D33" s="2">
        <v>15454</v>
      </c>
      <c r="E33" s="2">
        <v>6014442.86</v>
      </c>
      <c r="F33" s="2">
        <v>48983.14</v>
      </c>
      <c r="G33" s="2">
        <v>6063426</v>
      </c>
      <c r="H33" s="2">
        <v>30744.2625</v>
      </c>
      <c r="I33" s="2">
        <v>17942.41</v>
      </c>
    </row>
    <row r="34" ht="14.25" spans="1:9">
      <c r="A34" s="3" t="s">
        <v>126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百分比统计</vt:lpstr>
      <vt:lpstr>本周游戏数据</vt:lpstr>
      <vt:lpstr>上周游戏数据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Pat</cp:lastModifiedBy>
  <dcterms:created xsi:type="dcterms:W3CDTF">2023-10-28T06:18:00Z</dcterms:created>
  <dcterms:modified xsi:type="dcterms:W3CDTF">2023-12-04T00:24:41Z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319F353E66F74606A7761C277628693F_13</vt:lpwstr>
  </property>
  <property fmtid="{D5CDD505-2E9C-101B-9397-08002B2CF9AE}" pid="3" name="KSOProductBuildVer">
    <vt:lpwstr>2052-12.1.0.15990</vt:lpwstr>
  </property>
</Properties>
</file>