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百分比统计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<sst xmlns="http://schemas.openxmlformats.org/spreadsheetml/2006/main" count="169" uniqueCount="55">
  <si>
    <t>日期</t>
  </si>
  <si>
    <t>有效房卡</t>
  </si>
  <si>
    <t>新增</t>
  </si>
  <si>
    <t>到期</t>
  </si>
  <si>
    <t>活跃</t>
  </si>
  <si>
    <t>投注</t>
  </si>
  <si>
    <t>存款</t>
  </si>
  <si>
    <t>取款</t>
  </si>
  <si>
    <t>首存</t>
  </si>
  <si>
    <t>投注单</t>
  </si>
  <si>
    <t>有效</t>
  </si>
  <si>
    <t>输赢</t>
  </si>
  <si>
    <t>营销活动</t>
  </si>
  <si>
    <t>返水</t>
  </si>
  <si>
    <t>代理返佣</t>
  </si>
  <si>
    <t>净盈利</t>
  </si>
  <si>
    <t>日均活跃人数</t>
  </si>
  <si>
    <t>日均投注人数</t>
  </si>
  <si>
    <t>房卡</t>
  </si>
  <si>
    <t>会员</t>
  </si>
  <si>
    <t>房间</t>
  </si>
  <si>
    <t>人数</t>
  </si>
  <si>
    <t>次数</t>
  </si>
  <si>
    <t>金额</t>
  </si>
  <si>
    <t>数量</t>
  </si>
  <si>
    <t>投注额</t>
  </si>
  <si>
    <t>总公司</t>
  </si>
  <si>
    <t>9月</t>
  </si>
  <si>
    <t>10月</t>
  </si>
  <si>
    <t>11月</t>
  </si>
  <si>
    <t>G7</t>
  </si>
  <si>
    <t>YY</t>
  </si>
  <si>
    <t>BY</t>
  </si>
  <si>
    <t>g7001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</si>
  <si>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</si>
  <si>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</si>
  <si>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</si>
  <si>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</si>
  <si>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</si>
  <si>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</si>
  <si>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</si>
  <si>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</si>
  <si>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</si>
  <si>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</si>
  <si>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g7004</t>
  </si>
  <si>
    <t>g7005</t>
  </si>
  <si>
    <t>hf002</t>
  </si>
  <si>
    <t>yy00hya</t>
  </si>
  <si>
    <t>xingyun01</t>
  </si>
  <si>
    <t>DF1076</t>
  </si>
  <si>
    <t>byal01</t>
  </si>
  <si>
    <t>byj001</t>
  </si>
  <si>
    <t>tk8888</t>
  </si>
  <si>
    <t>有效投注额</t>
  </si>
  <si>
    <t>增减幅度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</si>
</sst>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;[Red]\-0\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Microsoft YaHei"/>
      <charset val="134"/>
    </font>
    <font>
      <sz val="12"/>
      <color rgb="FFFF0000"/>
      <name val="Microsoft YaHei"/>
      <charset val="134"/>
    </font>
    <font>
      <sz val="12"/>
      <color rgb="FFFF0000"/>
      <name val="Arial"/>
      <charset val="134"/>
    </font>
    <font>
      <sz val="10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10"/>
      <color rgb="FFFFFFFF"/>
      <name val="Arial"/>
      <charset val="134"/>
    </font>
    <font>
      <sz val="10"/>
      <color rgb="FF000000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24" fillId="6" borderId="10" applyNumberFormat="0" applyAlignment="0" applyProtection="0">
      <alignment vertical="center"/>
    </xf>
    <xf numFmtId="0" fontId="25" fillId="7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176" fontId="5" fillId="3" borderId="1" xfId="0" applyNumberFormat="1" applyFont="1" applyFill="1" applyBorder="1" applyAlignment="1">
      <alignment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6" fontId="5" fillId="0" borderId="0" xfId="0" applyNumberFormat="1" applyFont="1">
      <alignment vertical="center"/>
    </xf>
    <xf numFmtId="176" fontId="5" fillId="0" borderId="0" xfId="3" applyNumberFormat="1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9" fillId="3" borderId="4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6" fontId="10" fillId="2" borderId="4" xfId="0" applyNumberFormat="1" applyFont="1" applyFill="1" applyBorder="1" applyAlignment="1">
      <alignment horizontal="center" vertical="center" wrapText="1"/>
    </xf>
    <xf numFmtId="176" fontId="10" fillId="0" borderId="0" xfId="0" applyNumberFormat="1" applyFont="1">
      <alignment vertical="center"/>
    </xf>
    <xf numFmtId="176" fontId="10" fillId="0" borderId="0" xfId="3" applyNumberFormat="1" applyFont="1">
      <alignment vertical="center"/>
    </xf>
    <xf numFmtId="176" fontId="9" fillId="3" borderId="5" xfId="0" applyNumberFormat="1" applyFont="1" applyFill="1" applyBorder="1" applyAlignment="1">
      <alignment horizontal="center" vertical="center" wrapText="1"/>
    </xf>
    <xf numFmtId="176" fontId="9" fillId="3" borderId="6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76" fontId="0" fillId="0" borderId="0" xfId="3" applyNumberFormat="1">
      <alignment vertical="center"/>
    </xf>
    <xf numFmtId="176" fontId="11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theme="1"/>
      </font>
    </dxf>
    <dxf>
      <font>
        <color theme="9"/>
      </font>
    </dxf>
    <dxf>
      <numFmt numFmtId="176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3"/>
  <sheetViews>
    <sheetView tabSelected="1" zoomScale="80" zoomScaleNormal="80" topLeftCell="A13" workbookViewId="0">
      <selection activeCell="V42" sqref="V42"/>
    </sheetView>
  </sheetViews>
  <sheetFormatPr defaultColWidth="9" defaultRowHeight="13.5"/>
  <cols>
    <col min="1" max="1" width="10.3833333333333" style="6" customWidth="1"/>
    <col min="2" max="5" width="9" style="6"/>
    <col min="6" max="6" width="9.38333333333333" style="6"/>
    <col min="7" max="7" width="9" style="6"/>
    <col min="8" max="8" width="11.8916666666667" style="6"/>
    <col min="9" max="10" width="9" style="6"/>
    <col min="11" max="11" width="10.5583333333333" style="6" customWidth="1"/>
    <col min="12" max="12" width="10.775" style="6"/>
    <col min="13" max="13" width="12.3833333333333" style="6" customWidth="1"/>
    <col min="14" max="14" width="11.775" style="6" customWidth="1"/>
    <col min="15" max="15" width="10.775" style="6"/>
    <col min="16" max="16" width="9.44166666666667" style="6"/>
    <col min="17" max="17" width="9.66666666666667" style="6"/>
    <col min="18" max="18" width="11.775" style="6" customWidth="1"/>
    <col min="19" max="19" width="16.25" style="6" customWidth="1"/>
    <col min="20" max="20" width="10.775" style="6"/>
    <col min="21" max="21" width="11.3333333333333" style="6"/>
    <col min="22" max="22" width="9" style="6"/>
    <col min="23" max="23" width="12.8916666666667" style="6"/>
    <col min="24" max="25" width="12.775" customWidth="1"/>
    <col min="26" max="16384" width="9" style="6"/>
  </cols>
  <sheetData>
    <row r="1" ht="20.25" customHeight="1"/>
    <row r="2" ht="18" customHeight="1" spans="1:25">
      <c r="A2" s="7"/>
      <c r="B2" s="8" t="s">
        <v>0</v>
      </c>
      <c r="C2" s="8" t="s">
        <v>1</v>
      </c>
      <c r="D2" s="9" t="s">
        <v>2</v>
      </c>
      <c r="E2" s="9" t="s">
        <v>3</v>
      </c>
      <c r="F2" s="9" t="s">
        <v>2</v>
      </c>
      <c r="G2" s="9" t="s">
        <v>4</v>
      </c>
      <c r="H2" s="9" t="s">
        <v>4</v>
      </c>
      <c r="I2" s="9" t="s">
        <v>5</v>
      </c>
      <c r="J2" s="9" t="s">
        <v>6</v>
      </c>
      <c r="K2" s="9" t="s">
        <v>6</v>
      </c>
      <c r="L2" s="9" t="s">
        <v>6</v>
      </c>
      <c r="M2" s="9" t="s">
        <v>7</v>
      </c>
      <c r="N2" s="9" t="s">
        <v>7</v>
      </c>
      <c r="O2" s="9" t="s">
        <v>7</v>
      </c>
      <c r="P2" s="9" t="s">
        <v>8</v>
      </c>
      <c r="Q2" s="9" t="s">
        <v>9</v>
      </c>
      <c r="R2" s="9" t="s">
        <v>10</v>
      </c>
      <c r="S2" s="8" t="s">
        <v>11</v>
      </c>
      <c r="T2" s="8" t="s">
        <v>12</v>
      </c>
      <c r="U2" s="8" t="s">
        <v>13</v>
      </c>
      <c r="V2" s="8" t="s">
        <v>14</v>
      </c>
      <c r="W2" s="8" t="s">
        <v>15</v>
      </c>
      <c r="X2" s="26" t="s">
        <v>16</v>
      </c>
      <c r="Y2" s="26" t="s">
        <v>17</v>
      </c>
    </row>
    <row r="3" spans="1:25">
      <c r="A3" s="7"/>
      <c r="B3" s="10"/>
      <c r="C3" s="10"/>
      <c r="D3" s="11" t="s">
        <v>18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21</v>
      </c>
      <c r="J3" s="11" t="s">
        <v>21</v>
      </c>
      <c r="K3" s="11" t="s">
        <v>22</v>
      </c>
      <c r="L3" s="11" t="s">
        <v>23</v>
      </c>
      <c r="M3" s="11" t="s">
        <v>21</v>
      </c>
      <c r="N3" s="11" t="s">
        <v>22</v>
      </c>
      <c r="O3" s="11" t="s">
        <v>23</v>
      </c>
      <c r="P3" s="11" t="s">
        <v>21</v>
      </c>
      <c r="Q3" s="11" t="s">
        <v>24</v>
      </c>
      <c r="R3" s="11" t="s">
        <v>25</v>
      </c>
      <c r="S3" s="10"/>
      <c r="T3" s="10"/>
      <c r="U3" s="10"/>
      <c r="V3" s="10"/>
      <c r="W3" s="10"/>
      <c r="X3" s="27"/>
      <c r="Y3" s="27"/>
    </row>
    <row r="4" ht="18" customHeight="1" spans="1:25">
      <c r="A4" s="12" t="s">
        <v>26</v>
      </c>
      <c r="B4" s="13" t="s">
        <v>27</v>
      </c>
      <c r="C4" s="13">
        <f t="shared" ref="C4:W4" si="0">C8+C12+C16</f>
        <v>42</v>
      </c>
      <c r="D4" s="13">
        <f t="shared" si="0"/>
        <v>0</v>
      </c>
      <c r="E4" s="13">
        <f t="shared" si="0"/>
        <v>4</v>
      </c>
      <c r="F4" s="13">
        <f t="shared" si="0"/>
        <v>5619</v>
      </c>
      <c r="G4" s="13">
        <f t="shared" si="0"/>
        <v>33</v>
      </c>
      <c r="H4" s="13">
        <f t="shared" si="0"/>
        <v>8860</v>
      </c>
      <c r="I4" s="13">
        <f t="shared" si="0"/>
        <v>3981</v>
      </c>
      <c r="J4" s="13">
        <f t="shared" si="0"/>
        <v>3097</v>
      </c>
      <c r="K4" s="13">
        <f t="shared" si="0"/>
        <v>35889</v>
      </c>
      <c r="L4" s="13">
        <f t="shared" si="0"/>
        <v>32938807</v>
      </c>
      <c r="M4" s="13">
        <f t="shared" si="0"/>
        <v>1886</v>
      </c>
      <c r="N4" s="13">
        <f t="shared" si="0"/>
        <v>11733</v>
      </c>
      <c r="O4" s="13">
        <f t="shared" si="0"/>
        <v>29263091</v>
      </c>
      <c r="P4" s="13">
        <f t="shared" si="0"/>
        <v>1106</v>
      </c>
      <c r="Q4" s="13">
        <f t="shared" si="0"/>
        <v>6618033</v>
      </c>
      <c r="R4" s="13">
        <f t="shared" si="0"/>
        <v>181452349</v>
      </c>
      <c r="S4" s="13">
        <f t="shared" si="0"/>
        <v>3633783</v>
      </c>
      <c r="T4" s="13">
        <f t="shared" si="0"/>
        <v>2089995</v>
      </c>
      <c r="U4" s="13">
        <f t="shared" si="0"/>
        <v>896244</v>
      </c>
      <c r="V4" s="13">
        <f t="shared" si="0"/>
        <v>8948</v>
      </c>
      <c r="W4" s="13">
        <f t="shared" si="0"/>
        <v>647544</v>
      </c>
      <c r="X4" s="13">
        <f>X8+X12+X16</f>
        <v>0</v>
      </c>
      <c r="Y4" s="13">
        <f>Y8+Y12+Y16</f>
        <v>0</v>
      </c>
    </row>
    <row r="5" ht="14.25" spans="1:25">
      <c r="A5" s="12"/>
      <c r="B5" s="13" t="s">
        <v>28</v>
      </c>
      <c r="C5" s="13">
        <f t="shared" ref="C5:W5" si="1">C9+C13+C17</f>
        <v>39</v>
      </c>
      <c r="D5" s="13">
        <f t="shared" si="1"/>
        <v>0</v>
      </c>
      <c r="E5" s="13">
        <f t="shared" si="1"/>
        <v>4</v>
      </c>
      <c r="F5" s="13">
        <f t="shared" si="1"/>
        <v>3048</v>
      </c>
      <c r="G5" s="13">
        <f t="shared" si="1"/>
        <v>31</v>
      </c>
      <c r="H5" s="13">
        <f t="shared" si="1"/>
        <v>6218</v>
      </c>
      <c r="I5" s="13">
        <f t="shared" si="1"/>
        <v>2603</v>
      </c>
      <c r="J5" s="13">
        <f t="shared" si="1"/>
        <v>2042</v>
      </c>
      <c r="K5" s="13">
        <f t="shared" si="1"/>
        <v>32389</v>
      </c>
      <c r="L5" s="13">
        <f t="shared" si="1"/>
        <v>26211076.65</v>
      </c>
      <c r="M5" s="13">
        <f t="shared" si="1"/>
        <v>1426</v>
      </c>
      <c r="N5" s="13">
        <f t="shared" si="1"/>
        <v>10850</v>
      </c>
      <c r="O5" s="13">
        <f t="shared" si="1"/>
        <v>27447540</v>
      </c>
      <c r="P5" s="13">
        <f t="shared" si="1"/>
        <v>742</v>
      </c>
      <c r="Q5" s="13">
        <f t="shared" si="1"/>
        <v>4833100</v>
      </c>
      <c r="R5" s="13">
        <f t="shared" si="1"/>
        <v>214362136</v>
      </c>
      <c r="S5" s="13">
        <f t="shared" si="1"/>
        <v>-14399105</v>
      </c>
      <c r="T5" s="13">
        <f t="shared" si="1"/>
        <v>2865026.47</v>
      </c>
      <c r="U5" s="13">
        <f t="shared" si="1"/>
        <v>836657</v>
      </c>
      <c r="V5" s="13">
        <f t="shared" si="1"/>
        <v>13342.197</v>
      </c>
      <c r="W5" s="13">
        <f t="shared" si="1"/>
        <v>-18114130.667</v>
      </c>
      <c r="X5" s="13">
        <f>X9+X13+X17</f>
        <v>1218</v>
      </c>
      <c r="Y5" s="13">
        <f>Y9+Y13+Y17</f>
        <v>650</v>
      </c>
    </row>
    <row r="6" spans="1:25">
      <c r="A6" s="12"/>
      <c r="B6" s="13" t="s">
        <v>29</v>
      </c>
      <c r="C6" s="13">
        <f>C10+C14+C18</f>
        <v>38</v>
      </c>
      <c r="D6" s="13">
        <f>D10+D14+D18</f>
        <v>5</v>
      </c>
      <c r="E6" s="13">
        <f>E10+E14+E18</f>
        <v>13</v>
      </c>
      <c r="F6" s="13">
        <f>F10+F14+F18</f>
        <v>2562</v>
      </c>
      <c r="G6" s="13">
        <f t="shared" ref="G6:Y6" si="2">G10+G14+G18</f>
        <v>27</v>
      </c>
      <c r="H6" s="13">
        <f t="shared" si="2"/>
        <v>5539</v>
      </c>
      <c r="I6" s="13">
        <f t="shared" si="2"/>
        <v>2453</v>
      </c>
      <c r="J6" s="13">
        <f t="shared" si="2"/>
        <v>1904</v>
      </c>
      <c r="K6" s="13">
        <f t="shared" si="2"/>
        <v>27617</v>
      </c>
      <c r="L6" s="13">
        <f t="shared" si="2"/>
        <v>23614000.18</v>
      </c>
      <c r="M6" s="13">
        <f t="shared" si="2"/>
        <v>1259</v>
      </c>
      <c r="N6" s="13">
        <f t="shared" si="2"/>
        <v>8936</v>
      </c>
      <c r="O6" s="13">
        <f t="shared" si="2"/>
        <v>23024861</v>
      </c>
      <c r="P6" s="13">
        <f t="shared" si="2"/>
        <v>648</v>
      </c>
      <c r="Q6" s="13">
        <f t="shared" si="2"/>
        <v>4623067</v>
      </c>
      <c r="R6" s="13">
        <f t="shared" si="2"/>
        <v>239642389</v>
      </c>
      <c r="S6" s="13">
        <f t="shared" si="2"/>
        <v>4935371.92</v>
      </c>
      <c r="T6" s="13">
        <f t="shared" si="2"/>
        <v>1513921.85</v>
      </c>
      <c r="U6" s="13">
        <f t="shared" si="2"/>
        <v>585987.8639</v>
      </c>
      <c r="V6" s="13">
        <f t="shared" si="2"/>
        <v>29155.0284</v>
      </c>
      <c r="W6" s="13">
        <f t="shared" si="2"/>
        <v>2806307.1777</v>
      </c>
      <c r="X6" s="13">
        <f t="shared" si="2"/>
        <v>1112</v>
      </c>
      <c r="Y6" s="13">
        <f t="shared" si="2"/>
        <v>585</v>
      </c>
    </row>
    <row r="7" ht="14.25" spans="1:23">
      <c r="A7" s="14"/>
      <c r="B7" s="14"/>
      <c r="C7" s="14"/>
      <c r="D7" s="14"/>
      <c r="E7" s="14"/>
      <c r="F7" s="15"/>
      <c r="G7" s="14"/>
      <c r="H7" s="15"/>
      <c r="I7" s="14"/>
      <c r="J7" s="15"/>
      <c r="K7" s="14"/>
      <c r="L7" s="15"/>
      <c r="M7" s="14"/>
      <c r="N7" s="14"/>
      <c r="O7" s="15"/>
      <c r="P7" s="14"/>
      <c r="Q7" s="14"/>
      <c r="R7" s="14"/>
      <c r="S7" s="15"/>
      <c r="T7" s="14"/>
      <c r="U7" s="14"/>
      <c r="V7" s="14"/>
      <c r="W7" s="15"/>
    </row>
    <row r="8" ht="14.25" spans="1:25">
      <c r="A8" s="12" t="s">
        <v>30</v>
      </c>
      <c r="B8" s="13" t="s">
        <v>27</v>
      </c>
      <c r="C8" s="13">
        <v>5</v>
      </c>
      <c r="D8" s="13">
        <v>0</v>
      </c>
      <c r="E8" s="13">
        <v>1</v>
      </c>
      <c r="F8" s="13">
        <v>2077</v>
      </c>
      <c r="G8" s="13">
        <v>6</v>
      </c>
      <c r="H8" s="13">
        <v>2702</v>
      </c>
      <c r="I8" s="13">
        <v>852</v>
      </c>
      <c r="J8" s="13">
        <v>727</v>
      </c>
      <c r="K8" s="13">
        <v>6281</v>
      </c>
      <c r="L8" s="13">
        <v>6337033</v>
      </c>
      <c r="M8" s="13">
        <v>398</v>
      </c>
      <c r="N8" s="13">
        <v>2306</v>
      </c>
      <c r="O8" s="13">
        <v>6317141</v>
      </c>
      <c r="P8" s="13">
        <v>453</v>
      </c>
      <c r="Q8" s="13">
        <v>2475641</v>
      </c>
      <c r="R8" s="13">
        <v>51480339</v>
      </c>
      <c r="S8" s="13">
        <v>154061</v>
      </c>
      <c r="T8" s="13">
        <v>59894</v>
      </c>
      <c r="U8" s="13">
        <v>116893</v>
      </c>
      <c r="V8" s="13">
        <v>0</v>
      </c>
      <c r="W8" s="28">
        <v>-22726</v>
      </c>
      <c r="X8" s="29"/>
      <c r="Y8" s="29"/>
    </row>
    <row r="9" ht="14.25" spans="1:25">
      <c r="A9" s="12"/>
      <c r="B9" s="13" t="s">
        <v>28</v>
      </c>
      <c r="C9" s="13">
        <v>6</v>
      </c>
      <c r="D9" s="13">
        <v>0</v>
      </c>
      <c r="E9" s="13">
        <v>1</v>
      </c>
      <c r="F9" s="13">
        <v>1374</v>
      </c>
      <c r="G9" s="13">
        <v>6</v>
      </c>
      <c r="H9" s="13">
        <v>2113</v>
      </c>
      <c r="I9" s="13">
        <v>686</v>
      </c>
      <c r="J9" s="13">
        <v>657</v>
      </c>
      <c r="K9" s="13">
        <v>7470</v>
      </c>
      <c r="L9" s="13">
        <v>10095659</v>
      </c>
      <c r="M9" s="13">
        <v>379</v>
      </c>
      <c r="N9" s="13">
        <v>2648</v>
      </c>
      <c r="O9" s="13">
        <v>8653396</v>
      </c>
      <c r="P9" s="13">
        <v>379</v>
      </c>
      <c r="Q9" s="13">
        <v>933472</v>
      </c>
      <c r="R9" s="13">
        <v>80495793</v>
      </c>
      <c r="S9" s="13">
        <v>1723254</v>
      </c>
      <c r="T9" s="13">
        <v>2216887.48</v>
      </c>
      <c r="U9" s="13">
        <v>212991</v>
      </c>
      <c r="V9" s="13">
        <v>0</v>
      </c>
      <c r="W9" s="13">
        <f t="shared" ref="W9:W14" si="3">S9-T9-U9-V9</f>
        <v>-706624.48</v>
      </c>
      <c r="X9" s="29">
        <v>293</v>
      </c>
      <c r="Y9" s="29">
        <v>135</v>
      </c>
    </row>
    <row r="10" ht="14.25" spans="1:25">
      <c r="A10" s="12"/>
      <c r="B10" s="13" t="s">
        <v>29</v>
      </c>
      <c r="C10" s="13">
        <v>7</v>
      </c>
      <c r="D10" s="13">
        <v>1</v>
      </c>
      <c r="E10" s="13">
        <v>0</v>
      </c>
      <c r="F10" s="13">
        <v>820</v>
      </c>
      <c r="G10" s="13">
        <v>6</v>
      </c>
      <c r="H10" s="13">
        <v>1600</v>
      </c>
      <c r="I10" s="13">
        <v>578</v>
      </c>
      <c r="J10" s="13">
        <v>537</v>
      </c>
      <c r="K10" s="13">
        <v>6337</v>
      </c>
      <c r="L10" s="13">
        <v>6825324</v>
      </c>
      <c r="M10" s="13">
        <v>303</v>
      </c>
      <c r="N10" s="13">
        <v>2002</v>
      </c>
      <c r="O10" s="13">
        <v>10721638</v>
      </c>
      <c r="P10" s="13">
        <v>236</v>
      </c>
      <c r="Q10" s="13">
        <v>783264</v>
      </c>
      <c r="R10" s="13">
        <v>59796539</v>
      </c>
      <c r="S10" s="13">
        <v>715727.92</v>
      </c>
      <c r="T10" s="13">
        <v>1054615.07</v>
      </c>
      <c r="U10" s="13">
        <v>138971.948</v>
      </c>
      <c r="V10" s="13">
        <v>0</v>
      </c>
      <c r="W10" s="13">
        <f t="shared" si="3"/>
        <v>-477859.098</v>
      </c>
      <c r="X10" s="29">
        <v>260</v>
      </c>
      <c r="Y10" s="29">
        <v>122</v>
      </c>
    </row>
    <row r="11" ht="14.25" spans="1:23">
      <c r="A11" s="14"/>
      <c r="B11" s="14"/>
      <c r="C11" s="14"/>
      <c r="D11" s="14"/>
      <c r="E11" s="14"/>
      <c r="F11" s="15"/>
      <c r="G11" s="14"/>
      <c r="H11" s="15"/>
      <c r="I11" s="14"/>
      <c r="J11" s="15"/>
      <c r="K11" s="14"/>
      <c r="L11" s="15"/>
      <c r="M11" s="14"/>
      <c r="N11" s="14"/>
      <c r="O11" s="15"/>
      <c r="P11" s="14"/>
      <c r="Q11" s="14"/>
      <c r="R11" s="14"/>
      <c r="S11" s="15"/>
      <c r="T11" s="14"/>
      <c r="U11" s="14"/>
      <c r="V11" s="14"/>
      <c r="W11" s="15"/>
    </row>
    <row r="12" ht="14.25" spans="1:25">
      <c r="A12" s="12" t="s">
        <v>31</v>
      </c>
      <c r="B12" s="13" t="s">
        <v>27</v>
      </c>
      <c r="C12" s="13">
        <v>23</v>
      </c>
      <c r="D12" s="13">
        <v>0</v>
      </c>
      <c r="E12" s="13">
        <v>1</v>
      </c>
      <c r="F12" s="13">
        <v>1521</v>
      </c>
      <c r="G12" s="13">
        <v>13</v>
      </c>
      <c r="H12" s="13">
        <v>2951</v>
      </c>
      <c r="I12" s="13">
        <v>1332</v>
      </c>
      <c r="J12" s="13">
        <v>1216</v>
      </c>
      <c r="K12" s="13">
        <v>19356</v>
      </c>
      <c r="L12" s="13">
        <v>14384973</v>
      </c>
      <c r="M12" s="13">
        <v>791</v>
      </c>
      <c r="N12" s="13">
        <v>6524</v>
      </c>
      <c r="O12" s="13">
        <v>14072451</v>
      </c>
      <c r="P12" s="13">
        <v>455</v>
      </c>
      <c r="Q12" s="13">
        <v>2402630</v>
      </c>
      <c r="R12" s="13">
        <v>61561791</v>
      </c>
      <c r="S12" s="13">
        <v>1004081</v>
      </c>
      <c r="T12" s="13">
        <v>770222</v>
      </c>
      <c r="U12" s="13">
        <v>114272</v>
      </c>
      <c r="V12" s="13">
        <v>1555</v>
      </c>
      <c r="W12" s="13">
        <v>119587</v>
      </c>
      <c r="X12" s="29"/>
      <c r="Y12" s="29"/>
    </row>
    <row r="13" ht="14.25" spans="1:25">
      <c r="A13" s="12"/>
      <c r="B13" s="13" t="s">
        <v>28</v>
      </c>
      <c r="C13" s="13">
        <v>23</v>
      </c>
      <c r="D13" s="13">
        <v>0</v>
      </c>
      <c r="E13" s="13">
        <v>0</v>
      </c>
      <c r="F13" s="13">
        <v>982</v>
      </c>
      <c r="G13" s="13">
        <v>13</v>
      </c>
      <c r="H13" s="13">
        <v>2431</v>
      </c>
      <c r="I13" s="13">
        <v>1187</v>
      </c>
      <c r="J13" s="13">
        <v>973</v>
      </c>
      <c r="K13" s="13">
        <v>17907</v>
      </c>
      <c r="L13" s="13">
        <v>8867197.65</v>
      </c>
      <c r="M13" s="13">
        <v>737</v>
      </c>
      <c r="N13" s="13">
        <v>6291</v>
      </c>
      <c r="O13" s="13">
        <v>12987133</v>
      </c>
      <c r="P13" s="13">
        <v>285</v>
      </c>
      <c r="Q13" s="13">
        <v>2235186</v>
      </c>
      <c r="R13" s="13">
        <v>96644238</v>
      </c>
      <c r="S13" s="13">
        <v>-3254716</v>
      </c>
      <c r="T13" s="13">
        <v>517098.25</v>
      </c>
      <c r="U13" s="13">
        <v>103618</v>
      </c>
      <c r="V13" s="13">
        <v>1563.768</v>
      </c>
      <c r="W13" s="13">
        <f t="shared" si="3"/>
        <v>-3876996.018</v>
      </c>
      <c r="X13" s="29">
        <v>634</v>
      </c>
      <c r="Y13" s="29">
        <v>380</v>
      </c>
    </row>
    <row r="14" ht="14.25" spans="1:25">
      <c r="A14" s="12"/>
      <c r="B14" s="13" t="s">
        <v>29</v>
      </c>
      <c r="C14" s="13">
        <v>22</v>
      </c>
      <c r="D14" s="13">
        <v>0</v>
      </c>
      <c r="E14" s="13">
        <v>11</v>
      </c>
      <c r="F14" s="13">
        <v>1240</v>
      </c>
      <c r="G14" s="13">
        <v>12</v>
      </c>
      <c r="H14" s="13">
        <v>2662</v>
      </c>
      <c r="I14" s="13">
        <v>1269</v>
      </c>
      <c r="J14" s="13">
        <v>966</v>
      </c>
      <c r="K14" s="13">
        <v>15689</v>
      </c>
      <c r="L14" s="13">
        <v>11180649.18</v>
      </c>
      <c r="M14" s="13">
        <v>677</v>
      </c>
      <c r="N14" s="13">
        <v>5187</v>
      </c>
      <c r="O14" s="13">
        <v>8313208</v>
      </c>
      <c r="P14" s="13">
        <v>332</v>
      </c>
      <c r="Q14" s="13">
        <v>2488050</v>
      </c>
      <c r="R14" s="13">
        <v>147462193</v>
      </c>
      <c r="S14" s="13">
        <v>3174363.27</v>
      </c>
      <c r="T14" s="13">
        <v>308057.16</v>
      </c>
      <c r="U14" s="13">
        <v>119443.423</v>
      </c>
      <c r="V14" s="13">
        <v>1862.784</v>
      </c>
      <c r="W14" s="13">
        <f t="shared" si="3"/>
        <v>2744999.903</v>
      </c>
      <c r="X14" s="29">
        <v>597</v>
      </c>
      <c r="Y14" s="29">
        <v>335</v>
      </c>
    </row>
    <row r="15" ht="14.25" spans="1:23">
      <c r="A15" s="14"/>
      <c r="B15" s="14"/>
      <c r="C15" s="14"/>
      <c r="D15" s="14"/>
      <c r="E15" s="14"/>
      <c r="F15" s="15"/>
      <c r="G15" s="14"/>
      <c r="H15" s="15"/>
      <c r="I15" s="14"/>
      <c r="J15" s="15"/>
      <c r="K15" s="14"/>
      <c r="L15" s="15"/>
      <c r="M15" s="14"/>
      <c r="N15" s="14"/>
      <c r="O15" s="15"/>
      <c r="P15" s="14"/>
      <c r="Q15" s="14"/>
      <c r="R15" s="14"/>
      <c r="S15" s="15"/>
      <c r="T15" s="14"/>
      <c r="U15" s="14"/>
      <c r="V15" s="14"/>
      <c r="W15" s="15"/>
    </row>
    <row r="16" ht="14.25" spans="1:25">
      <c r="A16" s="12" t="s">
        <v>32</v>
      </c>
      <c r="B16" s="13" t="s">
        <v>27</v>
      </c>
      <c r="C16" s="13">
        <v>14</v>
      </c>
      <c r="D16" s="13">
        <v>0</v>
      </c>
      <c r="E16" s="13">
        <v>2</v>
      </c>
      <c r="F16" s="13">
        <v>2021</v>
      </c>
      <c r="G16" s="13">
        <v>14</v>
      </c>
      <c r="H16" s="13">
        <v>3207</v>
      </c>
      <c r="I16" s="13">
        <v>1797</v>
      </c>
      <c r="J16" s="13">
        <v>1154</v>
      </c>
      <c r="K16" s="13">
        <v>10252</v>
      </c>
      <c r="L16" s="13">
        <v>12216801</v>
      </c>
      <c r="M16" s="13">
        <v>697</v>
      </c>
      <c r="N16" s="13">
        <v>2903</v>
      </c>
      <c r="O16" s="13">
        <v>8873499</v>
      </c>
      <c r="P16" s="13">
        <v>198</v>
      </c>
      <c r="Q16" s="13">
        <v>1739762</v>
      </c>
      <c r="R16" s="13">
        <v>68410219</v>
      </c>
      <c r="S16" s="13">
        <v>2475641</v>
      </c>
      <c r="T16" s="13">
        <v>1259879</v>
      </c>
      <c r="U16" s="13">
        <v>665079</v>
      </c>
      <c r="V16" s="13">
        <v>7393</v>
      </c>
      <c r="W16" s="13">
        <v>550683</v>
      </c>
      <c r="X16" s="29"/>
      <c r="Y16" s="29"/>
    </row>
    <row r="17" ht="14.25" spans="1:25">
      <c r="A17" s="12"/>
      <c r="B17" s="13" t="s">
        <v>28</v>
      </c>
      <c r="C17" s="13">
        <v>10</v>
      </c>
      <c r="D17" s="13">
        <v>0</v>
      </c>
      <c r="E17" s="13">
        <v>3</v>
      </c>
      <c r="F17" s="13">
        <v>692</v>
      </c>
      <c r="G17" s="13">
        <v>12</v>
      </c>
      <c r="H17" s="13">
        <v>1674</v>
      </c>
      <c r="I17" s="13">
        <v>730</v>
      </c>
      <c r="J17" s="13">
        <v>412</v>
      </c>
      <c r="K17" s="13">
        <v>7012</v>
      </c>
      <c r="L17" s="13">
        <v>7248220</v>
      </c>
      <c r="M17" s="13">
        <v>310</v>
      </c>
      <c r="N17" s="13">
        <v>1911</v>
      </c>
      <c r="O17" s="13">
        <v>5807011</v>
      </c>
      <c r="P17" s="13">
        <v>78</v>
      </c>
      <c r="Q17" s="13">
        <v>1664442</v>
      </c>
      <c r="R17" s="13">
        <v>37222105</v>
      </c>
      <c r="S17" s="13">
        <v>-12867643</v>
      </c>
      <c r="T17" s="13">
        <v>131040.74</v>
      </c>
      <c r="U17" s="13">
        <v>520048</v>
      </c>
      <c r="V17" s="13">
        <v>11778.429</v>
      </c>
      <c r="W17" s="13">
        <f>S17-T17-U17-V17</f>
        <v>-13530510.169</v>
      </c>
      <c r="X17" s="29">
        <v>291</v>
      </c>
      <c r="Y17" s="29">
        <v>135</v>
      </c>
    </row>
    <row r="18" ht="14.25" spans="1:25">
      <c r="A18" s="12"/>
      <c r="B18" s="13" t="s">
        <v>29</v>
      </c>
      <c r="C18" s="13">
        <v>9</v>
      </c>
      <c r="D18" s="13">
        <v>4</v>
      </c>
      <c r="E18" s="13">
        <v>2</v>
      </c>
      <c r="F18" s="13">
        <v>502</v>
      </c>
      <c r="G18" s="13">
        <v>9</v>
      </c>
      <c r="H18" s="13">
        <v>1277</v>
      </c>
      <c r="I18" s="13">
        <v>606</v>
      </c>
      <c r="J18" s="13">
        <v>401</v>
      </c>
      <c r="K18" s="13">
        <v>5591</v>
      </c>
      <c r="L18" s="13">
        <v>5608027</v>
      </c>
      <c r="M18" s="13">
        <v>279</v>
      </c>
      <c r="N18" s="13">
        <v>1747</v>
      </c>
      <c r="O18" s="13">
        <v>3990015</v>
      </c>
      <c r="P18" s="13">
        <v>80</v>
      </c>
      <c r="Q18" s="13">
        <v>1351753</v>
      </c>
      <c r="R18" s="13">
        <v>32383657</v>
      </c>
      <c r="S18" s="13">
        <v>1045280.73</v>
      </c>
      <c r="T18" s="13">
        <v>151249.62</v>
      </c>
      <c r="U18" s="13">
        <v>327572.4929</v>
      </c>
      <c r="V18" s="13">
        <v>27292.2444</v>
      </c>
      <c r="W18" s="13">
        <f>S18-T18-U18-V18</f>
        <v>539166.3727</v>
      </c>
      <c r="X18" s="29">
        <v>255</v>
      </c>
      <c r="Y18" s="29">
        <v>128</v>
      </c>
    </row>
    <row r="19" spans="2:2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3" ht="14.25"/>
    <row r="24" ht="15.75" spans="1:18">
      <c r="A24" s="17" t="s">
        <v>33</v>
      </c>
      <c r="B24" s="18" t="s">
        <v>0</v>
      </c>
      <c r="C24" s="18" t="s">
        <v>34</v>
      </c>
      <c r="D24" s="18" t="s">
        <v>35</v>
      </c>
      <c r="E24" s="18" t="s">
        <v>36</v>
      </c>
      <c r="F24" s="18" t="s">
        <v>37</v>
      </c>
      <c r="G24" s="18" t="s">
        <v>38</v>
      </c>
      <c r="H24" s="18" t="s">
        <v>39</v>
      </c>
      <c r="I24" s="18" t="s">
        <v>40</v>
      </c>
      <c r="J24" s="18" t="s">
        <v>41</v>
      </c>
      <c r="K24" s="18" t="s">
        <v>42</v>
      </c>
      <c r="L24" s="18" t="s">
        <v>43</v>
      </c>
      <c r="M24" s="23" t="s">
        <v>10</v>
      </c>
      <c r="N24" s="18" t="s">
        <v>11</v>
      </c>
      <c r="O24" s="18" t="s">
        <v>12</v>
      </c>
      <c r="P24" s="18" t="s">
        <v>13</v>
      </c>
      <c r="Q24" s="18" t="s">
        <v>14</v>
      </c>
      <c r="R24" s="18" t="s">
        <v>15</v>
      </c>
    </row>
    <row r="25" ht="15.75" spans="1:18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4" t="s">
        <v>25</v>
      </c>
      <c r="N25" s="18"/>
      <c r="O25" s="18"/>
      <c r="P25" s="18"/>
      <c r="Q25" s="18"/>
      <c r="R25" s="18"/>
    </row>
    <row r="26" ht="15.75" spans="1:19">
      <c r="A26" s="17"/>
      <c r="B26" s="19" t="s">
        <v>27</v>
      </c>
      <c r="C26" s="20">
        <v>465</v>
      </c>
      <c r="D26" s="20">
        <v>688</v>
      </c>
      <c r="E26" s="20">
        <v>189</v>
      </c>
      <c r="F26" s="20">
        <v>181</v>
      </c>
      <c r="G26" s="20">
        <v>1597</v>
      </c>
      <c r="H26" s="20">
        <v>1801596</v>
      </c>
      <c r="I26" s="20">
        <v>111</v>
      </c>
      <c r="J26" s="20">
        <v>664</v>
      </c>
      <c r="K26" s="20">
        <v>2301152</v>
      </c>
      <c r="L26" s="20">
        <v>114</v>
      </c>
      <c r="M26" s="20">
        <v>11568035</v>
      </c>
      <c r="N26" s="25">
        <v>-485042</v>
      </c>
      <c r="O26" s="20">
        <v>26742</v>
      </c>
      <c r="P26" s="20">
        <v>36064</v>
      </c>
      <c r="Q26" s="20">
        <v>0</v>
      </c>
      <c r="R26" s="25">
        <v>-547848</v>
      </c>
      <c r="S26" s="6">
        <f>N26-O26-P26-Q26</f>
        <v>-547848</v>
      </c>
    </row>
    <row r="27" ht="15.75" spans="1:19">
      <c r="A27" s="17"/>
      <c r="B27" s="19" t="s">
        <v>28</v>
      </c>
      <c r="C27" s="20">
        <v>407</v>
      </c>
      <c r="D27" s="20">
        <v>620</v>
      </c>
      <c r="E27" s="20">
        <v>141</v>
      </c>
      <c r="F27" s="20">
        <v>136</v>
      </c>
      <c r="G27" s="20">
        <v>1646</v>
      </c>
      <c r="H27" s="20">
        <v>4970356</v>
      </c>
      <c r="I27" s="20">
        <v>86</v>
      </c>
      <c r="J27" s="20">
        <v>670</v>
      </c>
      <c r="K27" s="20">
        <v>3970629</v>
      </c>
      <c r="L27" s="20">
        <v>72</v>
      </c>
      <c r="M27" s="20">
        <v>40339441</v>
      </c>
      <c r="N27" s="20">
        <v>1102901.24</v>
      </c>
      <c r="O27" s="20">
        <v>14306</v>
      </c>
      <c r="P27" s="20">
        <v>141461.864</v>
      </c>
      <c r="Q27" s="20">
        <v>0</v>
      </c>
      <c r="R27" s="20">
        <f t="shared" ref="R27:R32" si="4">N27-O27-P27-Q27</f>
        <v>947133.376</v>
      </c>
      <c r="S27" s="6">
        <f>N27-O27-P27-Q27</f>
        <v>947133.376</v>
      </c>
    </row>
    <row r="28" ht="15.75" spans="1:19">
      <c r="A28" s="17"/>
      <c r="B28" s="19" t="s">
        <v>29</v>
      </c>
      <c r="C28" s="20">
        <v>290</v>
      </c>
      <c r="D28" s="20">
        <v>505</v>
      </c>
      <c r="E28" s="20">
        <v>133</v>
      </c>
      <c r="F28" s="20">
        <v>124</v>
      </c>
      <c r="G28" s="20">
        <v>1104</v>
      </c>
      <c r="H28" s="20">
        <v>847167</v>
      </c>
      <c r="I28" s="20">
        <v>75</v>
      </c>
      <c r="J28" s="20">
        <v>331</v>
      </c>
      <c r="K28" s="20">
        <v>619318</v>
      </c>
      <c r="L28" s="20">
        <v>67</v>
      </c>
      <c r="M28" s="20">
        <v>9890944</v>
      </c>
      <c r="N28" s="20">
        <v>252143.07</v>
      </c>
      <c r="O28" s="20">
        <v>7263.99</v>
      </c>
      <c r="P28" s="20">
        <v>25239.275</v>
      </c>
      <c r="Q28" s="20">
        <v>0</v>
      </c>
      <c r="R28" s="20">
        <f t="shared" si="4"/>
        <v>219639.805</v>
      </c>
      <c r="S28" s="6">
        <f>N28-O28-P28-Q28</f>
        <v>219639.805</v>
      </c>
    </row>
    <row r="29" ht="15" spans="2:23">
      <c r="B29" s="21"/>
      <c r="C29" s="21"/>
      <c r="D29" s="21"/>
      <c r="E29" s="21"/>
      <c r="F29" s="22"/>
      <c r="G29" s="21"/>
      <c r="H29" s="22"/>
      <c r="I29" s="21"/>
      <c r="J29" s="22"/>
      <c r="K29" s="21"/>
      <c r="L29" s="22"/>
      <c r="M29" s="21"/>
      <c r="N29" s="21"/>
      <c r="O29" s="22"/>
      <c r="P29" s="21"/>
      <c r="Q29" s="21"/>
      <c r="R29" s="21"/>
      <c r="S29" s="30"/>
      <c r="W29" s="30"/>
    </row>
    <row r="30" ht="15.75" spans="1:19">
      <c r="A30" s="17" t="s">
        <v>44</v>
      </c>
      <c r="B30" s="19" t="s">
        <v>27</v>
      </c>
      <c r="C30" s="20">
        <v>68</v>
      </c>
      <c r="D30" s="20">
        <v>91</v>
      </c>
      <c r="E30" s="20">
        <v>19</v>
      </c>
      <c r="F30" s="20">
        <v>19</v>
      </c>
      <c r="G30" s="20">
        <v>118</v>
      </c>
      <c r="H30" s="20">
        <v>138175</v>
      </c>
      <c r="I30" s="20">
        <v>9</v>
      </c>
      <c r="J30" s="20">
        <v>50</v>
      </c>
      <c r="K30" s="20">
        <v>136404</v>
      </c>
      <c r="L30" s="20">
        <v>10</v>
      </c>
      <c r="M30" s="20">
        <v>2140797</v>
      </c>
      <c r="N30" s="25">
        <v>-6895</v>
      </c>
      <c r="O30" s="20">
        <v>920</v>
      </c>
      <c r="P30" s="20">
        <v>0</v>
      </c>
      <c r="Q30" s="20">
        <v>0</v>
      </c>
      <c r="R30" s="25">
        <v>-7815</v>
      </c>
      <c r="S30" s="6">
        <f>N30-O30-P30-Q30</f>
        <v>-7815</v>
      </c>
    </row>
    <row r="31" ht="15.75" spans="1:19">
      <c r="A31" s="17"/>
      <c r="B31" s="19" t="s">
        <v>28</v>
      </c>
      <c r="C31" s="20">
        <v>42</v>
      </c>
      <c r="D31" s="20">
        <v>96</v>
      </c>
      <c r="E31" s="20">
        <v>23</v>
      </c>
      <c r="F31" s="20">
        <v>22</v>
      </c>
      <c r="G31" s="20">
        <v>371</v>
      </c>
      <c r="H31" s="20">
        <v>571653</v>
      </c>
      <c r="I31" s="20">
        <v>14</v>
      </c>
      <c r="J31" s="20">
        <v>89</v>
      </c>
      <c r="K31" s="20">
        <v>489871</v>
      </c>
      <c r="L31" s="20">
        <v>9</v>
      </c>
      <c r="M31" s="20">
        <v>7542986</v>
      </c>
      <c r="N31" s="20">
        <v>199369.47</v>
      </c>
      <c r="O31" s="20">
        <v>126643.47</v>
      </c>
      <c r="P31" s="20">
        <v>0</v>
      </c>
      <c r="Q31" s="20">
        <v>0</v>
      </c>
      <c r="R31" s="20">
        <f t="shared" si="4"/>
        <v>72726</v>
      </c>
      <c r="S31" s="6">
        <f>N31-O31-P31-Q31</f>
        <v>72726</v>
      </c>
    </row>
    <row r="32" ht="15.75" spans="1:19">
      <c r="A32" s="17"/>
      <c r="B32" s="19" t="s">
        <v>29</v>
      </c>
      <c r="C32" s="20">
        <v>37</v>
      </c>
      <c r="D32" s="20">
        <v>85</v>
      </c>
      <c r="E32" s="20">
        <v>28</v>
      </c>
      <c r="F32" s="20">
        <v>27</v>
      </c>
      <c r="G32" s="20">
        <v>313</v>
      </c>
      <c r="H32" s="20">
        <v>883094</v>
      </c>
      <c r="I32" s="20">
        <v>21</v>
      </c>
      <c r="J32" s="20">
        <v>69</v>
      </c>
      <c r="K32" s="20">
        <v>4206960</v>
      </c>
      <c r="L32" s="20">
        <v>13</v>
      </c>
      <c r="M32" s="20">
        <v>3066219</v>
      </c>
      <c r="N32" s="20">
        <v>-307558.63</v>
      </c>
      <c r="O32" s="20">
        <v>4393.08</v>
      </c>
      <c r="P32" s="20">
        <v>0</v>
      </c>
      <c r="Q32" s="20">
        <v>0</v>
      </c>
      <c r="R32" s="20">
        <f t="shared" si="4"/>
        <v>-311951.71</v>
      </c>
      <c r="S32" s="6">
        <f>N32-O32-P32-Q32</f>
        <v>-311951.71</v>
      </c>
    </row>
    <row r="33" ht="15" spans="2:23">
      <c r="B33" s="21"/>
      <c r="C33" s="21"/>
      <c r="D33" s="21"/>
      <c r="E33" s="21"/>
      <c r="F33" s="22"/>
      <c r="G33" s="21"/>
      <c r="H33" s="22"/>
      <c r="I33" s="21"/>
      <c r="J33" s="22"/>
      <c r="K33" s="21"/>
      <c r="L33" s="22"/>
      <c r="M33" s="21"/>
      <c r="N33" s="21"/>
      <c r="O33" s="22"/>
      <c r="P33" s="21"/>
      <c r="Q33" s="21"/>
      <c r="R33" s="21"/>
      <c r="S33" s="30"/>
      <c r="W33" s="30"/>
    </row>
    <row r="34" ht="15.75" spans="1:19">
      <c r="A34" s="17" t="s">
        <v>45</v>
      </c>
      <c r="B34" s="19" t="s">
        <v>27</v>
      </c>
      <c r="C34" s="20">
        <v>1194</v>
      </c>
      <c r="D34" s="20">
        <v>1446</v>
      </c>
      <c r="E34" s="20">
        <v>586</v>
      </c>
      <c r="F34" s="20">
        <v>471</v>
      </c>
      <c r="G34" s="20">
        <v>4069</v>
      </c>
      <c r="H34" s="20">
        <v>3767206</v>
      </c>
      <c r="I34" s="20">
        <v>251</v>
      </c>
      <c r="J34" s="20">
        <v>1426</v>
      </c>
      <c r="K34" s="20">
        <v>3398992</v>
      </c>
      <c r="L34" s="20">
        <v>307</v>
      </c>
      <c r="M34" s="20">
        <v>31324572</v>
      </c>
      <c r="N34" s="20">
        <v>422783</v>
      </c>
      <c r="O34" s="20">
        <v>30190</v>
      </c>
      <c r="P34" s="20">
        <v>56713</v>
      </c>
      <c r="Q34" s="20">
        <v>0</v>
      </c>
      <c r="R34" s="20">
        <v>335880</v>
      </c>
      <c r="S34" s="6">
        <f>N34-O34-P34-Q34</f>
        <v>335880</v>
      </c>
    </row>
    <row r="35" ht="15.75" spans="1:19">
      <c r="A35" s="17"/>
      <c r="B35" s="19" t="s">
        <v>28</v>
      </c>
      <c r="C35" s="20">
        <v>851</v>
      </c>
      <c r="D35" s="20">
        <v>1228</v>
      </c>
      <c r="E35" s="20">
        <v>502</v>
      </c>
      <c r="F35" s="20">
        <v>483</v>
      </c>
      <c r="G35" s="20">
        <v>5269</v>
      </c>
      <c r="H35" s="20">
        <v>3936922</v>
      </c>
      <c r="I35" s="20">
        <v>270</v>
      </c>
      <c r="J35" s="20">
        <v>1836</v>
      </c>
      <c r="K35" s="20">
        <v>3643957</v>
      </c>
      <c r="L35" s="20">
        <v>294</v>
      </c>
      <c r="M35" s="20">
        <v>25634987</v>
      </c>
      <c r="N35" s="20">
        <v>265394.92</v>
      </c>
      <c r="O35" s="20">
        <v>40832.01</v>
      </c>
      <c r="P35" s="20">
        <v>40946.587</v>
      </c>
      <c r="Q35" s="20">
        <v>0</v>
      </c>
      <c r="R35" s="20">
        <f t="shared" ref="R35:R40" si="5">N35-O35-P35-Q35</f>
        <v>183616.323</v>
      </c>
      <c r="S35" s="6">
        <f>N35-O35-P35-Q35</f>
        <v>183616.323</v>
      </c>
    </row>
    <row r="36" ht="15.75" spans="1:19">
      <c r="A36" s="17"/>
      <c r="B36" s="19" t="s">
        <v>29</v>
      </c>
      <c r="C36" s="20">
        <v>457</v>
      </c>
      <c r="D36" s="20">
        <v>903</v>
      </c>
      <c r="E36" s="20">
        <v>395</v>
      </c>
      <c r="F36" s="20">
        <v>373</v>
      </c>
      <c r="G36" s="20">
        <v>4890</v>
      </c>
      <c r="H36" s="20">
        <v>4949677</v>
      </c>
      <c r="I36" s="20">
        <v>196</v>
      </c>
      <c r="J36" s="20">
        <v>1587</v>
      </c>
      <c r="K36" s="20">
        <v>4155474</v>
      </c>
      <c r="L36" s="20">
        <v>155</v>
      </c>
      <c r="M36" s="20">
        <v>45422311</v>
      </c>
      <c r="N36" s="20">
        <v>843811.06</v>
      </c>
      <c r="O36" s="20">
        <v>33158</v>
      </c>
      <c r="P36" s="20">
        <v>112693.545</v>
      </c>
      <c r="Q36" s="20">
        <v>0</v>
      </c>
      <c r="R36" s="20">
        <f t="shared" si="5"/>
        <v>697959.515</v>
      </c>
      <c r="S36" s="6">
        <f>N36-O36-P36-Q36</f>
        <v>697959.515</v>
      </c>
    </row>
    <row r="37" ht="15" spans="2:23">
      <c r="B37" s="21"/>
      <c r="C37" s="21"/>
      <c r="D37" s="21"/>
      <c r="E37" s="21"/>
      <c r="F37" s="22"/>
      <c r="G37" s="21"/>
      <c r="H37" s="22"/>
      <c r="I37" s="21"/>
      <c r="J37" s="22"/>
      <c r="K37" s="21"/>
      <c r="L37" s="22"/>
      <c r="M37" s="21"/>
      <c r="N37" s="21"/>
      <c r="O37" s="22"/>
      <c r="P37" s="21"/>
      <c r="Q37" s="21"/>
      <c r="R37" s="21"/>
      <c r="S37" s="30"/>
      <c r="W37" s="30"/>
    </row>
    <row r="38" ht="15.75" spans="1:19">
      <c r="A38" s="17" t="s">
        <v>46</v>
      </c>
      <c r="B38" s="19" t="s">
        <v>27</v>
      </c>
      <c r="C38" s="20">
        <v>160</v>
      </c>
      <c r="D38" s="20">
        <v>277</v>
      </c>
      <c r="E38" s="20">
        <v>50</v>
      </c>
      <c r="F38" s="20">
        <v>47</v>
      </c>
      <c r="G38" s="20">
        <v>487</v>
      </c>
      <c r="H38" s="20">
        <v>628056</v>
      </c>
      <c r="I38" s="20">
        <v>25</v>
      </c>
      <c r="J38" s="20">
        <v>164</v>
      </c>
      <c r="K38" s="20">
        <v>480077</v>
      </c>
      <c r="L38" s="20">
        <v>14</v>
      </c>
      <c r="M38" s="20">
        <v>6441980</v>
      </c>
      <c r="N38" s="20">
        <v>221754</v>
      </c>
      <c r="O38" s="20">
        <v>2041</v>
      </c>
      <c r="P38" s="20">
        <v>24104</v>
      </c>
      <c r="Q38" s="20">
        <v>0</v>
      </c>
      <c r="R38" s="20">
        <v>195609</v>
      </c>
      <c r="S38" s="6">
        <f>N38-O38-P38-Q38</f>
        <v>195609</v>
      </c>
    </row>
    <row r="39" ht="15.75" spans="1:19">
      <c r="A39" s="17"/>
      <c r="B39" s="19" t="s">
        <v>28</v>
      </c>
      <c r="C39" s="20">
        <v>31</v>
      </c>
      <c r="D39" s="20">
        <v>114</v>
      </c>
      <c r="E39" s="20">
        <v>15</v>
      </c>
      <c r="F39" s="20">
        <v>60</v>
      </c>
      <c r="G39" s="20">
        <v>179</v>
      </c>
      <c r="H39" s="20">
        <v>615528</v>
      </c>
      <c r="I39" s="20">
        <v>27</v>
      </c>
      <c r="J39" s="20">
        <v>51</v>
      </c>
      <c r="K39" s="20">
        <v>546953</v>
      </c>
      <c r="L39" s="20">
        <v>9</v>
      </c>
      <c r="M39" s="20">
        <v>6222204</v>
      </c>
      <c r="N39" s="20">
        <v>107153</v>
      </c>
      <c r="O39" s="20">
        <v>0</v>
      </c>
      <c r="P39" s="20">
        <v>24458</v>
      </c>
      <c r="Q39" s="20">
        <v>0</v>
      </c>
      <c r="R39" s="20">
        <v>82695</v>
      </c>
      <c r="S39" s="6">
        <f>N39-O39-P39-Q39</f>
        <v>82695</v>
      </c>
    </row>
    <row r="40" ht="15.75" spans="1:19">
      <c r="A40" s="17"/>
      <c r="B40" s="19" t="s">
        <v>29</v>
      </c>
      <c r="C40" s="20">
        <v>23</v>
      </c>
      <c r="D40" s="20">
        <v>80</v>
      </c>
      <c r="E40" s="20">
        <v>13</v>
      </c>
      <c r="F40" s="20">
        <v>8</v>
      </c>
      <c r="G40" s="20">
        <v>19</v>
      </c>
      <c r="H40" s="20">
        <v>11386</v>
      </c>
      <c r="I40" s="20">
        <v>4</v>
      </c>
      <c r="J40" s="20">
        <v>6</v>
      </c>
      <c r="K40" s="20">
        <v>24802</v>
      </c>
      <c r="L40" s="20">
        <v>1</v>
      </c>
      <c r="M40" s="20">
        <v>174487</v>
      </c>
      <c r="N40" s="20">
        <v>-12651.45</v>
      </c>
      <c r="O40" s="20">
        <v>0</v>
      </c>
      <c r="P40" s="20">
        <v>678.228</v>
      </c>
      <c r="Q40" s="20">
        <v>0</v>
      </c>
      <c r="R40" s="20">
        <f t="shared" si="5"/>
        <v>-13329.678</v>
      </c>
      <c r="S40" s="6">
        <f>N40-O40-P40-Q40</f>
        <v>-13329.678</v>
      </c>
    </row>
    <row r="41" ht="14.25" spans="2:18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ht="15" spans="2:18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ht="15.75" spans="2:18">
      <c r="B43" s="18" t="s">
        <v>0</v>
      </c>
      <c r="C43" s="18" t="s">
        <v>34</v>
      </c>
      <c r="D43" s="18" t="s">
        <v>35</v>
      </c>
      <c r="E43" s="18" t="s">
        <v>36</v>
      </c>
      <c r="F43" s="18" t="s">
        <v>37</v>
      </c>
      <c r="G43" s="18" t="s">
        <v>38</v>
      </c>
      <c r="H43" s="18" t="s">
        <v>39</v>
      </c>
      <c r="I43" s="18" t="s">
        <v>40</v>
      </c>
      <c r="J43" s="18" t="s">
        <v>41</v>
      </c>
      <c r="K43" s="18" t="s">
        <v>42</v>
      </c>
      <c r="L43" s="18" t="s">
        <v>43</v>
      </c>
      <c r="M43" s="23" t="s">
        <v>10</v>
      </c>
      <c r="N43" s="18" t="s">
        <v>11</v>
      </c>
      <c r="O43" s="18" t="s">
        <v>12</v>
      </c>
      <c r="P43" s="18" t="s">
        <v>13</v>
      </c>
      <c r="Q43" s="18" t="s">
        <v>14</v>
      </c>
      <c r="R43" s="18" t="s">
        <v>15</v>
      </c>
    </row>
    <row r="44" ht="15.75" spans="2:18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4" t="s">
        <v>25</v>
      </c>
      <c r="N44" s="18"/>
      <c r="O44" s="18"/>
      <c r="P44" s="18"/>
      <c r="Q44" s="18"/>
      <c r="R44" s="18"/>
    </row>
    <row r="45" ht="15.75" spans="1:19">
      <c r="A45" s="17" t="s">
        <v>47</v>
      </c>
      <c r="B45" s="19" t="s">
        <v>27</v>
      </c>
      <c r="C45" s="19">
        <v>529</v>
      </c>
      <c r="D45" s="19">
        <v>918</v>
      </c>
      <c r="E45" s="19">
        <v>370</v>
      </c>
      <c r="F45" s="19">
        <v>331</v>
      </c>
      <c r="G45" s="19">
        <v>3811</v>
      </c>
      <c r="H45" s="19">
        <v>4670884</v>
      </c>
      <c r="I45" s="19">
        <v>228</v>
      </c>
      <c r="J45" s="19">
        <v>1479</v>
      </c>
      <c r="K45" s="19">
        <v>4523798</v>
      </c>
      <c r="L45" s="19">
        <v>149</v>
      </c>
      <c r="M45" s="19">
        <v>16233893</v>
      </c>
      <c r="N45" s="19">
        <v>200372</v>
      </c>
      <c r="O45" s="19">
        <v>141210</v>
      </c>
      <c r="P45" s="19">
        <v>27833</v>
      </c>
      <c r="Q45" s="19">
        <v>0</v>
      </c>
      <c r="R45" s="19">
        <v>31329</v>
      </c>
      <c r="S45" s="6">
        <f t="shared" ref="S45:S47" si="6">N45-O45-P45-Q45</f>
        <v>31329</v>
      </c>
    </row>
    <row r="46" ht="15" spans="1:19">
      <c r="A46" s="17"/>
      <c r="B46" s="19" t="s">
        <v>28</v>
      </c>
      <c r="C46" s="19">
        <v>339</v>
      </c>
      <c r="D46" s="19">
        <v>713</v>
      </c>
      <c r="E46" s="19">
        <v>270</v>
      </c>
      <c r="F46" s="19">
        <v>222</v>
      </c>
      <c r="G46" s="19">
        <v>2620</v>
      </c>
      <c r="H46" s="19">
        <v>2320295</v>
      </c>
      <c r="I46" s="19">
        <v>163</v>
      </c>
      <c r="J46" s="19">
        <v>939</v>
      </c>
      <c r="K46" s="19">
        <v>6406267</v>
      </c>
      <c r="L46" s="19">
        <v>56</v>
      </c>
      <c r="M46" s="19">
        <v>64094394</v>
      </c>
      <c r="N46" s="19">
        <v>-4010972</v>
      </c>
      <c r="O46" s="19">
        <v>63739</v>
      </c>
      <c r="P46" s="19">
        <v>33135</v>
      </c>
      <c r="Q46" s="19">
        <v>0</v>
      </c>
      <c r="R46" s="19">
        <v>-4107846</v>
      </c>
      <c r="S46" s="6">
        <f t="shared" si="6"/>
        <v>-4107846</v>
      </c>
    </row>
    <row r="47" ht="15" spans="1:19">
      <c r="A47" s="17"/>
      <c r="B47" s="19" t="s">
        <v>29</v>
      </c>
      <c r="C47" s="19">
        <v>445</v>
      </c>
      <c r="D47" s="19">
        <v>835</v>
      </c>
      <c r="E47" s="19">
        <v>359</v>
      </c>
      <c r="F47" s="19">
        <v>218</v>
      </c>
      <c r="G47" s="19">
        <v>3249</v>
      </c>
      <c r="H47" s="19">
        <v>3664627</v>
      </c>
      <c r="I47" s="19">
        <v>153</v>
      </c>
      <c r="J47" s="19">
        <v>1011</v>
      </c>
      <c r="K47" s="19">
        <v>2973932</v>
      </c>
      <c r="L47" s="19">
        <v>80</v>
      </c>
      <c r="M47" s="19">
        <v>23551529</v>
      </c>
      <c r="N47" s="19">
        <v>834689.17</v>
      </c>
      <c r="O47" s="19">
        <v>103018.78</v>
      </c>
      <c r="P47" s="19">
        <v>44142.026</v>
      </c>
      <c r="Q47" s="19">
        <v>0</v>
      </c>
      <c r="R47" s="19">
        <f>N47-O47-P47-Q47</f>
        <v>687528.364</v>
      </c>
      <c r="S47" s="6">
        <f t="shared" si="6"/>
        <v>687528.364</v>
      </c>
    </row>
    <row r="48" ht="15" spans="2:18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ht="15" spans="1:19">
      <c r="A49" s="17" t="s">
        <v>48</v>
      </c>
      <c r="B49" s="19" t="s">
        <v>27</v>
      </c>
      <c r="C49" s="19">
        <v>106</v>
      </c>
      <c r="D49" s="19">
        <v>551</v>
      </c>
      <c r="E49" s="19">
        <v>355</v>
      </c>
      <c r="F49" s="19">
        <v>325</v>
      </c>
      <c r="G49" s="19">
        <v>9636</v>
      </c>
      <c r="H49" s="19">
        <v>7191082</v>
      </c>
      <c r="I49" s="19">
        <v>270</v>
      </c>
      <c r="J49" s="19">
        <v>3149</v>
      </c>
      <c r="K49" s="19">
        <v>7075639</v>
      </c>
      <c r="L49" s="19">
        <v>54</v>
      </c>
      <c r="M49" s="19">
        <v>23700932</v>
      </c>
      <c r="N49" s="19">
        <v>563753</v>
      </c>
      <c r="O49" s="19">
        <v>441121</v>
      </c>
      <c r="P49" s="19">
        <v>36278</v>
      </c>
      <c r="Q49" s="19">
        <v>814</v>
      </c>
      <c r="R49" s="19">
        <v>86354</v>
      </c>
      <c r="S49" s="6">
        <f t="shared" ref="S49:S51" si="7">N49-O49-P49-Q49</f>
        <v>85540</v>
      </c>
    </row>
    <row r="50" ht="15" spans="1:19">
      <c r="A50" s="17"/>
      <c r="B50" s="19" t="s">
        <v>28</v>
      </c>
      <c r="C50" s="19">
        <v>123</v>
      </c>
      <c r="D50" s="19">
        <v>527</v>
      </c>
      <c r="E50" s="19">
        <v>367</v>
      </c>
      <c r="F50" s="19">
        <v>343</v>
      </c>
      <c r="G50" s="19">
        <v>9642</v>
      </c>
      <c r="H50" s="19">
        <v>3732098</v>
      </c>
      <c r="I50" s="19">
        <v>304</v>
      </c>
      <c r="J50" s="19">
        <v>3562</v>
      </c>
      <c r="K50" s="19">
        <v>3816278</v>
      </c>
      <c r="L50" s="19">
        <v>77</v>
      </c>
      <c r="M50" s="19">
        <v>12628911</v>
      </c>
      <c r="N50" s="19">
        <v>270114</v>
      </c>
      <c r="O50" s="19">
        <v>381741</v>
      </c>
      <c r="P50" s="19">
        <v>15822</v>
      </c>
      <c r="Q50" s="19">
        <v>993</v>
      </c>
      <c r="R50" s="19">
        <v>-128442</v>
      </c>
      <c r="S50" s="6">
        <f t="shared" si="7"/>
        <v>-128442</v>
      </c>
    </row>
    <row r="51" ht="15" spans="1:19">
      <c r="A51" s="17"/>
      <c r="B51" s="19" t="s">
        <v>29</v>
      </c>
      <c r="C51" s="19">
        <v>51</v>
      </c>
      <c r="D51" s="19">
        <v>477</v>
      </c>
      <c r="E51" s="19">
        <v>318</v>
      </c>
      <c r="F51" s="19">
        <v>291</v>
      </c>
      <c r="G51" s="19">
        <v>7040</v>
      </c>
      <c r="H51" s="19">
        <v>2557033.08</v>
      </c>
      <c r="I51" s="19">
        <v>244</v>
      </c>
      <c r="J51" s="19">
        <v>2393</v>
      </c>
      <c r="K51" s="19">
        <v>2586422</v>
      </c>
      <c r="L51" s="19">
        <v>20</v>
      </c>
      <c r="M51" s="19">
        <v>15863044</v>
      </c>
      <c r="N51" s="19">
        <v>186220.02</v>
      </c>
      <c r="O51" s="19">
        <v>132137.18</v>
      </c>
      <c r="P51" s="19">
        <v>23919.17</v>
      </c>
      <c r="Q51" s="19">
        <v>1275.674</v>
      </c>
      <c r="R51" s="19">
        <f>N51-O51-P51-Q51</f>
        <v>28887.996</v>
      </c>
      <c r="S51" s="6">
        <f t="shared" si="7"/>
        <v>28887.996</v>
      </c>
    </row>
    <row r="52" ht="15" spans="2:18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ht="15" spans="1:19">
      <c r="A53" s="17" t="s">
        <v>49</v>
      </c>
      <c r="B53" s="19" t="s">
        <v>27</v>
      </c>
      <c r="C53" s="19">
        <v>124</v>
      </c>
      <c r="D53" s="19">
        <v>348</v>
      </c>
      <c r="E53" s="19">
        <v>158</v>
      </c>
      <c r="F53" s="19">
        <v>144</v>
      </c>
      <c r="G53" s="19">
        <v>3066</v>
      </c>
      <c r="H53" s="19">
        <v>1125895</v>
      </c>
      <c r="I53" s="19">
        <v>81</v>
      </c>
      <c r="J53" s="19">
        <v>1053</v>
      </c>
      <c r="K53" s="19">
        <v>1220822</v>
      </c>
      <c r="L53" s="19">
        <v>42</v>
      </c>
      <c r="M53" s="19">
        <v>12929891</v>
      </c>
      <c r="N53" s="19">
        <v>3578</v>
      </c>
      <c r="O53" s="19">
        <v>59180</v>
      </c>
      <c r="P53" s="19">
        <v>41418</v>
      </c>
      <c r="Q53" s="19">
        <v>741</v>
      </c>
      <c r="R53" s="31">
        <v>-97020</v>
      </c>
      <c r="S53" s="6">
        <f t="shared" ref="S53:S55" si="8">N53-O53-P53-Q53</f>
        <v>-97761</v>
      </c>
    </row>
    <row r="54" ht="15" spans="1:19">
      <c r="A54" s="17"/>
      <c r="B54" s="19" t="s">
        <v>28</v>
      </c>
      <c r="C54" s="19">
        <v>86</v>
      </c>
      <c r="D54" s="19">
        <v>298</v>
      </c>
      <c r="E54" s="19">
        <v>149</v>
      </c>
      <c r="F54" s="19">
        <v>134</v>
      </c>
      <c r="G54" s="19">
        <v>2424</v>
      </c>
      <c r="H54" s="19">
        <v>1238423</v>
      </c>
      <c r="I54" s="19">
        <v>79</v>
      </c>
      <c r="J54" s="19">
        <v>719</v>
      </c>
      <c r="K54" s="19">
        <v>1116846</v>
      </c>
      <c r="L54" s="19">
        <v>38</v>
      </c>
      <c r="M54" s="19">
        <v>10131936</v>
      </c>
      <c r="N54" s="19">
        <v>211636</v>
      </c>
      <c r="O54" s="19">
        <v>32930</v>
      </c>
      <c r="P54" s="19">
        <v>45616</v>
      </c>
      <c r="Q54" s="19">
        <v>570</v>
      </c>
      <c r="R54" s="19">
        <v>132520</v>
      </c>
      <c r="S54" s="6">
        <f t="shared" si="8"/>
        <v>132520</v>
      </c>
    </row>
    <row r="55" ht="15" spans="1:19">
      <c r="A55" s="17"/>
      <c r="B55" s="19" t="s">
        <v>29</v>
      </c>
      <c r="C55" s="19">
        <v>152</v>
      </c>
      <c r="D55" s="19">
        <v>382</v>
      </c>
      <c r="E55" s="19">
        <v>188</v>
      </c>
      <c r="F55" s="19">
        <v>172</v>
      </c>
      <c r="G55" s="19">
        <v>2410</v>
      </c>
      <c r="H55" s="19">
        <v>1480949.1</v>
      </c>
      <c r="I55" s="19">
        <v>103</v>
      </c>
      <c r="J55" s="19">
        <v>833</v>
      </c>
      <c r="K55" s="19">
        <v>1617312</v>
      </c>
      <c r="L55" s="19">
        <v>79</v>
      </c>
      <c r="M55" s="19">
        <v>10235563</v>
      </c>
      <c r="N55" s="19">
        <f>-85211.13</f>
        <v>-85211.13</v>
      </c>
      <c r="O55" s="19">
        <v>27215.38</v>
      </c>
      <c r="P55" s="19">
        <v>43065.548</v>
      </c>
      <c r="Q55" s="19">
        <v>587.11</v>
      </c>
      <c r="R55" s="19">
        <f>N55-O55-P55-Q55</f>
        <v>-156079.168</v>
      </c>
      <c r="S55" s="6">
        <f t="shared" si="8"/>
        <v>-156079.168</v>
      </c>
    </row>
    <row r="56" ht="14.25" spans="2:18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ht="15" spans="2:18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 ht="15.75" spans="2:18">
      <c r="B58" s="18" t="s">
        <v>0</v>
      </c>
      <c r="C58" s="18" t="s">
        <v>34</v>
      </c>
      <c r="D58" s="18" t="s">
        <v>35</v>
      </c>
      <c r="E58" s="18" t="s">
        <v>36</v>
      </c>
      <c r="F58" s="18" t="s">
        <v>37</v>
      </c>
      <c r="G58" s="18" t="s">
        <v>38</v>
      </c>
      <c r="H58" s="18" t="s">
        <v>39</v>
      </c>
      <c r="I58" s="18" t="s">
        <v>40</v>
      </c>
      <c r="J58" s="18" t="s">
        <v>41</v>
      </c>
      <c r="K58" s="18" t="s">
        <v>42</v>
      </c>
      <c r="L58" s="18" t="s">
        <v>43</v>
      </c>
      <c r="M58" s="23" t="s">
        <v>10</v>
      </c>
      <c r="N58" s="18" t="s">
        <v>11</v>
      </c>
      <c r="O58" s="18" t="s">
        <v>12</v>
      </c>
      <c r="P58" s="18" t="s">
        <v>13</v>
      </c>
      <c r="Q58" s="18" t="s">
        <v>14</v>
      </c>
      <c r="R58" s="18" t="s">
        <v>15</v>
      </c>
    </row>
    <row r="59" ht="15.75" spans="2:18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4" t="s">
        <v>25</v>
      </c>
      <c r="N59" s="18"/>
      <c r="O59" s="18"/>
      <c r="P59" s="18"/>
      <c r="Q59" s="18"/>
      <c r="R59" s="18"/>
    </row>
    <row r="60" ht="15.75" spans="1:19">
      <c r="A60" s="17" t="s">
        <v>50</v>
      </c>
      <c r="B60" s="19" t="s">
        <v>27</v>
      </c>
      <c r="C60" s="19">
        <v>161</v>
      </c>
      <c r="D60" s="19">
        <v>276</v>
      </c>
      <c r="E60" s="19">
        <v>117</v>
      </c>
      <c r="F60" s="19">
        <v>111</v>
      </c>
      <c r="G60" s="19">
        <v>1512</v>
      </c>
      <c r="H60" s="19">
        <v>1612209</v>
      </c>
      <c r="I60" s="19">
        <v>68</v>
      </c>
      <c r="J60" s="19">
        <v>370</v>
      </c>
      <c r="K60" s="19">
        <v>1551252</v>
      </c>
      <c r="L60" s="19">
        <v>57</v>
      </c>
      <c r="M60" s="19">
        <v>10715476</v>
      </c>
      <c r="N60" s="19">
        <v>121335</v>
      </c>
      <c r="O60" s="19">
        <v>19779</v>
      </c>
      <c r="P60" s="19">
        <v>36826</v>
      </c>
      <c r="Q60" s="19">
        <v>0</v>
      </c>
      <c r="R60" s="19">
        <v>64730</v>
      </c>
      <c r="S60" s="6">
        <f t="shared" ref="S60:S62" si="9">N60-O60-P60-Q60</f>
        <v>64730</v>
      </c>
    </row>
    <row r="61" ht="15" spans="1:19">
      <c r="A61" s="17"/>
      <c r="B61" s="19" t="s">
        <v>28</v>
      </c>
      <c r="C61" s="19">
        <v>69</v>
      </c>
      <c r="D61" s="19">
        <v>209</v>
      </c>
      <c r="E61" s="19">
        <v>91</v>
      </c>
      <c r="F61" s="19">
        <v>82</v>
      </c>
      <c r="G61" s="19">
        <v>1952</v>
      </c>
      <c r="H61" s="19">
        <v>949783</v>
      </c>
      <c r="I61" s="19">
        <v>56</v>
      </c>
      <c r="J61" s="19">
        <v>459</v>
      </c>
      <c r="K61" s="19">
        <v>896316</v>
      </c>
      <c r="L61" s="19">
        <v>12</v>
      </c>
      <c r="M61" s="19">
        <v>7245001</v>
      </c>
      <c r="N61" s="19">
        <v>58495</v>
      </c>
      <c r="O61" s="19">
        <v>21864</v>
      </c>
      <c r="P61" s="19">
        <v>24357</v>
      </c>
      <c r="Q61" s="19">
        <v>0</v>
      </c>
      <c r="R61" s="19">
        <v>12274</v>
      </c>
      <c r="S61" s="6">
        <f t="shared" si="9"/>
        <v>12274</v>
      </c>
    </row>
    <row r="62" ht="15" spans="1:19">
      <c r="A62" s="17"/>
      <c r="B62" s="19" t="s">
        <v>29</v>
      </c>
      <c r="C62" s="19">
        <v>45</v>
      </c>
      <c r="D62" s="19">
        <v>205</v>
      </c>
      <c r="E62" s="19">
        <v>99</v>
      </c>
      <c r="F62" s="19">
        <v>83</v>
      </c>
      <c r="G62" s="19">
        <v>1149</v>
      </c>
      <c r="H62" s="19">
        <v>670096</v>
      </c>
      <c r="I62" s="19">
        <v>52</v>
      </c>
      <c r="J62" s="19">
        <v>326</v>
      </c>
      <c r="K62" s="19">
        <v>503419</v>
      </c>
      <c r="L62" s="19">
        <v>13</v>
      </c>
      <c r="M62" s="19">
        <v>4681993</v>
      </c>
      <c r="N62" s="19">
        <v>219778.63</v>
      </c>
      <c r="O62" s="19">
        <v>28428.85</v>
      </c>
      <c r="P62" s="19">
        <v>12770.422</v>
      </c>
      <c r="Q62" s="19">
        <v>0</v>
      </c>
      <c r="R62" s="19">
        <f>N62-O62-P62-Q62</f>
        <v>178579.358</v>
      </c>
      <c r="S62" s="6">
        <f t="shared" si="9"/>
        <v>178579.358</v>
      </c>
    </row>
    <row r="63" ht="15" spans="2:18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ht="15" spans="1:19">
      <c r="A64" s="17" t="s">
        <v>51</v>
      </c>
      <c r="B64" s="19" t="s">
        <v>27</v>
      </c>
      <c r="C64" s="19">
        <v>186</v>
      </c>
      <c r="D64" s="19">
        <v>333</v>
      </c>
      <c r="E64" s="19">
        <v>170</v>
      </c>
      <c r="F64" s="19">
        <v>124</v>
      </c>
      <c r="G64" s="19">
        <v>2046</v>
      </c>
      <c r="H64" s="19">
        <v>1064525</v>
      </c>
      <c r="I64" s="19">
        <v>78</v>
      </c>
      <c r="J64" s="19">
        <v>502</v>
      </c>
      <c r="K64" s="19">
        <v>812983</v>
      </c>
      <c r="L64" s="19">
        <v>14</v>
      </c>
      <c r="M64" s="19">
        <v>11608085</v>
      </c>
      <c r="N64" s="19">
        <v>336355</v>
      </c>
      <c r="O64" s="19">
        <v>20098</v>
      </c>
      <c r="P64" s="19">
        <v>39489</v>
      </c>
      <c r="Q64" s="19">
        <v>0</v>
      </c>
      <c r="R64" s="19">
        <v>276768</v>
      </c>
      <c r="S64" s="6">
        <f t="shared" ref="S64:S66" si="10">N64-O64-P64-Q64</f>
        <v>276768</v>
      </c>
    </row>
    <row r="65" ht="15" spans="1:19">
      <c r="A65" s="17"/>
      <c r="B65" s="19" t="s">
        <v>28</v>
      </c>
      <c r="C65" s="19">
        <v>128</v>
      </c>
      <c r="D65" s="19">
        <v>304</v>
      </c>
      <c r="E65" s="19">
        <v>161</v>
      </c>
      <c r="F65" s="19">
        <v>104</v>
      </c>
      <c r="G65" s="19">
        <v>1539</v>
      </c>
      <c r="H65" s="19">
        <v>881590</v>
      </c>
      <c r="I65" s="19">
        <v>67</v>
      </c>
      <c r="J65" s="19">
        <v>433</v>
      </c>
      <c r="K65" s="19">
        <v>771593</v>
      </c>
      <c r="L65" s="19">
        <v>28</v>
      </c>
      <c r="M65" s="19">
        <v>7238877</v>
      </c>
      <c r="N65" s="19">
        <v>132404</v>
      </c>
      <c r="O65" s="19">
        <v>22701</v>
      </c>
      <c r="P65" s="19">
        <v>8514</v>
      </c>
      <c r="Q65" s="19">
        <v>0</v>
      </c>
      <c r="R65" s="19">
        <v>101189</v>
      </c>
      <c r="S65" s="6">
        <f t="shared" si="10"/>
        <v>101189</v>
      </c>
    </row>
    <row r="66" ht="15" spans="1:19">
      <c r="A66" s="17"/>
      <c r="B66" s="19" t="s">
        <v>29</v>
      </c>
      <c r="C66" s="19">
        <v>100</v>
      </c>
      <c r="D66" s="19">
        <v>276</v>
      </c>
      <c r="E66" s="19">
        <v>128</v>
      </c>
      <c r="F66" s="19">
        <v>104</v>
      </c>
      <c r="G66" s="19">
        <v>1163</v>
      </c>
      <c r="H66" s="19">
        <v>626577</v>
      </c>
      <c r="I66" s="19">
        <v>65</v>
      </c>
      <c r="J66" s="19">
        <v>330</v>
      </c>
      <c r="K66" s="19">
        <v>323885</v>
      </c>
      <c r="L66" s="19">
        <v>16</v>
      </c>
      <c r="M66" s="19">
        <v>5602261</v>
      </c>
      <c r="N66" s="19">
        <v>262588.52</v>
      </c>
      <c r="O66" s="19">
        <v>15335</v>
      </c>
      <c r="P66" s="19">
        <v>15878.504</v>
      </c>
      <c r="Q66" s="19">
        <v>0</v>
      </c>
      <c r="R66" s="19">
        <f>N66-O66-P66-Q66</f>
        <v>231375.016</v>
      </c>
      <c r="S66" s="6">
        <f t="shared" si="10"/>
        <v>231375.016</v>
      </c>
    </row>
    <row r="67" ht="15" spans="2:18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ht="15" spans="1:19">
      <c r="A68" s="17" t="s">
        <v>52</v>
      </c>
      <c r="B68" s="19" t="s">
        <v>27</v>
      </c>
      <c r="C68" s="19">
        <v>7</v>
      </c>
      <c r="D68" s="19">
        <v>14</v>
      </c>
      <c r="E68" s="19">
        <v>6</v>
      </c>
      <c r="F68" s="19">
        <v>6</v>
      </c>
      <c r="G68" s="19">
        <v>6</v>
      </c>
      <c r="H68" s="19">
        <v>1820000</v>
      </c>
      <c r="I68" s="19">
        <v>2</v>
      </c>
      <c r="J68" s="19">
        <v>2</v>
      </c>
      <c r="K68" s="19">
        <v>121086</v>
      </c>
      <c r="L68" s="19">
        <v>0</v>
      </c>
      <c r="M68" s="19">
        <v>586358</v>
      </c>
      <c r="N68" s="19">
        <v>46143</v>
      </c>
      <c r="O68" s="19">
        <v>0</v>
      </c>
      <c r="P68" s="19">
        <v>20137</v>
      </c>
      <c r="Q68" s="19">
        <v>0</v>
      </c>
      <c r="R68" s="19">
        <v>26006</v>
      </c>
      <c r="S68" s="6">
        <f t="shared" ref="S68:S70" si="11">N68-O68-P68-Q68</f>
        <v>26006</v>
      </c>
    </row>
    <row r="69" ht="15" spans="1:19">
      <c r="A69" s="17"/>
      <c r="B69" s="19" t="s">
        <v>28</v>
      </c>
      <c r="C69" s="19">
        <v>4</v>
      </c>
      <c r="D69" s="19">
        <v>14</v>
      </c>
      <c r="E69" s="19">
        <v>9</v>
      </c>
      <c r="F69" s="19">
        <v>10</v>
      </c>
      <c r="G69" s="19">
        <v>35</v>
      </c>
      <c r="H69" s="19">
        <v>2930521</v>
      </c>
      <c r="I69" s="19">
        <v>7</v>
      </c>
      <c r="J69" s="19">
        <v>18</v>
      </c>
      <c r="K69" s="19">
        <v>1948014</v>
      </c>
      <c r="L69" s="19">
        <v>0</v>
      </c>
      <c r="M69" s="19">
        <v>7215343</v>
      </c>
      <c r="N69" s="19">
        <v>-13642288</v>
      </c>
      <c r="O69" s="19">
        <v>0</v>
      </c>
      <c r="P69" s="19">
        <v>274705</v>
      </c>
      <c r="Q69" s="19">
        <v>0</v>
      </c>
      <c r="R69" s="19">
        <v>-13916993</v>
      </c>
      <c r="S69" s="6">
        <f t="shared" si="11"/>
        <v>-13916993</v>
      </c>
    </row>
    <row r="70" ht="15" spans="1:19">
      <c r="A70" s="17"/>
      <c r="B70" s="19" t="s">
        <v>29</v>
      </c>
      <c r="C70" s="19">
        <v>0</v>
      </c>
      <c r="D70" s="19">
        <v>6</v>
      </c>
      <c r="E70" s="19">
        <v>1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16000</v>
      </c>
      <c r="N70" s="19">
        <v>-7750</v>
      </c>
      <c r="O70" s="19">
        <v>0</v>
      </c>
      <c r="P70" s="19">
        <v>480</v>
      </c>
      <c r="Q70" s="19">
        <v>0</v>
      </c>
      <c r="R70" s="19">
        <f>N70-O70-P70-Q70</f>
        <v>-8230</v>
      </c>
      <c r="S70" s="6">
        <f t="shared" si="11"/>
        <v>-8230</v>
      </c>
    </row>
    <row r="71" spans="2:18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2:18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2:18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</sheetData>
  <mergeCells count="74">
    <mergeCell ref="A1:W1"/>
    <mergeCell ref="A23:Q23"/>
    <mergeCell ref="A2:A3"/>
    <mergeCell ref="A4:A6"/>
    <mergeCell ref="A8:A10"/>
    <mergeCell ref="A12:A14"/>
    <mergeCell ref="A16:A18"/>
    <mergeCell ref="A24:A28"/>
    <mergeCell ref="A30:A32"/>
    <mergeCell ref="A34:A36"/>
    <mergeCell ref="A38:A40"/>
    <mergeCell ref="A45:A47"/>
    <mergeCell ref="A49:A51"/>
    <mergeCell ref="A53:A55"/>
    <mergeCell ref="A60:A62"/>
    <mergeCell ref="A64:A66"/>
    <mergeCell ref="A68:A70"/>
    <mergeCell ref="B2:B3"/>
    <mergeCell ref="B24:B25"/>
    <mergeCell ref="B43:B44"/>
    <mergeCell ref="B58:B59"/>
    <mergeCell ref="C2:C3"/>
    <mergeCell ref="C24:C25"/>
    <mergeCell ref="C43:C44"/>
    <mergeCell ref="C58:C59"/>
    <mergeCell ref="D24:D25"/>
    <mergeCell ref="D43:D44"/>
    <mergeCell ref="D58:D59"/>
    <mergeCell ref="E24:E25"/>
    <mergeCell ref="E43:E44"/>
    <mergeCell ref="E58:E59"/>
    <mergeCell ref="F24:F25"/>
    <mergeCell ref="F43:F44"/>
    <mergeCell ref="F58:F59"/>
    <mergeCell ref="G24:G25"/>
    <mergeCell ref="G43:G44"/>
    <mergeCell ref="G58:G59"/>
    <mergeCell ref="H24:H25"/>
    <mergeCell ref="H43:H44"/>
    <mergeCell ref="H58:H59"/>
    <mergeCell ref="I24:I25"/>
    <mergeCell ref="I43:I44"/>
    <mergeCell ref="I58:I59"/>
    <mergeCell ref="J24:J25"/>
    <mergeCell ref="J43:J44"/>
    <mergeCell ref="J58:J59"/>
    <mergeCell ref="K24:K25"/>
    <mergeCell ref="K43:K44"/>
    <mergeCell ref="K58:K59"/>
    <mergeCell ref="L24:L25"/>
    <mergeCell ref="L43:L44"/>
    <mergeCell ref="L58:L59"/>
    <mergeCell ref="N24:N25"/>
    <mergeCell ref="N43:N44"/>
    <mergeCell ref="N58:N59"/>
    <mergeCell ref="O24:O25"/>
    <mergeCell ref="O43:O44"/>
    <mergeCell ref="O58:O59"/>
    <mergeCell ref="P24:P25"/>
    <mergeCell ref="P43:P44"/>
    <mergeCell ref="P58:P59"/>
    <mergeCell ref="Q24:Q25"/>
    <mergeCell ref="Q43:Q44"/>
    <mergeCell ref="Q58:Q59"/>
    <mergeCell ref="R24:R25"/>
    <mergeCell ref="R43:R44"/>
    <mergeCell ref="R58:R59"/>
    <mergeCell ref="S2:S3"/>
    <mergeCell ref="T2:T3"/>
    <mergeCell ref="U2:U3"/>
    <mergeCell ref="V2:V3"/>
    <mergeCell ref="W2:W3"/>
    <mergeCell ref="X2:X3"/>
    <mergeCell ref="Y2:Y3"/>
  </mergeCells>
  <conditionalFormatting sqref="S8">
    <cfRule type="cellIs" dxfId="0" priority="74" operator="greaterThan">
      <formula>0</formula>
    </cfRule>
    <cfRule type="cellIs" dxfId="1" priority="73" operator="lessThanOrEqual">
      <formula>0</formula>
    </cfRule>
  </conditionalFormatting>
  <conditionalFormatting sqref="S9">
    <cfRule type="cellIs" dxfId="0" priority="72" operator="greaterThan">
      <formula>0</formula>
    </cfRule>
    <cfRule type="cellIs" dxfId="1" priority="71" operator="lessThanOrEqual">
      <formula>0</formula>
    </cfRule>
  </conditionalFormatting>
  <conditionalFormatting sqref="S10">
    <cfRule type="cellIs" dxfId="0" priority="80" operator="greaterThan">
      <formula>0</formula>
    </cfRule>
    <cfRule type="cellIs" dxfId="1" priority="79" operator="lessThanOrEqual">
      <formula>0</formula>
    </cfRule>
  </conditionalFormatting>
  <conditionalFormatting sqref="X10:Y10">
    <cfRule type="cellIs" dxfId="2" priority="2" operator="greaterThan">
      <formula>0</formula>
    </cfRule>
    <cfRule type="cellIs" dxfId="2" priority="1" operator="lessThanOrEqual">
      <formula>0</formula>
    </cfRule>
  </conditionalFormatting>
  <conditionalFormatting sqref="S12">
    <cfRule type="cellIs" dxfId="0" priority="70" operator="greaterThan">
      <formula>0</formula>
    </cfRule>
    <cfRule type="cellIs" dxfId="1" priority="69" operator="lessThanOrEqual">
      <formula>0</formula>
    </cfRule>
  </conditionalFormatting>
  <conditionalFormatting sqref="S13">
    <cfRule type="cellIs" dxfId="0" priority="68" operator="greaterThan">
      <formula>0</formula>
    </cfRule>
    <cfRule type="cellIs" dxfId="1" priority="67" operator="lessThanOrEqual">
      <formula>0</formula>
    </cfRule>
  </conditionalFormatting>
  <conditionalFormatting sqref="S14">
    <cfRule type="cellIs" dxfId="0" priority="78" operator="greaterThan">
      <formula>0</formula>
    </cfRule>
    <cfRule type="cellIs" dxfId="1" priority="77" operator="lessThanOrEqual">
      <formula>0</formula>
    </cfRule>
  </conditionalFormatting>
  <conditionalFormatting sqref="X14:Y14">
    <cfRule type="cellIs" dxfId="2" priority="4" operator="greaterThan">
      <formula>0</formula>
    </cfRule>
    <cfRule type="cellIs" dxfId="2" priority="3" operator="lessThanOrEqual">
      <formula>0</formula>
    </cfRule>
  </conditionalFormatting>
  <conditionalFormatting sqref="S16">
    <cfRule type="cellIs" dxfId="0" priority="66" operator="greaterThan">
      <formula>0</formula>
    </cfRule>
    <cfRule type="cellIs" dxfId="1" priority="65" operator="lessThanOrEqual">
      <formula>0</formula>
    </cfRule>
  </conditionalFormatting>
  <conditionalFormatting sqref="S17">
    <cfRule type="cellIs" dxfId="0" priority="64" operator="greaterThan">
      <formula>0</formula>
    </cfRule>
    <cfRule type="cellIs" dxfId="1" priority="63" operator="lessThanOrEqual">
      <formula>0</formula>
    </cfRule>
  </conditionalFormatting>
  <conditionalFormatting sqref="S18">
    <cfRule type="cellIs" dxfId="0" priority="76" operator="greaterThan">
      <formula>0</formula>
    </cfRule>
    <cfRule type="cellIs" dxfId="1" priority="75" operator="lessThanOrEqual">
      <formula>0</formula>
    </cfRule>
  </conditionalFormatting>
  <conditionalFormatting sqref="X18:Y18">
    <cfRule type="cellIs" dxfId="2" priority="10" operator="greaterThan">
      <formula>0</formula>
    </cfRule>
    <cfRule type="cellIs" dxfId="2" priority="9" operator="lessThanOrEqual">
      <formula>0</formula>
    </cfRule>
  </conditionalFormatting>
  <conditionalFormatting sqref="N26">
    <cfRule type="cellIs" dxfId="0" priority="62" operator="greaterThan">
      <formula>0</formula>
    </cfRule>
    <cfRule type="cellIs" dxfId="1" priority="61" operator="lessThanOrEqual">
      <formula>0</formula>
    </cfRule>
  </conditionalFormatting>
  <conditionalFormatting sqref="N30">
    <cfRule type="cellIs" dxfId="0" priority="60" operator="greaterThan">
      <formula>0</formula>
    </cfRule>
    <cfRule type="cellIs" dxfId="1" priority="59" operator="lessThanOrEqual">
      <formula>0</formula>
    </cfRule>
  </conditionalFormatting>
  <conditionalFormatting sqref="N34">
    <cfRule type="cellIs" dxfId="0" priority="58" operator="greaterThan">
      <formula>0</formula>
    </cfRule>
    <cfRule type="cellIs" dxfId="1" priority="57" operator="lessThanOrEqual">
      <formula>0</formula>
    </cfRule>
  </conditionalFormatting>
  <conditionalFormatting sqref="X2:X3">
    <cfRule type="cellIs" dxfId="2" priority="54" operator="greaterThan">
      <formula>0</formula>
    </cfRule>
    <cfRule type="cellIs" dxfId="2" priority="53" operator="lessThanOrEqual">
      <formula>0</formula>
    </cfRule>
  </conditionalFormatting>
  <conditionalFormatting sqref="X8:X9">
    <cfRule type="cellIs" dxfId="2" priority="20" operator="greaterThan">
      <formula>0</formula>
    </cfRule>
    <cfRule type="cellIs" dxfId="2" priority="19" operator="lessThanOrEqual">
      <formula>0</formula>
    </cfRule>
  </conditionalFormatting>
  <conditionalFormatting sqref="X12:X13">
    <cfRule type="cellIs" dxfId="2" priority="14" operator="greaterThan">
      <formula>0</formula>
    </cfRule>
    <cfRule type="cellIs" dxfId="2" priority="13" operator="lessThanOrEqual">
      <formula>0</formula>
    </cfRule>
  </conditionalFormatting>
  <conditionalFormatting sqref="X16:X17">
    <cfRule type="cellIs" dxfId="2" priority="8" operator="greaterThan">
      <formula>0</formula>
    </cfRule>
    <cfRule type="cellIs" dxfId="2" priority="7" operator="lessThanOrEqual">
      <formula>0</formula>
    </cfRule>
  </conditionalFormatting>
  <conditionalFormatting sqref="Y2:Y3">
    <cfRule type="cellIs" dxfId="2" priority="46" operator="greaterThan">
      <formula>0</formula>
    </cfRule>
    <cfRule type="cellIs" dxfId="2" priority="45" operator="lessThanOrEqual">
      <formula>0</formula>
    </cfRule>
  </conditionalFormatting>
  <conditionalFormatting sqref="Y8:Y9">
    <cfRule type="cellIs" dxfId="2" priority="18" operator="greaterThan">
      <formula>0</formula>
    </cfRule>
    <cfRule type="cellIs" dxfId="2" priority="17" operator="lessThanOrEqual">
      <formula>0</formula>
    </cfRule>
  </conditionalFormatting>
  <conditionalFormatting sqref="Y12:Y13">
    <cfRule type="cellIs" dxfId="2" priority="12" operator="greaterThan">
      <formula>0</formula>
    </cfRule>
    <cfRule type="cellIs" dxfId="2" priority="11" operator="lessThanOrEqual">
      <formula>0</formula>
    </cfRule>
  </conditionalFormatting>
  <conditionalFormatting sqref="Y16:Y17">
    <cfRule type="cellIs" dxfId="2" priority="6" operator="greaterThan">
      <formula>0</formula>
    </cfRule>
    <cfRule type="cellIs" dxfId="2" priority="5" operator="lessThanOrEqual">
      <formula>0</formula>
    </cfRule>
  </conditionalFormatting>
  <conditionalFormatting sqref="X1:Y1 X7:Y7 X15:Y15 X19:Y1048576 X11:Y11">
    <cfRule type="cellIs" dxfId="2" priority="55" operator="lessThanOrEqual">
      <formula>0</formula>
    </cfRule>
    <cfRule type="cellIs" dxfId="2" priority="56" operator="greaterThan">
      <formula>0</formula>
    </cfRule>
  </conditionalFormatting>
  <conditionalFormatting sqref="W49 N29 N33 N37:N40 R26:R40 N45:N55 R45:R55 W7:W18 S7 S11 S15 N60:N70 R60:R70">
    <cfRule type="cellIs" dxfId="1" priority="81" operator="lessThanOrEqual">
      <formula>0</formula>
    </cfRule>
    <cfRule type="cellIs" dxfId="0" priority="82" operator="greaterThan">
      <formula>0</formula>
    </cfRule>
  </conditionalFormatting>
  <conditionalFormatting sqref="R26:R42 R45:R57 R60:R70">
    <cfRule type="cellIs" dxfId="0" priority="83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L10" sqref="L10"/>
    </sheetView>
  </sheetViews>
  <sheetFormatPr defaultColWidth="9" defaultRowHeight="13.5" outlineLevelRow="5"/>
  <cols>
    <col min="1" max="1" width="9" style="2"/>
    <col min="2" max="2" width="13" style="2" customWidth="1"/>
    <col min="3" max="6" width="9" style="2"/>
    <col min="7" max="7" width="12.8833333333333" style="2" customWidth="1"/>
    <col min="8" max="11" width="9" style="2"/>
    <col min="12" max="12" width="10" style="2" customWidth="1"/>
    <col min="13" max="13" width="14.8833333333333" style="2" customWidth="1"/>
    <col min="14" max="16" width="9" style="2"/>
    <col min="17" max="17" width="10.3833333333333" style="2" customWidth="1"/>
    <col min="18" max="16384" width="9" style="2"/>
  </cols>
  <sheetData>
    <row r="1" ht="14.25" spans="1:17">
      <c r="A1" s="2" t="s">
        <v>0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53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ht="20.1" customHeight="1" spans="1:17">
      <c r="A2" s="2" t="s">
        <v>27</v>
      </c>
      <c r="B2" s="3">
        <v>15</v>
      </c>
      <c r="C2" s="3">
        <v>121</v>
      </c>
      <c r="D2" s="3">
        <v>65</v>
      </c>
      <c r="E2" s="3">
        <v>53</v>
      </c>
      <c r="F2" s="3">
        <v>402</v>
      </c>
      <c r="G2" s="3">
        <v>191910</v>
      </c>
      <c r="H2" s="3">
        <v>31</v>
      </c>
      <c r="I2" s="3">
        <v>94</v>
      </c>
      <c r="J2" s="3">
        <v>206189</v>
      </c>
      <c r="K2" s="3">
        <v>5</v>
      </c>
      <c r="L2" s="3">
        <v>1334949</v>
      </c>
      <c r="M2" s="4">
        <v>-20464</v>
      </c>
      <c r="N2" s="3">
        <v>2936</v>
      </c>
      <c r="O2" s="3">
        <v>4994</v>
      </c>
      <c r="P2" s="3">
        <v>0</v>
      </c>
      <c r="Q2" s="5">
        <v>-28394</v>
      </c>
    </row>
    <row r="3" ht="20.1" customHeight="1" spans="1:17">
      <c r="A3" s="2" t="s">
        <v>28</v>
      </c>
      <c r="B3" s="3">
        <v>19</v>
      </c>
      <c r="C3" s="3">
        <v>133</v>
      </c>
      <c r="D3" s="3">
        <v>59</v>
      </c>
      <c r="E3" s="3">
        <v>54</v>
      </c>
      <c r="F3" s="3">
        <v>535</v>
      </c>
      <c r="G3" s="3">
        <v>217559</v>
      </c>
      <c r="H3" s="3">
        <v>31</v>
      </c>
      <c r="I3" s="3">
        <v>109</v>
      </c>
      <c r="J3" s="3">
        <v>141726</v>
      </c>
      <c r="K3" s="3">
        <v>4</v>
      </c>
      <c r="L3" s="3">
        <v>1504841</v>
      </c>
      <c r="M3" s="3">
        <v>93431</v>
      </c>
      <c r="N3" s="3">
        <v>3799</v>
      </c>
      <c r="O3" s="3">
        <v>4779</v>
      </c>
      <c r="P3" s="3">
        <v>0</v>
      </c>
      <c r="Q3" s="3">
        <v>84853</v>
      </c>
    </row>
    <row r="4" s="1" customFormat="1" ht="20.1" customHeight="1" spans="1:17">
      <c r="A4" s="1" t="s">
        <v>54</v>
      </c>
      <c r="B4" s="1">
        <f t="shared" ref="B4:Q4" si="0">(B3-B2)/B2</f>
        <v>0.266666666666667</v>
      </c>
      <c r="C4" s="1">
        <f t="shared" si="0"/>
        <v>0.0991735537190083</v>
      </c>
      <c r="D4" s="1">
        <f t="shared" si="0"/>
        <v>-0.0923076923076923</v>
      </c>
      <c r="E4" s="1">
        <f t="shared" si="0"/>
        <v>0.0188679245283019</v>
      </c>
      <c r="F4" s="1">
        <f t="shared" si="0"/>
        <v>0.330845771144279</v>
      </c>
      <c r="G4" s="1">
        <f t="shared" si="0"/>
        <v>0.13365119066229</v>
      </c>
      <c r="H4" s="1">
        <f t="shared" si="0"/>
        <v>0</v>
      </c>
      <c r="I4" s="1">
        <f t="shared" si="0"/>
        <v>0.159574468085106</v>
      </c>
      <c r="J4" s="1">
        <f t="shared" si="0"/>
        <v>-0.312640344538263</v>
      </c>
      <c r="K4" s="1">
        <f t="shared" si="0"/>
        <v>-0.2</v>
      </c>
      <c r="L4" s="1">
        <f t="shared" si="0"/>
        <v>0.127264786894481</v>
      </c>
      <c r="M4" s="1">
        <f t="shared" si="0"/>
        <v>-5.56562744331509</v>
      </c>
      <c r="N4" s="1">
        <f t="shared" si="0"/>
        <v>0.293937329700272</v>
      </c>
      <c r="O4" s="1">
        <f t="shared" si="0"/>
        <v>-0.0430516619943933</v>
      </c>
      <c r="P4" s="1" t="e">
        <f t="shared" si="0"/>
        <v>#DIV/0!</v>
      </c>
      <c r="Q4" s="1">
        <f t="shared" si="0"/>
        <v>-3.98841304500951</v>
      </c>
    </row>
    <row r="5" spans="7:12">
      <c r="G5" s="2">
        <f>G3/E3</f>
        <v>4028.87037037037</v>
      </c>
      <c r="L5" s="2">
        <f>L3/D3</f>
        <v>25505.7796610169</v>
      </c>
    </row>
    <row r="6" spans="12:12">
      <c r="L6" s="2">
        <f>L3/G3</f>
        <v>6.91693287797793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百分比统计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2023-12-01T00:10:51Z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C880F556A4804A3181A0B3E045BED9E8_13</vt:lpwstr>
  </property>
  <property fmtid="{D5CDD505-2E9C-101B-9397-08002B2CF9AE}" pid="3" name="KSOProductBuildVer">
    <vt:lpwstr>2052-12.1.0.15990</vt:lpwstr>
  </property>
</Properties>
</file>