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Sheet1" sheetId="1" r:id="rId1"/>
    <sheet name="百分比统计" sheetId="2" r:id="rId2"/>
    <sheet name="本周游戏数据" sheetId="3" r:id="rId3"/>
    <sheet name="上周游戏数据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<sst xmlns="http://schemas.openxmlformats.org/spreadsheetml/2006/main" count="253" uniqueCount="126">
  <si>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</si>
  <si>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</si>
  <si>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</si>
  <si>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</si>
  <si>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</si>
  <si>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</si>
  <si>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</si>
  <si>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</si>
  <si>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</si>
  <si>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</si>
  <si>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</si>
  <si>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</si>
  <si>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</si>
  <si>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</si>
  <si>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</si>
  <si>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</si>
  <si>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</si>
  <si>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</si>
  <si>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</si>
  <si>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</si>
  <si>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</si>
  <si>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</si>
  <si>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</si>
  <si>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</si>
  <si>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</si>
  <si>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</si>
  <si>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r>
      <rPr>
        <sz val="10"/>
        <color rgb="FF000000"/>
        <rFont val="SimSun"/>
        <charset val="134"/>
      </rPr>
      <t>总公司</t>
    </r>
  </si>
  <si>
    <r>
      <rPr>
        <sz val="10"/>
        <color rgb="FF000000"/>
        <rFont val="MingLiU"/>
        <charset val="134"/>
      </rPr>
      <t>上上周</t>
    </r>
  </si>
  <si>
    <r>
      <rPr>
        <sz val="10"/>
        <color rgb="FF000000"/>
        <rFont val="MingLiU"/>
        <charset val="134"/>
      </rPr>
      <t>上周</t>
    </r>
  </si>
  <si>
    <r>
      <rPr>
        <sz val="10"/>
        <color rgb="FF000000"/>
        <rFont val="MingLiU"/>
        <charset val="134"/>
      </rPr>
      <t>本周</t>
    </r>
  </si>
  <si>
    <r>
      <rPr>
        <sz val="10"/>
        <color rgb="FF000000"/>
        <rFont val="Arial"/>
        <charset val="134"/>
      </rPr>
      <t>G7</t>
    </r>
  </si>
  <si>
    <r>
      <rPr>
        <sz val="10"/>
        <color rgb="FF000000"/>
        <rFont val="Arial"/>
        <charset val="134"/>
      </rPr>
      <t>YY</t>
    </r>
  </si>
  <si>
    <r>
      <rPr>
        <sz val="10"/>
        <color rgb="FF000000"/>
        <rFont val="Arial"/>
        <charset val="134"/>
      </rPr>
      <t>BY</t>
    </r>
  </si>
  <si>
    <t>g7001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</si>
  <si>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</si>
  <si>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</si>
  <si>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</si>
  <si>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</si>
  <si>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</si>
  <si>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</si>
  <si>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</si>
  <si>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</si>
  <si>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</si>
  <si>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</si>
  <si>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</si>
  <si>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</si>
  <si>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</si>
  <si>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</si>
  <si>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</si>
  <si>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</si>
  <si>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</si>
  <si>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</si>
  <si>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r>
      <rPr>
        <b/>
        <sz val="10"/>
        <color rgb="FF000000"/>
        <rFont val="MingLiU"/>
        <charset val="134"/>
      </rPr>
      <t>上上周</t>
    </r>
  </si>
  <si>
    <r>
      <rPr>
        <b/>
        <sz val="10"/>
        <color rgb="FF000000"/>
        <rFont val="MingLiU"/>
        <charset val="134"/>
      </rPr>
      <t>上周</t>
    </r>
  </si>
  <si>
    <r>
      <rPr>
        <b/>
        <sz val="10"/>
        <color rgb="FF000000"/>
        <rFont val="MingLiU"/>
        <charset val="134"/>
      </rPr>
      <t>本周</t>
    </r>
  </si>
  <si>
    <t>g7004</t>
  </si>
  <si>
    <t>g7005</t>
  </si>
  <si>
    <t>hf002</t>
  </si>
  <si>
    <t>yy00hya</t>
  </si>
  <si>
    <t>xingyun01</t>
  </si>
  <si>
    <t>DF1076</t>
  </si>
  <si>
    <t>byal01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</si>
  <si>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</si>
  <si>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</si>
  <si>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</si>
  <si>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t>byj001</t>
  </si>
  <si>
    <t>jc0002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</si>
  <si>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</si>
  <si>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</si>
  <si>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</si>
  <si>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</si>
  <si>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</si>
  <si>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</si>
  <si>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</si>
  <si>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</si>
  <si>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</si>
  <si>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</si>
  <si>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</si>
  <si>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</si>
  <si>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</si>
  <si>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</si>
  <si>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</si>
  <si>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</si>
  <si>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</si>
  <si>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上周</t>
  </si>
  <si>
    <t>本周</t>
  </si>
  <si>
    <t>增减幅度</t>
  </si>
  <si>
    <t>游戏名称</t>
  </si>
  <si>
    <t>笔数</t>
  </si>
  <si>
    <t>总投注额</t>
  </si>
  <si>
    <t>取消投注额</t>
  </si>
  <si>
    <t>派彩金额</t>
  </si>
  <si>
    <t>盈利</t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</si>
  <si>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</si>
  <si>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MC龙虎斗</t>
    </r>
  </si>
  <si>
    <r>
      <rPr>
        <sz val="9"/>
        <color rgb="FF606266"/>
        <rFont val="Helvetica"/>
        <charset val="134"/>
      </rPr>
      <t>MC斗牛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</si>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</sst>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FFFF"/>
      <name val="Arial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4"/>
    </font>
    <font>
      <b/>
      <sz val="12"/>
      <color rgb="FFFFFFFF"/>
      <name val="SimSun"/>
      <charset val="134"/>
    </font>
    <font>
      <b/>
      <sz val="10"/>
      <color rgb="FF000000"/>
      <name val="MingLiU"/>
      <charset val="134"/>
    </font>
    <font>
      <sz val="12"/>
      <color rgb="FF000000"/>
      <name val="Arial"/>
      <charset val="134"/>
    </font>
    <font>
      <sz val="9"/>
      <color rgb="FF606266"/>
      <name val="Arial"/>
      <charset val="134"/>
    </font>
    <font>
      <sz val="12"/>
      <color rgb="FF000000"/>
      <name val="微软雅黑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7" fillId="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zoomScale="85" zoomScaleNormal="85" workbookViewId="0">
      <selection activeCell="W34" sqref="W34"/>
    </sheetView>
  </sheetViews>
  <sheetFormatPr defaultColWidth="9" defaultRowHeight="13.5"/>
  <cols>
    <col min="1" max="1" width="7.5" customWidth="1"/>
    <col min="6" max="6" width="9.38333333333333"/>
    <col min="8" max="8" width="11.6333333333333"/>
    <col min="11" max="11" width="11" customWidth="1"/>
    <col min="12" max="12" width="9.25"/>
    <col min="13" max="13" width="11.8833333333333" customWidth="1"/>
    <col min="14" max="14" width="14.5" customWidth="1"/>
    <col min="15" max="15" width="9.25"/>
    <col min="17" max="17" width="9.25"/>
    <col min="18" max="18" width="15.75" customWidth="1"/>
    <col min="19" max="19" width="11.3833333333333" customWidth="1"/>
    <col min="23" max="23" width="11.3833333333333" customWidth="1"/>
    <col min="24" max="25" width="12.75" customWidth="1"/>
  </cols>
  <sheetData>
    <row r="1" ht="20.25" customHeight="1"/>
    <row r="2" ht="18" customHeight="1" spans="1:25">
      <c r="A2" s="8"/>
      <c r="B2" s="9" t="s">
        <v>0</v>
      </c>
      <c r="C2" s="9" t="s">
        <v>1</v>
      </c>
      <c r="D2" s="10" t="s">
        <v>2</v>
      </c>
      <c r="E2" s="10" t="s">
        <v>3</v>
      </c>
      <c r="F2" s="10" t="s">
        <v>2</v>
      </c>
      <c r="G2" s="10" t="s">
        <v>4</v>
      </c>
      <c r="H2" s="10" t="s">
        <v>4</v>
      </c>
      <c r="I2" s="10" t="s">
        <v>5</v>
      </c>
      <c r="J2" s="10" t="s">
        <v>6</v>
      </c>
      <c r="K2" s="10" t="s">
        <v>6</v>
      </c>
      <c r="L2" s="10" t="s">
        <v>6</v>
      </c>
      <c r="M2" s="10" t="s">
        <v>7</v>
      </c>
      <c r="N2" s="10" t="s">
        <v>7</v>
      </c>
      <c r="O2" s="10" t="s">
        <v>7</v>
      </c>
      <c r="P2" s="10" t="s">
        <v>8</v>
      </c>
      <c r="Q2" s="10" t="s">
        <v>9</v>
      </c>
      <c r="R2" s="10" t="s">
        <v>10</v>
      </c>
      <c r="S2" s="9" t="s">
        <v>11</v>
      </c>
      <c r="T2" s="9" t="s">
        <v>12</v>
      </c>
      <c r="U2" s="9" t="s">
        <v>13</v>
      </c>
      <c r="V2" s="9" t="s">
        <v>14</v>
      </c>
      <c r="W2" s="9" t="s">
        <v>15</v>
      </c>
      <c r="X2" s="32" t="s">
        <v>16</v>
      </c>
      <c r="Y2" s="32" t="s">
        <v>17</v>
      </c>
    </row>
    <row r="3" ht="14.25" spans="1:25">
      <c r="A3" s="8"/>
      <c r="B3" s="9"/>
      <c r="C3" s="9"/>
      <c r="D3" s="11" t="s">
        <v>18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21</v>
      </c>
      <c r="J3" s="11" t="s">
        <v>21</v>
      </c>
      <c r="K3" s="11" t="s">
        <v>22</v>
      </c>
      <c r="L3" s="11" t="s">
        <v>23</v>
      </c>
      <c r="M3" s="11" t="s">
        <v>21</v>
      </c>
      <c r="N3" s="11" t="s">
        <v>22</v>
      </c>
      <c r="O3" s="11" t="s">
        <v>23</v>
      </c>
      <c r="P3" s="11" t="s">
        <v>21</v>
      </c>
      <c r="Q3" s="11" t="s">
        <v>24</v>
      </c>
      <c r="R3" s="11" t="s">
        <v>25</v>
      </c>
      <c r="S3" s="9"/>
      <c r="T3" s="9"/>
      <c r="U3" s="9"/>
      <c r="V3" s="9"/>
      <c r="W3" s="9"/>
      <c r="X3" s="9"/>
      <c r="Y3" s="9"/>
    </row>
    <row r="4" ht="18" customHeight="1" spans="1:25">
      <c r="A4" s="12" t="s">
        <v>26</v>
      </c>
      <c r="B4" s="13" t="s">
        <v>27</v>
      </c>
      <c r="C4" s="14">
        <v>37</v>
      </c>
      <c r="D4" s="14">
        <v>1</v>
      </c>
      <c r="E4" s="14">
        <v>2</v>
      </c>
      <c r="F4" s="14">
        <f t="shared" ref="F4:W4" si="0">SUM(F8+F12+F16)</f>
        <v>665</v>
      </c>
      <c r="G4" s="14">
        <f t="shared" si="0"/>
        <v>26</v>
      </c>
      <c r="H4" s="14">
        <f t="shared" si="0"/>
        <v>2796</v>
      </c>
      <c r="I4" s="14">
        <f t="shared" si="0"/>
        <v>1307</v>
      </c>
      <c r="J4" s="14">
        <f t="shared" si="0"/>
        <v>1037</v>
      </c>
      <c r="K4" s="14">
        <f t="shared" si="0"/>
        <v>7591</v>
      </c>
      <c r="L4" s="14">
        <f t="shared" si="0"/>
        <v>4645328.2</v>
      </c>
      <c r="M4" s="14">
        <f t="shared" si="0"/>
        <v>687</v>
      </c>
      <c r="N4" s="14">
        <f t="shared" si="0"/>
        <v>2570</v>
      </c>
      <c r="O4" s="14">
        <f t="shared" si="0"/>
        <v>7219355</v>
      </c>
      <c r="P4" s="14">
        <f t="shared" si="0"/>
        <v>161</v>
      </c>
      <c r="Q4" s="14">
        <f t="shared" si="0"/>
        <v>1119972</v>
      </c>
      <c r="R4" s="14">
        <f t="shared" si="0"/>
        <v>39176108</v>
      </c>
      <c r="S4" s="14">
        <f t="shared" si="0"/>
        <v>900978</v>
      </c>
      <c r="T4" s="14">
        <f t="shared" si="0"/>
        <v>196079.06</v>
      </c>
      <c r="U4" s="14">
        <f t="shared" si="0"/>
        <v>101921.5506</v>
      </c>
      <c r="V4" s="14">
        <f t="shared" si="0"/>
        <v>3486.1613</v>
      </c>
      <c r="W4" s="14">
        <f t="shared" si="0"/>
        <v>599491.2281</v>
      </c>
      <c r="X4" s="14">
        <v>1246</v>
      </c>
      <c r="Y4" s="14">
        <v>653</v>
      </c>
    </row>
    <row r="5" ht="14.25" spans="1:25">
      <c r="A5" s="15"/>
      <c r="B5" s="13" t="s">
        <v>28</v>
      </c>
      <c r="C5" s="14">
        <f>C9+C13+C17</f>
        <v>30</v>
      </c>
      <c r="D5" s="14">
        <f t="shared" ref="D5:Y6" si="1">D9+D13+D17</f>
        <v>1</v>
      </c>
      <c r="E5" s="14">
        <f t="shared" si="1"/>
        <v>8</v>
      </c>
      <c r="F5" s="14">
        <f t="shared" si="1"/>
        <v>551</v>
      </c>
      <c r="G5" s="14">
        <f t="shared" si="1"/>
        <v>26</v>
      </c>
      <c r="H5" s="14">
        <f t="shared" si="1"/>
        <v>2586</v>
      </c>
      <c r="I5" s="14">
        <f t="shared" si="1"/>
        <v>1233</v>
      </c>
      <c r="J5" s="14">
        <f t="shared" si="1"/>
        <v>971</v>
      </c>
      <c r="K5" s="14">
        <f t="shared" si="1"/>
        <v>6583</v>
      </c>
      <c r="L5" s="14">
        <f t="shared" si="1"/>
        <v>5013185.25</v>
      </c>
      <c r="M5" s="14">
        <f t="shared" si="1"/>
        <v>606</v>
      </c>
      <c r="N5" s="14">
        <f t="shared" si="1"/>
        <v>2101</v>
      </c>
      <c r="O5" s="14">
        <f t="shared" si="1"/>
        <v>4279962</v>
      </c>
      <c r="P5" s="14">
        <f t="shared" si="1"/>
        <v>128</v>
      </c>
      <c r="Q5" s="14">
        <f t="shared" si="1"/>
        <v>1041717</v>
      </c>
      <c r="R5" s="14">
        <f t="shared" si="1"/>
        <v>98744831</v>
      </c>
      <c r="S5" s="14">
        <f t="shared" si="1"/>
        <v>1737772.63</v>
      </c>
      <c r="T5" s="14">
        <f t="shared" si="1"/>
        <v>134333.16</v>
      </c>
      <c r="U5" s="14">
        <f t="shared" si="1"/>
        <v>80248.4832</v>
      </c>
      <c r="V5" s="14">
        <f t="shared" si="1"/>
        <v>1724.4473</v>
      </c>
      <c r="W5" s="14">
        <f t="shared" si="1"/>
        <v>2443744.141</v>
      </c>
      <c r="X5" s="14">
        <f t="shared" si="1"/>
        <v>1157</v>
      </c>
      <c r="Y5" s="14">
        <f t="shared" si="1"/>
        <v>619</v>
      </c>
    </row>
    <row r="6" ht="14.25" spans="1:25">
      <c r="A6" s="16"/>
      <c r="B6" s="13" t="s">
        <v>29</v>
      </c>
      <c r="C6" s="14">
        <f>C10+C14+C18</f>
        <v>30</v>
      </c>
      <c r="D6" s="14">
        <f t="shared" ref="D6:Y6" si="2">D10+D14+D18</f>
        <v>0</v>
      </c>
      <c r="E6" s="14">
        <f t="shared" si="2"/>
        <v>0</v>
      </c>
      <c r="F6" s="14">
        <f t="shared" si="2"/>
        <v>485</v>
      </c>
      <c r="G6" s="14">
        <f t="shared" si="2"/>
        <v>24</v>
      </c>
      <c r="H6" s="14">
        <f t="shared" si="2"/>
        <v>2390</v>
      </c>
      <c r="I6" s="14">
        <f t="shared" si="2"/>
        <v>1153</v>
      </c>
      <c r="J6" s="14">
        <f t="shared" si="2"/>
        <v>940</v>
      </c>
      <c r="K6" s="14">
        <f t="shared" si="2"/>
        <v>6355</v>
      </c>
      <c r="L6" s="14">
        <f t="shared" si="2"/>
        <v>4793932</v>
      </c>
      <c r="M6" s="14">
        <f t="shared" si="2"/>
        <v>555</v>
      </c>
      <c r="N6" s="14">
        <f t="shared" si="2"/>
        <v>2107</v>
      </c>
      <c r="O6" s="14">
        <f t="shared" si="2"/>
        <v>4205683</v>
      </c>
      <c r="P6" s="14">
        <f t="shared" si="2"/>
        <v>122</v>
      </c>
      <c r="Q6" s="14">
        <f t="shared" si="2"/>
        <v>1119549</v>
      </c>
      <c r="R6" s="14">
        <f t="shared" si="2"/>
        <v>34732790</v>
      </c>
      <c r="S6" s="14">
        <f t="shared" si="2"/>
        <v>690671.48</v>
      </c>
      <c r="T6" s="14">
        <f t="shared" si="2"/>
        <v>101360.9</v>
      </c>
      <c r="U6" s="14">
        <f t="shared" si="2"/>
        <v>135808.4698</v>
      </c>
      <c r="V6" s="14">
        <f t="shared" si="2"/>
        <v>9678.0778</v>
      </c>
      <c r="W6" s="14">
        <f t="shared" si="2"/>
        <v>523197.24</v>
      </c>
      <c r="X6" s="14">
        <f t="shared" si="2"/>
        <v>1040</v>
      </c>
      <c r="Y6" s="14">
        <f t="shared" si="2"/>
        <v>560</v>
      </c>
    </row>
    <row r="7" ht="14.25" spans="6:23">
      <c r="F7" s="17"/>
      <c r="H7" s="17"/>
      <c r="J7" s="17"/>
      <c r="L7" s="17"/>
      <c r="O7" s="17"/>
      <c r="S7" s="17"/>
      <c r="W7" s="17"/>
    </row>
    <row r="8" ht="14.25" spans="1:25">
      <c r="A8" s="18" t="s">
        <v>30</v>
      </c>
      <c r="B8" s="13" t="s">
        <v>27</v>
      </c>
      <c r="C8" s="14">
        <v>6</v>
      </c>
      <c r="D8" s="14">
        <v>1</v>
      </c>
      <c r="E8" s="14">
        <v>0</v>
      </c>
      <c r="F8" s="14">
        <v>259</v>
      </c>
      <c r="G8" s="14">
        <v>6</v>
      </c>
      <c r="H8" s="14">
        <v>781</v>
      </c>
      <c r="I8" s="14">
        <v>310</v>
      </c>
      <c r="J8" s="14">
        <v>272</v>
      </c>
      <c r="K8" s="14">
        <v>1708</v>
      </c>
      <c r="L8" s="14">
        <v>1240748</v>
      </c>
      <c r="M8" s="14">
        <v>164</v>
      </c>
      <c r="N8" s="14">
        <v>612</v>
      </c>
      <c r="O8" s="14">
        <v>4413344</v>
      </c>
      <c r="P8" s="14">
        <v>72</v>
      </c>
      <c r="Q8" s="14">
        <v>220936</v>
      </c>
      <c r="R8" s="14">
        <v>11481806</v>
      </c>
      <c r="S8" s="14">
        <v>-27867.66</v>
      </c>
      <c r="T8" s="14">
        <v>54705.89</v>
      </c>
      <c r="U8" s="14">
        <v>19610.16</v>
      </c>
      <c r="V8" s="14">
        <v>0</v>
      </c>
      <c r="W8" s="14">
        <f t="shared" ref="W8:W9" si="3">S8-T8-U8-V8</f>
        <v>-102183.71</v>
      </c>
      <c r="X8" s="14">
        <v>295</v>
      </c>
      <c r="Y8" s="14">
        <v>137</v>
      </c>
    </row>
    <row r="9" ht="14.25" spans="1:25">
      <c r="A9" s="19"/>
      <c r="B9" s="13" t="s">
        <v>28</v>
      </c>
      <c r="C9" s="14">
        <v>6</v>
      </c>
      <c r="D9" s="14">
        <v>0</v>
      </c>
      <c r="E9" s="14">
        <v>0</v>
      </c>
      <c r="F9" s="14">
        <v>211</v>
      </c>
      <c r="G9" s="14">
        <v>6</v>
      </c>
      <c r="H9" s="14">
        <v>730</v>
      </c>
      <c r="I9" s="14">
        <v>287</v>
      </c>
      <c r="J9" s="14">
        <v>253</v>
      </c>
      <c r="K9" s="14">
        <v>1509</v>
      </c>
      <c r="L9" s="14">
        <v>1398691</v>
      </c>
      <c r="M9" s="14">
        <v>132</v>
      </c>
      <c r="N9" s="14">
        <v>455</v>
      </c>
      <c r="O9" s="14">
        <v>1987787</v>
      </c>
      <c r="P9" s="14">
        <v>53</v>
      </c>
      <c r="Q9" s="14">
        <v>191602</v>
      </c>
      <c r="R9" s="14">
        <v>8606685</v>
      </c>
      <c r="S9" s="14">
        <v>387342.16</v>
      </c>
      <c r="T9" s="14">
        <v>10764.11</v>
      </c>
      <c r="U9" s="14">
        <v>15961.099</v>
      </c>
      <c r="V9" s="14">
        <v>0</v>
      </c>
      <c r="W9" s="14">
        <f t="shared" si="3"/>
        <v>360616.951</v>
      </c>
      <c r="X9" s="14">
        <v>276</v>
      </c>
      <c r="Y9" s="14">
        <v>131</v>
      </c>
    </row>
    <row r="10" ht="14.25" spans="1:25">
      <c r="A10" s="20"/>
      <c r="B10" s="13" t="s">
        <v>29</v>
      </c>
      <c r="C10" s="14">
        <v>6</v>
      </c>
      <c r="D10" s="14">
        <v>0</v>
      </c>
      <c r="E10" s="14">
        <v>0</v>
      </c>
      <c r="F10" s="14">
        <v>174</v>
      </c>
      <c r="G10" s="14">
        <v>6</v>
      </c>
      <c r="H10" s="14">
        <v>656</v>
      </c>
      <c r="I10" s="14">
        <v>264</v>
      </c>
      <c r="J10" s="14">
        <v>234</v>
      </c>
      <c r="K10" s="14">
        <v>1462</v>
      </c>
      <c r="L10" s="14">
        <v>1212986</v>
      </c>
      <c r="M10" s="14">
        <v>131</v>
      </c>
      <c r="N10" s="14">
        <v>492</v>
      </c>
      <c r="O10" s="14">
        <v>977912</v>
      </c>
      <c r="P10" s="14">
        <v>52</v>
      </c>
      <c r="Q10" s="14">
        <v>176218</v>
      </c>
      <c r="R10" s="14">
        <v>10514930</v>
      </c>
      <c r="S10" s="14">
        <v>176085</v>
      </c>
      <c r="T10" s="14">
        <v>10029.2</v>
      </c>
      <c r="U10" s="14">
        <v>21429.419</v>
      </c>
      <c r="V10" s="14">
        <v>0</v>
      </c>
      <c r="W10" s="14">
        <v>0</v>
      </c>
      <c r="X10" s="14">
        <v>249</v>
      </c>
      <c r="Y10" s="14">
        <v>122</v>
      </c>
    </row>
    <row r="11" ht="14.25" spans="6:23">
      <c r="F11" s="17"/>
      <c r="H11" s="17"/>
      <c r="J11" s="17"/>
      <c r="L11" s="17"/>
      <c r="O11" s="17"/>
      <c r="S11" s="17"/>
      <c r="W11" s="17"/>
    </row>
    <row r="12" ht="14.25" spans="1:25">
      <c r="A12" s="18" t="s">
        <v>31</v>
      </c>
      <c r="B12" s="13" t="s">
        <v>27</v>
      </c>
      <c r="C12" s="14">
        <v>22</v>
      </c>
      <c r="D12" s="14">
        <v>0</v>
      </c>
      <c r="E12" s="14">
        <v>1</v>
      </c>
      <c r="F12" s="14">
        <v>287</v>
      </c>
      <c r="G12" s="14">
        <v>12</v>
      </c>
      <c r="H12" s="14">
        <v>1339</v>
      </c>
      <c r="I12" s="14">
        <v>707</v>
      </c>
      <c r="J12" s="14">
        <v>555</v>
      </c>
      <c r="K12" s="14">
        <v>4448</v>
      </c>
      <c r="L12" s="14">
        <v>2334464.2</v>
      </c>
      <c r="M12" s="14">
        <v>399</v>
      </c>
      <c r="N12" s="14">
        <v>1496</v>
      </c>
      <c r="O12" s="14">
        <v>1899333</v>
      </c>
      <c r="P12" s="14">
        <v>66</v>
      </c>
      <c r="Q12" s="14">
        <v>514038</v>
      </c>
      <c r="R12" s="14">
        <v>19452302</v>
      </c>
      <c r="S12" s="14">
        <v>697799.63</v>
      </c>
      <c r="T12" s="14">
        <v>104295.2</v>
      </c>
      <c r="U12" s="14">
        <v>22577.781</v>
      </c>
      <c r="V12" s="14">
        <v>93.021</v>
      </c>
      <c r="W12" s="14">
        <f t="shared" ref="W12:W14" si="4">S12-T12-U12-V12</f>
        <v>570833.628</v>
      </c>
      <c r="X12" s="14">
        <v>666</v>
      </c>
      <c r="Y12" s="14">
        <v>388</v>
      </c>
    </row>
    <row r="13" ht="14.25" spans="1:25">
      <c r="A13" s="19"/>
      <c r="B13" s="13" t="s">
        <v>28</v>
      </c>
      <c r="C13" s="14">
        <v>14</v>
      </c>
      <c r="D13" s="14">
        <v>0</v>
      </c>
      <c r="E13" s="14">
        <v>8</v>
      </c>
      <c r="F13" s="14">
        <v>223</v>
      </c>
      <c r="G13" s="14">
        <v>11</v>
      </c>
      <c r="H13" s="14">
        <v>1248</v>
      </c>
      <c r="I13" s="14">
        <v>659</v>
      </c>
      <c r="J13" s="14">
        <v>521</v>
      </c>
      <c r="K13" s="14">
        <v>3962</v>
      </c>
      <c r="L13" s="14">
        <v>2817638.25</v>
      </c>
      <c r="M13" s="14">
        <v>361</v>
      </c>
      <c r="N13" s="14">
        <v>1294</v>
      </c>
      <c r="O13" s="14">
        <v>1647792</v>
      </c>
      <c r="P13" s="14">
        <v>57</v>
      </c>
      <c r="Q13" s="14">
        <v>519448</v>
      </c>
      <c r="R13" s="14">
        <v>84682417</v>
      </c>
      <c r="S13" s="14">
        <v>1152001.01</v>
      </c>
      <c r="T13" s="14">
        <v>88193.19</v>
      </c>
      <c r="U13" s="14">
        <v>22114.965</v>
      </c>
      <c r="V13" s="14">
        <v>129.26</v>
      </c>
      <c r="W13" s="14">
        <f t="shared" si="4"/>
        <v>1041563.595</v>
      </c>
      <c r="X13" s="14">
        <v>623</v>
      </c>
      <c r="Y13" s="14">
        <v>364</v>
      </c>
    </row>
    <row r="14" ht="14.25" spans="1:25">
      <c r="A14" s="20"/>
      <c r="B14" s="13" t="s">
        <v>29</v>
      </c>
      <c r="C14" s="14">
        <v>14</v>
      </c>
      <c r="D14" s="14">
        <v>0</v>
      </c>
      <c r="E14" s="14">
        <v>0</v>
      </c>
      <c r="F14" s="14">
        <v>214</v>
      </c>
      <c r="G14" s="14">
        <v>11</v>
      </c>
      <c r="H14" s="14">
        <v>1165</v>
      </c>
      <c r="I14" s="14">
        <v>612</v>
      </c>
      <c r="J14" s="14">
        <v>505</v>
      </c>
      <c r="K14" s="14">
        <v>3592</v>
      </c>
      <c r="L14" s="14">
        <v>2503034</v>
      </c>
      <c r="M14" s="14">
        <v>324</v>
      </c>
      <c r="N14" s="14">
        <v>1236</v>
      </c>
      <c r="O14" s="14">
        <v>2253508</v>
      </c>
      <c r="P14" s="14">
        <v>56</v>
      </c>
      <c r="Q14" s="14">
        <v>644318</v>
      </c>
      <c r="R14" s="14">
        <v>16605527</v>
      </c>
      <c r="S14" s="14">
        <v>357092.42</v>
      </c>
      <c r="T14" s="14">
        <v>60464.52</v>
      </c>
      <c r="U14" s="14">
        <v>34453.206</v>
      </c>
      <c r="V14" s="14">
        <v>576.074</v>
      </c>
      <c r="W14" s="14">
        <f t="shared" si="4"/>
        <v>261598.62</v>
      </c>
      <c r="X14" s="14">
        <v>554</v>
      </c>
      <c r="Y14" s="14">
        <v>316</v>
      </c>
    </row>
    <row r="15" ht="14.25" spans="6:23">
      <c r="F15" s="17"/>
      <c r="H15" s="17"/>
      <c r="J15" s="17"/>
      <c r="L15" s="17"/>
      <c r="O15" s="17"/>
      <c r="S15" s="17"/>
      <c r="W15" s="17"/>
    </row>
    <row r="16" ht="14.25" spans="1:25">
      <c r="A16" s="18" t="s">
        <v>32</v>
      </c>
      <c r="B16" s="13" t="s">
        <v>27</v>
      </c>
      <c r="C16" s="14">
        <v>9</v>
      </c>
      <c r="D16" s="14">
        <v>0</v>
      </c>
      <c r="E16" s="14">
        <v>1</v>
      </c>
      <c r="F16" s="14">
        <v>119</v>
      </c>
      <c r="G16" s="14">
        <v>8</v>
      </c>
      <c r="H16" s="14">
        <v>676</v>
      </c>
      <c r="I16" s="14">
        <v>290</v>
      </c>
      <c r="J16" s="14">
        <v>210</v>
      </c>
      <c r="K16" s="14">
        <v>1435</v>
      </c>
      <c r="L16" s="14">
        <v>1070116</v>
      </c>
      <c r="M16" s="14">
        <v>124</v>
      </c>
      <c r="N16" s="14">
        <v>462</v>
      </c>
      <c r="O16" s="14">
        <v>906678</v>
      </c>
      <c r="P16" s="14">
        <v>23</v>
      </c>
      <c r="Q16" s="14">
        <v>384998</v>
      </c>
      <c r="R16" s="14">
        <v>8242000</v>
      </c>
      <c r="S16" s="14">
        <v>231046.03</v>
      </c>
      <c r="T16" s="14">
        <v>37077.97</v>
      </c>
      <c r="U16" s="14">
        <v>59733.6096</v>
      </c>
      <c r="V16" s="14">
        <v>3393.1403</v>
      </c>
      <c r="W16" s="14">
        <f t="shared" ref="W16" si="5">S16-T16-U16-V16</f>
        <v>130841.3101</v>
      </c>
      <c r="X16" s="14">
        <v>284</v>
      </c>
      <c r="Y16" s="14">
        <v>136</v>
      </c>
    </row>
    <row r="17" ht="14.25" spans="1:25">
      <c r="A17" s="19"/>
      <c r="B17" s="13" t="s">
        <v>28</v>
      </c>
      <c r="C17" s="14">
        <v>10</v>
      </c>
      <c r="D17" s="14">
        <v>1</v>
      </c>
      <c r="E17" s="14">
        <v>0</v>
      </c>
      <c r="F17" s="14">
        <v>117</v>
      </c>
      <c r="G17" s="14">
        <v>9</v>
      </c>
      <c r="H17" s="14">
        <v>608</v>
      </c>
      <c r="I17" s="14">
        <v>287</v>
      </c>
      <c r="J17" s="14">
        <v>197</v>
      </c>
      <c r="K17" s="14">
        <v>1112</v>
      </c>
      <c r="L17" s="14">
        <v>796856</v>
      </c>
      <c r="M17" s="14">
        <v>113</v>
      </c>
      <c r="N17" s="14">
        <v>352</v>
      </c>
      <c r="O17" s="14">
        <v>644383</v>
      </c>
      <c r="P17" s="14">
        <v>18</v>
      </c>
      <c r="Q17" s="14">
        <v>330667</v>
      </c>
      <c r="R17" s="14">
        <v>5455729</v>
      </c>
      <c r="S17" s="14">
        <v>198429.46</v>
      </c>
      <c r="T17" s="14">
        <v>35375.86</v>
      </c>
      <c r="U17" s="14">
        <v>42172.4192</v>
      </c>
      <c r="V17" s="14">
        <v>1595.1873</v>
      </c>
      <c r="W17" s="14">
        <f>S13-T13-U13-V13</f>
        <v>1041563.595</v>
      </c>
      <c r="X17" s="14">
        <v>258</v>
      </c>
      <c r="Y17" s="14">
        <v>124</v>
      </c>
    </row>
    <row r="18" ht="14.25" spans="1:25">
      <c r="A18" s="20"/>
      <c r="B18" s="13" t="s">
        <v>29</v>
      </c>
      <c r="C18" s="14">
        <v>10</v>
      </c>
      <c r="D18" s="14">
        <v>0</v>
      </c>
      <c r="E18" s="14">
        <v>0</v>
      </c>
      <c r="F18" s="14">
        <v>97</v>
      </c>
      <c r="G18" s="14">
        <v>7</v>
      </c>
      <c r="H18" s="14">
        <v>569</v>
      </c>
      <c r="I18" s="14">
        <v>277</v>
      </c>
      <c r="J18" s="14">
        <v>201</v>
      </c>
      <c r="K18" s="14">
        <v>1301</v>
      </c>
      <c r="L18" s="14">
        <v>1077912</v>
      </c>
      <c r="M18" s="14">
        <v>100</v>
      </c>
      <c r="N18" s="14">
        <v>379</v>
      </c>
      <c r="O18" s="14">
        <v>974263</v>
      </c>
      <c r="P18" s="14">
        <v>14</v>
      </c>
      <c r="Q18" s="14">
        <v>299013</v>
      </c>
      <c r="R18" s="14">
        <v>7612333</v>
      </c>
      <c r="S18" s="14">
        <v>157494.06</v>
      </c>
      <c r="T18" s="14">
        <v>30867.18</v>
      </c>
      <c r="U18" s="14">
        <v>79925.8448</v>
      </c>
      <c r="V18" s="14">
        <v>9102.0038</v>
      </c>
      <c r="W18" s="14">
        <f>S14-T14-U14-V14</f>
        <v>261598.62</v>
      </c>
      <c r="X18" s="14">
        <v>237</v>
      </c>
      <c r="Y18" s="14">
        <v>122</v>
      </c>
    </row>
    <row r="23" ht="14.25"/>
    <row r="24" ht="15.75" spans="1:18">
      <c r="A24" s="21" t="s">
        <v>33</v>
      </c>
      <c r="B24" s="22" t="s">
        <v>34</v>
      </c>
      <c r="C24" s="22" t="s">
        <v>35</v>
      </c>
      <c r="D24" s="22" t="s">
        <v>36</v>
      </c>
      <c r="E24" s="22" t="s">
        <v>37</v>
      </c>
      <c r="F24" s="22" t="s">
        <v>38</v>
      </c>
      <c r="G24" s="22" t="s">
        <v>39</v>
      </c>
      <c r="H24" s="22" t="s">
        <v>40</v>
      </c>
      <c r="I24" s="22" t="s">
        <v>41</v>
      </c>
      <c r="J24" s="22" t="s">
        <v>42</v>
      </c>
      <c r="K24" s="22" t="s">
        <v>43</v>
      </c>
      <c r="L24" s="22" t="s">
        <v>44</v>
      </c>
      <c r="M24" s="30" t="s">
        <v>45</v>
      </c>
      <c r="N24" s="22" t="s">
        <v>46</v>
      </c>
      <c r="O24" s="22" t="s">
        <v>47</v>
      </c>
      <c r="P24" s="22" t="s">
        <v>48</v>
      </c>
      <c r="Q24" s="22" t="s">
        <v>49</v>
      </c>
      <c r="R24" s="22" t="s">
        <v>50</v>
      </c>
    </row>
    <row r="25" ht="15.75" spans="1:18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31" t="s">
        <v>51</v>
      </c>
      <c r="N25" s="22"/>
      <c r="O25" s="22"/>
      <c r="P25" s="22"/>
      <c r="Q25" s="22"/>
      <c r="R25" s="22"/>
    </row>
    <row r="26" ht="16.5" spans="1:19">
      <c r="A26" s="21"/>
      <c r="B26" s="23" t="s">
        <v>52</v>
      </c>
      <c r="C26" s="24">
        <v>77</v>
      </c>
      <c r="D26" s="24">
        <v>192</v>
      </c>
      <c r="E26" s="24">
        <v>56</v>
      </c>
      <c r="F26" s="24">
        <v>49</v>
      </c>
      <c r="G26" s="24">
        <v>306</v>
      </c>
      <c r="H26" s="24">
        <v>273630</v>
      </c>
      <c r="I26" s="24">
        <v>34</v>
      </c>
      <c r="J26" s="24">
        <v>121</v>
      </c>
      <c r="K26" s="24">
        <v>331385</v>
      </c>
      <c r="L26" s="24">
        <v>16</v>
      </c>
      <c r="M26" s="24">
        <v>3544667</v>
      </c>
      <c r="N26" s="24">
        <v>-49801.11</v>
      </c>
      <c r="O26" s="24">
        <v>1829.99</v>
      </c>
      <c r="P26" s="24">
        <v>8741.05</v>
      </c>
      <c r="Q26" s="24">
        <v>0</v>
      </c>
      <c r="R26" s="24">
        <v>-60372.15</v>
      </c>
      <c r="S26">
        <f>N26-O26-P26-Q26</f>
        <v>-60372.15</v>
      </c>
    </row>
    <row r="27" ht="18.75" spans="1:19">
      <c r="A27" s="21"/>
      <c r="B27" s="23" t="s">
        <v>53</v>
      </c>
      <c r="C27" s="24">
        <v>73</v>
      </c>
      <c r="D27" s="24">
        <v>195</v>
      </c>
      <c r="E27" s="24">
        <v>49</v>
      </c>
      <c r="F27" s="24">
        <v>44</v>
      </c>
      <c r="G27" s="24">
        <v>228</v>
      </c>
      <c r="H27" s="24">
        <v>361668</v>
      </c>
      <c r="I27" s="24">
        <v>27</v>
      </c>
      <c r="J27" s="24">
        <v>83</v>
      </c>
      <c r="K27" s="24">
        <v>181252</v>
      </c>
      <c r="L27" s="24">
        <v>11</v>
      </c>
      <c r="M27" s="24">
        <v>2408073</v>
      </c>
      <c r="N27" s="24">
        <v>230781.33</v>
      </c>
      <c r="O27" s="24">
        <v>2300</v>
      </c>
      <c r="P27" s="24">
        <v>7412.297</v>
      </c>
      <c r="Q27" s="24">
        <v>0</v>
      </c>
      <c r="R27" s="33">
        <f>N27-O27-P27-Q27</f>
        <v>221069.033</v>
      </c>
      <c r="S27">
        <f>N27-O27-P27-Q27</f>
        <v>221069.033</v>
      </c>
    </row>
    <row r="28" ht="18.75" spans="1:19">
      <c r="A28" s="25"/>
      <c r="B28" s="23" t="s">
        <v>54</v>
      </c>
      <c r="C28" s="24">
        <v>54</v>
      </c>
      <c r="D28" s="24">
        <v>179</v>
      </c>
      <c r="E28" s="24">
        <v>46</v>
      </c>
      <c r="F28" s="24">
        <v>41</v>
      </c>
      <c r="G28" s="24">
        <v>163</v>
      </c>
      <c r="H28" s="24">
        <v>128808</v>
      </c>
      <c r="I28" s="24">
        <v>22</v>
      </c>
      <c r="J28" s="24">
        <v>53</v>
      </c>
      <c r="K28" s="24">
        <v>57795</v>
      </c>
      <c r="L28" s="24">
        <v>9</v>
      </c>
      <c r="M28" s="24">
        <v>1099166</v>
      </c>
      <c r="N28" s="24">
        <v>38533.61</v>
      </c>
      <c r="O28" s="24">
        <v>1568</v>
      </c>
      <c r="P28" s="24">
        <v>2986.682</v>
      </c>
      <c r="Q28" s="24">
        <v>0</v>
      </c>
      <c r="R28" s="33">
        <f>N28-O28-P28-Q28</f>
        <v>33978.928</v>
      </c>
      <c r="S28">
        <f>N28-O28-P28-Q28</f>
        <v>33978.928</v>
      </c>
    </row>
    <row r="29" ht="15" spans="6:23">
      <c r="F29" s="17"/>
      <c r="H29" s="17"/>
      <c r="J29" s="17"/>
      <c r="L29" s="17"/>
      <c r="O29" s="17"/>
      <c r="S29" s="17"/>
      <c r="W29" s="17"/>
    </row>
    <row r="30" ht="16.5" spans="1:19">
      <c r="A30" s="21" t="s">
        <v>55</v>
      </c>
      <c r="B30" s="26" t="s">
        <v>27</v>
      </c>
      <c r="C30" s="24">
        <v>5</v>
      </c>
      <c r="D30" s="24">
        <v>36</v>
      </c>
      <c r="E30" s="24">
        <v>11</v>
      </c>
      <c r="F30" s="24">
        <v>9</v>
      </c>
      <c r="G30" s="24">
        <v>51</v>
      </c>
      <c r="H30" s="24">
        <v>75644</v>
      </c>
      <c r="I30" s="24">
        <v>8</v>
      </c>
      <c r="J30" s="24">
        <v>23</v>
      </c>
      <c r="K30" s="24">
        <v>3116041</v>
      </c>
      <c r="L30" s="24">
        <v>0</v>
      </c>
      <c r="M30" s="24">
        <v>1106520</v>
      </c>
      <c r="N30" s="24">
        <v>-37538.39</v>
      </c>
      <c r="O30" s="24">
        <v>504.64</v>
      </c>
      <c r="P30" s="24">
        <v>0</v>
      </c>
      <c r="Q30" s="24">
        <v>0</v>
      </c>
      <c r="R30" s="24">
        <v>-38043.03</v>
      </c>
      <c r="S30">
        <f>N30-O30-P30-Q30</f>
        <v>-38043.03</v>
      </c>
    </row>
    <row r="31" ht="18.75" spans="1:19">
      <c r="A31" s="21"/>
      <c r="B31" s="26" t="s">
        <v>28</v>
      </c>
      <c r="C31" s="24">
        <v>7</v>
      </c>
      <c r="D31" s="24">
        <v>38</v>
      </c>
      <c r="E31" s="24">
        <v>14</v>
      </c>
      <c r="F31" s="24">
        <v>11</v>
      </c>
      <c r="G31" s="24">
        <v>74</v>
      </c>
      <c r="H31" s="24">
        <v>87581</v>
      </c>
      <c r="I31" s="24">
        <v>6</v>
      </c>
      <c r="J31" s="24">
        <v>19</v>
      </c>
      <c r="K31" s="24">
        <v>77160</v>
      </c>
      <c r="L31" s="24">
        <v>3</v>
      </c>
      <c r="M31" s="24">
        <v>687707</v>
      </c>
      <c r="N31" s="24">
        <v>17868.04</v>
      </c>
      <c r="O31" s="24">
        <v>408.11</v>
      </c>
      <c r="P31" s="24">
        <v>0</v>
      </c>
      <c r="Q31" s="24">
        <v>0</v>
      </c>
      <c r="R31" s="33">
        <f>N31-O31-P31-Q31</f>
        <v>17459.93</v>
      </c>
      <c r="S31">
        <f>N31-O31-P31-Q31</f>
        <v>17459.93</v>
      </c>
    </row>
    <row r="32" ht="18.75" spans="1:19">
      <c r="A32" s="25"/>
      <c r="B32" s="26" t="s">
        <v>29</v>
      </c>
      <c r="C32" s="24">
        <v>5</v>
      </c>
      <c r="D32" s="24">
        <v>31</v>
      </c>
      <c r="E32" s="24">
        <v>12</v>
      </c>
      <c r="F32" s="24">
        <v>11</v>
      </c>
      <c r="G32" s="24">
        <v>89</v>
      </c>
      <c r="H32" s="24">
        <v>143312</v>
      </c>
      <c r="I32" s="24">
        <v>6</v>
      </c>
      <c r="J32" s="24">
        <v>14</v>
      </c>
      <c r="K32" s="24">
        <v>66400</v>
      </c>
      <c r="L32" s="24">
        <v>0</v>
      </c>
      <c r="M32" s="24">
        <v>950432</v>
      </c>
      <c r="N32" s="24">
        <v>73048.42</v>
      </c>
      <c r="O32" s="24">
        <v>581.2</v>
      </c>
      <c r="P32" s="24">
        <v>0</v>
      </c>
      <c r="Q32" s="24">
        <v>0</v>
      </c>
      <c r="R32" s="33">
        <f>N32-O32-P32-Q32</f>
        <v>72467.22</v>
      </c>
      <c r="S32">
        <f>N32-O32-P32-Q32</f>
        <v>72467.22</v>
      </c>
    </row>
    <row r="33" ht="15" spans="4:23">
      <c r="D33" s="27"/>
      <c r="F33" s="17"/>
      <c r="H33" s="17"/>
      <c r="J33" s="17"/>
      <c r="L33" s="17"/>
      <c r="O33" s="17"/>
      <c r="S33" s="17"/>
      <c r="W33" s="17"/>
    </row>
    <row r="34" ht="16.5" spans="1:19">
      <c r="A34" s="21" t="s">
        <v>56</v>
      </c>
      <c r="B34" s="26" t="s">
        <v>27</v>
      </c>
      <c r="C34" s="24">
        <v>160</v>
      </c>
      <c r="D34" s="24">
        <v>498</v>
      </c>
      <c r="E34" s="24">
        <v>229</v>
      </c>
      <c r="F34" s="24">
        <v>205</v>
      </c>
      <c r="G34" s="24">
        <v>1335</v>
      </c>
      <c r="H34" s="24">
        <v>797277</v>
      </c>
      <c r="I34" s="24">
        <v>116</v>
      </c>
      <c r="J34" s="24">
        <v>462</v>
      </c>
      <c r="K34" s="24">
        <v>773498</v>
      </c>
      <c r="L34" s="24">
        <v>56</v>
      </c>
      <c r="M34" s="24">
        <v>5464406</v>
      </c>
      <c r="N34" s="24">
        <v>92925.75</v>
      </c>
      <c r="O34" s="24">
        <v>13268.26</v>
      </c>
      <c r="P34" s="24">
        <v>10255.79</v>
      </c>
      <c r="Q34" s="24">
        <v>0</v>
      </c>
      <c r="R34" s="24">
        <v>69401.7</v>
      </c>
      <c r="S34">
        <f>N34-O34-P34-Q34</f>
        <v>69401.7</v>
      </c>
    </row>
    <row r="35" ht="18.75" spans="1:19">
      <c r="A35" s="21"/>
      <c r="B35" s="26" t="s">
        <v>28</v>
      </c>
      <c r="C35" s="24">
        <v>125</v>
      </c>
      <c r="D35" s="24">
        <v>452</v>
      </c>
      <c r="E35" s="24">
        <v>213</v>
      </c>
      <c r="F35" s="24">
        <v>191</v>
      </c>
      <c r="G35" s="24">
        <v>1087</v>
      </c>
      <c r="H35" s="24">
        <v>891596</v>
      </c>
      <c r="I35" s="24">
        <v>94</v>
      </c>
      <c r="J35" s="24">
        <v>348</v>
      </c>
      <c r="K35" s="24">
        <v>682618</v>
      </c>
      <c r="L35" s="24">
        <v>39</v>
      </c>
      <c r="M35" s="24">
        <v>5404140</v>
      </c>
      <c r="N35" s="24">
        <v>176467.61</v>
      </c>
      <c r="O35" s="24">
        <v>8056</v>
      </c>
      <c r="P35" s="24">
        <v>8375.022</v>
      </c>
      <c r="Q35" s="24">
        <v>0</v>
      </c>
      <c r="R35" s="33">
        <f>N35-O35-P35-Q35</f>
        <v>160036.588</v>
      </c>
      <c r="S35">
        <f>N35-O35-P35-Q35</f>
        <v>160036.588</v>
      </c>
    </row>
    <row r="36" ht="18.75" spans="1:19">
      <c r="A36" s="25"/>
      <c r="B36" s="26" t="s">
        <v>29</v>
      </c>
      <c r="C36" s="24">
        <v>110</v>
      </c>
      <c r="D36" s="24">
        <v>409</v>
      </c>
      <c r="E36" s="24">
        <v>199</v>
      </c>
      <c r="F36" s="24">
        <v>181</v>
      </c>
      <c r="G36" s="24">
        <v>1205</v>
      </c>
      <c r="H36" s="24">
        <v>937926</v>
      </c>
      <c r="I36" s="24">
        <v>102</v>
      </c>
      <c r="J36" s="24">
        <v>422</v>
      </c>
      <c r="K36" s="24">
        <v>848947</v>
      </c>
      <c r="L36" s="24">
        <v>43</v>
      </c>
      <c r="M36" s="24">
        <v>8424700</v>
      </c>
      <c r="N36" s="24">
        <v>65711.67</v>
      </c>
      <c r="O36" s="24">
        <v>7880</v>
      </c>
      <c r="P36" s="24">
        <v>18237.25</v>
      </c>
      <c r="Q36" s="24">
        <v>0</v>
      </c>
      <c r="R36" s="33">
        <f>N36-O36-P36-Q36</f>
        <v>39594.42</v>
      </c>
      <c r="S36">
        <f>N36-O36-P36-Q36</f>
        <v>39594.42</v>
      </c>
    </row>
    <row r="37" ht="15" spans="6:23">
      <c r="F37" s="17"/>
      <c r="H37" s="17"/>
      <c r="J37" s="17"/>
      <c r="L37" s="17"/>
      <c r="O37" s="17"/>
      <c r="S37" s="17"/>
      <c r="W37" s="17"/>
    </row>
    <row r="38" ht="16.5" spans="1:19">
      <c r="A38" s="21" t="s">
        <v>57</v>
      </c>
      <c r="B38" s="26" t="s">
        <v>27</v>
      </c>
      <c r="C38" s="24">
        <v>5</v>
      </c>
      <c r="D38" s="24">
        <v>38</v>
      </c>
      <c r="E38" s="24">
        <v>5</v>
      </c>
      <c r="F38" s="24">
        <v>4</v>
      </c>
      <c r="G38" s="24">
        <v>7</v>
      </c>
      <c r="H38" s="24">
        <v>15197</v>
      </c>
      <c r="I38" s="24">
        <v>2</v>
      </c>
      <c r="J38" s="24">
        <v>2</v>
      </c>
      <c r="K38" s="24">
        <v>23590</v>
      </c>
      <c r="L38" s="24">
        <v>0</v>
      </c>
      <c r="M38" s="24">
        <v>141975</v>
      </c>
      <c r="N38" s="24">
        <v>-4396.2</v>
      </c>
      <c r="O38" s="24">
        <v>0</v>
      </c>
      <c r="P38" s="24">
        <v>509.32</v>
      </c>
      <c r="Q38" s="24">
        <v>0</v>
      </c>
      <c r="R38" s="24">
        <v>-4905.52</v>
      </c>
      <c r="S38">
        <f>N38-O38-P38-Q38</f>
        <v>-4905.52</v>
      </c>
    </row>
    <row r="39" ht="18.75" spans="1:19">
      <c r="A39" s="21"/>
      <c r="B39" s="26" t="s">
        <v>28</v>
      </c>
      <c r="C39" s="24">
        <v>2</v>
      </c>
      <c r="D39" s="24">
        <v>28</v>
      </c>
      <c r="E39" s="24">
        <v>6</v>
      </c>
      <c r="F39" s="24">
        <v>5</v>
      </c>
      <c r="G39" s="24">
        <v>8</v>
      </c>
      <c r="H39" s="24">
        <v>2846</v>
      </c>
      <c r="I39" s="24">
        <v>1</v>
      </c>
      <c r="J39" s="24">
        <v>1</v>
      </c>
      <c r="K39" s="24">
        <v>503</v>
      </c>
      <c r="L39" s="24">
        <v>0</v>
      </c>
      <c r="M39" s="24">
        <v>4979</v>
      </c>
      <c r="N39" s="24">
        <v>2385</v>
      </c>
      <c r="O39" s="24">
        <v>0</v>
      </c>
      <c r="P39" s="24">
        <v>7.23</v>
      </c>
      <c r="Q39" s="24">
        <v>0</v>
      </c>
      <c r="R39" s="33">
        <f>N39-O39-P39-Q39</f>
        <v>2377.77</v>
      </c>
      <c r="S39">
        <f>N39-O39-P39-Q39</f>
        <v>2377.77</v>
      </c>
    </row>
    <row r="40" ht="18.75" spans="1:19">
      <c r="A40" s="25"/>
      <c r="B40" s="26" t="s">
        <v>29</v>
      </c>
      <c r="C40" s="24">
        <v>4</v>
      </c>
      <c r="D40" s="24">
        <v>28</v>
      </c>
      <c r="E40" s="24">
        <v>5</v>
      </c>
      <c r="F40" s="24">
        <v>1</v>
      </c>
      <c r="G40" s="24">
        <v>5</v>
      </c>
      <c r="H40" s="24">
        <v>2940</v>
      </c>
      <c r="I40" s="24">
        <v>1</v>
      </c>
      <c r="J40" s="24">
        <v>3</v>
      </c>
      <c r="K40" s="24">
        <v>4770</v>
      </c>
      <c r="L40" s="24">
        <v>0</v>
      </c>
      <c r="M40" s="24">
        <v>40231</v>
      </c>
      <c r="N40" s="24">
        <v>-1609.7</v>
      </c>
      <c r="O40" s="24">
        <v>0</v>
      </c>
      <c r="P40" s="24">
        <v>160.638</v>
      </c>
      <c r="Q40" s="24">
        <v>0</v>
      </c>
      <c r="R40" s="33">
        <f>N40-O40-P40-Q40</f>
        <v>-1770.338</v>
      </c>
      <c r="S40">
        <f>N40-O40-P40-Q40</f>
        <v>-1770.338</v>
      </c>
    </row>
    <row r="41" ht="14.25"/>
    <row r="42" ht="14.25"/>
    <row r="43" ht="15.75" spans="1:18">
      <c r="A43" s="21" t="s">
        <v>58</v>
      </c>
      <c r="B43" s="22" t="s">
        <v>34</v>
      </c>
      <c r="C43" s="22" t="s">
        <v>35</v>
      </c>
      <c r="D43" s="22" t="s">
        <v>36</v>
      </c>
      <c r="E43" s="22" t="s">
        <v>37</v>
      </c>
      <c r="F43" s="22" t="s">
        <v>38</v>
      </c>
      <c r="G43" s="22" t="s">
        <v>39</v>
      </c>
      <c r="H43" s="22" t="s">
        <v>40</v>
      </c>
      <c r="I43" s="22" t="s">
        <v>41</v>
      </c>
      <c r="J43" s="22" t="s">
        <v>42</v>
      </c>
      <c r="K43" s="22" t="s">
        <v>43</v>
      </c>
      <c r="L43" s="22" t="s">
        <v>44</v>
      </c>
      <c r="M43" s="30" t="s">
        <v>45</v>
      </c>
      <c r="N43" s="22" t="s">
        <v>46</v>
      </c>
      <c r="O43" s="22" t="s">
        <v>47</v>
      </c>
      <c r="P43" s="22" t="s">
        <v>48</v>
      </c>
      <c r="Q43" s="22" t="s">
        <v>49</v>
      </c>
      <c r="R43" s="22" t="s">
        <v>50</v>
      </c>
    </row>
    <row r="44" ht="15.75" spans="1:18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31" t="s">
        <v>51</v>
      </c>
      <c r="N44" s="22"/>
      <c r="O44" s="22"/>
      <c r="P44" s="22"/>
      <c r="Q44" s="22"/>
      <c r="R44" s="22"/>
    </row>
    <row r="45" ht="16.5" spans="1:19">
      <c r="A45" s="21"/>
      <c r="B45" s="13" t="s">
        <v>27</v>
      </c>
      <c r="C45" s="24">
        <v>148</v>
      </c>
      <c r="D45" s="24">
        <v>403</v>
      </c>
      <c r="E45" s="24">
        <v>174</v>
      </c>
      <c r="F45" s="24">
        <v>107</v>
      </c>
      <c r="G45" s="24">
        <v>685</v>
      </c>
      <c r="H45" s="24">
        <v>501501</v>
      </c>
      <c r="I45" s="24">
        <v>71</v>
      </c>
      <c r="J45" s="24">
        <v>198</v>
      </c>
      <c r="K45" s="24">
        <v>448213</v>
      </c>
      <c r="L45" s="24">
        <v>14</v>
      </c>
      <c r="M45" s="24">
        <v>3925220</v>
      </c>
      <c r="N45" s="24">
        <v>82367.43</v>
      </c>
      <c r="O45" s="24">
        <v>15993.8</v>
      </c>
      <c r="P45" s="24">
        <v>6597.13</v>
      </c>
      <c r="Q45" s="24">
        <v>0</v>
      </c>
      <c r="R45" s="24">
        <v>59776.5</v>
      </c>
      <c r="S45">
        <f t="shared" ref="S45:S47" si="6">N45-O45-P45-Q45</f>
        <v>59776.5</v>
      </c>
    </row>
    <row r="46" ht="18.75" spans="1:19">
      <c r="A46" s="21"/>
      <c r="B46" s="13" t="s">
        <v>28</v>
      </c>
      <c r="C46" s="24">
        <v>120</v>
      </c>
      <c r="D46" s="24">
        <v>374</v>
      </c>
      <c r="E46" s="24">
        <v>159</v>
      </c>
      <c r="F46" s="24">
        <v>105</v>
      </c>
      <c r="G46" s="24">
        <v>703</v>
      </c>
      <c r="H46" s="24">
        <v>708586</v>
      </c>
      <c r="I46" s="24">
        <v>75</v>
      </c>
      <c r="J46" s="24">
        <v>241</v>
      </c>
      <c r="K46" s="24">
        <v>638514</v>
      </c>
      <c r="L46" s="24">
        <v>19</v>
      </c>
      <c r="M46" s="24">
        <v>4102063</v>
      </c>
      <c r="N46" s="24">
        <v>98976.67</v>
      </c>
      <c r="O46" s="24">
        <v>25382.48</v>
      </c>
      <c r="P46" s="24">
        <v>8004.62</v>
      </c>
      <c r="Q46" s="24">
        <v>0</v>
      </c>
      <c r="R46" s="33">
        <f>N46-O46-P46-Q46</f>
        <v>65589.57</v>
      </c>
      <c r="S46">
        <f t="shared" si="6"/>
        <v>65589.57</v>
      </c>
    </row>
    <row r="47" ht="18.75" spans="1:19">
      <c r="A47" s="25"/>
      <c r="B47" s="13" t="s">
        <v>29</v>
      </c>
      <c r="C47" s="24">
        <v>94</v>
      </c>
      <c r="D47" s="24">
        <v>339</v>
      </c>
      <c r="E47" s="24">
        <v>154</v>
      </c>
      <c r="F47" s="24">
        <v>116</v>
      </c>
      <c r="G47" s="24">
        <v>849</v>
      </c>
      <c r="H47" s="24">
        <v>1145111</v>
      </c>
      <c r="I47" s="24">
        <v>73</v>
      </c>
      <c r="J47" s="24">
        <v>279</v>
      </c>
      <c r="K47" s="24">
        <v>929091</v>
      </c>
      <c r="L47" s="24">
        <v>21</v>
      </c>
      <c r="M47" s="24">
        <v>6929644</v>
      </c>
      <c r="N47" s="24">
        <v>222921.06</v>
      </c>
      <c r="O47" s="24">
        <v>20874.11</v>
      </c>
      <c r="P47" s="24">
        <v>12910.552</v>
      </c>
      <c r="Q47" s="24">
        <v>0</v>
      </c>
      <c r="R47" s="33">
        <f>N47-O47-P47-Q47</f>
        <v>189136.398</v>
      </c>
      <c r="S47">
        <f t="shared" si="6"/>
        <v>189136.398</v>
      </c>
    </row>
    <row r="48" ht="14.25"/>
    <row r="49" ht="16.5" spans="1:19">
      <c r="A49" s="21" t="s">
        <v>59</v>
      </c>
      <c r="B49" s="13" t="s">
        <v>27</v>
      </c>
      <c r="C49" s="24">
        <v>23</v>
      </c>
      <c r="D49" s="24">
        <v>381</v>
      </c>
      <c r="E49" s="24">
        <v>285</v>
      </c>
      <c r="F49" s="24">
        <v>262</v>
      </c>
      <c r="G49" s="24">
        <v>2618</v>
      </c>
      <c r="H49" s="24">
        <v>775634.2</v>
      </c>
      <c r="I49" s="24">
        <v>210</v>
      </c>
      <c r="J49" s="24">
        <v>899</v>
      </c>
      <c r="K49" s="24">
        <v>844950</v>
      </c>
      <c r="L49" s="24">
        <v>16</v>
      </c>
      <c r="M49" s="24">
        <v>3859603</v>
      </c>
      <c r="N49" s="24">
        <v>61591.25</v>
      </c>
      <c r="O49" s="24">
        <v>74142.97</v>
      </c>
      <c r="P49" s="24">
        <v>7016.74</v>
      </c>
      <c r="Q49" s="24">
        <v>0</v>
      </c>
      <c r="R49" s="24">
        <v>-19568.46</v>
      </c>
      <c r="S49">
        <f t="shared" ref="S49:S51" si="7">N49-O49-P49-Q49</f>
        <v>-19568.46</v>
      </c>
    </row>
    <row r="50" ht="18.75" spans="1:19">
      <c r="A50" s="21"/>
      <c r="B50" s="13" t="s">
        <v>28</v>
      </c>
      <c r="C50" s="24">
        <v>11</v>
      </c>
      <c r="D50" s="24">
        <v>365</v>
      </c>
      <c r="E50" s="24">
        <v>261</v>
      </c>
      <c r="F50" s="24">
        <v>235</v>
      </c>
      <c r="G50" s="24">
        <v>2213</v>
      </c>
      <c r="H50" s="24">
        <v>604585.25</v>
      </c>
      <c r="I50" s="24">
        <v>188</v>
      </c>
      <c r="J50" s="24">
        <v>740</v>
      </c>
      <c r="K50" s="24">
        <v>599151</v>
      </c>
      <c r="L50" s="24">
        <v>4</v>
      </c>
      <c r="M50" s="24">
        <v>2880520</v>
      </c>
      <c r="N50" s="24">
        <v>59332.76</v>
      </c>
      <c r="O50" s="24">
        <v>49859</v>
      </c>
      <c r="P50" s="24">
        <v>5140.064</v>
      </c>
      <c r="Q50" s="24">
        <v>0</v>
      </c>
      <c r="R50" s="33">
        <f>N50-O50-P50-Q50</f>
        <v>4333.696</v>
      </c>
      <c r="S50">
        <f t="shared" si="7"/>
        <v>4333.696</v>
      </c>
    </row>
    <row r="51" ht="18.75" spans="1:19">
      <c r="A51" s="25"/>
      <c r="B51" s="13" t="s">
        <v>29</v>
      </c>
      <c r="C51" s="24">
        <v>5</v>
      </c>
      <c r="D51" s="24">
        <v>315</v>
      </c>
      <c r="E51" s="24">
        <v>237</v>
      </c>
      <c r="F51" s="24">
        <v>211</v>
      </c>
      <c r="G51" s="24">
        <v>1543</v>
      </c>
      <c r="H51" s="24">
        <v>737875</v>
      </c>
      <c r="I51" s="24">
        <v>159</v>
      </c>
      <c r="J51" s="24">
        <v>549</v>
      </c>
      <c r="K51" s="24">
        <v>767059</v>
      </c>
      <c r="L51" s="24">
        <v>2</v>
      </c>
      <c r="M51" s="24">
        <v>5223341</v>
      </c>
      <c r="N51" s="24">
        <v>41745.53</v>
      </c>
      <c r="O51" s="24">
        <v>27266.62</v>
      </c>
      <c r="P51" s="24">
        <v>7983.87</v>
      </c>
      <c r="Q51" s="24">
        <v>414.842</v>
      </c>
      <c r="R51" s="33">
        <f>N51-O51-P51-Q51</f>
        <v>6080.198</v>
      </c>
      <c r="S51">
        <f t="shared" si="7"/>
        <v>6080.198</v>
      </c>
    </row>
    <row r="52" ht="14.25"/>
    <row r="53" ht="16.5" spans="1:19">
      <c r="A53" s="21" t="s">
        <v>60</v>
      </c>
      <c r="B53" s="13" t="s">
        <v>27</v>
      </c>
      <c r="C53" s="24">
        <v>25</v>
      </c>
      <c r="D53" s="24">
        <v>171</v>
      </c>
      <c r="E53" s="24">
        <v>89</v>
      </c>
      <c r="F53" s="24">
        <v>76</v>
      </c>
      <c r="G53" s="24">
        <v>458</v>
      </c>
      <c r="H53" s="24">
        <v>248788</v>
      </c>
      <c r="I53" s="24">
        <v>39</v>
      </c>
      <c r="J53" s="24">
        <v>178</v>
      </c>
      <c r="K53" s="24">
        <v>199894</v>
      </c>
      <c r="L53" s="24">
        <v>13</v>
      </c>
      <c r="M53" s="24">
        <v>1666713</v>
      </c>
      <c r="N53" s="24">
        <v>64040.94</v>
      </c>
      <c r="O53" s="24">
        <v>4080</v>
      </c>
      <c r="P53" s="24">
        <v>7018.1</v>
      </c>
      <c r="Q53" s="24">
        <v>93.02</v>
      </c>
      <c r="R53" s="24">
        <v>52849.82</v>
      </c>
      <c r="S53">
        <f t="shared" ref="S53:S55" si="8">N53-O53-P53-Q53</f>
        <v>52849.82</v>
      </c>
    </row>
    <row r="54" ht="18.75" spans="1:19">
      <c r="A54" s="21"/>
      <c r="B54" s="13" t="s">
        <v>28</v>
      </c>
      <c r="C54" s="24">
        <v>36</v>
      </c>
      <c r="D54" s="24">
        <v>189</v>
      </c>
      <c r="E54" s="24">
        <v>91</v>
      </c>
      <c r="F54" s="24">
        <v>78</v>
      </c>
      <c r="G54" s="24">
        <v>444</v>
      </c>
      <c r="H54" s="24">
        <v>177143</v>
      </c>
      <c r="I54" s="24">
        <v>40</v>
      </c>
      <c r="J54" s="24">
        <v>157</v>
      </c>
      <c r="K54" s="24">
        <v>246174</v>
      </c>
      <c r="L54" s="24">
        <v>18</v>
      </c>
      <c r="M54" s="24">
        <v>1757899</v>
      </c>
      <c r="N54" s="24">
        <v>-69951.54</v>
      </c>
      <c r="O54" s="24">
        <v>4731</v>
      </c>
      <c r="P54" s="24">
        <v>7557.487</v>
      </c>
      <c r="Q54" s="24">
        <v>129.26</v>
      </c>
      <c r="R54" s="33">
        <f>N54-O54-P54-Q54</f>
        <v>-82369.287</v>
      </c>
      <c r="S54">
        <f t="shared" si="8"/>
        <v>-82369.287</v>
      </c>
    </row>
    <row r="55" ht="18.75" spans="1:19">
      <c r="A55" s="25"/>
      <c r="B55" s="13" t="s">
        <v>29</v>
      </c>
      <c r="C55" s="24">
        <v>32</v>
      </c>
      <c r="D55" s="24">
        <v>178</v>
      </c>
      <c r="E55" s="24">
        <v>86</v>
      </c>
      <c r="F55" s="24">
        <v>78</v>
      </c>
      <c r="G55" s="24">
        <v>609</v>
      </c>
      <c r="H55" s="24">
        <v>364362</v>
      </c>
      <c r="I55" s="24">
        <v>43</v>
      </c>
      <c r="J55" s="24">
        <v>214</v>
      </c>
      <c r="K55" s="24">
        <v>327594</v>
      </c>
      <c r="L55" s="24">
        <v>14</v>
      </c>
      <c r="M55" s="24">
        <v>2835725</v>
      </c>
      <c r="N55" s="24">
        <v>62632.88</v>
      </c>
      <c r="O55" s="24">
        <v>5775</v>
      </c>
      <c r="P55" s="24">
        <v>12007.021</v>
      </c>
      <c r="Q55" s="24">
        <v>161.232</v>
      </c>
      <c r="R55" s="33">
        <f>N55-O55-P55-Q55</f>
        <v>44689.627</v>
      </c>
      <c r="S55">
        <f t="shared" si="8"/>
        <v>44689.627</v>
      </c>
    </row>
    <row r="56" ht="14.25" spans="5:5">
      <c r="E56" s="27"/>
    </row>
    <row r="57" ht="14.25"/>
    <row r="58" ht="15.75" spans="1:18">
      <c r="A58" s="21" t="s">
        <v>61</v>
      </c>
      <c r="B58" s="22" t="s">
        <v>34</v>
      </c>
      <c r="C58" s="22" t="s">
        <v>35</v>
      </c>
      <c r="D58" s="22" t="s">
        <v>36</v>
      </c>
      <c r="E58" s="22" t="s">
        <v>37</v>
      </c>
      <c r="F58" s="22" t="s">
        <v>38</v>
      </c>
      <c r="G58" s="22" t="s">
        <v>39</v>
      </c>
      <c r="H58" s="22" t="s">
        <v>40</v>
      </c>
      <c r="I58" s="22" t="s">
        <v>41</v>
      </c>
      <c r="J58" s="22" t="s">
        <v>42</v>
      </c>
      <c r="K58" s="22" t="s">
        <v>43</v>
      </c>
      <c r="L58" s="22" t="s">
        <v>44</v>
      </c>
      <c r="M58" s="30" t="s">
        <v>45</v>
      </c>
      <c r="N58" s="22" t="s">
        <v>46</v>
      </c>
      <c r="O58" s="22" t="s">
        <v>47</v>
      </c>
      <c r="P58" s="22" t="s">
        <v>48</v>
      </c>
      <c r="Q58" s="22" t="s">
        <v>49</v>
      </c>
      <c r="R58" s="22" t="s">
        <v>50</v>
      </c>
    </row>
    <row r="59" ht="15.75" spans="1:18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31" t="s">
        <v>51</v>
      </c>
      <c r="N59" s="22"/>
      <c r="O59" s="22"/>
      <c r="P59" s="22"/>
      <c r="Q59" s="22"/>
      <c r="R59" s="22"/>
    </row>
    <row r="60" ht="18.75" spans="1:19">
      <c r="A60" s="21"/>
      <c r="B60" s="28" t="s">
        <v>62</v>
      </c>
      <c r="C60" s="29">
        <v>7</v>
      </c>
      <c r="D60" s="29">
        <v>124</v>
      </c>
      <c r="E60" s="29">
        <v>59</v>
      </c>
      <c r="F60" s="29">
        <v>48</v>
      </c>
      <c r="G60" s="29">
        <v>387</v>
      </c>
      <c r="H60" s="24">
        <v>281062</v>
      </c>
      <c r="I60" s="24">
        <v>32</v>
      </c>
      <c r="J60" s="24">
        <v>115</v>
      </c>
      <c r="K60" s="24">
        <v>270520</v>
      </c>
      <c r="L60" s="24">
        <v>1</v>
      </c>
      <c r="M60" s="24">
        <v>2480913</v>
      </c>
      <c r="N60" s="24">
        <v>43623.65</v>
      </c>
      <c r="O60" s="24">
        <v>12331.02</v>
      </c>
      <c r="P60" s="24">
        <v>6537.21</v>
      </c>
      <c r="Q60" s="24">
        <v>0</v>
      </c>
      <c r="R60" s="24">
        <v>24755.42</v>
      </c>
      <c r="S60">
        <f t="shared" ref="S60:S62" si="9">N60-O60-P60-Q60</f>
        <v>24755.42</v>
      </c>
    </row>
    <row r="61" ht="18.75" spans="1:19">
      <c r="A61" s="21"/>
      <c r="B61" s="28" t="s">
        <v>63</v>
      </c>
      <c r="C61" s="29">
        <v>13</v>
      </c>
      <c r="D61" s="29">
        <v>124</v>
      </c>
      <c r="E61" s="29">
        <v>56</v>
      </c>
      <c r="F61" s="29">
        <v>44</v>
      </c>
      <c r="G61" s="29">
        <v>257</v>
      </c>
      <c r="H61" s="24">
        <v>177548</v>
      </c>
      <c r="I61" s="24">
        <v>22</v>
      </c>
      <c r="J61" s="24">
        <v>54</v>
      </c>
      <c r="K61" s="24">
        <v>110231</v>
      </c>
      <c r="L61" s="24">
        <v>4</v>
      </c>
      <c r="M61" s="24">
        <v>975860</v>
      </c>
      <c r="N61" s="24">
        <v>76743.57</v>
      </c>
      <c r="O61" s="24">
        <v>8686.36</v>
      </c>
      <c r="P61" s="24">
        <v>2522.965</v>
      </c>
      <c r="Q61" s="24">
        <v>0</v>
      </c>
      <c r="R61" s="33">
        <f>N61-O61-P61-Q61</f>
        <v>65534.245</v>
      </c>
      <c r="S61">
        <f t="shared" si="9"/>
        <v>65534.245</v>
      </c>
    </row>
    <row r="62" ht="18.75" spans="1:19">
      <c r="A62" s="21"/>
      <c r="B62" s="28" t="s">
        <v>64</v>
      </c>
      <c r="C62" s="29">
        <v>9</v>
      </c>
      <c r="D62" s="29">
        <v>112</v>
      </c>
      <c r="E62" s="29">
        <v>60</v>
      </c>
      <c r="F62" s="29">
        <v>45</v>
      </c>
      <c r="G62" s="29">
        <v>260</v>
      </c>
      <c r="H62" s="24">
        <v>111097</v>
      </c>
      <c r="I62" s="24">
        <v>23</v>
      </c>
      <c r="J62" s="24">
        <v>73</v>
      </c>
      <c r="K62" s="24">
        <v>71675</v>
      </c>
      <c r="L62" s="24">
        <v>3</v>
      </c>
      <c r="M62" s="24">
        <v>735747</v>
      </c>
      <c r="N62" s="24">
        <v>34725.32</v>
      </c>
      <c r="O62" s="24">
        <v>3555.96</v>
      </c>
      <c r="P62" s="24">
        <v>2613.962</v>
      </c>
      <c r="Q62" s="24">
        <v>0</v>
      </c>
      <c r="R62" s="33">
        <f>N62-O62-P62-Q62</f>
        <v>28555.398</v>
      </c>
      <c r="S62">
        <f t="shared" si="9"/>
        <v>28555.398</v>
      </c>
    </row>
    <row r="63" ht="14.25"/>
    <row r="64" ht="18.75" spans="1:19">
      <c r="A64" s="21" t="s">
        <v>65</v>
      </c>
      <c r="B64" s="28" t="s">
        <v>62</v>
      </c>
      <c r="C64" s="29">
        <v>31</v>
      </c>
      <c r="D64" s="29">
        <v>143</v>
      </c>
      <c r="E64" s="29">
        <v>66</v>
      </c>
      <c r="F64" s="29">
        <v>56</v>
      </c>
      <c r="G64" s="29">
        <v>307</v>
      </c>
      <c r="H64" s="24">
        <v>236162</v>
      </c>
      <c r="I64" s="24">
        <v>27</v>
      </c>
      <c r="J64" s="24">
        <v>109</v>
      </c>
      <c r="K64" s="24">
        <v>133128</v>
      </c>
      <c r="L64" s="24">
        <v>9</v>
      </c>
      <c r="M64" s="24">
        <v>1766587</v>
      </c>
      <c r="N64" s="24">
        <v>98710.67</v>
      </c>
      <c r="O64" s="24">
        <v>4834</v>
      </c>
      <c r="P64" s="24">
        <v>3432.57</v>
      </c>
      <c r="Q64" s="24">
        <v>0.52</v>
      </c>
      <c r="R64" s="24">
        <v>90443.58</v>
      </c>
      <c r="S64">
        <f t="shared" ref="S64:S66" si="10">N64-O64-P64-Q64</f>
        <v>90443.58</v>
      </c>
    </row>
    <row r="65" ht="18.75" spans="1:19">
      <c r="A65" s="21"/>
      <c r="B65" s="28" t="s">
        <v>63</v>
      </c>
      <c r="C65" s="29">
        <v>17</v>
      </c>
      <c r="D65" s="29">
        <v>134</v>
      </c>
      <c r="E65" s="29">
        <v>68</v>
      </c>
      <c r="F65" s="29">
        <v>54</v>
      </c>
      <c r="G65" s="29">
        <v>227</v>
      </c>
      <c r="H65" s="24">
        <v>133137</v>
      </c>
      <c r="I65" s="24">
        <v>32</v>
      </c>
      <c r="J65" s="24">
        <v>84</v>
      </c>
      <c r="K65" s="24">
        <v>109685</v>
      </c>
      <c r="L65" s="24">
        <v>4</v>
      </c>
      <c r="M65" s="24">
        <v>1134333</v>
      </c>
      <c r="N65" s="24">
        <v>9747.88</v>
      </c>
      <c r="O65" s="24">
        <v>4982</v>
      </c>
      <c r="P65" s="24">
        <v>1059.214</v>
      </c>
      <c r="Q65" s="24">
        <v>0</v>
      </c>
      <c r="R65" s="33">
        <f>N65-O65-P65-Q65</f>
        <v>3706.666</v>
      </c>
      <c r="S65">
        <f t="shared" si="10"/>
        <v>3706.666</v>
      </c>
    </row>
    <row r="66" ht="18.75" spans="1:19">
      <c r="A66" s="21"/>
      <c r="B66" s="28" t="s">
        <v>64</v>
      </c>
      <c r="C66" s="29">
        <v>29</v>
      </c>
      <c r="D66" s="29">
        <v>144</v>
      </c>
      <c r="E66" s="29">
        <v>67</v>
      </c>
      <c r="F66" s="29">
        <v>56</v>
      </c>
      <c r="G66" s="29">
        <v>262</v>
      </c>
      <c r="H66" s="24">
        <v>117332</v>
      </c>
      <c r="I66" s="24">
        <v>21</v>
      </c>
      <c r="J66" s="24">
        <v>61</v>
      </c>
      <c r="K66" s="24">
        <v>40766</v>
      </c>
      <c r="L66" s="24">
        <v>3</v>
      </c>
      <c r="M66" s="24">
        <v>898806</v>
      </c>
      <c r="N66" s="24">
        <v>67230.96</v>
      </c>
      <c r="O66" s="24">
        <v>2637</v>
      </c>
      <c r="P66" s="24">
        <v>1478.736</v>
      </c>
      <c r="Q66" s="24">
        <v>0</v>
      </c>
      <c r="R66" s="33">
        <f>N66-O66-P66-Q66</f>
        <v>63115.224</v>
      </c>
      <c r="S66">
        <f t="shared" si="10"/>
        <v>63115.224</v>
      </c>
    </row>
    <row r="67" ht="14.25"/>
    <row r="68" ht="18.75" spans="1:19">
      <c r="A68" s="21" t="s">
        <v>66</v>
      </c>
      <c r="B68" s="28" t="s">
        <v>62</v>
      </c>
      <c r="C68" s="28">
        <v>37</v>
      </c>
      <c r="D68" s="29">
        <v>128</v>
      </c>
      <c r="E68" s="29">
        <v>50</v>
      </c>
      <c r="F68" s="24">
        <v>36</v>
      </c>
      <c r="G68" s="24">
        <v>201</v>
      </c>
      <c r="H68" s="24">
        <v>193571</v>
      </c>
      <c r="I68" s="24">
        <v>21</v>
      </c>
      <c r="J68" s="24">
        <v>62</v>
      </c>
      <c r="K68" s="24">
        <v>189440</v>
      </c>
      <c r="L68" s="24">
        <v>6</v>
      </c>
      <c r="M68" s="24">
        <v>1407844</v>
      </c>
      <c r="N68" s="24">
        <v>27865.07</v>
      </c>
      <c r="O68" s="24">
        <v>8685</v>
      </c>
      <c r="P68" s="24">
        <v>16590.78</v>
      </c>
      <c r="Q68" s="24">
        <v>16.61</v>
      </c>
      <c r="R68" s="24">
        <v>2572.69</v>
      </c>
      <c r="S68">
        <f t="shared" ref="S68:S70" si="11">N68-O68-P68-Q68</f>
        <v>2572.68</v>
      </c>
    </row>
    <row r="69" ht="18.75" spans="1:19">
      <c r="A69" s="21"/>
      <c r="B69" s="28" t="s">
        <v>63</v>
      </c>
      <c r="C69" s="29">
        <v>13</v>
      </c>
      <c r="D69" s="29">
        <v>92</v>
      </c>
      <c r="E69" s="29">
        <v>36</v>
      </c>
      <c r="F69" s="29">
        <v>28</v>
      </c>
      <c r="G69" s="29">
        <v>168</v>
      </c>
      <c r="H69" s="24">
        <v>207320</v>
      </c>
      <c r="I69" s="24">
        <v>19</v>
      </c>
      <c r="J69" s="24">
        <v>64</v>
      </c>
      <c r="K69" s="24">
        <v>146900</v>
      </c>
      <c r="L69" s="24">
        <v>5</v>
      </c>
      <c r="M69" s="24">
        <v>1065437</v>
      </c>
      <c r="N69" s="24">
        <v>83494.6</v>
      </c>
      <c r="O69" s="24">
        <v>8844</v>
      </c>
      <c r="P69" s="24">
        <v>14226.742</v>
      </c>
      <c r="Q69" s="24">
        <v>31.086</v>
      </c>
      <c r="R69" s="33">
        <f>N69-O69-P69-Q69</f>
        <v>60392.772</v>
      </c>
      <c r="S69">
        <f t="shared" si="11"/>
        <v>60392.772</v>
      </c>
    </row>
    <row r="70" ht="18.75" spans="1:19">
      <c r="A70" s="21"/>
      <c r="B70" s="28" t="s">
        <v>64</v>
      </c>
      <c r="C70" s="29">
        <v>13</v>
      </c>
      <c r="D70" s="29">
        <v>80</v>
      </c>
      <c r="E70" s="29">
        <v>36</v>
      </c>
      <c r="F70" s="29">
        <v>29</v>
      </c>
      <c r="G70" s="29">
        <v>231</v>
      </c>
      <c r="H70" s="24">
        <v>397993</v>
      </c>
      <c r="I70" s="24">
        <v>16</v>
      </c>
      <c r="J70" s="24">
        <v>80</v>
      </c>
      <c r="K70" s="24">
        <v>434964</v>
      </c>
      <c r="L70" s="24">
        <v>2</v>
      </c>
      <c r="M70" s="24">
        <v>2429664</v>
      </c>
      <c r="N70" s="24">
        <v>-48729.69</v>
      </c>
      <c r="O70" s="24">
        <v>11792</v>
      </c>
      <c r="P70" s="24">
        <v>30620.499</v>
      </c>
      <c r="Q70" s="24">
        <v>5480.679</v>
      </c>
      <c r="R70" s="33">
        <f>N70-O70-P70-Q70</f>
        <v>-96622.868</v>
      </c>
      <c r="S70">
        <f t="shared" si="11"/>
        <v>-96622.868</v>
      </c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3:A47"/>
    <mergeCell ref="A49:A51"/>
    <mergeCell ref="A53:A55"/>
    <mergeCell ref="A58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F8:V8">
    <cfRule type="cellIs" dxfId="0" priority="135" operator="lessThanOrEqual">
      <formula>0</formula>
    </cfRule>
    <cfRule type="cellIs" dxfId="0" priority="136" operator="greaterThan">
      <formula>0</formula>
    </cfRule>
  </conditionalFormatting>
  <conditionalFormatting sqref="F9:V9">
    <cfRule type="cellIs" dxfId="0" priority="238" operator="greaterThan">
      <formula>0</formula>
    </cfRule>
    <cfRule type="cellIs" dxfId="0" priority="237" operator="lessThanOrEqual">
      <formula>0</formula>
    </cfRule>
    <cfRule type="cellIs" dxfId="0" priority="133" operator="lessThanOrEqual">
      <formula>0</formula>
    </cfRule>
    <cfRule type="cellIs" dxfId="0" priority="134" operator="greaterThan">
      <formula>0</formula>
    </cfRule>
  </conditionalFormatting>
  <conditionalFormatting sqref="X9">
    <cfRule type="cellIs" dxfId="0" priority="139" operator="lessThanOrEqual">
      <formula>0</formula>
    </cfRule>
    <cfRule type="cellIs" dxfId="0" priority="140" operator="greaterThan">
      <formula>0</formula>
    </cfRule>
  </conditionalFormatting>
  <conditionalFormatting sqref="Y9">
    <cfRule type="cellIs" dxfId="0" priority="137" operator="lessThanOrEqual">
      <formula>0</formula>
    </cfRule>
    <cfRule type="cellIs" dxfId="0" priority="138" operator="greaterThan">
      <formula>0</formula>
    </cfRule>
  </conditionalFormatting>
  <conditionalFormatting sqref="F10:V10"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X10">
    <cfRule type="cellIs" dxfId="0" priority="266" operator="greaterThan">
      <formula>0</formula>
    </cfRule>
    <cfRule type="cellIs" dxfId="0" priority="265" operator="lessThanOrEqual">
      <formula>0</formula>
    </cfRule>
  </conditionalFormatting>
  <conditionalFormatting sqref="Y10">
    <cfRule type="cellIs" dxfId="0" priority="252" operator="greaterThan">
      <formula>0</formula>
    </cfRule>
    <cfRule type="cellIs" dxfId="0" priority="251" operator="lessThanOrEqual">
      <formula>0</formula>
    </cfRule>
  </conditionalFormatting>
  <conditionalFormatting sqref="F12:V12">
    <cfRule type="cellIs" dxfId="0" priority="125" operator="lessThanOrEqual">
      <formula>0</formula>
    </cfRule>
    <cfRule type="cellIs" dxfId="0" priority="126" operator="greaterThan">
      <formula>0</formula>
    </cfRule>
  </conditionalFormatting>
  <conditionalFormatting sqref="C13:E13">
    <cfRule type="cellIs" dxfId="0" priority="131" operator="lessThanOrEqual">
      <formula>0</formula>
    </cfRule>
    <cfRule type="cellIs" dxfId="0" priority="132" operator="greaterThan">
      <formula>0</formula>
    </cfRule>
  </conditionalFormatting>
  <conditionalFormatting sqref="F13:V13">
    <cfRule type="cellIs" dxfId="0" priority="230" operator="greaterThan">
      <formula>0</formula>
    </cfRule>
    <cfRule type="cellIs" dxfId="0" priority="229" operator="lessThanOrEqual">
      <formula>0</formula>
    </cfRule>
    <cfRule type="cellIs" dxfId="0" priority="123" operator="lessThanOrEqual">
      <formula>0</formula>
    </cfRule>
    <cfRule type="cellIs" dxfId="0" priority="124" operator="greaterThan">
      <formula>0</formula>
    </cfRule>
  </conditionalFormatting>
  <conditionalFormatting sqref="X13">
    <cfRule type="cellIs" dxfId="0" priority="129" operator="lessThanOrEqual">
      <formula>0</formula>
    </cfRule>
    <cfRule type="cellIs" dxfId="0" priority="130" operator="greaterThan">
      <formula>0</formula>
    </cfRule>
  </conditionalFormatting>
  <conditionalFormatting sqref="Y13">
    <cfRule type="cellIs" dxfId="0" priority="127" operator="lessThanOrEqual">
      <formula>0</formula>
    </cfRule>
    <cfRule type="cellIs" dxfId="0" priority="128" operator="greaterThan">
      <formula>0</formula>
    </cfRule>
  </conditionalFormatting>
  <conditionalFormatting sqref="F14:V14">
    <cfRule type="cellIs" dxfId="0" priority="4" operator="greaterThan">
      <formula>0</formula>
    </cfRule>
    <cfRule type="cellIs" dxfId="0" priority="3" operator="lessThanOrEqual">
      <formula>0</formula>
    </cfRule>
  </conditionalFormatting>
  <conditionalFormatting sqref="X14">
    <cfRule type="cellIs" dxfId="0" priority="264" operator="greaterThan">
      <formula>0</formula>
    </cfRule>
    <cfRule type="cellIs" dxfId="0" priority="263" operator="lessThanOrEqual">
      <formula>0</formula>
    </cfRule>
  </conditionalFormatting>
  <conditionalFormatting sqref="Y14">
    <cfRule type="cellIs" dxfId="0" priority="250" operator="greaterThan">
      <formula>0</formula>
    </cfRule>
    <cfRule type="cellIs" dxfId="0" priority="249" operator="lessThanOrEqual">
      <formula>0</formula>
    </cfRule>
  </conditionalFormatting>
  <conditionalFormatting sqref="F16:V16">
    <cfRule type="cellIs" dxfId="0" priority="111" operator="lessThanOrEqual">
      <formula>0</formula>
    </cfRule>
    <cfRule type="cellIs" dxfId="0" priority="112" operator="greaterThan">
      <formula>0</formula>
    </cfRule>
  </conditionalFormatting>
  <conditionalFormatting sqref="F17:V17">
    <cfRule type="cellIs" dxfId="0" priority="222" operator="greaterThan">
      <formula>0</formula>
    </cfRule>
    <cfRule type="cellIs" dxfId="0" priority="221" operator="lessThanOrEqual">
      <formula>0</formula>
    </cfRule>
    <cfRule type="cellIs" dxfId="0" priority="109" operator="lessThanOrEqual">
      <formula>0</formula>
    </cfRule>
    <cfRule type="cellIs" dxfId="0" priority="110" operator="greaterThan">
      <formula>0</formula>
    </cfRule>
  </conditionalFormatting>
  <conditionalFormatting sqref="X17">
    <cfRule type="cellIs" dxfId="0" priority="115" operator="lessThanOrEqual">
      <formula>0</formula>
    </cfRule>
    <cfRule type="cellIs" dxfId="0" priority="116" operator="greaterThan">
      <formula>0</formula>
    </cfRule>
  </conditionalFormatting>
  <conditionalFormatting sqref="Y17">
    <cfRule type="cellIs" dxfId="0" priority="113" operator="lessThanOrEqual">
      <formula>0</formula>
    </cfRule>
    <cfRule type="cellIs" dxfId="0" priority="114" operator="greaterThan">
      <formula>0</formula>
    </cfRule>
  </conditionalFormatting>
  <conditionalFormatting sqref="F18:V18"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X18">
    <cfRule type="cellIs" dxfId="0" priority="262" operator="greaterThan">
      <formula>0</formula>
    </cfRule>
    <cfRule type="cellIs" dxfId="0" priority="261" operator="lessThanOrEqual">
      <formula>0</formula>
    </cfRule>
  </conditionalFormatting>
  <conditionalFormatting sqref="Y18">
    <cfRule type="cellIs" dxfId="0" priority="248" operator="greaterThan">
      <formula>0</formula>
    </cfRule>
    <cfRule type="cellIs" dxfId="0" priority="247" operator="lessThanOrEqual">
      <formula>0</formula>
    </cfRule>
  </conditionalFormatting>
  <conditionalFormatting sqref="H50:P50">
    <cfRule type="cellIs" dxfId="0" priority="77" operator="lessThanOrEqual">
      <formula>0</formula>
    </cfRule>
    <cfRule type="cellIs" dxfId="0" priority="78" operator="greaterThan">
      <formula>0</formula>
    </cfRule>
  </conditionalFormatting>
  <conditionalFormatting sqref="H51:Q51">
    <cfRule type="cellIs" dxfId="0" priority="25" operator="lessThanOrEqual">
      <formula>0</formula>
    </cfRule>
    <cfRule type="cellIs" dxfId="0" priority="26" operator="greaterThan">
      <formula>0</formula>
    </cfRule>
    <cfRule type="cellIs" dxfId="0" priority="23" operator="lessThanOrEqual">
      <formula>0</formula>
    </cfRule>
    <cfRule type="cellIs" dxfId="0" priority="24" operator="greaterThan">
      <formula>0</formula>
    </cfRule>
  </conditionalFormatting>
  <conditionalFormatting sqref="C54:G54">
    <cfRule type="cellIs" dxfId="0" priority="75" operator="lessThanOrEqual">
      <formula>0</formula>
    </cfRule>
    <cfRule type="cellIs" dxfId="0" priority="76" operator="greaterThan">
      <formula>0</formula>
    </cfRule>
  </conditionalFormatting>
  <conditionalFormatting sqref="H54:Q54">
    <cfRule type="cellIs" dxfId="0" priority="71" operator="lessThanOrEqual">
      <formula>0</formula>
    </cfRule>
    <cfRule type="cellIs" dxfId="0" priority="72" operator="greaterThan">
      <formula>0</formula>
    </cfRule>
  </conditionalFormatting>
  <conditionalFormatting sqref="H55:Q55">
    <cfRule type="cellIs" dxfId="0" priority="21" operator="lessThanOrEqual">
      <formula>0</formula>
    </cfRule>
    <cfRule type="cellIs" dxfId="0" priority="22" operator="greaterThan">
      <formula>0</formula>
    </cfRule>
    <cfRule type="cellIs" dxfId="0" priority="19" operator="lessThanOrEqual">
      <formula>0</formula>
    </cfRule>
    <cfRule type="cellIs" dxfId="0" priority="20" operator="greaterThan">
      <formula>0</formula>
    </cfRule>
  </conditionalFormatting>
  <conditionalFormatting sqref="H61:P61">
    <cfRule type="cellIs" dxfId="0" priority="65" operator="lessThanOrEqual">
      <formula>0</formula>
    </cfRule>
    <cfRule type="cellIs" dxfId="0" priority="66" operator="greaterThan">
      <formula>0</formula>
    </cfRule>
  </conditionalFormatting>
  <conditionalFormatting sqref="H62:P62">
    <cfRule type="cellIs" dxfId="0" priority="17" operator="lessThanOrEqual">
      <formula>0</formula>
    </cfRule>
    <cfRule type="cellIs" dxfId="0" priority="18" operator="greaterThan">
      <formula>0</formula>
    </cfRule>
    <cfRule type="cellIs" dxfId="0" priority="15" operator="lessThanOrEqual">
      <formula>0</formula>
    </cfRule>
    <cfRule type="cellIs" dxfId="0" priority="16" operator="greaterThan">
      <formula>0</formula>
    </cfRule>
  </conditionalFormatting>
  <conditionalFormatting sqref="H65:P65">
    <cfRule type="cellIs" dxfId="0" priority="59" operator="lessThanOrEqual">
      <formula>0</formula>
    </cfRule>
    <cfRule type="cellIs" dxfId="0" priority="60" operator="greaterThan">
      <formula>0</formula>
    </cfRule>
  </conditionalFormatting>
  <conditionalFormatting sqref="H66:P66">
    <cfRule type="cellIs" dxfId="0" priority="13" operator="lessThanOrEqual">
      <formula>0</formula>
    </cfRule>
    <cfRule type="cellIs" dxfId="0" priority="14" operator="greaterThan">
      <formula>0</formula>
    </cfRule>
    <cfRule type="cellIs" dxfId="0" priority="11" operator="lessThanOrEqual">
      <formula>0</formula>
    </cfRule>
    <cfRule type="cellIs" dxfId="0" priority="12" operator="greaterThan">
      <formula>0</formula>
    </cfRule>
  </conditionalFormatting>
  <conditionalFormatting sqref="C68">
    <cfRule type="cellIs" dxfId="0" priority="57" operator="lessThanOrEqual">
      <formula>0</formula>
    </cfRule>
    <cfRule type="cellIs" dxfId="0" priority="58" operator="greaterThan">
      <formula>0</formula>
    </cfRule>
  </conditionalFormatting>
  <conditionalFormatting sqref="D68">
    <cfRule type="cellIs" dxfId="0" priority="195" operator="lessThanOrEqual">
      <formula>0</formula>
    </cfRule>
    <cfRule type="cellIs" dxfId="0" priority="196" operator="greaterThan">
      <formula>0</formula>
    </cfRule>
    <cfRule type="cellIs" dxfId="0" priority="55" operator="lessThanOrEqual">
      <formula>0</formula>
    </cfRule>
    <cfRule type="cellIs" dxfId="0" priority="56" operator="greaterThan">
      <formula>0</formula>
    </cfRule>
  </conditionalFormatting>
  <conditionalFormatting sqref="C69">
    <cfRule type="cellIs" dxfId="0" priority="191" operator="lessThanOrEqual">
      <formula>0</formula>
    </cfRule>
    <cfRule type="cellIs" dxfId="0" priority="192" operator="greaterThan">
      <formula>0</formula>
    </cfRule>
  </conditionalFormatting>
  <conditionalFormatting sqref="D69">
    <cfRule type="cellIs" dxfId="0" priority="189" operator="lessThanOrEqual">
      <formula>0</formula>
    </cfRule>
    <cfRule type="cellIs" dxfId="0" priority="190" operator="greaterThan">
      <formula>0</formula>
    </cfRule>
  </conditionalFormatting>
  <conditionalFormatting sqref="H69:Q69">
    <cfRule type="cellIs" dxfId="0" priority="51" operator="lessThanOrEqual">
      <formula>0</formula>
    </cfRule>
    <cfRule type="cellIs" dxfId="0" priority="52" operator="greaterThan">
      <formula>0</formula>
    </cfRule>
  </conditionalFormatting>
  <conditionalFormatting sqref="H70:Q70">
    <cfRule type="cellIs" dxfId="0" priority="9" operator="lessThanOrEqual">
      <formula>0</formula>
    </cfRule>
    <cfRule type="cellIs" dxfId="0" priority="10" operator="greaterThan">
      <formula>0</formula>
    </cfRule>
    <cfRule type="cellIs" dxfId="0" priority="7" operator="lessThanOrEqual">
      <formula>0</formula>
    </cfRule>
    <cfRule type="cellIs" dxfId="0" priority="8" operator="greaterThan">
      <formula>0</formula>
    </cfRule>
  </conditionalFormatting>
  <conditionalFormatting sqref="R31:R32">
    <cfRule type="cellIs" dxfId="0" priority="103" operator="lessThanOrEqual">
      <formula>0</formula>
    </cfRule>
    <cfRule type="cellIs" dxfId="0" priority="104" operator="greaterThan">
      <formula>0</formula>
    </cfRule>
  </conditionalFormatting>
  <conditionalFormatting sqref="R35:R36">
    <cfRule type="cellIs" dxfId="0" priority="97" operator="lessThanOrEqual">
      <formula>0</formula>
    </cfRule>
    <cfRule type="cellIs" dxfId="0" priority="98" operator="greaterThan">
      <formula>0</formula>
    </cfRule>
  </conditionalFormatting>
  <conditionalFormatting sqref="R39:R40">
    <cfRule type="cellIs" dxfId="0" priority="91" operator="lessThanOrEqual">
      <formula>0</formula>
    </cfRule>
    <cfRule type="cellIs" dxfId="0" priority="92" operator="greaterThan">
      <formula>0</formula>
    </cfRule>
  </conditionalFormatting>
  <conditionalFormatting sqref="R46:R47">
    <cfRule type="cellIs" dxfId="0" priority="85" operator="lessThanOrEqual">
      <formula>0</formula>
    </cfRule>
    <cfRule type="cellIs" dxfId="0" priority="86" operator="greaterThan">
      <formula>0</formula>
    </cfRule>
  </conditionalFormatting>
  <conditionalFormatting sqref="R50:R51">
    <cfRule type="cellIs" dxfId="0" priority="79" operator="lessThanOrEqual">
      <formula>0</formula>
    </cfRule>
    <cfRule type="cellIs" dxfId="0" priority="80" operator="greaterThan">
      <formula>0</formula>
    </cfRule>
  </conditionalFormatting>
  <conditionalFormatting sqref="R54:R55">
    <cfRule type="cellIs" dxfId="0" priority="73" operator="lessThanOrEqual">
      <formula>0</formula>
    </cfRule>
    <cfRule type="cellIs" dxfId="0" priority="74" operator="greaterThan">
      <formula>0</formula>
    </cfRule>
  </conditionalFormatting>
  <conditionalFormatting sqref="R61:R62">
    <cfRule type="cellIs" dxfId="0" priority="67" operator="lessThanOrEqual">
      <formula>0</formula>
    </cfRule>
    <cfRule type="cellIs" dxfId="0" priority="68" operator="greaterThan">
      <formula>0</formula>
    </cfRule>
  </conditionalFormatting>
  <conditionalFormatting sqref="R65:R66">
    <cfRule type="cellIs" dxfId="0" priority="61" operator="lessThanOrEqual">
      <formula>0</formula>
    </cfRule>
    <cfRule type="cellIs" dxfId="0" priority="62" operator="greaterThan">
      <formula>0</formula>
    </cfRule>
  </conditionalFormatting>
  <conditionalFormatting sqref="R69:R70">
    <cfRule type="cellIs" dxfId="0" priority="53" operator="lessThanOrEqual">
      <formula>0</formula>
    </cfRule>
    <cfRule type="cellIs" dxfId="0" priority="54" operator="greaterThan">
      <formula>0</formula>
    </cfRule>
  </conditionalFormatting>
  <conditionalFormatting sqref="X2:X3">
    <cfRule type="cellIs" dxfId="0" priority="268" operator="greaterThan">
      <formula>0</formula>
    </cfRule>
    <cfRule type="cellIs" dxfId="0" priority="267" operator="lessThanOrEqual">
      <formula>0</formula>
    </cfRule>
  </conditionalFormatting>
  <conditionalFormatting sqref="X4:X5">
    <cfRule type="cellIs" dxfId="0" priority="244" operator="greaterThan">
      <formula>0</formula>
    </cfRule>
    <cfRule type="cellIs" dxfId="0" priority="243" operator="lessThanOrEqual">
      <formula>0</formula>
    </cfRule>
  </conditionalFormatting>
  <conditionalFormatting sqref="X8:X9">
    <cfRule type="cellIs" dxfId="0" priority="236" operator="greaterThan">
      <formula>0</formula>
    </cfRule>
    <cfRule type="cellIs" dxfId="0" priority="235" operator="lessThanOrEqual">
      <formula>0</formula>
    </cfRule>
  </conditionalFormatting>
  <conditionalFormatting sqref="X12:X13">
    <cfRule type="cellIs" dxfId="0" priority="228" operator="greaterThan">
      <formula>0</formula>
    </cfRule>
    <cfRule type="cellIs" dxfId="0" priority="227" operator="lessThanOrEqual">
      <formula>0</formula>
    </cfRule>
  </conditionalFormatting>
  <conditionalFormatting sqref="X16:X17">
    <cfRule type="cellIs" dxfId="0" priority="220" operator="greaterThan">
      <formula>0</formula>
    </cfRule>
    <cfRule type="cellIs" dxfId="0" priority="219" operator="lessThanOrEqual">
      <formula>0</formula>
    </cfRule>
  </conditionalFormatting>
  <conditionalFormatting sqref="Y2:Y3">
    <cfRule type="cellIs" dxfId="0" priority="260" operator="greaterThan">
      <formula>0</formula>
    </cfRule>
    <cfRule type="cellIs" dxfId="0" priority="259" operator="lessThanOrEqual">
      <formula>0</formula>
    </cfRule>
  </conditionalFormatting>
  <conditionalFormatting sqref="Y4:Y5">
    <cfRule type="cellIs" dxfId="0" priority="242" operator="greaterThan">
      <formula>0</formula>
    </cfRule>
    <cfRule type="cellIs" dxfId="0" priority="241" operator="lessThanOrEqual">
      <formula>0</formula>
    </cfRule>
  </conditionalFormatting>
  <conditionalFormatting sqref="Y8:Y9">
    <cfRule type="cellIs" dxfId="0" priority="234" operator="greaterThan">
      <formula>0</formula>
    </cfRule>
    <cfRule type="cellIs" dxfId="0" priority="233" operator="lessThanOrEqual">
      <formula>0</formula>
    </cfRule>
  </conditionalFormatting>
  <conditionalFormatting sqref="Y12:Y13">
    <cfRule type="cellIs" dxfId="0" priority="226" operator="greaterThan">
      <formula>0</formula>
    </cfRule>
    <cfRule type="cellIs" dxfId="0" priority="225" operator="lessThanOrEqual">
      <formula>0</formula>
    </cfRule>
  </conditionalFormatting>
  <conditionalFormatting sqref="Y16:Y17">
    <cfRule type="cellIs" dxfId="0" priority="218" operator="greaterThan">
      <formula>0</formula>
    </cfRule>
    <cfRule type="cellIs" dxfId="0" priority="217" operator="lessThanOrEqual">
      <formula>0</formula>
    </cfRule>
  </conditionalFormatting>
  <conditionalFormatting sqref="$A1:$XFD1 B2:W3 B4:B6 A2:A4 B14:E14 B10:E10 B18:E18 A16:B16 B17 $A15:$XFD15 Z2:XFD6 $A7:$XFD7 A8:B8 B9 B19:XFD25 B26:B27 B29:XFD29 B30:B31 B33:XFD33 B34:B35 B37:XFD37 B38:B39 B41:XFD44 B45:B46 B48:XFD48 B49:B50 B52:XFD52 B53:B54 B56:XFD59 B60:B61 B63:XFD63 B64:B65 B67:XFD67 $A71:$XFD1048576 A19:A24 Z12:XFD14 A29:A30 B13 A33:A34 $A11:$XFD11 A37:A38 Z8:XFD10 A41:A43 Z16:XFD18 A48:A49 A52:A53 A12:B12 A56:A58 A63:A64 A67:A68 C68 S26:XFD28 B32:G32 S30:XFD32 B36:G36 S34:XFD36 B40:G40 S38:XFD40 B47:G47 S45:XFD47 B51:G51 S49:XFD51 B55:G55 S53:XFD55 B62:G62 S60:XFD62 B66:G66 S64:XFD66 S68:XFD70 P32:Q32 Q36 Q40 Q47 Q62 Q66 B28:G28 C69:G70 E68:E69 Q28 I28:J28 L28">
    <cfRule type="cellIs" dxfId="0" priority="275" operator="lessThanOrEqual">
      <formula>0</formula>
    </cfRule>
    <cfRule type="cellIs" dxfId="0" priority="276" operator="greaterThan">
      <formula>0</formula>
    </cfRule>
  </conditionalFormatting>
  <conditionalFormatting sqref="C4:W5 C6:Y6">
    <cfRule type="cellIs" dxfId="0" priority="246" operator="greaterThan">
      <formula>0</formula>
    </cfRule>
    <cfRule type="cellIs" dxfId="0" priority="245" operator="lessThanOrEqual">
      <formula>0</formula>
    </cfRule>
  </conditionalFormatting>
  <conditionalFormatting sqref="C5:Y6">
    <cfRule type="cellIs" dxfId="0" priority="119" operator="lessThanOrEqual">
      <formula>0</formula>
    </cfRule>
    <cfRule type="cellIs" dxfId="0" priority="120" operator="greaterThan">
      <formula>0</formula>
    </cfRule>
  </conditionalFormatting>
  <conditionalFormatting sqref="C9:E9 C8:W8 W8:W10">
    <cfRule type="cellIs" dxfId="0" priority="240" operator="greaterThan">
      <formula>0</formula>
    </cfRule>
    <cfRule type="cellIs" dxfId="0" priority="239" operator="lessThanOrEqual">
      <formula>0</formula>
    </cfRule>
  </conditionalFormatting>
  <conditionalFormatting sqref="C9:E9 W9:W10">
    <cfRule type="cellIs" dxfId="0" priority="141" operator="lessThanOrEqual">
      <formula>0</formula>
    </cfRule>
    <cfRule type="cellIs" dxfId="0" priority="142" operator="greaterThan">
      <formula>0</formula>
    </cfRule>
  </conditionalFormatting>
  <conditionalFormatting sqref="C13:E13 C12:W12 W13:W14">
    <cfRule type="cellIs" dxfId="0" priority="232" operator="greaterThan">
      <formula>0</formula>
    </cfRule>
    <cfRule type="cellIs" dxfId="0" priority="231" operator="lessThanOrEqual">
      <formula>0</formula>
    </cfRule>
  </conditionalFormatting>
  <conditionalFormatting sqref="C17:E17 C16:W16 W17:W18">
    <cfRule type="cellIs" dxfId="0" priority="224" operator="greaterThan">
      <formula>0</formula>
    </cfRule>
    <cfRule type="cellIs" dxfId="0" priority="223" operator="lessThanOrEqual">
      <formula>0</formula>
    </cfRule>
  </conditionalFormatting>
  <conditionalFormatting sqref="C17:E17 W17:W18">
    <cfRule type="cellIs" dxfId="0" priority="117" operator="lessThanOrEqual">
      <formula>0</formula>
    </cfRule>
    <cfRule type="cellIs" dxfId="0" priority="118" operator="greaterThan">
      <formula>0</formula>
    </cfRule>
  </conditionalFormatting>
  <conditionalFormatting sqref="C26:R27 R27:R28 H26:P28">
    <cfRule type="cellIs" dxfId="0" priority="216" operator="greaterThan">
      <formula>0</formula>
    </cfRule>
    <cfRule type="cellIs" dxfId="0" priority="215" operator="lessThanOrEqual">
      <formula>0</formula>
    </cfRule>
  </conditionalFormatting>
  <conditionalFormatting sqref="C27:Q27 H26:P28">
    <cfRule type="cellIs" dxfId="0" priority="107" operator="lessThanOrEqual">
      <formula>0</formula>
    </cfRule>
    <cfRule type="cellIs" dxfId="0" priority="108" operator="greaterThan">
      <formula>0</formula>
    </cfRule>
  </conditionalFormatting>
  <conditionalFormatting sqref="C30:G31 R32 P30:R31">
    <cfRule type="cellIs" dxfId="0" priority="214" operator="greaterThan">
      <formula>0</formula>
    </cfRule>
    <cfRule type="cellIs" dxfId="0" priority="213" operator="lessThanOrEqual">
      <formula>0</formula>
    </cfRule>
  </conditionalFormatting>
  <conditionalFormatting sqref="H30:O32">
    <cfRule type="cellIs" dxfId="0" priority="47" operator="lessThanOrEqual">
      <formula>0</formula>
    </cfRule>
    <cfRule type="cellIs" dxfId="0" priority="48" operator="greaterThan">
      <formula>0</formula>
    </cfRule>
    <cfRule type="cellIs" dxfId="0" priority="45" operator="lessThanOrEqual">
      <formula>0</formula>
    </cfRule>
    <cfRule type="cellIs" dxfId="0" priority="46" operator="greaterThan">
      <formula>0</formula>
    </cfRule>
  </conditionalFormatting>
  <conditionalFormatting sqref="C31:G31 P31:Q31">
    <cfRule type="cellIs" dxfId="0" priority="105" operator="lessThanOrEqual">
      <formula>0</formula>
    </cfRule>
    <cfRule type="cellIs" dxfId="0" priority="106" operator="greaterThan">
      <formula>0</formula>
    </cfRule>
  </conditionalFormatting>
  <conditionalFormatting sqref="I32:J32 L32">
    <cfRule type="cellIs" dxfId="0" priority="49" operator="lessThanOrEqual">
      <formula>0</formula>
    </cfRule>
    <cfRule type="cellIs" dxfId="0" priority="50" operator="greaterThan">
      <formula>0</formula>
    </cfRule>
  </conditionalFormatting>
  <conditionalFormatting sqref="C34:G35 R36 Q34:R35">
    <cfRule type="cellIs" dxfId="0" priority="212" operator="greaterThan">
      <formula>0</formula>
    </cfRule>
    <cfRule type="cellIs" dxfId="0" priority="211" operator="lessThanOrEqual">
      <formula>0</formula>
    </cfRule>
  </conditionalFormatting>
  <conditionalFormatting sqref="H34:P36">
    <cfRule type="cellIs" dxfId="0" priority="41" operator="lessThanOrEqual">
      <formula>0</formula>
    </cfRule>
    <cfRule type="cellIs" dxfId="0" priority="42" operator="greaterThan">
      <formula>0</formula>
    </cfRule>
    <cfRule type="cellIs" dxfId="0" priority="39" operator="lessThanOrEqual">
      <formula>0</formula>
    </cfRule>
    <cfRule type="cellIs" dxfId="0" priority="40" operator="greaterThan">
      <formula>0</formula>
    </cfRule>
  </conditionalFormatting>
  <conditionalFormatting sqref="C35:G35 Q35">
    <cfRule type="cellIs" dxfId="0" priority="99" operator="lessThanOrEqual">
      <formula>0</formula>
    </cfRule>
    <cfRule type="cellIs" dxfId="0" priority="100" operator="greaterThan">
      <formula>0</formula>
    </cfRule>
  </conditionalFormatting>
  <conditionalFormatting sqref="I36:J36 L36">
    <cfRule type="cellIs" dxfId="0" priority="43" operator="lessThanOrEqual">
      <formula>0</formula>
    </cfRule>
    <cfRule type="cellIs" dxfId="0" priority="44" operator="greaterThan">
      <formula>0</formula>
    </cfRule>
  </conditionalFormatting>
  <conditionalFormatting sqref="C38:G39 R40 Q38:R39">
    <cfRule type="cellIs" dxfId="0" priority="210" operator="greaterThan">
      <formula>0</formula>
    </cfRule>
    <cfRule type="cellIs" dxfId="0" priority="209" operator="lessThanOrEqual">
      <formula>0</formula>
    </cfRule>
  </conditionalFormatting>
  <conditionalFormatting sqref="H38:P40">
    <cfRule type="cellIs" dxfId="0" priority="35" operator="lessThanOrEqual">
      <formula>0</formula>
    </cfRule>
    <cfRule type="cellIs" dxfId="0" priority="36" operator="greaterThan">
      <formula>0</formula>
    </cfRule>
    <cfRule type="cellIs" dxfId="0" priority="33" operator="lessThanOrEqual">
      <formula>0</formula>
    </cfRule>
    <cfRule type="cellIs" dxfId="0" priority="34" operator="greaterThan">
      <formula>0</formula>
    </cfRule>
  </conditionalFormatting>
  <conditionalFormatting sqref="C39:G39 Q39">
    <cfRule type="cellIs" dxfId="0" priority="93" operator="lessThanOrEqual">
      <formula>0</formula>
    </cfRule>
    <cfRule type="cellIs" dxfId="0" priority="94" operator="greaterThan">
      <formula>0</formula>
    </cfRule>
  </conditionalFormatting>
  <conditionalFormatting sqref="I40:J40 L40">
    <cfRule type="cellIs" dxfId="0" priority="37" operator="lessThanOrEqual">
      <formula>0</formula>
    </cfRule>
    <cfRule type="cellIs" dxfId="0" priority="38" operator="greaterThan">
      <formula>0</formula>
    </cfRule>
  </conditionalFormatting>
  <conditionalFormatting sqref="C45:G46 R47 Q45:R46">
    <cfRule type="cellIs" dxfId="0" priority="208" operator="greaterThan">
      <formula>0</formula>
    </cfRule>
    <cfRule type="cellIs" dxfId="0" priority="207" operator="lessThanOrEqual">
      <formula>0</formula>
    </cfRule>
  </conditionalFormatting>
  <conditionalFormatting sqref="H45:P47">
    <cfRule type="cellIs" dxfId="0" priority="29" operator="lessThanOrEqual">
      <formula>0</formula>
    </cfRule>
    <cfRule type="cellIs" dxfId="0" priority="30" operator="greaterThan">
      <formula>0</formula>
    </cfRule>
    <cfRule type="cellIs" dxfId="0" priority="27" operator="lessThanOrEqual">
      <formula>0</formula>
    </cfRule>
    <cfRule type="cellIs" dxfId="0" priority="28" operator="greaterThan">
      <formula>0</formula>
    </cfRule>
  </conditionalFormatting>
  <conditionalFormatting sqref="C46:G46 Q46">
    <cfRule type="cellIs" dxfId="0" priority="87" operator="lessThanOrEqual">
      <formula>0</formula>
    </cfRule>
    <cfRule type="cellIs" dxfId="0" priority="88" operator="greaterThan">
      <formula>0</formula>
    </cfRule>
  </conditionalFormatting>
  <conditionalFormatting sqref="I47:J47 L47">
    <cfRule type="cellIs" dxfId="0" priority="31" operator="lessThanOrEqual">
      <formula>0</formula>
    </cfRule>
    <cfRule type="cellIs" dxfId="0" priority="32" operator="greaterThan">
      <formula>0</formula>
    </cfRule>
  </conditionalFormatting>
  <conditionalFormatting sqref="C49:R50 R51">
    <cfRule type="cellIs" dxfId="0" priority="206" operator="greaterThan">
      <formula>0</formula>
    </cfRule>
    <cfRule type="cellIs" dxfId="0" priority="205" operator="lessThanOrEqual">
      <formula>0</formula>
    </cfRule>
  </conditionalFormatting>
  <conditionalFormatting sqref="C50:G50 Q50">
    <cfRule type="cellIs" dxfId="0" priority="81" operator="lessThanOrEqual">
      <formula>0</formula>
    </cfRule>
    <cfRule type="cellIs" dxfId="0" priority="82" operator="greaterThan">
      <formula>0</formula>
    </cfRule>
  </conditionalFormatting>
  <conditionalFormatting sqref="C53:R54 R55">
    <cfRule type="cellIs" dxfId="0" priority="204" operator="greaterThan">
      <formula>0</formula>
    </cfRule>
    <cfRule type="cellIs" dxfId="0" priority="203" operator="lessThanOrEqual">
      <formula>0</formula>
    </cfRule>
  </conditionalFormatting>
  <conditionalFormatting sqref="C60:R61 R62">
    <cfRule type="cellIs" dxfId="0" priority="202" operator="greaterThan">
      <formula>0</formula>
    </cfRule>
    <cfRule type="cellIs" dxfId="0" priority="201" operator="lessThanOrEqual">
      <formula>0</formula>
    </cfRule>
  </conditionalFormatting>
  <conditionalFormatting sqref="C61:G61 Q61">
    <cfRule type="cellIs" dxfId="0" priority="69" operator="lessThanOrEqual">
      <formula>0</formula>
    </cfRule>
    <cfRule type="cellIs" dxfId="0" priority="70" operator="greaterThan">
      <formula>0</formula>
    </cfRule>
  </conditionalFormatting>
  <conditionalFormatting sqref="C64:R65 R66">
    <cfRule type="cellIs" dxfId="0" priority="200" operator="greaterThan">
      <formula>0</formula>
    </cfRule>
    <cfRule type="cellIs" dxfId="0" priority="199" operator="lessThanOrEqual">
      <formula>0</formula>
    </cfRule>
  </conditionalFormatting>
  <conditionalFormatting sqref="C65:G65 Q65">
    <cfRule type="cellIs" dxfId="0" priority="63" operator="lessThanOrEqual">
      <formula>0</formula>
    </cfRule>
    <cfRule type="cellIs" dxfId="0" priority="64" operator="greaterThan">
      <formula>0</formula>
    </cfRule>
  </conditionalFormatting>
  <conditionalFormatting sqref="B68:B69 B70">
    <cfRule type="cellIs" dxfId="0" priority="198" operator="greaterThan">
      <formula>0</formula>
    </cfRule>
    <cfRule type="cellIs" dxfId="0" priority="197" operator="lessThanOrEqual">
      <formula>0</formula>
    </cfRule>
  </conditionalFormatting>
  <conditionalFormatting sqref="F68:R69 R70">
    <cfRule type="cellIs" dxfId="0" priority="187" operator="lessThanOrEqual">
      <formula>0</formula>
    </cfRule>
    <cfRule type="cellIs" dxfId="0" priority="188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C20" sqref="C20"/>
    </sheetView>
  </sheetViews>
  <sheetFormatPr defaultColWidth="9" defaultRowHeight="13.5" outlineLevelRow="5"/>
  <cols>
    <col min="1" max="1" width="9" style="5"/>
    <col min="2" max="2" width="13" style="5" customWidth="1"/>
    <col min="3" max="6" width="9" style="5"/>
    <col min="7" max="7" width="12.8833333333333" style="5" customWidth="1"/>
    <col min="8" max="11" width="9" style="5"/>
    <col min="12" max="12" width="10" style="5" customWidth="1"/>
    <col min="13" max="13" width="14.8833333333333" style="5" customWidth="1"/>
    <col min="14" max="16" width="9" style="5"/>
    <col min="17" max="17" width="10.3833333333333" style="5" customWidth="1"/>
    <col min="18" max="16384" width="9" style="5"/>
  </cols>
  <sheetData>
    <row r="1" ht="14.25" spans="1:17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</row>
    <row r="2" ht="20.1" customHeight="1" spans="1:17">
      <c r="A2" s="5" t="s">
        <v>84</v>
      </c>
      <c r="B2" s="6">
        <v>680</v>
      </c>
      <c r="C2" s="6">
        <v>2893</v>
      </c>
      <c r="D2" s="6">
        <v>1293</v>
      </c>
      <c r="E2" s="6">
        <v>1034</v>
      </c>
      <c r="F2" s="6">
        <v>6940</v>
      </c>
      <c r="G2" s="6">
        <v>5611459</v>
      </c>
      <c r="H2" s="6">
        <v>665</v>
      </c>
      <c r="I2" s="6">
        <v>2263</v>
      </c>
      <c r="J2" s="6">
        <v>4393155</v>
      </c>
      <c r="K2" s="6">
        <v>124</v>
      </c>
      <c r="L2" s="6">
        <v>28469604</v>
      </c>
      <c r="M2" s="7">
        <v>-12054816</v>
      </c>
      <c r="N2" s="6">
        <v>158020</v>
      </c>
      <c r="O2" s="6">
        <v>169081</v>
      </c>
      <c r="P2" s="6">
        <v>2920</v>
      </c>
      <c r="Q2" s="7">
        <v>-12384838</v>
      </c>
    </row>
    <row r="3" ht="20.1" customHeight="1" spans="1:17">
      <c r="A3" s="5" t="s">
        <v>85</v>
      </c>
      <c r="B3" s="6">
        <v>665</v>
      </c>
      <c r="C3" s="6">
        <v>2796</v>
      </c>
      <c r="D3" s="6">
        <v>1307</v>
      </c>
      <c r="E3" s="6">
        <v>1037</v>
      </c>
      <c r="F3" s="6">
        <v>7591</v>
      </c>
      <c r="G3" s="6">
        <v>4645328</v>
      </c>
      <c r="H3" s="6">
        <v>687</v>
      </c>
      <c r="I3" s="6">
        <v>2570</v>
      </c>
      <c r="J3" s="6">
        <v>7219355</v>
      </c>
      <c r="K3" s="6">
        <v>161</v>
      </c>
      <c r="L3" s="6">
        <v>39176108</v>
      </c>
      <c r="M3" s="6">
        <v>900978</v>
      </c>
      <c r="N3" s="6">
        <v>196079</v>
      </c>
      <c r="O3" s="6">
        <v>101922</v>
      </c>
      <c r="P3" s="6">
        <v>3486</v>
      </c>
      <c r="Q3" s="6">
        <v>599491</v>
      </c>
    </row>
    <row r="4" s="4" customFormat="1" ht="20.1" customHeight="1" spans="1:17">
      <c r="A4" s="4" t="s">
        <v>86</v>
      </c>
      <c r="B4" s="4">
        <f t="shared" ref="B4:Q4" si="0">(B3-B2)/B2</f>
        <v>-0.0220588235294118</v>
      </c>
      <c r="C4" s="4">
        <f t="shared" si="0"/>
        <v>-0.0335292084341514</v>
      </c>
      <c r="D4" s="4">
        <f t="shared" si="0"/>
        <v>0.0108275328692962</v>
      </c>
      <c r="E4" s="4">
        <f t="shared" si="0"/>
        <v>0.00290135396518375</v>
      </c>
      <c r="F4" s="4">
        <f t="shared" si="0"/>
        <v>0.0938040345821326</v>
      </c>
      <c r="G4" s="4">
        <f t="shared" si="0"/>
        <v>-0.172171087768796</v>
      </c>
      <c r="H4" s="4">
        <f t="shared" si="0"/>
        <v>0.0330827067669173</v>
      </c>
      <c r="I4" s="4">
        <f t="shared" si="0"/>
        <v>0.135660627485639</v>
      </c>
      <c r="J4" s="4">
        <f t="shared" si="0"/>
        <v>0.643318981460932</v>
      </c>
      <c r="K4" s="4">
        <f t="shared" si="0"/>
        <v>0.298387096774194</v>
      </c>
      <c r="L4" s="4">
        <f t="shared" si="0"/>
        <v>0.376067893322296</v>
      </c>
      <c r="M4" s="4">
        <f t="shared" si="0"/>
        <v>-1.0747400872813</v>
      </c>
      <c r="N4" s="4">
        <f t="shared" si="0"/>
        <v>0.240849259587394</v>
      </c>
      <c r="O4" s="4">
        <f t="shared" si="0"/>
        <v>-0.397200158503912</v>
      </c>
      <c r="P4" s="4">
        <f t="shared" si="0"/>
        <v>0.193835616438356</v>
      </c>
      <c r="Q4" s="4">
        <f t="shared" si="0"/>
        <v>-1.04840523549844</v>
      </c>
    </row>
    <row r="5" spans="7:12">
      <c r="G5" s="5">
        <f>G3/E3</f>
        <v>4479.58341369335</v>
      </c>
      <c r="L5" s="5">
        <f>L3/D3</f>
        <v>29974.0688599847</v>
      </c>
    </row>
    <row r="6" spans="12:12">
      <c r="L6" s="5">
        <f>L3/G3</f>
        <v>8.43344280533043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N16" sqref="N16"/>
    </sheetView>
  </sheetViews>
  <sheetFormatPr defaultColWidth="9" defaultRowHeight="13.5"/>
  <sheetData>
    <row r="1" s="1" customFormat="1" ht="14.25" spans="1:9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</row>
    <row r="2" ht="24.75" spans="1:9">
      <c r="A2" s="2" t="s">
        <v>93</v>
      </c>
      <c r="B2" s="2">
        <v>1432</v>
      </c>
      <c r="C2" s="2">
        <v>77941</v>
      </c>
      <c r="D2" s="2">
        <v>0</v>
      </c>
      <c r="E2" s="2">
        <v>63583.2</v>
      </c>
      <c r="F2" s="2">
        <v>8001.8</v>
      </c>
      <c r="G2" s="2">
        <v>71585</v>
      </c>
      <c r="H2" s="2">
        <v>7723.9465</v>
      </c>
      <c r="I2" s="2">
        <v>277.85</v>
      </c>
    </row>
    <row r="3" ht="14.25" spans="1:9">
      <c r="A3" s="2" t="s">
        <v>94</v>
      </c>
      <c r="B3" s="2">
        <v>3542</v>
      </c>
      <c r="C3" s="2">
        <v>147307</v>
      </c>
      <c r="D3" s="2">
        <v>0</v>
      </c>
      <c r="E3" s="2">
        <v>138328</v>
      </c>
      <c r="F3" s="2">
        <v>-1719</v>
      </c>
      <c r="G3" s="2">
        <v>136609</v>
      </c>
      <c r="H3" s="2">
        <v>-2163.032</v>
      </c>
      <c r="I3" s="2">
        <v>444.03</v>
      </c>
    </row>
    <row r="4" ht="14.25" spans="1:9">
      <c r="A4" s="2" t="s">
        <v>95</v>
      </c>
      <c r="B4" s="2">
        <v>1</v>
      </c>
      <c r="C4" s="2">
        <v>5</v>
      </c>
      <c r="D4" s="2">
        <v>0</v>
      </c>
      <c r="E4" s="2">
        <v>0</v>
      </c>
      <c r="F4" s="2">
        <v>5</v>
      </c>
      <c r="G4" s="2">
        <v>5</v>
      </c>
      <c r="H4" s="2">
        <v>4.98</v>
      </c>
      <c r="I4" s="2">
        <v>0.02</v>
      </c>
    </row>
    <row r="5" ht="24.75" spans="1:9">
      <c r="A5" s="2" t="s">
        <v>96</v>
      </c>
      <c r="B5" s="2">
        <v>1195</v>
      </c>
      <c r="C5" s="2">
        <v>66120</v>
      </c>
      <c r="D5" s="2">
        <v>0</v>
      </c>
      <c r="E5" s="2">
        <v>76122.8</v>
      </c>
      <c r="F5" s="2">
        <v>-12739.8</v>
      </c>
      <c r="G5" s="2">
        <v>63383</v>
      </c>
      <c r="H5" s="2">
        <v>-12972.256</v>
      </c>
      <c r="I5" s="2">
        <v>232.46</v>
      </c>
    </row>
    <row r="6" ht="24.75" spans="1:9">
      <c r="A6" s="2" t="s">
        <v>97</v>
      </c>
      <c r="B6" s="2">
        <v>803</v>
      </c>
      <c r="C6" s="2">
        <v>54681</v>
      </c>
      <c r="D6" s="2">
        <v>0</v>
      </c>
      <c r="E6" s="2">
        <v>41911.35</v>
      </c>
      <c r="F6" s="2">
        <v>4006.65</v>
      </c>
      <c r="G6" s="2">
        <v>45918</v>
      </c>
      <c r="H6" s="2">
        <v>3844.671</v>
      </c>
      <c r="I6" s="2">
        <v>161.98</v>
      </c>
    </row>
    <row r="7" ht="24.75" spans="1:9">
      <c r="A7" s="2" t="s">
        <v>98</v>
      </c>
      <c r="B7" s="2">
        <v>943</v>
      </c>
      <c r="C7" s="2">
        <v>48222</v>
      </c>
      <c r="D7" s="2">
        <v>0</v>
      </c>
      <c r="E7" s="2">
        <v>43804.35</v>
      </c>
      <c r="F7" s="2">
        <v>-1446.35</v>
      </c>
      <c r="G7" s="2">
        <v>42358</v>
      </c>
      <c r="H7" s="2">
        <v>-1606.5115</v>
      </c>
      <c r="I7" s="2">
        <v>160.16</v>
      </c>
    </row>
    <row r="8" ht="24.75" spans="1:9">
      <c r="A8" s="2" t="s">
        <v>99</v>
      </c>
      <c r="B8" s="2">
        <v>1055</v>
      </c>
      <c r="C8" s="2">
        <v>90029</v>
      </c>
      <c r="D8" s="2">
        <v>0</v>
      </c>
      <c r="E8" s="2">
        <v>82984.65</v>
      </c>
      <c r="F8" s="2">
        <v>1530.35</v>
      </c>
      <c r="G8" s="2">
        <v>84515</v>
      </c>
      <c r="H8" s="2">
        <v>1221.1365</v>
      </c>
      <c r="I8" s="2">
        <v>309.21</v>
      </c>
    </row>
    <row r="9" ht="24" spans="1:9">
      <c r="A9" s="2" t="s">
        <v>100</v>
      </c>
      <c r="B9" s="2">
        <v>8159</v>
      </c>
      <c r="C9" s="2">
        <v>372991</v>
      </c>
      <c r="D9" s="2">
        <v>0</v>
      </c>
      <c r="E9" s="2">
        <v>316606</v>
      </c>
      <c r="F9" s="2">
        <v>13943</v>
      </c>
      <c r="G9" s="2">
        <v>330549</v>
      </c>
      <c r="H9" s="2">
        <v>12691.6265</v>
      </c>
      <c r="I9" s="2">
        <v>1251.37</v>
      </c>
    </row>
    <row r="10" ht="24.75" spans="1:9">
      <c r="A10" s="2" t="s">
        <v>101</v>
      </c>
      <c r="B10" s="2">
        <v>1836</v>
      </c>
      <c r="C10" s="2">
        <v>152302</v>
      </c>
      <c r="D10" s="2">
        <v>0</v>
      </c>
      <c r="E10" s="2">
        <v>143626.5</v>
      </c>
      <c r="F10" s="2">
        <v>-4652.5</v>
      </c>
      <c r="G10" s="2">
        <v>138974</v>
      </c>
      <c r="H10" s="2">
        <v>-5192.3095</v>
      </c>
      <c r="I10" s="2">
        <v>539.81</v>
      </c>
    </row>
    <row r="11" ht="24.75" spans="1:9">
      <c r="A11" s="2" t="s">
        <v>102</v>
      </c>
      <c r="B11" s="2">
        <v>1379</v>
      </c>
      <c r="C11" s="2">
        <v>104095</v>
      </c>
      <c r="D11" s="2">
        <v>0</v>
      </c>
      <c r="E11" s="2">
        <v>93070.1</v>
      </c>
      <c r="F11" s="2">
        <v>254.9</v>
      </c>
      <c r="G11" s="2">
        <v>93325</v>
      </c>
      <c r="H11" s="2">
        <v>-84.5195</v>
      </c>
      <c r="I11" s="2">
        <v>339.42</v>
      </c>
    </row>
    <row r="12" ht="24.75" spans="1:9">
      <c r="A12" s="2" t="s">
        <v>103</v>
      </c>
      <c r="B12" s="2">
        <v>2524</v>
      </c>
      <c r="C12" s="2">
        <v>230682</v>
      </c>
      <c r="D12" s="2">
        <v>0</v>
      </c>
      <c r="E12" s="2">
        <v>192751</v>
      </c>
      <c r="F12" s="2">
        <v>14530</v>
      </c>
      <c r="G12" s="2">
        <v>207281</v>
      </c>
      <c r="H12" s="2">
        <v>13719.314</v>
      </c>
      <c r="I12" s="2">
        <v>810.69</v>
      </c>
    </row>
    <row r="13" ht="24.75" spans="1:9">
      <c r="A13" s="2" t="s">
        <v>104</v>
      </c>
      <c r="B13" s="2">
        <v>1166</v>
      </c>
      <c r="C13" s="2">
        <v>53059</v>
      </c>
      <c r="D13" s="2">
        <v>0</v>
      </c>
      <c r="E13" s="2">
        <v>50185.3</v>
      </c>
      <c r="F13" s="2">
        <v>-3641.3</v>
      </c>
      <c r="G13" s="2">
        <v>46544</v>
      </c>
      <c r="H13" s="2">
        <v>-3817.2065</v>
      </c>
      <c r="I13" s="2">
        <v>175.91</v>
      </c>
    </row>
    <row r="14" ht="14.25" spans="1:9">
      <c r="A14" s="2" t="s">
        <v>105</v>
      </c>
      <c r="B14" s="2">
        <v>8423</v>
      </c>
      <c r="C14" s="2">
        <v>258024</v>
      </c>
      <c r="D14" s="2">
        <v>1882</v>
      </c>
      <c r="E14" s="2">
        <v>248122.81</v>
      </c>
      <c r="F14" s="2">
        <v>10001.19</v>
      </c>
      <c r="G14" s="2">
        <v>258124</v>
      </c>
      <c r="H14" s="2">
        <v>7141.8777</v>
      </c>
      <c r="I14" s="2">
        <v>2851.51</v>
      </c>
    </row>
    <row r="15" ht="14.25" spans="1:9">
      <c r="A15" s="2" t="s">
        <v>106</v>
      </c>
      <c r="B15" s="2">
        <v>419</v>
      </c>
      <c r="C15" s="2">
        <v>3974</v>
      </c>
      <c r="D15" s="2">
        <v>0</v>
      </c>
      <c r="E15" s="2">
        <v>3051.2</v>
      </c>
      <c r="F15" s="2">
        <v>922.8</v>
      </c>
      <c r="G15" s="2">
        <v>3974</v>
      </c>
      <c r="H15" s="2">
        <v>890.477</v>
      </c>
      <c r="I15" s="2">
        <v>32.32</v>
      </c>
    </row>
    <row r="16" ht="14.25" spans="1:9">
      <c r="A16" s="2" t="s">
        <v>107</v>
      </c>
      <c r="B16" s="2">
        <v>58</v>
      </c>
      <c r="C16" s="2">
        <v>1812</v>
      </c>
      <c r="D16" s="2">
        <v>0</v>
      </c>
      <c r="E16" s="2">
        <v>1642.35</v>
      </c>
      <c r="F16" s="2">
        <v>169.65</v>
      </c>
      <c r="G16" s="2">
        <v>1812</v>
      </c>
      <c r="H16" s="2">
        <v>168.107</v>
      </c>
      <c r="I16" s="2">
        <v>1.54</v>
      </c>
    </row>
    <row r="17" ht="14.25" spans="1:9">
      <c r="A17" s="2" t="s">
        <v>108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ht="14.25" spans="1:9">
      <c r="A18" s="2" t="s">
        <v>109</v>
      </c>
      <c r="B18" s="2">
        <v>7385</v>
      </c>
      <c r="C18" s="2">
        <v>628041</v>
      </c>
      <c r="D18" s="2">
        <v>3095</v>
      </c>
      <c r="E18" s="2">
        <v>595013.47</v>
      </c>
      <c r="F18" s="2">
        <v>33027.53</v>
      </c>
      <c r="G18" s="2">
        <v>628041</v>
      </c>
      <c r="H18" s="2">
        <v>22276.0275</v>
      </c>
      <c r="I18" s="2">
        <v>10448.52</v>
      </c>
    </row>
    <row r="19" ht="14.25" spans="1:9">
      <c r="A19" s="2" t="s">
        <v>110</v>
      </c>
      <c r="B19" s="2">
        <v>4901</v>
      </c>
      <c r="C19" s="2">
        <v>373002</v>
      </c>
      <c r="D19" s="2">
        <v>6</v>
      </c>
      <c r="E19" s="2">
        <v>368560.43</v>
      </c>
      <c r="F19" s="2">
        <v>4441.57</v>
      </c>
      <c r="G19" s="2">
        <v>373002</v>
      </c>
      <c r="H19" s="2">
        <v>-5831.5784</v>
      </c>
      <c r="I19" s="2">
        <v>9564.05</v>
      </c>
    </row>
    <row r="20" ht="14.25" spans="1:9">
      <c r="A20" s="2" t="s">
        <v>111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ht="14.25" spans="1:9">
      <c r="A21" s="2" t="s">
        <v>112</v>
      </c>
      <c r="B21" s="2">
        <v>11689</v>
      </c>
      <c r="C21" s="2">
        <v>129116</v>
      </c>
      <c r="D21" s="2">
        <v>258</v>
      </c>
      <c r="E21" s="2">
        <v>123046.07</v>
      </c>
      <c r="F21" s="2">
        <v>6069.93</v>
      </c>
      <c r="G21" s="2">
        <v>129116</v>
      </c>
      <c r="H21" s="2">
        <v>3371.8899</v>
      </c>
      <c r="I21" s="2">
        <v>2563.4</v>
      </c>
    </row>
    <row r="22" ht="14.25" spans="1:9">
      <c r="A22" s="2" t="s">
        <v>113</v>
      </c>
      <c r="B22" s="2">
        <v>11191</v>
      </c>
      <c r="C22" s="2">
        <v>255874</v>
      </c>
      <c r="D22" s="2">
        <v>14456</v>
      </c>
      <c r="E22" s="2">
        <v>283636.68</v>
      </c>
      <c r="F22" s="2">
        <v>-27762.68</v>
      </c>
      <c r="G22" s="2">
        <v>255874</v>
      </c>
      <c r="H22" s="2">
        <v>-27790.88</v>
      </c>
      <c r="I22" s="2">
        <v>28.2</v>
      </c>
    </row>
    <row r="23" ht="14.25" spans="1:9">
      <c r="A23" s="2" t="s">
        <v>114</v>
      </c>
      <c r="B23" s="2">
        <v>763</v>
      </c>
      <c r="C23" s="2">
        <v>2199</v>
      </c>
      <c r="D23" s="2">
        <v>7</v>
      </c>
      <c r="E23" s="2">
        <v>2069.1</v>
      </c>
      <c r="F23" s="2">
        <v>129.9</v>
      </c>
      <c r="G23" s="2">
        <v>2199</v>
      </c>
      <c r="H23" s="2">
        <v>107.91</v>
      </c>
      <c r="I23" s="2">
        <v>21.99</v>
      </c>
    </row>
    <row r="24" ht="24" spans="1:9">
      <c r="A24" s="2" t="s">
        <v>115</v>
      </c>
      <c r="B24" s="2">
        <v>7804</v>
      </c>
      <c r="C24" s="2">
        <v>51314</v>
      </c>
      <c r="D24" s="2">
        <v>1275</v>
      </c>
      <c r="E24" s="2">
        <v>47012.71</v>
      </c>
      <c r="F24" s="2">
        <v>4273.29</v>
      </c>
      <c r="G24" s="2">
        <v>51286</v>
      </c>
      <c r="H24" s="2">
        <v>4273.29</v>
      </c>
      <c r="I24" s="2">
        <v>0</v>
      </c>
    </row>
    <row r="25" ht="24" spans="1:9">
      <c r="A25" s="2" t="s">
        <v>116</v>
      </c>
      <c r="B25" s="2">
        <v>5301</v>
      </c>
      <c r="C25" s="2">
        <v>38799</v>
      </c>
      <c r="D25" s="2">
        <v>0</v>
      </c>
      <c r="E25" s="2">
        <v>40458.46</v>
      </c>
      <c r="F25" s="2">
        <v>-1659.46</v>
      </c>
      <c r="G25" s="2">
        <v>38799</v>
      </c>
      <c r="H25" s="2">
        <v>-2096.503</v>
      </c>
      <c r="I25" s="2">
        <v>437.04</v>
      </c>
    </row>
    <row r="26" ht="14.25" spans="1:9">
      <c r="A26" s="2" t="s">
        <v>117</v>
      </c>
      <c r="B26" s="2">
        <v>74683</v>
      </c>
      <c r="C26" s="2">
        <v>3228823</v>
      </c>
      <c r="D26" s="2">
        <v>20399</v>
      </c>
      <c r="E26" s="2">
        <v>3218956.72</v>
      </c>
      <c r="F26" s="2">
        <v>10366.28</v>
      </c>
      <c r="G26" s="2">
        <v>3229323</v>
      </c>
      <c r="H26" s="2">
        <v>-39487.4223</v>
      </c>
      <c r="I26" s="2">
        <v>46843.93</v>
      </c>
    </row>
    <row r="27" ht="14.25" spans="1:9">
      <c r="A27" s="2" t="s">
        <v>118</v>
      </c>
      <c r="B27" s="2">
        <v>700</v>
      </c>
      <c r="C27" s="2">
        <v>27992</v>
      </c>
      <c r="D27" s="2">
        <v>0</v>
      </c>
      <c r="E27" s="2">
        <v>26114.33</v>
      </c>
      <c r="F27" s="2">
        <v>1877.67</v>
      </c>
      <c r="G27" s="2">
        <v>27992</v>
      </c>
      <c r="H27" s="2">
        <v>1397.67</v>
      </c>
      <c r="I27" s="2">
        <v>480</v>
      </c>
    </row>
    <row r="28" ht="24" spans="1:9">
      <c r="A28" s="2" t="s">
        <v>119</v>
      </c>
      <c r="B28" s="2">
        <v>47126</v>
      </c>
      <c r="C28" s="2">
        <v>216995</v>
      </c>
      <c r="D28" s="2">
        <v>2973</v>
      </c>
      <c r="E28" s="2">
        <v>206785.38</v>
      </c>
      <c r="F28" s="2">
        <v>10209.62</v>
      </c>
      <c r="G28" s="2">
        <v>216995</v>
      </c>
      <c r="H28" s="2">
        <v>10209.62</v>
      </c>
      <c r="I28" s="2">
        <v>0</v>
      </c>
    </row>
    <row r="29" ht="14.25" spans="1:9">
      <c r="A29" s="2" t="s">
        <v>120</v>
      </c>
      <c r="B29" s="2">
        <v>1594</v>
      </c>
      <c r="C29" s="2">
        <v>4585</v>
      </c>
      <c r="D29" s="2">
        <v>0</v>
      </c>
      <c r="E29" s="2">
        <v>4680.44</v>
      </c>
      <c r="F29" s="2">
        <v>-95.44</v>
      </c>
      <c r="G29" s="2">
        <v>4585</v>
      </c>
      <c r="H29" s="2">
        <v>-141.29</v>
      </c>
      <c r="I29" s="2">
        <v>45.85</v>
      </c>
    </row>
    <row r="30" ht="14.25" spans="1:9">
      <c r="A30" s="2" t="s">
        <v>121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ht="14.25" spans="1:9">
      <c r="A31" s="2" t="s">
        <v>122</v>
      </c>
      <c r="B31" s="2">
        <v>43809</v>
      </c>
      <c r="C31" s="2">
        <v>234091</v>
      </c>
      <c r="D31" s="2">
        <v>107</v>
      </c>
      <c r="E31" s="2">
        <v>236813.52</v>
      </c>
      <c r="F31" s="2">
        <v>-2714.52</v>
      </c>
      <c r="G31" s="2">
        <v>234099</v>
      </c>
      <c r="H31" s="2">
        <v>-3707.6914</v>
      </c>
      <c r="I31" s="2">
        <v>924.04</v>
      </c>
    </row>
    <row r="32" ht="24" spans="1:9">
      <c r="A32" s="2" t="s">
        <v>123</v>
      </c>
      <c r="B32" s="2">
        <v>33903</v>
      </c>
      <c r="C32" s="2">
        <v>377173</v>
      </c>
      <c r="D32" s="2">
        <v>6796</v>
      </c>
      <c r="E32" s="2">
        <v>380265.04</v>
      </c>
      <c r="F32" s="2">
        <v>-3092.04</v>
      </c>
      <c r="G32" s="2">
        <v>377173</v>
      </c>
      <c r="H32" s="2">
        <v>-3092.04</v>
      </c>
      <c r="I32" s="2">
        <v>0</v>
      </c>
    </row>
    <row r="33" ht="14.25" spans="1:9">
      <c r="A33" s="2" t="s">
        <v>124</v>
      </c>
      <c r="B33" s="2">
        <v>11846</v>
      </c>
      <c r="C33" s="2">
        <v>681183</v>
      </c>
      <c r="D33" s="2">
        <v>753</v>
      </c>
      <c r="E33" s="2">
        <v>652172.02</v>
      </c>
      <c r="F33" s="2">
        <v>29010.98</v>
      </c>
      <c r="G33" s="2">
        <v>681183</v>
      </c>
      <c r="H33" s="2">
        <v>10911.3394</v>
      </c>
      <c r="I33" s="2">
        <v>17934.92</v>
      </c>
    </row>
    <row r="34" ht="14.25" spans="1:9">
      <c r="A34" s="3" t="s">
        <v>125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Q20" sqref="Q20"/>
    </sheetView>
  </sheetViews>
  <sheetFormatPr defaultColWidth="9" defaultRowHeight="13.5"/>
  <sheetData>
    <row r="1" s="1" customFormat="1" ht="14.25" spans="1:9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</row>
    <row r="2" ht="24.75" spans="1:9">
      <c r="A2" s="2" t="s">
        <v>93</v>
      </c>
      <c r="B2" s="2">
        <v>578</v>
      </c>
      <c r="C2" s="2">
        <v>79187</v>
      </c>
      <c r="D2" s="2">
        <v>0</v>
      </c>
      <c r="E2" s="2">
        <v>65105.65</v>
      </c>
      <c r="F2" s="2">
        <v>7152.35</v>
      </c>
      <c r="G2" s="2">
        <v>72258</v>
      </c>
      <c r="H2" s="2">
        <v>6863.366</v>
      </c>
      <c r="I2" s="2">
        <v>288.98</v>
      </c>
    </row>
    <row r="3" ht="14.25" spans="1:9">
      <c r="A3" s="2" t="s">
        <v>94</v>
      </c>
      <c r="B3" s="2">
        <v>4159</v>
      </c>
      <c r="C3" s="2">
        <v>157534</v>
      </c>
      <c r="D3" s="2">
        <v>45</v>
      </c>
      <c r="E3" s="2">
        <v>144823</v>
      </c>
      <c r="F3" s="2">
        <v>2118</v>
      </c>
      <c r="G3" s="2">
        <v>146941</v>
      </c>
      <c r="H3" s="2">
        <v>1884.668</v>
      </c>
      <c r="I3" s="2">
        <v>233.33</v>
      </c>
    </row>
    <row r="4" ht="14.25" spans="1:9">
      <c r="A4" s="2" t="s">
        <v>95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ht="24.75" spans="1:9">
      <c r="A5" s="2" t="s">
        <v>96</v>
      </c>
      <c r="B5" s="2">
        <v>917</v>
      </c>
      <c r="C5" s="2">
        <v>72418</v>
      </c>
      <c r="D5" s="2">
        <v>0</v>
      </c>
      <c r="E5" s="2">
        <v>53167.5</v>
      </c>
      <c r="F5" s="2">
        <v>12531.5</v>
      </c>
      <c r="G5" s="2">
        <v>65699</v>
      </c>
      <c r="H5" s="2">
        <v>12268.56</v>
      </c>
      <c r="I5" s="2">
        <v>262.94</v>
      </c>
    </row>
    <row r="6" ht="24.75" spans="1:9">
      <c r="A6" s="2" t="s">
        <v>97</v>
      </c>
      <c r="B6" s="2">
        <v>632</v>
      </c>
      <c r="C6" s="2">
        <v>57921</v>
      </c>
      <c r="D6" s="2">
        <v>0</v>
      </c>
      <c r="E6" s="2">
        <v>52257.55</v>
      </c>
      <c r="F6" s="2">
        <v>-701.55</v>
      </c>
      <c r="G6" s="2">
        <v>51556</v>
      </c>
      <c r="H6" s="2">
        <v>-907.654</v>
      </c>
      <c r="I6" s="2">
        <v>206.1</v>
      </c>
    </row>
    <row r="7" ht="24.75" spans="1:9">
      <c r="A7" s="2" t="s">
        <v>98</v>
      </c>
      <c r="B7" s="2">
        <v>715</v>
      </c>
      <c r="C7" s="2">
        <v>82975</v>
      </c>
      <c r="D7" s="2">
        <v>0</v>
      </c>
      <c r="E7" s="2">
        <v>73171.95</v>
      </c>
      <c r="F7" s="2">
        <v>845.05</v>
      </c>
      <c r="G7" s="2">
        <v>74017</v>
      </c>
      <c r="H7" s="2">
        <v>548.942</v>
      </c>
      <c r="I7" s="2">
        <v>296.11</v>
      </c>
    </row>
    <row r="8" ht="24.75" spans="1:9">
      <c r="A8" s="2" t="s">
        <v>99</v>
      </c>
      <c r="B8" s="2">
        <v>954</v>
      </c>
      <c r="C8" s="2">
        <v>69130</v>
      </c>
      <c r="D8" s="2">
        <v>0</v>
      </c>
      <c r="E8" s="2">
        <v>77539.95</v>
      </c>
      <c r="F8" s="2">
        <v>-11905.95</v>
      </c>
      <c r="G8" s="2">
        <v>65634</v>
      </c>
      <c r="H8" s="2">
        <v>-12169.25</v>
      </c>
      <c r="I8" s="2">
        <v>263.3</v>
      </c>
    </row>
    <row r="9" ht="24" spans="1:9">
      <c r="A9" s="2" t="s">
        <v>100</v>
      </c>
      <c r="B9" s="2">
        <v>5843</v>
      </c>
      <c r="C9" s="2">
        <v>194434</v>
      </c>
      <c r="D9" s="2">
        <v>0</v>
      </c>
      <c r="E9" s="2">
        <v>166028.7</v>
      </c>
      <c r="F9" s="2">
        <v>13504.3</v>
      </c>
      <c r="G9" s="2">
        <v>179533</v>
      </c>
      <c r="H9" s="2">
        <v>12775.814</v>
      </c>
      <c r="I9" s="2">
        <v>728.49</v>
      </c>
    </row>
    <row r="10" ht="24.75" spans="1:9">
      <c r="A10" s="2" t="s">
        <v>101</v>
      </c>
      <c r="B10" s="2">
        <v>1098</v>
      </c>
      <c r="C10" s="2">
        <v>157724</v>
      </c>
      <c r="D10" s="2">
        <v>0</v>
      </c>
      <c r="E10" s="2">
        <v>130433.4</v>
      </c>
      <c r="F10" s="2">
        <v>14147.6</v>
      </c>
      <c r="G10" s="2">
        <v>144581</v>
      </c>
      <c r="H10" s="2">
        <v>13578.296</v>
      </c>
      <c r="I10" s="2">
        <v>569.3</v>
      </c>
    </row>
    <row r="11" ht="24.75" spans="1:9">
      <c r="A11" s="2" t="s">
        <v>102</v>
      </c>
      <c r="B11" s="2">
        <v>946</v>
      </c>
      <c r="C11" s="2">
        <v>70750</v>
      </c>
      <c r="D11" s="2">
        <v>0</v>
      </c>
      <c r="E11" s="2">
        <v>66717.7</v>
      </c>
      <c r="F11" s="2">
        <v>-4356.7</v>
      </c>
      <c r="G11" s="2">
        <v>62361</v>
      </c>
      <c r="H11" s="2">
        <v>-4605.352</v>
      </c>
      <c r="I11" s="2">
        <v>248.65</v>
      </c>
    </row>
    <row r="12" ht="24.75" spans="1:9">
      <c r="A12" s="2" t="s">
        <v>103</v>
      </c>
      <c r="B12" s="2">
        <v>1947</v>
      </c>
      <c r="C12" s="2">
        <v>278534</v>
      </c>
      <c r="D12" s="2">
        <v>0</v>
      </c>
      <c r="E12" s="2">
        <v>263160.1</v>
      </c>
      <c r="F12" s="2">
        <v>-6006.1</v>
      </c>
      <c r="G12" s="2">
        <v>257154</v>
      </c>
      <c r="H12" s="2">
        <v>-7024.024</v>
      </c>
      <c r="I12" s="2">
        <v>1017.92</v>
      </c>
    </row>
    <row r="13" ht="24.75" spans="1:9">
      <c r="A13" s="2" t="s">
        <v>104</v>
      </c>
      <c r="B13" s="2">
        <v>844</v>
      </c>
      <c r="C13" s="2">
        <v>57909</v>
      </c>
      <c r="D13" s="2">
        <v>0</v>
      </c>
      <c r="E13" s="2">
        <v>56415.9</v>
      </c>
      <c r="F13" s="2">
        <v>-2608.9</v>
      </c>
      <c r="G13" s="2">
        <v>53807</v>
      </c>
      <c r="H13" s="2">
        <v>-2824.024</v>
      </c>
      <c r="I13" s="2">
        <v>215.12</v>
      </c>
    </row>
    <row r="14" ht="14.25" spans="1:9">
      <c r="A14" s="2" t="s">
        <v>105</v>
      </c>
      <c r="B14" s="2">
        <v>7062</v>
      </c>
      <c r="C14" s="2">
        <v>220975</v>
      </c>
      <c r="D14" s="2">
        <v>570</v>
      </c>
      <c r="E14" s="2">
        <v>216919.82</v>
      </c>
      <c r="F14" s="2">
        <v>4055.18</v>
      </c>
      <c r="G14" s="2">
        <v>220975</v>
      </c>
      <c r="H14" s="2">
        <v>2050.063</v>
      </c>
      <c r="I14" s="2">
        <v>1986.21</v>
      </c>
    </row>
    <row r="15" ht="14.25" spans="1:9">
      <c r="A15" s="2" t="s">
        <v>106</v>
      </c>
      <c r="B15" s="2">
        <v>2666</v>
      </c>
      <c r="C15" s="2">
        <v>73978</v>
      </c>
      <c r="D15" s="2">
        <v>1857</v>
      </c>
      <c r="E15" s="2">
        <v>75631.83</v>
      </c>
      <c r="F15" s="2">
        <v>-1653.83</v>
      </c>
      <c r="G15" s="2">
        <v>73978</v>
      </c>
      <c r="H15" s="2">
        <v>-2099.927</v>
      </c>
      <c r="I15" s="2">
        <v>443.91</v>
      </c>
    </row>
    <row r="16" ht="14.25" spans="1:9">
      <c r="A16" s="2" t="s">
        <v>107</v>
      </c>
      <c r="B16" s="2">
        <v>227</v>
      </c>
      <c r="C16" s="2">
        <v>8558</v>
      </c>
      <c r="D16" s="2">
        <v>230</v>
      </c>
      <c r="E16" s="2">
        <v>7867.9</v>
      </c>
      <c r="F16" s="2">
        <v>690.1</v>
      </c>
      <c r="G16" s="2">
        <v>8558</v>
      </c>
      <c r="H16" s="2">
        <v>689.6</v>
      </c>
      <c r="I16" s="2">
        <v>0.5</v>
      </c>
    </row>
    <row r="17" ht="14.25" spans="1:9">
      <c r="A17" s="2" t="s">
        <v>108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ht="14.25" spans="1:9">
      <c r="A18" s="2" t="s">
        <v>109</v>
      </c>
      <c r="B18" s="2">
        <v>3286</v>
      </c>
      <c r="C18" s="2">
        <v>439521</v>
      </c>
      <c r="D18" s="2">
        <v>4148</v>
      </c>
      <c r="E18" s="2">
        <v>432152.37</v>
      </c>
      <c r="F18" s="2">
        <v>7368.63</v>
      </c>
      <c r="G18" s="2">
        <v>439521</v>
      </c>
      <c r="H18" s="2">
        <v>561.3398</v>
      </c>
      <c r="I18" s="2">
        <v>6718.56</v>
      </c>
    </row>
    <row r="19" ht="14.25" spans="1:9">
      <c r="A19" s="2" t="s">
        <v>110</v>
      </c>
      <c r="B19" s="2">
        <v>6895</v>
      </c>
      <c r="C19" s="2">
        <v>63914</v>
      </c>
      <c r="D19" s="2">
        <v>0</v>
      </c>
      <c r="E19" s="2">
        <v>57606.32</v>
      </c>
      <c r="F19" s="2">
        <v>6307.68</v>
      </c>
      <c r="G19" s="2">
        <v>63914</v>
      </c>
      <c r="H19" s="2">
        <v>5788.2193</v>
      </c>
      <c r="I19" s="2">
        <v>508.05</v>
      </c>
    </row>
    <row r="20" ht="14.25" spans="1:9">
      <c r="A20" s="2" t="s">
        <v>111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ht="14.25" spans="1:9">
      <c r="A21" s="2" t="s">
        <v>112</v>
      </c>
      <c r="B21" s="2">
        <v>2398</v>
      </c>
      <c r="C21" s="2">
        <v>64135</v>
      </c>
      <c r="D21" s="2">
        <v>63</v>
      </c>
      <c r="E21" s="2">
        <v>68720.66</v>
      </c>
      <c r="F21" s="2">
        <v>-4585.66</v>
      </c>
      <c r="G21" s="2">
        <v>64135</v>
      </c>
      <c r="H21" s="2">
        <v>-5004.3401</v>
      </c>
      <c r="I21" s="2">
        <v>413.86</v>
      </c>
    </row>
    <row r="22" ht="14.25" spans="1:9">
      <c r="A22" s="2" t="s">
        <v>113</v>
      </c>
      <c r="B22" s="2">
        <v>8422</v>
      </c>
      <c r="C22" s="2">
        <v>193068</v>
      </c>
      <c r="D22" s="2">
        <v>11932</v>
      </c>
      <c r="E22" s="2">
        <v>126087.51</v>
      </c>
      <c r="F22" s="2">
        <v>66754.49</v>
      </c>
      <c r="G22" s="2">
        <v>192842</v>
      </c>
      <c r="H22" s="2">
        <v>66754.49</v>
      </c>
      <c r="I22" s="2">
        <v>0</v>
      </c>
    </row>
    <row r="23" ht="14.25" spans="1:9">
      <c r="A23" s="2" t="s">
        <v>114</v>
      </c>
      <c r="B23" s="2">
        <v>135</v>
      </c>
      <c r="C23" s="2">
        <v>292</v>
      </c>
      <c r="D23" s="2">
        <v>0</v>
      </c>
      <c r="E23" s="2">
        <v>195.04</v>
      </c>
      <c r="F23" s="2">
        <v>96.96</v>
      </c>
      <c r="G23" s="2">
        <v>292</v>
      </c>
      <c r="H23" s="2">
        <v>94.01</v>
      </c>
      <c r="I23" s="2">
        <v>2.95</v>
      </c>
    </row>
    <row r="24" ht="24" spans="1:9">
      <c r="A24" s="2" t="s">
        <v>115</v>
      </c>
      <c r="B24" s="2">
        <v>8895</v>
      </c>
      <c r="C24" s="2">
        <v>76601</v>
      </c>
      <c r="D24" s="2">
        <v>1289</v>
      </c>
      <c r="E24" s="2">
        <v>63120.31</v>
      </c>
      <c r="F24" s="2">
        <v>13376.69</v>
      </c>
      <c r="G24" s="2">
        <v>76497</v>
      </c>
      <c r="H24" s="2">
        <v>13376.69</v>
      </c>
      <c r="I24" s="2">
        <v>0</v>
      </c>
    </row>
    <row r="25" ht="24" spans="1:9">
      <c r="A25" s="2" t="s">
        <v>116</v>
      </c>
      <c r="B25" s="2">
        <v>8244</v>
      </c>
      <c r="C25" s="2">
        <v>43969</v>
      </c>
      <c r="D25" s="2">
        <v>130</v>
      </c>
      <c r="E25" s="2">
        <v>41402.22</v>
      </c>
      <c r="F25" s="2">
        <v>2566.78</v>
      </c>
      <c r="G25" s="2">
        <v>43969</v>
      </c>
      <c r="H25" s="2">
        <v>2188.879</v>
      </c>
      <c r="I25" s="2">
        <v>377.9</v>
      </c>
    </row>
    <row r="26" ht="14.25" spans="1:9">
      <c r="A26" s="2" t="s">
        <v>117</v>
      </c>
      <c r="B26" s="2">
        <v>98509</v>
      </c>
      <c r="C26" s="2">
        <v>4306715</v>
      </c>
      <c r="D26" s="2">
        <v>10934</v>
      </c>
      <c r="E26" s="2">
        <v>4306853.21</v>
      </c>
      <c r="F26" s="2">
        <v>-138.21</v>
      </c>
      <c r="G26" s="2">
        <v>4306715</v>
      </c>
      <c r="H26" s="2">
        <v>-69663.0903</v>
      </c>
      <c r="I26" s="2">
        <v>60760.3</v>
      </c>
    </row>
    <row r="27" ht="14.25" spans="1:9">
      <c r="A27" s="2" t="s">
        <v>118</v>
      </c>
      <c r="B27" s="2">
        <v>1034</v>
      </c>
      <c r="C27" s="2">
        <v>20184</v>
      </c>
      <c r="D27" s="2">
        <v>572</v>
      </c>
      <c r="E27" s="2">
        <v>22660.83</v>
      </c>
      <c r="F27" s="2">
        <v>-2476.83</v>
      </c>
      <c r="G27" s="2">
        <v>20184</v>
      </c>
      <c r="H27" s="2">
        <v>-2476.83</v>
      </c>
      <c r="I27" s="2">
        <v>0</v>
      </c>
    </row>
    <row r="28" ht="24" spans="1:9">
      <c r="A28" s="2" t="s">
        <v>119</v>
      </c>
      <c r="B28" s="2">
        <v>66315</v>
      </c>
      <c r="C28" s="2">
        <v>308592</v>
      </c>
      <c r="D28" s="2">
        <v>3562</v>
      </c>
      <c r="E28" s="2">
        <v>294677.25</v>
      </c>
      <c r="F28" s="2">
        <v>13914.75</v>
      </c>
      <c r="G28" s="2">
        <v>308592</v>
      </c>
      <c r="H28" s="2">
        <v>13914.75</v>
      </c>
      <c r="I28" s="2">
        <v>0</v>
      </c>
    </row>
    <row r="29" ht="14.25" spans="1:9">
      <c r="A29" s="2" t="s">
        <v>120</v>
      </c>
      <c r="B29" s="2">
        <v>167</v>
      </c>
      <c r="C29" s="2">
        <v>408</v>
      </c>
      <c r="D29" s="2">
        <v>0</v>
      </c>
      <c r="E29" s="2">
        <v>381.48</v>
      </c>
      <c r="F29" s="2">
        <v>26.52</v>
      </c>
      <c r="G29" s="2">
        <v>408</v>
      </c>
      <c r="H29" s="2">
        <v>22.39</v>
      </c>
      <c r="I29" s="2">
        <v>4.13</v>
      </c>
    </row>
    <row r="30" ht="14.25" spans="1:9">
      <c r="A30" s="2" t="s">
        <v>121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ht="14.25" spans="1:9">
      <c r="A31" s="2" t="s">
        <v>122</v>
      </c>
      <c r="B31" s="2">
        <v>9414</v>
      </c>
      <c r="C31" s="2">
        <v>120060</v>
      </c>
      <c r="D31" s="2">
        <v>283</v>
      </c>
      <c r="E31" s="2">
        <v>111734.06</v>
      </c>
      <c r="F31" s="2">
        <v>8325.94</v>
      </c>
      <c r="G31" s="2">
        <v>120060</v>
      </c>
      <c r="H31" s="2">
        <v>6422.9712</v>
      </c>
      <c r="I31" s="2">
        <v>1818.63</v>
      </c>
    </row>
    <row r="32" ht="24" spans="1:9">
      <c r="A32" s="2" t="s">
        <v>123</v>
      </c>
      <c r="B32" s="2">
        <v>40411</v>
      </c>
      <c r="C32" s="2">
        <v>315265</v>
      </c>
      <c r="D32" s="2">
        <v>3842</v>
      </c>
      <c r="E32" s="2">
        <v>310804.92</v>
      </c>
      <c r="F32" s="2">
        <v>4335.08</v>
      </c>
      <c r="G32" s="2">
        <v>315140</v>
      </c>
      <c r="H32" s="2">
        <v>4335.08</v>
      </c>
      <c r="I32" s="2">
        <v>0</v>
      </c>
    </row>
    <row r="33" ht="14.25" spans="1:9">
      <c r="A33" s="3" t="s">
        <v>124</v>
      </c>
      <c r="B33" s="3">
        <v>16300</v>
      </c>
      <c r="C33" s="3">
        <v>183012</v>
      </c>
      <c r="D33" s="3">
        <v>419</v>
      </c>
      <c r="E33" s="3">
        <v>169201.81</v>
      </c>
      <c r="F33" s="3">
        <v>13810.19</v>
      </c>
      <c r="G33" s="3">
        <v>183012</v>
      </c>
      <c r="H33" s="3">
        <v>11122.5745</v>
      </c>
      <c r="I33" s="3">
        <v>2560.58</v>
      </c>
    </row>
    <row r="34" ht="14.25" spans="1:9">
      <c r="A34" s="2" t="s">
        <v>125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9" sqref="F2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百分比统计</vt:lpstr>
      <vt:lpstr>本周游戏数据</vt:lpstr>
      <vt:lpstr>上周游戏数据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2023-12-02T23:30:17Z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D8B06BC913374B82B2CFBAD09F19A1C6_13</vt:lpwstr>
  </property>
  <property fmtid="{D5CDD505-2E9C-101B-9397-08002B2CF9AE}" pid="3" name="KSOProductBuildVer">
    <vt:lpwstr>2052-12.1.0.15990</vt:lpwstr>
  </property>
</Properties>
</file>