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s PC\Projects\Finance Projects\Amazon DCF Analysis\"/>
    </mc:Choice>
  </mc:AlternateContent>
  <xr:revisionPtr revIDLastSave="0" documentId="13_ncr:1_{3923831C-0D72-4AF3-90EB-0FC73EC01153}" xr6:coauthVersionLast="36" xr6:coauthVersionMax="47" xr10:uidLastSave="{00000000-0000-0000-0000-000000000000}"/>
  <bookViews>
    <workbookView xWindow="0" yWindow="0" windowWidth="23040" windowHeight="8940" firstSheet="1" activeTab="1" xr2:uid="{608A0F95-C411-4E87-BE42-51159C3A09C7}"/>
  </bookViews>
  <sheets>
    <sheet name="__FDSCACHE__" sheetId="6" state="veryHidden" r:id="rId1"/>
    <sheet name="DCF" sheetId="5" r:id="rId2"/>
    <sheet name="WACC" sheetId="7" r:id="rId3"/>
    <sheet name="IS" sheetId="3" r:id="rId4"/>
    <sheet name="CFS" sheetId="4" r:id="rId5"/>
  </sheets>
  <definedNames>
    <definedName name="tgr" localSheetId="2">WACC!#REF!</definedName>
    <definedName name="tgr">DCF!$D$10</definedName>
    <definedName name="wacc" localSheetId="2">WACC!#REF!</definedName>
    <definedName name="wacc">DCF!$D$9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" l="1"/>
  <c r="G4" i="5"/>
  <c r="N63" i="5"/>
  <c r="N61" i="5"/>
  <c r="N58" i="5"/>
  <c r="N57" i="5"/>
  <c r="K54" i="5"/>
  <c r="L54" i="5"/>
  <c r="M54" i="5"/>
  <c r="N54" i="5"/>
  <c r="J54" i="5"/>
  <c r="N56" i="5"/>
  <c r="D22" i="7"/>
  <c r="D15" i="7"/>
  <c r="D14" i="7"/>
  <c r="D9" i="7"/>
  <c r="D20" i="7"/>
  <c r="K53" i="5"/>
  <c r="L53" i="5"/>
  <c r="M53" i="5"/>
  <c r="N53" i="5"/>
  <c r="J53" i="5"/>
  <c r="K50" i="5"/>
  <c r="L50" i="5"/>
  <c r="M50" i="5"/>
  <c r="N50" i="5"/>
  <c r="J50" i="5"/>
  <c r="N51" i="5"/>
  <c r="M51" i="5"/>
  <c r="L51" i="5"/>
  <c r="K51" i="5"/>
  <c r="J51" i="5"/>
  <c r="K47" i="5"/>
  <c r="L47" i="5"/>
  <c r="M47" i="5"/>
  <c r="N47" i="5"/>
  <c r="J47" i="5"/>
  <c r="K44" i="5"/>
  <c r="L44" i="5"/>
  <c r="M44" i="5"/>
  <c r="N44" i="5"/>
  <c r="J44" i="5"/>
  <c r="D9" i="5" l="1"/>
  <c r="I30" i="5"/>
  <c r="I29" i="5"/>
  <c r="H29" i="5"/>
  <c r="H30" i="5" s="1"/>
  <c r="G29" i="5"/>
  <c r="G30" i="5" s="1"/>
  <c r="F29" i="5"/>
  <c r="E29" i="5"/>
  <c r="E30" i="5" s="1"/>
  <c r="J27" i="5"/>
  <c r="I26" i="5"/>
  <c r="I27" i="5" s="1"/>
  <c r="H26" i="5"/>
  <c r="H27" i="5" s="1"/>
  <c r="G26" i="5"/>
  <c r="G27" i="5" s="1"/>
  <c r="F26" i="5"/>
  <c r="F27" i="5" s="1"/>
  <c r="E26" i="5"/>
  <c r="I23" i="5"/>
  <c r="H23" i="5"/>
  <c r="G23" i="5"/>
  <c r="F23" i="5"/>
  <c r="E23" i="5"/>
  <c r="E24" i="5" s="1"/>
  <c r="G20" i="5"/>
  <c r="N19" i="5"/>
  <c r="M19" i="5"/>
  <c r="L19" i="5"/>
  <c r="K19" i="5"/>
  <c r="J19" i="5"/>
  <c r="I19" i="5"/>
  <c r="H19" i="5"/>
  <c r="G19" i="5"/>
  <c r="G39" i="5" s="1"/>
  <c r="F19" i="5"/>
  <c r="E19" i="5"/>
  <c r="E39" i="5" s="1"/>
  <c r="J17" i="5"/>
  <c r="J37" i="5" s="1"/>
  <c r="E17" i="5"/>
  <c r="N16" i="5"/>
  <c r="N17" i="5" s="1"/>
  <c r="N37" i="5" s="1"/>
  <c r="M16" i="5"/>
  <c r="M17" i="5" s="1"/>
  <c r="M37" i="5" s="1"/>
  <c r="L16" i="5"/>
  <c r="K16" i="5"/>
  <c r="J16" i="5"/>
  <c r="I16" i="5"/>
  <c r="I36" i="5" s="1"/>
  <c r="H16" i="5"/>
  <c r="H36" i="5" s="1"/>
  <c r="G16" i="5"/>
  <c r="G36" i="5" s="1"/>
  <c r="F16" i="5"/>
  <c r="F36" i="5" s="1"/>
  <c r="E16" i="5"/>
  <c r="E36" i="5" s="1"/>
  <c r="E37" i="5" s="1"/>
  <c r="J14" i="5"/>
  <c r="J34" i="5" s="1"/>
  <c r="N13" i="5"/>
  <c r="N24" i="5" s="1"/>
  <c r="M13" i="5"/>
  <c r="M24" i="5" s="1"/>
  <c r="L13" i="5"/>
  <c r="L27" i="5" s="1"/>
  <c r="K13" i="5"/>
  <c r="J13" i="5"/>
  <c r="J24" i="5" s="1"/>
  <c r="E13" i="5"/>
  <c r="E33" i="5" s="1"/>
  <c r="I13" i="5"/>
  <c r="I33" i="5" s="1"/>
  <c r="H13" i="5"/>
  <c r="H33" i="5" s="1"/>
  <c r="G13" i="5"/>
  <c r="G33" i="5" s="1"/>
  <c r="F13" i="5"/>
  <c r="F33" i="5" s="1"/>
  <c r="F34" i="5" s="1"/>
  <c r="F24" i="5" l="1"/>
  <c r="G24" i="5"/>
  <c r="G40" i="5"/>
  <c r="E40" i="5"/>
  <c r="F30" i="5"/>
  <c r="J20" i="5"/>
  <c r="J40" i="5" s="1"/>
  <c r="K14" i="5"/>
  <c r="K34" i="5" s="1"/>
  <c r="L17" i="5"/>
  <c r="L37" i="5" s="1"/>
  <c r="K20" i="5"/>
  <c r="K40" i="5" s="1"/>
  <c r="E27" i="5"/>
  <c r="K27" i="5"/>
  <c r="M14" i="5"/>
  <c r="M34" i="5" s="1"/>
  <c r="E20" i="5"/>
  <c r="N14" i="5"/>
  <c r="N34" i="5" s="1"/>
  <c r="H34" i="5"/>
  <c r="F17" i="5"/>
  <c r="H24" i="5"/>
  <c r="I24" i="5"/>
  <c r="H37" i="5"/>
  <c r="J33" i="5"/>
  <c r="I34" i="5"/>
  <c r="H20" i="5"/>
  <c r="H39" i="5"/>
  <c r="H40" i="5" s="1"/>
  <c r="F37" i="5"/>
  <c r="H17" i="5"/>
  <c r="I20" i="5"/>
  <c r="I39" i="5"/>
  <c r="I40" i="5" s="1"/>
  <c r="G37" i="5"/>
  <c r="H14" i="5"/>
  <c r="I37" i="5"/>
  <c r="K17" i="5"/>
  <c r="K37" i="5" s="1"/>
  <c r="L20" i="5"/>
  <c r="L40" i="5" s="1"/>
  <c r="L14" i="5"/>
  <c r="L34" i="5" s="1"/>
  <c r="G34" i="5"/>
  <c r="F20" i="5"/>
  <c r="F39" i="5"/>
  <c r="F40" i="5" s="1"/>
  <c r="M27" i="5"/>
  <c r="N27" i="5"/>
  <c r="G17" i="5"/>
  <c r="F14" i="5"/>
  <c r="I17" i="5"/>
  <c r="G14" i="5"/>
  <c r="I14" i="5"/>
  <c r="M20" i="5"/>
  <c r="M40" i="5" s="1"/>
  <c r="K24" i="5"/>
  <c r="N20" i="5"/>
  <c r="N40" i="5" s="1"/>
  <c r="L24" i="5"/>
  <c r="K11" i="5"/>
  <c r="L11" i="5" s="1"/>
  <c r="M11" i="5" s="1"/>
  <c r="N11" i="5" s="1"/>
  <c r="K31" i="5"/>
  <c r="L31" i="5" s="1"/>
  <c r="M31" i="5" s="1"/>
  <c r="N31" i="5" s="1"/>
  <c r="N59" i="5"/>
  <c r="J36" i="5" l="1"/>
  <c r="K33" i="5"/>
  <c r="J48" i="5"/>
  <c r="J45" i="5"/>
  <c r="F12" i="5"/>
  <c r="G12" i="5" s="1"/>
  <c r="H12" i="5" s="1"/>
  <c r="I12" i="5" s="1"/>
  <c r="J12" i="5" s="1"/>
  <c r="K12" i="5" s="1"/>
  <c r="L12" i="5" s="1"/>
  <c r="M12" i="5" s="1"/>
  <c r="N12" i="5" s="1"/>
  <c r="F22" i="5"/>
  <c r="G22" i="5" s="1"/>
  <c r="H22" i="5" s="1"/>
  <c r="I22" i="5" s="1"/>
  <c r="J22" i="5" s="1"/>
  <c r="J42" i="5" l="1"/>
  <c r="J39" i="5"/>
  <c r="L33" i="5"/>
  <c r="K36" i="5"/>
  <c r="K45" i="5"/>
  <c r="K48" i="5"/>
  <c r="K22" i="5"/>
  <c r="K32" i="5" s="1"/>
  <c r="E32" i="5"/>
  <c r="F32" i="5"/>
  <c r="G32" i="5"/>
  <c r="H32" i="5"/>
  <c r="I32" i="5"/>
  <c r="J32" i="5"/>
  <c r="K42" i="5" l="1"/>
  <c r="K39" i="5"/>
  <c r="M33" i="5"/>
  <c r="L36" i="5"/>
  <c r="L48" i="5"/>
  <c r="L45" i="5"/>
  <c r="L22" i="5"/>
  <c r="L39" i="5" l="1"/>
  <c r="L42" i="5"/>
  <c r="N33" i="5"/>
  <c r="M36" i="5"/>
  <c r="M45" i="5"/>
  <c r="M48" i="5"/>
  <c r="M22" i="5"/>
  <c r="L32" i="5"/>
  <c r="M39" i="5" l="1"/>
  <c r="M42" i="5"/>
  <c r="N36" i="5"/>
  <c r="N48" i="5"/>
  <c r="N45" i="5"/>
  <c r="N22" i="5"/>
  <c r="M32" i="5"/>
  <c r="N42" i="5" l="1"/>
  <c r="N39" i="5"/>
  <c r="N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A1" authorId="0" shapeId="0" xr:uid="{E22C32CA-E3DE-43EC-839B-B4EA5E988576}">
      <text>
        <r>
          <rPr>
            <b/>
            <sz val="9"/>
            <color indexed="81"/>
            <rFont val="Tahoma"/>
            <family val="2"/>
          </rPr>
          <t>&lt;?xml version="1.0" encoding="utf-8"?&gt;&lt;Schema xmlns:xsd="http://www.w3.org/2001/XMLSchema" xmlns:xsi="http://www.w3.org/2001/XMLSchema-instance" Version="2" Timestamp="1658683423"&gt;&lt;FQL&gt;&lt;Q&gt;AMZN^FE_ESTIMATE(DEP_AMORT_EXP,MEAN,ANN_ROLL,2022,NOW,,,'')&lt;/Q&gt;&lt;R&gt;1&lt;/R&gt;&lt;C&gt;1&lt;/C&gt;&lt;D xsi:type="xsd:double"&gt;38716.438&lt;/D&gt;&lt;/FQL&gt;&lt;FQL&gt;&lt;Q&gt;AMZN^FE_ESTIMATE(DEP_AMORT_EXP,MEAN,ANN_ROLL,2023,NOW,,,'')&lt;/Q&gt;&lt;R&gt;1&lt;/R&gt;&lt;C&gt;1&lt;/C&gt;&lt;D xsi:type="xsd:double"&gt;44728.72&lt;/D&gt;&lt;/FQL&gt;&lt;FQL&gt;&lt;Q&gt;AMZN^FE_ESTIMATE(DEP_AMORT_EXP,MEAN,ANN_ROLL,2024,NOW,,,'')&lt;/Q&gt;&lt;R&gt;1&lt;/R&gt;&lt;C&gt;1&lt;/C&gt;&lt;D xsi:type="xsd:double"&gt;52136.97&lt;/D&gt;&lt;/FQL&gt;&lt;FQL&gt;&lt;Q&gt;AMZN^FE_ESTIMATE(DEP_AMORT_EXP,MEAN,ANN_ROLL,2025,NOW,,,'')&lt;/Q&gt;&lt;R&gt;1&lt;/R&gt;&lt;C&gt;1&lt;/C&gt;&lt;D xsi:type="xsd:double"&gt;55507.54&lt;/D&gt;&lt;/FQL&gt;&lt;FQL&gt;&lt;Q&gt;AMZN^FE_ESTIMATE(DEP_AMORT_EXP,MEAN,ANN_ROLL,2026,NOW,,,'')&lt;/Q&gt;&lt;R&gt;1&lt;/R&gt;&lt;C&gt;1&lt;/C&gt;&lt;D xsi:type="xsd:double"&gt;58234.55&lt;/D&gt;&lt;/FQL&gt;&lt;FQL&gt;&lt;Q&gt;AMZN^FE_ESTIMATE(DEP_AMORT_EXP,MEAN,ANN_ROLL,2027,NOW,,,'')&lt;/Q&gt;&lt;R&gt;1&lt;/R&gt;&lt;C&gt;1&lt;/C&gt;&lt;D xsi:type="xsd:double"&gt;64625&lt;/D&gt;&lt;/FQL&gt;&lt;FQL&gt;&lt;Q&gt;AMZN^FE_ESTIMATE(CAPEX,MEAN,ANN_ROLL,2022,NOW,,,'')&lt;/Q&gt;&lt;R&gt;1&lt;/R&gt;&lt;C&gt;1&lt;/C&gt;&lt;D xsi:type="xsd:double"&gt;61050.723&lt;/D&gt;&lt;/FQL&gt;&lt;FQL&gt;&lt;Q&gt;AMZN^FE_ESTIMATE(CAPEX,MEAN,ANN_ROLL,2023,NOW,,,'')&lt;/Q&gt;&lt;R&gt;1&lt;/R&gt;&lt;C&gt;1&lt;/C&gt;&lt;D xsi:type="xsd:double"&gt;62598.887&lt;/D&gt;&lt;/FQL&gt;&lt;FQL&gt;&lt;Q&gt;AMZN^FE_ESTIMATE(CAPEX,MEAN,ANN_ROLL,2024,NOW,,,'')&lt;/Q&gt;&lt;R&gt;1&lt;/R&gt;&lt;C&gt;1&lt;/C&gt;&lt;D xsi:type="xsd:double"&gt;64481.453&lt;/D&gt;&lt;/FQL&gt;&lt;FQL&gt;&lt;Q&gt;AMZN^FE_ESTIMATE(CAPEX,MEAN,ANN_ROLL,2025,NOW,,,'')&lt;/Q&gt;&lt;R&gt;1&lt;/R&gt;&lt;C&gt;1&lt;/C&gt;&lt;D xsi:type="xsd:double"&gt;69493.41&lt;/D&gt;&lt;/FQL&gt;&lt;FQL&gt;&lt;Q&gt;AMZN^FE_ESTIMATE(CAPEX,MEAN,ANN_ROLL,2026,NOW,,,'')&lt;/Q&gt;&lt;R&gt;1&lt;/R&gt;&lt;C&gt;1&lt;/C&gt;&lt;D xsi:type="xsd:double"&gt;65697&lt;/D&gt;&lt;/FQL&gt;&lt;FQL&gt;&lt;Q&gt;AMZN^FE_ESTIMATE(CAPEX,MEAN,ANN_ROLL,2027,NOW,,,'')&lt;/Q&gt;&lt;R&gt;1&lt;/R&gt;&lt;C&gt;1&lt;/C&gt;&lt;D xsi:type="xsd:double"&gt;69051.93&lt;/D&gt;&lt;/FQL&gt;&lt;/Schema&gt;</t>
        </r>
      </text>
    </comment>
  </commentList>
</comments>
</file>

<file path=xl/sharedStrings.xml><?xml version="1.0" encoding="utf-8"?>
<sst xmlns="http://schemas.openxmlformats.org/spreadsheetml/2006/main" count="537" uniqueCount="184">
  <si>
    <t>AMZN-US</t>
  </si>
  <si>
    <t>Income Statement (M)</t>
  </si>
  <si>
    <t>CY '13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</si>
  <si>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</si>
  <si>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</si>
  <si>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</si>
  <si>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</si>
  <si>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</si>
  <si>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</si>
  <si>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</si>
  <si>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</si>
  <si>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'22E</t>
  </si>
  <si>
    <t>CY '23E</t>
  </si>
  <si>
    <t>CY '24E</t>
  </si>
  <si>
    <t>CY '25E</t>
  </si>
  <si>
    <t>CY '26E</t>
  </si>
  <si>
    <t>CY '27E</t>
  </si>
  <si>
    <t>Dec '13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</si>
  <si>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</si>
  <si>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</si>
  <si>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</si>
  <si>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</si>
  <si>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</si>
  <si>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</si>
  <si>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</si>
  <si>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</si>
  <si>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'22E</t>
  </si>
  <si>
    <t>Dec '23E</t>
  </si>
  <si>
    <t>Dec '24E</t>
  </si>
  <si>
    <t>Dec '25E</t>
  </si>
  <si>
    <t>Dec '26E</t>
  </si>
  <si>
    <t>Dec '27E</t>
  </si>
  <si>
    <t>Sales</t>
  </si>
  <si>
    <t>Cost of Sales</t>
  </si>
  <si>
    <t>-</t>
  </si>
  <si>
    <t>Organic Growth (%)</t>
  </si>
  <si>
    <t>Constant Currency Revenue Growth (%)</t>
  </si>
  <si>
    <t>Gross Income</t>
  </si>
  <si>
    <t>SG&amp;A Expense</t>
  </si>
  <si>
    <t>Selling &amp; Marketing Expense</t>
  </si>
  <si>
    <t>General &amp; Admin Expense</t>
  </si>
  <si>
    <t>Research &amp; Development</t>
  </si>
  <si>
    <t>EBITDAR</t>
  </si>
  <si>
    <t>EBITDA</t>
  </si>
  <si>
    <t>EBITDA Non-GAAP</t>
  </si>
  <si>
    <t>EBITDA GAAP</t>
  </si>
  <si>
    <t>Depr. &amp; Amort.</t>
  </si>
  <si>
    <t>Operating Income</t>
  </si>
  <si>
    <t>EBITA</t>
  </si>
  <si>
    <t>Operating Income - Non GAAP</t>
  </si>
  <si>
    <t>Operating Income - GAAP</t>
  </si>
  <si>
    <t>Interest Expense</t>
  </si>
  <si>
    <t>Pretax Income</t>
  </si>
  <si>
    <t>Pretax Income - Non GAAP</t>
  </si>
  <si>
    <t>Pretax Income - GAAP</t>
  </si>
  <si>
    <t>Tax Expense</t>
  </si>
  <si>
    <t>Net Income</t>
  </si>
  <si>
    <t>Net Income - Non GAAP</t>
  </si>
  <si>
    <t>Net Income - GAAP</t>
  </si>
  <si>
    <t>All figures in millions of U.S. Dollar.</t>
  </si>
  <si>
    <t>Conversion of debt</t>
  </si>
  <si>
    <t>Property and equipment acquired under build-to-suit leases</t>
  </si>
  <si>
    <t>Property and equipment acquired under finance leases</t>
  </si>
  <si>
    <t>Property and equipment acquired under capital leases</t>
  </si>
  <si>
    <t>Fixed assets acquired under capital leases and other financing arrangements</t>
  </si>
  <si>
    <t>Assets acquired under operating leases</t>
  </si>
  <si>
    <t>Cash paid for income taxes, net of refunds</t>
  </si>
  <si>
    <t>Cash paid for interest on financing obligations</t>
  </si>
  <si>
    <t>Cash paid for interest on finance leases excluding cash paid for interest on capital leases</t>
  </si>
  <si>
    <t>Cash paid for interest on capital leases</t>
  </si>
  <si>
    <t>Cash paid for interest on finance leases</t>
  </si>
  <si>
    <t>Cash paid for interest on capital and finance lease obligations</t>
  </si>
  <si>
    <t>Cash paid for operating leases</t>
  </si>
  <si>
    <t>Cash paid for interest on long-term debt</t>
  </si>
  <si>
    <t>Supplemental cash flow information</t>
  </si>
  <si>
    <t>Cash, cash equivalents, and restricted cash, end of period</t>
  </si>
  <si>
    <t>Cash and cash equivalents, beginning of period</t>
  </si>
  <si>
    <t>Net increase / decrease in cash and cash equivalents</t>
  </si>
  <si>
    <t>Foreign-currency effect on cash and cash equivalents</t>
  </si>
  <si>
    <t>Principal repayments of finance lease obligations</t>
  </si>
  <si>
    <t>Principal repayments of capital lease obligations</t>
  </si>
  <si>
    <t>Repayments of long-term debt</t>
  </si>
  <si>
    <t>Repayments of short-term debt, and other</t>
  </si>
  <si>
    <t>Repayments of long-term debt and other</t>
  </si>
  <si>
    <t>Repayments of long-term debt, capital lease, and finance lease obligations</t>
  </si>
  <si>
    <t>Proceeds from long-term debt</t>
  </si>
  <si>
    <t>Proceeds from short-term debt, and other</t>
  </si>
  <si>
    <t>Proceeds from exercises of stock options</t>
  </si>
  <si>
    <t>Proceeds from long-term debt and other</t>
  </si>
  <si>
    <t>Common stock repurchased</t>
  </si>
  <si>
    <t>Excess tax benefits / charges from stock-based compensation</t>
  </si>
  <si>
    <t>Net cash provided by / used in financing activities</t>
  </si>
  <si>
    <t>Purchases of marketable securities</t>
  </si>
  <si>
    <t>Sales and maturities of marketable securities</t>
  </si>
  <si>
    <t>Acquisitions, net of cash acquired, and other</t>
  </si>
  <si>
    <t>Proceeds from property and equipment incentives</t>
  </si>
  <si>
    <t>Purchases of property and equipment, including internal-use software and website development</t>
  </si>
  <si>
    <t>Purchases of property and equipment, including internal-use software and website development, net</t>
  </si>
  <si>
    <t>Net cash provided by / used in investing activities</t>
  </si>
  <si>
    <t>Amortization of previously unearned revenue</t>
  </si>
  <si>
    <t>Additions to unearned revenue</t>
  </si>
  <si>
    <t>Unearned revenue</t>
  </si>
  <si>
    <t>Accrued expenses and other</t>
  </si>
  <si>
    <t>Accounts payable</t>
  </si>
  <si>
    <t>Accounts receivable, net and other</t>
  </si>
  <si>
    <t>Inventories</t>
  </si>
  <si>
    <t>Changes in operating assets and liabilities</t>
  </si>
  <si>
    <t>Cumulative effect of change in accounting principle</t>
  </si>
  <si>
    <t>Deferred income taxes</t>
  </si>
  <si>
    <t>Other expense / income, net excluding losses / gains on sales of marketable securities, net</t>
  </si>
  <si>
    <t>Losses / gains on sales of marketable securities, net</t>
  </si>
  <si>
    <t>Other expense / income, net</t>
  </si>
  <si>
    <t>Other operating expense / income, net</t>
  </si>
  <si>
    <t>Stock-based compensation</t>
  </si>
  <si>
    <t>Depreciation of property and equipment, including internal-use software and website development, and other amortization, including capitalized content costs</t>
  </si>
  <si>
    <t>Adjustments to reconcile net income / loss to net cash from / provided by operating activities</t>
  </si>
  <si>
    <t>Net income / loss</t>
  </si>
  <si>
    <t>Net cash provided by / used in operating activities</t>
  </si>
  <si>
    <t>Growth</t>
  </si>
  <si>
    <t>GAAP/IFRS Cash Flow</t>
  </si>
  <si>
    <t>31 DEC '12</t>
  </si>
  <si>
    <t>31 DEC '13</t>
  </si>
  <si>
    <t>31 DEC '14</t>
  </si>
  <si>
    <t>31 DEC '15</t>
  </si>
  <si>
    <t>31 DEC '16</t>
  </si>
  <si>
    <t>31 DEC '17</t>
  </si>
  <si>
    <t>31 DEC '18</t>
  </si>
  <si>
    <t>31 DEC '19</t>
  </si>
  <si>
    <t>31 DEC '20</t>
  </si>
  <si>
    <t>31 DEC '21</t>
  </si>
  <si>
    <t>FactSet Fundamentals</t>
  </si>
  <si>
    <t xml:space="preserve">AMZN   023135106   2000019   NASDAQ    Common stock    </t>
  </si>
  <si>
    <t>Amazon.com, Inc.</t>
  </si>
  <si>
    <t>$109.65</t>
  </si>
  <si>
    <t>Amazon.com, Inc. (AMZN)</t>
  </si>
  <si>
    <t>Amazon DCF</t>
  </si>
  <si>
    <t>Ticker</t>
  </si>
  <si>
    <t>Date</t>
  </si>
  <si>
    <t>x</t>
  </si>
  <si>
    <t>Assumptions</t>
  </si>
  <si>
    <t>Income Statement</t>
  </si>
  <si>
    <t>Cash Flow Items</t>
  </si>
  <si>
    <t>DCF</t>
  </si>
  <si>
    <t>AMZN</t>
  </si>
  <si>
    <t>Revenue</t>
  </si>
  <si>
    <t>% growth</t>
  </si>
  <si>
    <t>EBIT</t>
  </si>
  <si>
    <t>% of sales</t>
  </si>
  <si>
    <t>Taxes</t>
  </si>
  <si>
    <t>% of EBIT</t>
  </si>
  <si>
    <t>D&amp;A</t>
  </si>
  <si>
    <t>CapEx</t>
  </si>
  <si>
    <t>Change in NWC</t>
  </si>
  <si>
    <t>% margin</t>
  </si>
  <si>
    <t>EBIAT</t>
  </si>
  <si>
    <t>Unlevered FCF</t>
  </si>
  <si>
    <t>Present Value of FCF</t>
  </si>
  <si>
    <t>WACC</t>
  </si>
  <si>
    <t>TGR</t>
  </si>
  <si>
    <t>Valuation Assumptions</t>
  </si>
  <si>
    <t>This sheet contains FactSet XML data for use with this workbook's =FDS codes.  Modifying the worksheet's contents may damage the workbook's =FDS functionality.</t>
  </si>
  <si>
    <t>Enterprise Value</t>
  </si>
  <si>
    <t>+ Cash</t>
  </si>
  <si>
    <t>- Debt</t>
  </si>
  <si>
    <t>Equity Value</t>
  </si>
  <si>
    <t>Shares</t>
  </si>
  <si>
    <t>Share Price</t>
  </si>
  <si>
    <t>Implied Share Price</t>
  </si>
  <si>
    <t>Terminal Value</t>
  </si>
  <si>
    <t>Present Value of Terminal Value</t>
  </si>
  <si>
    <t>Today's Share Price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</si>
  <si>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</si>
  <si>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</si>
  <si>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</si>
  <si>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</si>
  <si>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</si>
  <si>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</si>
  <si>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</si>
  <si>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</si>
  <si>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</si>
  <si>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</si>
  <si>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WACC =  (% Equity x Cost of Equity) + (% Debt x Cost of Debt x (1 -Tax rate))</t>
  </si>
  <si>
    <t>Cost of Equity = Risk Free Rate + (Beta x (Expected Market Return - Risk Free Rate))</t>
  </si>
  <si>
    <t>Upside (Downside)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</si>
</sst>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#,##0.0"/>
    <numFmt numFmtId="165" formatCode="0.0%"/>
    <numFmt numFmtId="166" formatCode="0.0%;\(0.0%\)"/>
    <numFmt numFmtId="167" formatCode="_([$$-409]* #,##0.00_);_([$$-409]* \(#,##0.00\);_([$$-409]* &quot;-&quot;??_);_(@_)"/>
    <numFmt numFmtId="168" formatCode="0%;\(0%\)"/>
    <numFmt numFmtId="169" formatCode="&quot;$&quot;#,##0.00"/>
    <numFmt numFmtId="170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b/>
      <sz val="10"/>
      <color rgb="FF003366"/>
      <name val="Arial"/>
      <family val="2"/>
    </font>
    <font>
      <u/>
      <sz val="10"/>
      <color rgb="FF0000FF"/>
      <name val="Arial"/>
      <family val="2"/>
    </font>
    <font>
      <u/>
      <sz val="10"/>
      <color rgb="FFFF0000"/>
      <name val="Arial"/>
      <family val="2"/>
    </font>
    <font>
      <b/>
      <u/>
      <sz val="10"/>
      <color rgb="FF003366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9" fillId="0" borderId="0"/>
  </cellStyleXfs>
  <cellXfs count="125">
    <xf numFmtId="0" fontId="0" fillId="0" borderId="0" xfId="0"/>
    <xf numFmtId="0" fontId="0" fillId="0" borderId="0" xfId="0" applyFill="1"/>
    <xf numFmtId="0" fontId="5" fillId="0" borderId="0" xfId="2" applyFont="1"/>
    <xf numFmtId="0" fontId="4" fillId="0" borderId="0" xfId="2"/>
    <xf numFmtId="0" fontId="5" fillId="2" borderId="0" xfId="2" applyFont="1" applyFill="1" applyAlignment="1">
      <alignment horizontal="left"/>
    </xf>
    <xf numFmtId="0" fontId="4" fillId="0" borderId="0" xfId="2" applyAlignment="1">
      <alignment horizontal="left"/>
    </xf>
    <xf numFmtId="3" fontId="4" fillId="0" borderId="0" xfId="2" applyNumberFormat="1" applyAlignment="1">
      <alignment horizontal="right"/>
    </xf>
    <xf numFmtId="0" fontId="4" fillId="3" borderId="0" xfId="2" applyFill="1" applyAlignment="1">
      <alignment horizontal="left"/>
    </xf>
    <xf numFmtId="3" fontId="4" fillId="3" borderId="0" xfId="2" applyNumberFormat="1" applyFill="1" applyAlignment="1">
      <alignment horizontal="right"/>
    </xf>
    <xf numFmtId="4" fontId="4" fillId="0" borderId="0" xfId="2" applyNumberFormat="1" applyAlignment="1">
      <alignment horizontal="right"/>
    </xf>
    <xf numFmtId="164" fontId="4" fillId="3" borderId="0" xfId="2" applyNumberFormat="1" applyFill="1" applyAlignment="1">
      <alignment horizontal="right"/>
    </xf>
    <xf numFmtId="3" fontId="6" fillId="3" borderId="0" xfId="2" applyNumberFormat="1" applyFont="1" applyFill="1" applyAlignment="1">
      <alignment horizontal="right"/>
    </xf>
    <xf numFmtId="9" fontId="4" fillId="0" borderId="0" xfId="1" applyFont="1"/>
    <xf numFmtId="165" fontId="4" fillId="0" borderId="0" xfId="1" applyNumberFormat="1" applyFont="1"/>
    <xf numFmtId="0" fontId="7" fillId="0" borderId="0" xfId="2" applyFont="1" applyAlignment="1">
      <alignment horizontal="left"/>
    </xf>
    <xf numFmtId="0" fontId="4" fillId="3" borderId="0" xfId="2" applyFill="1" applyAlignment="1">
      <alignment horizontal="left" indent="1"/>
    </xf>
    <xf numFmtId="164" fontId="4" fillId="0" borderId="0" xfId="2" applyNumberFormat="1" applyAlignment="1">
      <alignment horizontal="right"/>
    </xf>
    <xf numFmtId="164" fontId="6" fillId="0" borderId="0" xfId="2" applyNumberFormat="1" applyFont="1" applyAlignment="1">
      <alignment horizontal="right"/>
    </xf>
    <xf numFmtId="0" fontId="4" fillId="0" borderId="0" xfId="2" applyAlignment="1">
      <alignment horizontal="left" indent="1"/>
    </xf>
    <xf numFmtId="0" fontId="4" fillId="3" borderId="0" xfId="2" applyFill="1" applyAlignment="1">
      <alignment horizontal="left" indent="4"/>
    </xf>
    <xf numFmtId="0" fontId="4" fillId="0" borderId="0" xfId="2" applyAlignment="1">
      <alignment horizontal="left" indent="4"/>
    </xf>
    <xf numFmtId="164" fontId="8" fillId="3" borderId="0" xfId="2" applyNumberFormat="1" applyFont="1" applyFill="1" applyAlignment="1">
      <alignment horizontal="right"/>
    </xf>
    <xf numFmtId="0" fontId="8" fillId="3" borderId="0" xfId="2" applyFont="1" applyFill="1" applyAlignment="1">
      <alignment horizontal="left" indent="3"/>
    </xf>
    <xf numFmtId="164" fontId="6" fillId="3" borderId="0" xfId="2" applyNumberFormat="1" applyFont="1" applyFill="1" applyAlignment="1">
      <alignment horizontal="right"/>
    </xf>
    <xf numFmtId="0" fontId="4" fillId="3" borderId="0" xfId="2" applyFill="1" applyAlignment="1">
      <alignment horizontal="left" indent="7"/>
    </xf>
    <xf numFmtId="0" fontId="4" fillId="0" borderId="0" xfId="2" applyAlignment="1">
      <alignment horizontal="left" indent="7"/>
    </xf>
    <xf numFmtId="0" fontId="8" fillId="3" borderId="0" xfId="2" applyFont="1" applyFill="1" applyAlignment="1">
      <alignment horizontal="left"/>
    </xf>
    <xf numFmtId="0" fontId="8" fillId="3" borderId="0" xfId="2" applyFont="1" applyFill="1" applyAlignment="1">
      <alignment horizontal="left" indent="6"/>
    </xf>
    <xf numFmtId="0" fontId="8" fillId="0" borderId="0" xfId="2" applyFont="1" applyAlignment="1">
      <alignment horizontal="left"/>
    </xf>
    <xf numFmtId="164" fontId="8" fillId="0" borderId="0" xfId="2" applyNumberFormat="1" applyFont="1" applyAlignment="1">
      <alignment horizontal="right"/>
    </xf>
    <xf numFmtId="0" fontId="8" fillId="0" borderId="0" xfId="2" applyFont="1" applyAlignment="1">
      <alignment horizontal="left" indent="3"/>
    </xf>
    <xf numFmtId="0" fontId="8" fillId="0" borderId="0" xfId="2" applyFont="1" applyAlignment="1">
      <alignment horizontal="left" indent="6"/>
    </xf>
    <xf numFmtId="0" fontId="4" fillId="0" borderId="0" xfId="2" applyAlignment="1">
      <alignment horizontal="left" indent="10"/>
    </xf>
    <xf numFmtId="0" fontId="4" fillId="3" borderId="0" xfId="2" applyFill="1" applyAlignment="1">
      <alignment horizontal="left" indent="10"/>
    </xf>
    <xf numFmtId="0" fontId="8" fillId="0" borderId="0" xfId="2" applyFont="1" applyAlignment="1">
      <alignment horizontal="left" indent="9"/>
    </xf>
    <xf numFmtId="3" fontId="10" fillId="0" borderId="0" xfId="3" applyNumberFormat="1" applyFont="1" applyAlignment="1">
      <alignment horizontal="right"/>
    </xf>
    <xf numFmtId="3" fontId="10" fillId="3" borderId="0" xfId="3" applyNumberFormat="1" applyFont="1" applyFill="1" applyAlignment="1">
      <alignment horizontal="right"/>
    </xf>
    <xf numFmtId="3" fontId="9" fillId="0" borderId="0" xfId="3" applyNumberFormat="1" applyAlignment="1">
      <alignment horizontal="right"/>
    </xf>
    <xf numFmtId="3" fontId="11" fillId="3" borderId="0" xfId="3" applyNumberFormat="1" applyFont="1" applyFill="1" applyAlignment="1">
      <alignment horizontal="right"/>
    </xf>
    <xf numFmtId="3" fontId="8" fillId="3" borderId="0" xfId="2" applyNumberFormat="1" applyFont="1" applyFill="1" applyAlignment="1">
      <alignment horizontal="right"/>
    </xf>
    <xf numFmtId="3" fontId="11" fillId="0" borderId="0" xfId="3" applyNumberFormat="1" applyFont="1" applyAlignment="1">
      <alignment horizontal="right"/>
    </xf>
    <xf numFmtId="3" fontId="8" fillId="0" borderId="0" xfId="2" applyNumberFormat="1" applyFont="1" applyAlignment="1">
      <alignment horizontal="right"/>
    </xf>
    <xf numFmtId="3" fontId="9" fillId="3" borderId="0" xfId="3" applyNumberFormat="1" applyFill="1" applyAlignment="1">
      <alignment horizontal="right"/>
    </xf>
    <xf numFmtId="0" fontId="4" fillId="0" borderId="1" xfId="2" applyBorder="1"/>
    <xf numFmtId="0" fontId="4" fillId="0" borderId="2" xfId="2" applyBorder="1"/>
    <xf numFmtId="0" fontId="0" fillId="0" borderId="3" xfId="0" applyBorder="1"/>
    <xf numFmtId="0" fontId="12" fillId="0" borderId="3" xfId="0" applyFont="1" applyBorder="1"/>
    <xf numFmtId="0" fontId="0" fillId="5" borderId="0" xfId="0" applyFill="1"/>
    <xf numFmtId="0" fontId="2" fillId="5" borderId="0" xfId="0" applyFont="1" applyFill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3" fillId="6" borderId="0" xfId="0" applyFont="1" applyFill="1"/>
    <xf numFmtId="0" fontId="14" fillId="6" borderId="0" xfId="0" applyFont="1" applyFill="1"/>
    <xf numFmtId="3" fontId="13" fillId="6" borderId="0" xfId="0" applyNumberFormat="1" applyFont="1" applyFill="1"/>
    <xf numFmtId="165" fontId="15" fillId="6" borderId="0" xfId="1" applyNumberFormat="1" applyFont="1" applyFill="1"/>
    <xf numFmtId="0" fontId="15" fillId="6" borderId="0" xfId="0" applyFont="1" applyFill="1"/>
    <xf numFmtId="0" fontId="16" fillId="0" borderId="0" xfId="0" applyFont="1"/>
    <xf numFmtId="3" fontId="0" fillId="0" borderId="0" xfId="0" applyNumberFormat="1"/>
    <xf numFmtId="3" fontId="17" fillId="6" borderId="0" xfId="0" applyNumberFormat="1" applyFont="1" applyFill="1"/>
    <xf numFmtId="3" fontId="18" fillId="0" borderId="0" xfId="0" applyNumberFormat="1" applyFont="1"/>
    <xf numFmtId="0" fontId="0" fillId="0" borderId="0" xfId="0" applyBorder="1"/>
    <xf numFmtId="0" fontId="0" fillId="5" borderId="0" xfId="0" applyFill="1" applyBorder="1"/>
    <xf numFmtId="0" fontId="2" fillId="5" borderId="0" xfId="0" applyFont="1" applyFill="1" applyBorder="1"/>
    <xf numFmtId="3" fontId="17" fillId="6" borderId="0" xfId="0" applyNumberFormat="1" applyFont="1" applyFill="1" applyBorder="1"/>
    <xf numFmtId="165" fontId="15" fillId="6" borderId="0" xfId="1" applyNumberFormat="1" applyFont="1" applyFill="1" applyBorder="1"/>
    <xf numFmtId="0" fontId="13" fillId="6" borderId="0" xfId="0" applyFont="1" applyFill="1" applyBorder="1"/>
    <xf numFmtId="3" fontId="13" fillId="6" borderId="0" xfId="0" applyNumberFormat="1" applyFont="1" applyFill="1" applyBorder="1"/>
    <xf numFmtId="9" fontId="0" fillId="0" borderId="0" xfId="1" applyFont="1"/>
    <xf numFmtId="37" fontId="17" fillId="6" borderId="0" xfId="0" applyNumberFormat="1" applyFont="1" applyFill="1"/>
    <xf numFmtId="0" fontId="3" fillId="0" borderId="0" xfId="0" applyFont="1"/>
    <xf numFmtId="165" fontId="0" fillId="4" borderId="5" xfId="0" applyNumberFormat="1" applyFill="1" applyBorder="1" applyAlignment="1">
      <alignment horizontal="center"/>
    </xf>
    <xf numFmtId="3" fontId="13" fillId="0" borderId="0" xfId="0" applyNumberFormat="1" applyFont="1" applyFill="1" applyBorder="1"/>
    <xf numFmtId="165" fontId="16" fillId="0" borderId="0" xfId="1" applyNumberFormat="1" applyFont="1"/>
    <xf numFmtId="165" fontId="16" fillId="0" borderId="0" xfId="1" applyNumberFormat="1" applyFont="1" applyFill="1" applyBorder="1"/>
    <xf numFmtId="165" fontId="13" fillId="6" borderId="0" xfId="1" applyNumberFormat="1" applyFont="1" applyFill="1"/>
    <xf numFmtId="6" fontId="13" fillId="6" borderId="0" xfId="0" applyNumberFormat="1" applyFont="1" applyFill="1"/>
    <xf numFmtId="165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3" fontId="20" fillId="6" borderId="0" xfId="0" applyNumberFormat="1" applyFont="1" applyFill="1" applyBorder="1"/>
    <xf numFmtId="37" fontId="18" fillId="0" borderId="0" xfId="0" applyNumberFormat="1" applyFont="1"/>
    <xf numFmtId="37" fontId="13" fillId="0" borderId="0" xfId="0" applyNumberFormat="1" applyFont="1" applyBorder="1"/>
    <xf numFmtId="14" fontId="0" fillId="0" borderId="0" xfId="0" applyNumberFormat="1" applyBorder="1"/>
    <xf numFmtId="0" fontId="0" fillId="0" borderId="0" xfId="0" quotePrefix="1"/>
    <xf numFmtId="167" fontId="0" fillId="0" borderId="0" xfId="0" applyNumberFormat="1" applyBorder="1"/>
    <xf numFmtId="168" fontId="0" fillId="0" borderId="0" xfId="1" applyNumberFormat="1" applyFont="1"/>
    <xf numFmtId="165" fontId="19" fillId="0" borderId="0" xfId="1" applyNumberFormat="1" applyFont="1" applyFill="1" applyBorder="1"/>
    <xf numFmtId="166" fontId="16" fillId="0" borderId="0" xfId="1" applyNumberFormat="1" applyFont="1"/>
    <xf numFmtId="166" fontId="16" fillId="0" borderId="0" xfId="1" applyNumberFormat="1" applyFont="1" applyBorder="1"/>
    <xf numFmtId="166" fontId="19" fillId="0" borderId="0" xfId="1" applyNumberFormat="1" applyFont="1" applyBorder="1"/>
    <xf numFmtId="0" fontId="2" fillId="5" borderId="10" xfId="0" applyFont="1" applyFill="1" applyBorder="1"/>
    <xf numFmtId="3" fontId="17" fillId="6" borderId="10" xfId="0" applyNumberFormat="1" applyFont="1" applyFill="1" applyBorder="1"/>
    <xf numFmtId="165" fontId="15" fillId="6" borderId="10" xfId="1" applyNumberFormat="1" applyFont="1" applyFill="1" applyBorder="1"/>
    <xf numFmtId="0" fontId="13" fillId="6" borderId="10" xfId="0" applyFont="1" applyFill="1" applyBorder="1"/>
    <xf numFmtId="3" fontId="13" fillId="6" borderId="10" xfId="0" applyNumberFormat="1" applyFont="1" applyFill="1" applyBorder="1"/>
    <xf numFmtId="37" fontId="17" fillId="6" borderId="10" xfId="0" applyNumberFormat="1" applyFont="1" applyFill="1" applyBorder="1"/>
    <xf numFmtId="0" fontId="0" fillId="0" borderId="10" xfId="0" applyBorder="1"/>
    <xf numFmtId="3" fontId="18" fillId="0" borderId="10" xfId="0" applyNumberFormat="1" applyFont="1" applyBorder="1"/>
    <xf numFmtId="165" fontId="16" fillId="0" borderId="10" xfId="1" applyNumberFormat="1" applyFont="1" applyBorder="1"/>
    <xf numFmtId="37" fontId="18" fillId="0" borderId="10" xfId="0" applyNumberFormat="1" applyFont="1" applyBorder="1"/>
    <xf numFmtId="166" fontId="16" fillId="0" borderId="10" xfId="1" applyNumberFormat="1" applyFont="1" applyBorder="1"/>
    <xf numFmtId="0" fontId="0" fillId="0" borderId="9" xfId="0" applyBorder="1"/>
    <xf numFmtId="37" fontId="13" fillId="0" borderId="3" xfId="0" applyNumberFormat="1" applyFont="1" applyBorder="1"/>
    <xf numFmtId="0" fontId="0" fillId="0" borderId="3" xfId="0" quotePrefix="1" applyBorder="1"/>
    <xf numFmtId="0" fontId="3" fillId="0" borderId="0" xfId="0" applyFont="1" applyBorder="1"/>
    <xf numFmtId="167" fontId="3" fillId="0" borderId="0" xfId="0" applyNumberFormat="1" applyFont="1"/>
    <xf numFmtId="37" fontId="14" fillId="0" borderId="0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37" fontId="3" fillId="0" borderId="7" xfId="0" applyNumberFormat="1" applyFont="1" applyBorder="1"/>
    <xf numFmtId="0" fontId="3" fillId="0" borderId="6" xfId="0" applyFont="1" applyFill="1" applyBorder="1"/>
    <xf numFmtId="3" fontId="3" fillId="0" borderId="7" xfId="0" applyNumberFormat="1" applyFont="1" applyBorder="1"/>
    <xf numFmtId="165" fontId="0" fillId="4" borderId="5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0" fontId="0" fillId="4" borderId="5" xfId="0" applyNumberFormat="1" applyFill="1" applyBorder="1" applyAlignment="1">
      <alignment horizontal="right"/>
    </xf>
    <xf numFmtId="0" fontId="3" fillId="7" borderId="6" xfId="0" applyFont="1" applyFill="1" applyBorder="1"/>
    <xf numFmtId="0" fontId="0" fillId="7" borderId="7" xfId="0" applyFill="1" applyBorder="1"/>
    <xf numFmtId="10" fontId="3" fillId="7" borderId="8" xfId="0" applyNumberFormat="1" applyFont="1" applyFill="1" applyBorder="1"/>
    <xf numFmtId="169" fontId="0" fillId="0" borderId="5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70" fontId="0" fillId="0" borderId="5" xfId="0" applyNumberFormat="1" applyFill="1" applyBorder="1" applyAlignment="1">
      <alignment horizontal="right"/>
    </xf>
    <xf numFmtId="170" fontId="0" fillId="0" borderId="11" xfId="0" applyNumberFormat="1" applyFill="1" applyBorder="1" applyAlignment="1">
      <alignment horizontal="right"/>
    </xf>
    <xf numFmtId="3" fontId="0" fillId="0" borderId="11" xfId="0" applyNumberFormat="1" applyFill="1" applyBorder="1" applyAlignment="1">
      <alignment horizontal="right"/>
    </xf>
    <xf numFmtId="37" fontId="0" fillId="0" borderId="0" xfId="0" applyNumberFormat="1"/>
  </cellXfs>
  <cellStyles count="4">
    <cellStyle name="Hyperlink" xfId="3" builtinId="8"/>
    <cellStyle name="Normal" xfId="0" builtinId="0"/>
    <cellStyle name="Normal 2" xfId="2" xr:uid="{A2D1003C-8034-459A-B554-420F0A7D1C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fdsup://factset/Doc%20Viewer%20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TargetMode="External"/><Relationship Id="rId299" Type="http://schemas.openxmlformats.org/officeDocument/2006/relationships/hyperlink" Target="fdsup://factset/Doc%20Viewer%20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TargetMode="External"/><Relationship Id="rId303" Type="http://schemas.openxmlformats.org/officeDocument/2006/relationships/hyperlink" Target="fdsup://factset/Doc%20Viewer%20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TargetMode="External"/><Relationship Id="rId21" Type="http://schemas.openxmlformats.org/officeDocument/2006/relationships/hyperlink" Target="fdsup://factset/Doc%20Viewer%20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TargetMode="External"/><Relationship Id="rId42" Type="http://schemas.openxmlformats.org/officeDocument/2006/relationships/hyperlink" Target="fdsup://factset/Doc%20Viewer%20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TargetMode="External"/><Relationship Id="rId63" Type="http://schemas.openxmlformats.org/officeDocument/2006/relationships/hyperlink" Target="fdsup://factset/Doc%20Viewer%20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TargetMode="External"/><Relationship Id="rId84" Type="http://schemas.openxmlformats.org/officeDocument/2006/relationships/hyperlink" Target="fdsup://factset/Doc%20Viewer%20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TargetMode="External"/><Relationship Id="rId138" Type="http://schemas.openxmlformats.org/officeDocument/2006/relationships/hyperlink" Target="fdsup://factset/Doc%20Viewer%20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TargetMode="External"/><Relationship Id="rId159" Type="http://schemas.openxmlformats.org/officeDocument/2006/relationships/hyperlink" Target="fdsup://factset/Doc%20Viewer%20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TargetMode="External"/><Relationship Id="rId324" Type="http://schemas.openxmlformats.org/officeDocument/2006/relationships/hyperlink" Target="fdsup://factset/Doc%20Viewer%20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TargetMode="External"/><Relationship Id="rId345" Type="http://schemas.openxmlformats.org/officeDocument/2006/relationships/hyperlink" Target="fdsup://factset/Doc%20Viewer%20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TargetMode="External"/><Relationship Id="rId170" Type="http://schemas.openxmlformats.org/officeDocument/2006/relationships/hyperlink" Target="fdsup://factset/Doc%20Viewer%20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TargetMode="External"/><Relationship Id="rId191" Type="http://schemas.openxmlformats.org/officeDocument/2006/relationships/hyperlink" Target="fdsup://factset/Doc%20Viewer%20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TargetMode="External"/><Relationship Id="rId205" Type="http://schemas.openxmlformats.org/officeDocument/2006/relationships/hyperlink" Target="fdsup://factset/Doc%20Viewer%20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TargetMode="External"/><Relationship Id="rId226" Type="http://schemas.openxmlformats.org/officeDocument/2006/relationships/hyperlink" Target="fdsup://factset/Doc%20Viewer%20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TargetMode="External"/><Relationship Id="rId247" Type="http://schemas.openxmlformats.org/officeDocument/2006/relationships/hyperlink" Target="fdsup://factset/Doc%20Viewer%20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TargetMode="External"/><Relationship Id="rId107" Type="http://schemas.openxmlformats.org/officeDocument/2006/relationships/hyperlink" Target="fdsup://factset/Doc%20Viewer%20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TargetMode="External"/><Relationship Id="rId268" Type="http://schemas.openxmlformats.org/officeDocument/2006/relationships/hyperlink" Target="fdsup://factset/Doc%20Viewer%20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TargetMode="External"/><Relationship Id="rId289" Type="http://schemas.openxmlformats.org/officeDocument/2006/relationships/hyperlink" Target="fdsup://factset/Doc%20Viewer%20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TargetMode="External"/><Relationship Id="rId11" Type="http://schemas.openxmlformats.org/officeDocument/2006/relationships/hyperlink" Target="fdsup://factset/Doc%20Viewer%20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TargetMode="External"/><Relationship Id="rId32" Type="http://schemas.openxmlformats.org/officeDocument/2006/relationships/hyperlink" Target="fdsup://factset/Doc%20Viewer%20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TargetMode="External"/><Relationship Id="rId53" Type="http://schemas.openxmlformats.org/officeDocument/2006/relationships/hyperlink" Target="fdsup://factset/Doc%20Viewer%20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TargetMode="External"/><Relationship Id="rId74" Type="http://schemas.openxmlformats.org/officeDocument/2006/relationships/hyperlink" Target="fdsup://factset/Doc%20Viewer%20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TargetMode="External"/><Relationship Id="rId128" Type="http://schemas.openxmlformats.org/officeDocument/2006/relationships/hyperlink" Target="fdsup://factset/Doc%20Viewer%20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TargetMode="External"/><Relationship Id="rId149" Type="http://schemas.openxmlformats.org/officeDocument/2006/relationships/hyperlink" Target="fdsup://factset/Doc%20Viewer%20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TargetMode="External"/><Relationship Id="rId314" Type="http://schemas.openxmlformats.org/officeDocument/2006/relationships/hyperlink" Target="fdsup://factset/Doc%20Viewer%20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TargetMode="External"/><Relationship Id="rId335" Type="http://schemas.openxmlformats.org/officeDocument/2006/relationships/hyperlink" Target="fdsup://factset/Doc%20Viewer%20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TargetMode="External"/><Relationship Id="rId5" Type="http://schemas.openxmlformats.org/officeDocument/2006/relationships/hyperlink" Target="fdsup://factset/Doc%20Viewer%20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TargetMode="External"/><Relationship Id="rId95" Type="http://schemas.openxmlformats.org/officeDocument/2006/relationships/hyperlink" Target="fdsup://factset/Doc%20Viewer%20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TargetMode="External"/><Relationship Id="rId160" Type="http://schemas.openxmlformats.org/officeDocument/2006/relationships/hyperlink" Target="fdsup://factset/Doc%20Viewer%20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TargetMode="External"/><Relationship Id="rId181" Type="http://schemas.openxmlformats.org/officeDocument/2006/relationships/hyperlink" Target="fdsup://factset/Doc%20Viewer%20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TargetMode="External"/><Relationship Id="rId216" Type="http://schemas.openxmlformats.org/officeDocument/2006/relationships/hyperlink" Target="fdsup://factset/Doc%20Viewer%20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TargetMode="External"/><Relationship Id="rId237" Type="http://schemas.openxmlformats.org/officeDocument/2006/relationships/hyperlink" Target="fdsup://factset/Doc%20Viewer%20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TargetMode="External"/><Relationship Id="rId258" Type="http://schemas.openxmlformats.org/officeDocument/2006/relationships/hyperlink" Target="fdsup://factset/Doc%20Viewer%20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TargetMode="External"/><Relationship Id="rId279" Type="http://schemas.openxmlformats.org/officeDocument/2006/relationships/hyperlink" Target="fdsup://factset/Doc%20Viewer%20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TargetMode="External"/><Relationship Id="rId22" Type="http://schemas.openxmlformats.org/officeDocument/2006/relationships/hyperlink" Target="fdsup://factset/Doc%20Viewer%20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TargetMode="External"/><Relationship Id="rId43" Type="http://schemas.openxmlformats.org/officeDocument/2006/relationships/hyperlink" Target="fdsup://factset/Doc%20Viewer%20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TargetMode="External"/><Relationship Id="rId64" Type="http://schemas.openxmlformats.org/officeDocument/2006/relationships/hyperlink" Target="fdsup://factset/Doc%20Viewer%20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TargetMode="External"/><Relationship Id="rId118" Type="http://schemas.openxmlformats.org/officeDocument/2006/relationships/hyperlink" Target="fdsup://factset/Doc%20Viewer%20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TargetMode="External"/><Relationship Id="rId139" Type="http://schemas.openxmlformats.org/officeDocument/2006/relationships/hyperlink" Target="fdsup://factset/Doc%20Viewer%20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TargetMode="External"/><Relationship Id="rId290" Type="http://schemas.openxmlformats.org/officeDocument/2006/relationships/hyperlink" Target="fdsup://factset/Doc%20Viewer%20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TargetMode="External"/><Relationship Id="rId304" Type="http://schemas.openxmlformats.org/officeDocument/2006/relationships/hyperlink" Target="fdsup://factset/Doc%20Viewer%20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TargetMode="External"/><Relationship Id="rId325" Type="http://schemas.openxmlformats.org/officeDocument/2006/relationships/hyperlink" Target="fdsup://factset/Doc%20Viewer%20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TargetMode="External"/><Relationship Id="rId85" Type="http://schemas.openxmlformats.org/officeDocument/2006/relationships/hyperlink" Target="fdsup://factset/Doc%20Viewer%20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TargetMode="External"/><Relationship Id="rId150" Type="http://schemas.openxmlformats.org/officeDocument/2006/relationships/hyperlink" Target="fdsup://factset/Doc%20Viewer%20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TargetMode="External"/><Relationship Id="rId171" Type="http://schemas.openxmlformats.org/officeDocument/2006/relationships/hyperlink" Target="fdsup://factset/Doc%20Viewer%20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TargetMode="External"/><Relationship Id="rId192" Type="http://schemas.openxmlformats.org/officeDocument/2006/relationships/hyperlink" Target="fdsup://factset/Doc%20Viewer%20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TargetMode="External"/><Relationship Id="rId206" Type="http://schemas.openxmlformats.org/officeDocument/2006/relationships/hyperlink" Target="fdsup://factset/Doc%20Viewer%20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TargetMode="External"/><Relationship Id="rId227" Type="http://schemas.openxmlformats.org/officeDocument/2006/relationships/hyperlink" Target="fdsup://factset/Doc%20Viewer%20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TargetMode="External"/><Relationship Id="rId248" Type="http://schemas.openxmlformats.org/officeDocument/2006/relationships/hyperlink" Target="fdsup://factset/Doc%20Viewer%20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TargetMode="External"/><Relationship Id="rId269" Type="http://schemas.openxmlformats.org/officeDocument/2006/relationships/hyperlink" Target="fdsup://factset/Doc%20Viewer%20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TargetMode="External"/><Relationship Id="rId12" Type="http://schemas.openxmlformats.org/officeDocument/2006/relationships/hyperlink" Target="fdsup://factset/Doc%20Viewer%20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TargetMode="External"/><Relationship Id="rId33" Type="http://schemas.openxmlformats.org/officeDocument/2006/relationships/hyperlink" Target="fdsup://factset/Doc%20Viewer%20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TargetMode="External"/><Relationship Id="rId108" Type="http://schemas.openxmlformats.org/officeDocument/2006/relationships/hyperlink" Target="fdsup://factset/Doc%20Viewer%20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TargetMode="External"/><Relationship Id="rId129" Type="http://schemas.openxmlformats.org/officeDocument/2006/relationships/hyperlink" Target="fdsup://factset/Doc%20Viewer%20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TargetMode="External"/><Relationship Id="rId280" Type="http://schemas.openxmlformats.org/officeDocument/2006/relationships/hyperlink" Target="fdsup://factset/Doc%20Viewer%20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TargetMode="External"/><Relationship Id="rId315" Type="http://schemas.openxmlformats.org/officeDocument/2006/relationships/hyperlink" Target="fdsup://factset/Doc%20Viewer%20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TargetMode="External"/><Relationship Id="rId336" Type="http://schemas.openxmlformats.org/officeDocument/2006/relationships/hyperlink" Target="fdsup://factset/Doc%20Viewer%20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TargetMode="External"/><Relationship Id="rId54" Type="http://schemas.openxmlformats.org/officeDocument/2006/relationships/hyperlink" Target="fdsup://factset/Doc%20Viewer%20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TargetMode="External"/><Relationship Id="rId75" Type="http://schemas.openxmlformats.org/officeDocument/2006/relationships/hyperlink" Target="fdsup://factset/Doc%20Viewer%20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TargetMode="External"/><Relationship Id="rId96" Type="http://schemas.openxmlformats.org/officeDocument/2006/relationships/hyperlink" Target="fdsup://factset/Doc%20Viewer%20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TargetMode="External"/><Relationship Id="rId140" Type="http://schemas.openxmlformats.org/officeDocument/2006/relationships/hyperlink" Target="fdsup://factset/Doc%20Viewer%20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TargetMode="External"/><Relationship Id="rId161" Type="http://schemas.openxmlformats.org/officeDocument/2006/relationships/hyperlink" Target="fdsup://factset/Doc%20Viewer%20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TargetMode="External"/><Relationship Id="rId182" Type="http://schemas.openxmlformats.org/officeDocument/2006/relationships/hyperlink" Target="fdsup://factset/Doc%20Viewer%20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TargetMode="External"/><Relationship Id="rId217" Type="http://schemas.openxmlformats.org/officeDocument/2006/relationships/hyperlink" Target="fdsup://factset/Doc%20Viewer%20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TargetMode="External"/><Relationship Id="rId6" Type="http://schemas.openxmlformats.org/officeDocument/2006/relationships/hyperlink" Target="fdsup://factset/Doc%20Viewer%20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TargetMode="External"/><Relationship Id="rId238" Type="http://schemas.openxmlformats.org/officeDocument/2006/relationships/hyperlink" Target="fdsup://factset/Doc%20Viewer%20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TargetMode="External"/><Relationship Id="rId259" Type="http://schemas.openxmlformats.org/officeDocument/2006/relationships/hyperlink" Target="fdsup://factset/Doc%20Viewer%20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TargetMode="External"/><Relationship Id="rId23" Type="http://schemas.openxmlformats.org/officeDocument/2006/relationships/hyperlink" Target="fdsup://factset/Doc%20Viewer%20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TargetMode="External"/><Relationship Id="rId119" Type="http://schemas.openxmlformats.org/officeDocument/2006/relationships/hyperlink" Target="fdsup://factset/Doc%20Viewer%20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TargetMode="External"/><Relationship Id="rId270" Type="http://schemas.openxmlformats.org/officeDocument/2006/relationships/hyperlink" Target="fdsup://factset/Doc%20Viewer%20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TargetMode="External"/><Relationship Id="rId291" Type="http://schemas.openxmlformats.org/officeDocument/2006/relationships/hyperlink" Target="fdsup://factset/Doc%20Viewer%20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TargetMode="External"/><Relationship Id="rId305" Type="http://schemas.openxmlformats.org/officeDocument/2006/relationships/hyperlink" Target="fdsup://factset/Doc%20Viewer%20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TargetMode="External"/><Relationship Id="rId326" Type="http://schemas.openxmlformats.org/officeDocument/2006/relationships/hyperlink" Target="fdsup://factset/Doc%20Viewer%20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TargetMode="External"/><Relationship Id="rId44" Type="http://schemas.openxmlformats.org/officeDocument/2006/relationships/hyperlink" Target="fdsup://factset/Doc%20Viewer%20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TargetMode="External"/><Relationship Id="rId65" Type="http://schemas.openxmlformats.org/officeDocument/2006/relationships/hyperlink" Target="fdsup://factset/Doc%20Viewer%20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TargetMode="External"/><Relationship Id="rId86" Type="http://schemas.openxmlformats.org/officeDocument/2006/relationships/hyperlink" Target="fdsup://factset/Doc%20Viewer%20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TargetMode="External"/><Relationship Id="rId130" Type="http://schemas.openxmlformats.org/officeDocument/2006/relationships/hyperlink" Target="fdsup://factset/Doc%20Viewer%20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TargetMode="External"/><Relationship Id="rId151" Type="http://schemas.openxmlformats.org/officeDocument/2006/relationships/hyperlink" Target="fdsup://factset/Doc%20Viewer%20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TargetMode="External"/><Relationship Id="rId172" Type="http://schemas.openxmlformats.org/officeDocument/2006/relationships/hyperlink" Target="fdsup://factset/Doc%20Viewer%20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TargetMode="External"/><Relationship Id="rId193" Type="http://schemas.openxmlformats.org/officeDocument/2006/relationships/hyperlink" Target="fdsup://factset/Doc%20Viewer%20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TargetMode="External"/><Relationship Id="rId207" Type="http://schemas.openxmlformats.org/officeDocument/2006/relationships/hyperlink" Target="fdsup://factset/Doc%20Viewer%20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TargetMode="External"/><Relationship Id="rId228" Type="http://schemas.openxmlformats.org/officeDocument/2006/relationships/hyperlink" Target="fdsup://factset/Doc%20Viewer%20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TargetMode="External"/><Relationship Id="rId249" Type="http://schemas.openxmlformats.org/officeDocument/2006/relationships/hyperlink" Target="fdsup://factset/Doc%20Viewer%20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TargetMode="External"/><Relationship Id="rId13" Type="http://schemas.openxmlformats.org/officeDocument/2006/relationships/hyperlink" Target="fdsup://factset/Doc%20Viewer%20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TargetMode="External"/><Relationship Id="rId109" Type="http://schemas.openxmlformats.org/officeDocument/2006/relationships/hyperlink" Target="fdsup://factset/Doc%20Viewer%20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TargetMode="External"/><Relationship Id="rId260" Type="http://schemas.openxmlformats.org/officeDocument/2006/relationships/hyperlink" Target="fdsup://factset/Doc%20Viewer%20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TargetMode="External"/><Relationship Id="rId281" Type="http://schemas.openxmlformats.org/officeDocument/2006/relationships/hyperlink" Target="fdsup://factset/Doc%20Viewer%20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TargetMode="External"/><Relationship Id="rId316" Type="http://schemas.openxmlformats.org/officeDocument/2006/relationships/hyperlink" Target="fdsup://factset/Doc%20Viewer%20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TargetMode="External"/><Relationship Id="rId337" Type="http://schemas.openxmlformats.org/officeDocument/2006/relationships/hyperlink" Target="fdsup://factset/Doc%20Viewer%20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TargetMode="External"/><Relationship Id="rId34" Type="http://schemas.openxmlformats.org/officeDocument/2006/relationships/hyperlink" Target="fdsup://factset/Doc%20Viewer%20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TargetMode="External"/><Relationship Id="rId55" Type="http://schemas.openxmlformats.org/officeDocument/2006/relationships/hyperlink" Target="fdsup://factset/Doc%20Viewer%20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TargetMode="External"/><Relationship Id="rId76" Type="http://schemas.openxmlformats.org/officeDocument/2006/relationships/hyperlink" Target="fdsup://factset/Doc%20Viewer%20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TargetMode="External"/><Relationship Id="rId97" Type="http://schemas.openxmlformats.org/officeDocument/2006/relationships/hyperlink" Target="fdsup://factset/Doc%20Viewer%20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TargetMode="External"/><Relationship Id="rId120" Type="http://schemas.openxmlformats.org/officeDocument/2006/relationships/hyperlink" Target="fdsup://factset/Doc%20Viewer%20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TargetMode="External"/><Relationship Id="rId141" Type="http://schemas.openxmlformats.org/officeDocument/2006/relationships/hyperlink" Target="fdsup://factset/Doc%20Viewer%20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TargetMode="External"/><Relationship Id="rId7" Type="http://schemas.openxmlformats.org/officeDocument/2006/relationships/hyperlink" Target="fdsup://factset/Doc%20Viewer%20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TargetMode="External"/><Relationship Id="rId162" Type="http://schemas.openxmlformats.org/officeDocument/2006/relationships/hyperlink" Target="fdsup://factset/Doc%20Viewer%20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TargetMode="External"/><Relationship Id="rId183" Type="http://schemas.openxmlformats.org/officeDocument/2006/relationships/hyperlink" Target="fdsup://factset/Doc%20Viewer%20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TargetMode="External"/><Relationship Id="rId218" Type="http://schemas.openxmlformats.org/officeDocument/2006/relationships/hyperlink" Target="fdsup://factset/Doc%20Viewer%20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TargetMode="External"/><Relationship Id="rId239" Type="http://schemas.openxmlformats.org/officeDocument/2006/relationships/hyperlink" Target="fdsup://factset/Doc%20Viewer%20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TargetMode="External"/><Relationship Id="rId250" Type="http://schemas.openxmlformats.org/officeDocument/2006/relationships/hyperlink" Target="fdsup://factset/Doc%20Viewer%20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TargetMode="External"/><Relationship Id="rId271" Type="http://schemas.openxmlformats.org/officeDocument/2006/relationships/hyperlink" Target="fdsup://factset/Doc%20Viewer%20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TargetMode="External"/><Relationship Id="rId292" Type="http://schemas.openxmlformats.org/officeDocument/2006/relationships/hyperlink" Target="fdsup://factset/Doc%20Viewer%20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TargetMode="External"/><Relationship Id="rId306" Type="http://schemas.openxmlformats.org/officeDocument/2006/relationships/hyperlink" Target="fdsup://factset/Doc%20Viewer%20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TargetMode="External"/><Relationship Id="rId24" Type="http://schemas.openxmlformats.org/officeDocument/2006/relationships/hyperlink" Target="fdsup://factset/Doc%20Viewer%20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TargetMode="External"/><Relationship Id="rId45" Type="http://schemas.openxmlformats.org/officeDocument/2006/relationships/hyperlink" Target="fdsup://factset/Doc%20Viewer%20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TargetMode="External"/><Relationship Id="rId66" Type="http://schemas.openxmlformats.org/officeDocument/2006/relationships/hyperlink" Target="fdsup://factset/Doc%20Viewer%20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TargetMode="External"/><Relationship Id="rId87" Type="http://schemas.openxmlformats.org/officeDocument/2006/relationships/hyperlink" Target="fdsup://factset/Doc%20Viewer%20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TargetMode="External"/><Relationship Id="rId110" Type="http://schemas.openxmlformats.org/officeDocument/2006/relationships/hyperlink" Target="fdsup://factset/Doc%20Viewer%20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TargetMode="External"/><Relationship Id="rId131" Type="http://schemas.openxmlformats.org/officeDocument/2006/relationships/hyperlink" Target="fdsup://factset/Doc%20Viewer%20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TargetMode="External"/><Relationship Id="rId327" Type="http://schemas.openxmlformats.org/officeDocument/2006/relationships/hyperlink" Target="fdsup://factset/Doc%20Viewer%20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TargetMode="External"/><Relationship Id="rId152" Type="http://schemas.openxmlformats.org/officeDocument/2006/relationships/hyperlink" Target="fdsup://factset/Doc%20Viewer%20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TargetMode="External"/><Relationship Id="rId173" Type="http://schemas.openxmlformats.org/officeDocument/2006/relationships/hyperlink" Target="fdsup://factset/Doc%20Viewer%20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TargetMode="External"/><Relationship Id="rId194" Type="http://schemas.openxmlformats.org/officeDocument/2006/relationships/hyperlink" Target="fdsup://factset/Doc%20Viewer%20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TargetMode="External"/><Relationship Id="rId208" Type="http://schemas.openxmlformats.org/officeDocument/2006/relationships/hyperlink" Target="fdsup://factset/Doc%20Viewer%20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TargetMode="External"/><Relationship Id="rId229" Type="http://schemas.openxmlformats.org/officeDocument/2006/relationships/hyperlink" Target="fdsup://factset/Doc%20Viewer%20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TargetMode="External"/><Relationship Id="rId240" Type="http://schemas.openxmlformats.org/officeDocument/2006/relationships/hyperlink" Target="fdsup://factset/Doc%20Viewer%20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TargetMode="External"/><Relationship Id="rId261" Type="http://schemas.openxmlformats.org/officeDocument/2006/relationships/hyperlink" Target="fdsup://factset/Doc%20Viewer%20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TargetMode="External"/><Relationship Id="rId14" Type="http://schemas.openxmlformats.org/officeDocument/2006/relationships/hyperlink" Target="fdsup://factset/Doc%20Viewer%20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TargetMode="External"/><Relationship Id="rId35" Type="http://schemas.openxmlformats.org/officeDocument/2006/relationships/hyperlink" Target="fdsup://factset/Doc%20Viewer%20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TargetMode="External"/><Relationship Id="rId56" Type="http://schemas.openxmlformats.org/officeDocument/2006/relationships/hyperlink" Target="fdsup://factset/Doc%20Viewer%20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TargetMode="External"/><Relationship Id="rId77" Type="http://schemas.openxmlformats.org/officeDocument/2006/relationships/hyperlink" Target="fdsup://factset/Doc%20Viewer%20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TargetMode="External"/><Relationship Id="rId100" Type="http://schemas.openxmlformats.org/officeDocument/2006/relationships/hyperlink" Target="fdsup://factset/Doc%20Viewer%20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TargetMode="External"/><Relationship Id="rId282" Type="http://schemas.openxmlformats.org/officeDocument/2006/relationships/hyperlink" Target="fdsup://factset/Doc%20Viewer%20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TargetMode="External"/><Relationship Id="rId317" Type="http://schemas.openxmlformats.org/officeDocument/2006/relationships/hyperlink" Target="fdsup://factset/Doc%20Viewer%20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TargetMode="External"/><Relationship Id="rId338" Type="http://schemas.openxmlformats.org/officeDocument/2006/relationships/hyperlink" Target="fdsup://factset/Doc%20Viewer%20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TargetMode="External"/><Relationship Id="rId8" Type="http://schemas.openxmlformats.org/officeDocument/2006/relationships/hyperlink" Target="fdsup://factset/Doc%20Viewer%20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TargetMode="External"/><Relationship Id="rId98" Type="http://schemas.openxmlformats.org/officeDocument/2006/relationships/hyperlink" Target="fdsup://factset/Doc%20Viewer%20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TargetMode="External"/><Relationship Id="rId121" Type="http://schemas.openxmlformats.org/officeDocument/2006/relationships/hyperlink" Target="fdsup://factset/Doc%20Viewer%20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TargetMode="External"/><Relationship Id="rId142" Type="http://schemas.openxmlformats.org/officeDocument/2006/relationships/hyperlink" Target="fdsup://factset/Doc%20Viewer%20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TargetMode="External"/><Relationship Id="rId163" Type="http://schemas.openxmlformats.org/officeDocument/2006/relationships/hyperlink" Target="fdsup://factset/Doc%20Viewer%20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TargetMode="External"/><Relationship Id="rId184" Type="http://schemas.openxmlformats.org/officeDocument/2006/relationships/hyperlink" Target="fdsup://factset/Doc%20Viewer%20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TargetMode="External"/><Relationship Id="rId219" Type="http://schemas.openxmlformats.org/officeDocument/2006/relationships/hyperlink" Target="fdsup://factset/Doc%20Viewer%20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TargetMode="External"/><Relationship Id="rId230" Type="http://schemas.openxmlformats.org/officeDocument/2006/relationships/hyperlink" Target="fdsup://factset/Doc%20Viewer%20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TargetMode="External"/><Relationship Id="rId251" Type="http://schemas.openxmlformats.org/officeDocument/2006/relationships/hyperlink" Target="fdsup://factset/Doc%20Viewer%20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TargetMode="External"/><Relationship Id="rId25" Type="http://schemas.openxmlformats.org/officeDocument/2006/relationships/hyperlink" Target="fdsup://factset/Doc%20Viewer%20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TargetMode="External"/><Relationship Id="rId46" Type="http://schemas.openxmlformats.org/officeDocument/2006/relationships/hyperlink" Target="fdsup://factset/Doc%20Viewer%20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TargetMode="External"/><Relationship Id="rId67" Type="http://schemas.openxmlformats.org/officeDocument/2006/relationships/hyperlink" Target="fdsup://factset/Doc%20Viewer%20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TargetMode="External"/><Relationship Id="rId116" Type="http://schemas.openxmlformats.org/officeDocument/2006/relationships/hyperlink" Target="fdsup://factset/Doc%20Viewer%20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TargetMode="External"/><Relationship Id="rId137" Type="http://schemas.openxmlformats.org/officeDocument/2006/relationships/hyperlink" Target="fdsup://factset/Doc%20Viewer%20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TargetMode="External"/><Relationship Id="rId158" Type="http://schemas.openxmlformats.org/officeDocument/2006/relationships/hyperlink" Target="fdsup://factset/Doc%20Viewer%20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TargetMode="External"/><Relationship Id="rId272" Type="http://schemas.openxmlformats.org/officeDocument/2006/relationships/hyperlink" Target="fdsup://factset/Doc%20Viewer%20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TargetMode="External"/><Relationship Id="rId293" Type="http://schemas.openxmlformats.org/officeDocument/2006/relationships/hyperlink" Target="fdsup://factset/Doc%20Viewer%20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TargetMode="External"/><Relationship Id="rId302" Type="http://schemas.openxmlformats.org/officeDocument/2006/relationships/hyperlink" Target="fdsup://factset/Doc%20Viewer%20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TargetMode="External"/><Relationship Id="rId307" Type="http://schemas.openxmlformats.org/officeDocument/2006/relationships/hyperlink" Target="fdsup://factset/Doc%20Viewer%20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TargetMode="External"/><Relationship Id="rId323" Type="http://schemas.openxmlformats.org/officeDocument/2006/relationships/hyperlink" Target="fdsup://factset/Doc%20Viewer%20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TargetMode="External"/><Relationship Id="rId328" Type="http://schemas.openxmlformats.org/officeDocument/2006/relationships/hyperlink" Target="fdsup://factset/Doc%20Viewer%20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TargetMode="External"/><Relationship Id="rId344" Type="http://schemas.openxmlformats.org/officeDocument/2006/relationships/hyperlink" Target="fdsup://factset/Doc%20Viewer%20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TargetMode="External"/><Relationship Id="rId20" Type="http://schemas.openxmlformats.org/officeDocument/2006/relationships/hyperlink" Target="fdsup://factset/Doc%20Viewer%20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TargetMode="External"/><Relationship Id="rId41" Type="http://schemas.openxmlformats.org/officeDocument/2006/relationships/hyperlink" Target="fdsup://factset/Doc%20Viewer%20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TargetMode="External"/><Relationship Id="rId62" Type="http://schemas.openxmlformats.org/officeDocument/2006/relationships/hyperlink" Target="fdsup://factset/Doc%20Viewer%20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TargetMode="External"/><Relationship Id="rId83" Type="http://schemas.openxmlformats.org/officeDocument/2006/relationships/hyperlink" Target="fdsup://factset/Doc%20Viewer%20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TargetMode="External"/><Relationship Id="rId88" Type="http://schemas.openxmlformats.org/officeDocument/2006/relationships/hyperlink" Target="fdsup://factset/Doc%20Viewer%20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TargetMode="External"/><Relationship Id="rId111" Type="http://schemas.openxmlformats.org/officeDocument/2006/relationships/hyperlink" Target="fdsup://factset/Doc%20Viewer%20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TargetMode="External"/><Relationship Id="rId132" Type="http://schemas.openxmlformats.org/officeDocument/2006/relationships/hyperlink" Target="fdsup://factset/Doc%20Viewer%20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TargetMode="External"/><Relationship Id="rId153" Type="http://schemas.openxmlformats.org/officeDocument/2006/relationships/hyperlink" Target="fdsup://factset/Doc%20Viewer%20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TargetMode="External"/><Relationship Id="rId174" Type="http://schemas.openxmlformats.org/officeDocument/2006/relationships/hyperlink" Target="fdsup://factset/Doc%20Viewer%20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TargetMode="External"/><Relationship Id="rId179" Type="http://schemas.openxmlformats.org/officeDocument/2006/relationships/hyperlink" Target="fdsup://factset/Doc%20Viewer%20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TargetMode="External"/><Relationship Id="rId195" Type="http://schemas.openxmlformats.org/officeDocument/2006/relationships/hyperlink" Target="fdsup://factset/Doc%20Viewer%20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TargetMode="External"/><Relationship Id="rId209" Type="http://schemas.openxmlformats.org/officeDocument/2006/relationships/hyperlink" Target="fdsup://factset/Doc%20Viewer%20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TargetMode="External"/><Relationship Id="rId190" Type="http://schemas.openxmlformats.org/officeDocument/2006/relationships/hyperlink" Target="fdsup://factset/Doc%20Viewer%20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TargetMode="External"/><Relationship Id="rId204" Type="http://schemas.openxmlformats.org/officeDocument/2006/relationships/hyperlink" Target="fdsup://factset/Doc%20Viewer%20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TargetMode="External"/><Relationship Id="rId220" Type="http://schemas.openxmlformats.org/officeDocument/2006/relationships/hyperlink" Target="fdsup://factset/Doc%20Viewer%20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TargetMode="External"/><Relationship Id="rId225" Type="http://schemas.openxmlformats.org/officeDocument/2006/relationships/hyperlink" Target="fdsup://factset/Doc%20Viewer%20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TargetMode="External"/><Relationship Id="rId241" Type="http://schemas.openxmlformats.org/officeDocument/2006/relationships/hyperlink" Target="fdsup://factset/Doc%20Viewer%20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TargetMode="External"/><Relationship Id="rId246" Type="http://schemas.openxmlformats.org/officeDocument/2006/relationships/hyperlink" Target="fdsup://factset/Doc%20Viewer%20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TargetMode="External"/><Relationship Id="rId267" Type="http://schemas.openxmlformats.org/officeDocument/2006/relationships/hyperlink" Target="fdsup://factset/Doc%20Viewer%20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TargetMode="External"/><Relationship Id="rId288" Type="http://schemas.openxmlformats.org/officeDocument/2006/relationships/hyperlink" Target="fdsup://factset/Doc%20Viewer%20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TargetMode="External"/><Relationship Id="rId15" Type="http://schemas.openxmlformats.org/officeDocument/2006/relationships/hyperlink" Target="fdsup://factset/Doc%20Viewer%20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TargetMode="External"/><Relationship Id="rId36" Type="http://schemas.openxmlformats.org/officeDocument/2006/relationships/hyperlink" Target="fdsup://factset/Doc%20Viewer%20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TargetMode="External"/><Relationship Id="rId57" Type="http://schemas.openxmlformats.org/officeDocument/2006/relationships/hyperlink" Target="fdsup://factset/Doc%20Viewer%20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TargetMode="External"/><Relationship Id="rId106" Type="http://schemas.openxmlformats.org/officeDocument/2006/relationships/hyperlink" Target="fdsup://factset/Doc%20Viewer%20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TargetMode="External"/><Relationship Id="rId127" Type="http://schemas.openxmlformats.org/officeDocument/2006/relationships/hyperlink" Target="fdsup://factset/Doc%20Viewer%20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TargetMode="External"/><Relationship Id="rId262" Type="http://schemas.openxmlformats.org/officeDocument/2006/relationships/hyperlink" Target="fdsup://factset/Doc%20Viewer%20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TargetMode="External"/><Relationship Id="rId283" Type="http://schemas.openxmlformats.org/officeDocument/2006/relationships/hyperlink" Target="fdsup://factset/Doc%20Viewer%20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TargetMode="External"/><Relationship Id="rId313" Type="http://schemas.openxmlformats.org/officeDocument/2006/relationships/hyperlink" Target="fdsup://factset/Doc%20Viewer%20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TargetMode="External"/><Relationship Id="rId318" Type="http://schemas.openxmlformats.org/officeDocument/2006/relationships/hyperlink" Target="fdsup://factset/Doc%20Viewer%20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TargetMode="External"/><Relationship Id="rId339" Type="http://schemas.openxmlformats.org/officeDocument/2006/relationships/hyperlink" Target="fdsup://factset/Doc%20Viewer%20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TargetMode="External"/><Relationship Id="rId10" Type="http://schemas.openxmlformats.org/officeDocument/2006/relationships/hyperlink" Target="fdsup://factset/Doc%20Viewer%20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TargetMode="External"/><Relationship Id="rId31" Type="http://schemas.openxmlformats.org/officeDocument/2006/relationships/hyperlink" Target="fdsup://factset/Doc%20Viewer%20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TargetMode="External"/><Relationship Id="rId52" Type="http://schemas.openxmlformats.org/officeDocument/2006/relationships/hyperlink" Target="fdsup://factset/Doc%20Viewer%20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TargetMode="External"/><Relationship Id="rId73" Type="http://schemas.openxmlformats.org/officeDocument/2006/relationships/hyperlink" Target="fdsup://factset/Doc%20Viewer%20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TargetMode="External"/><Relationship Id="rId78" Type="http://schemas.openxmlformats.org/officeDocument/2006/relationships/hyperlink" Target="fdsup://factset/Doc%20Viewer%20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TargetMode="External"/><Relationship Id="rId94" Type="http://schemas.openxmlformats.org/officeDocument/2006/relationships/hyperlink" Target="fdsup://factset/Doc%20Viewer%20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TargetMode="External"/><Relationship Id="rId99" Type="http://schemas.openxmlformats.org/officeDocument/2006/relationships/hyperlink" Target="fdsup://factset/Doc%20Viewer%20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TargetMode="External"/><Relationship Id="rId101" Type="http://schemas.openxmlformats.org/officeDocument/2006/relationships/hyperlink" Target="fdsup://factset/Doc%20Viewer%20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TargetMode="External"/><Relationship Id="rId122" Type="http://schemas.openxmlformats.org/officeDocument/2006/relationships/hyperlink" Target="fdsup://factset/Doc%20Viewer%20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TargetMode="External"/><Relationship Id="rId143" Type="http://schemas.openxmlformats.org/officeDocument/2006/relationships/hyperlink" Target="fdsup://factset/Doc%20Viewer%20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TargetMode="External"/><Relationship Id="rId148" Type="http://schemas.openxmlformats.org/officeDocument/2006/relationships/hyperlink" Target="fdsup://factset/Doc%20Viewer%20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TargetMode="External"/><Relationship Id="rId164" Type="http://schemas.openxmlformats.org/officeDocument/2006/relationships/hyperlink" Target="fdsup://factset/Doc%20Viewer%20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TargetMode="External"/><Relationship Id="rId169" Type="http://schemas.openxmlformats.org/officeDocument/2006/relationships/hyperlink" Target="fdsup://factset/Doc%20Viewer%20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TargetMode="External"/><Relationship Id="rId185" Type="http://schemas.openxmlformats.org/officeDocument/2006/relationships/hyperlink" Target="fdsup://factset/Doc%20Viewer%20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TargetMode="External"/><Relationship Id="rId334" Type="http://schemas.openxmlformats.org/officeDocument/2006/relationships/hyperlink" Target="fdsup://factset/Doc%20Viewer%20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TargetMode="External"/><Relationship Id="rId4" Type="http://schemas.openxmlformats.org/officeDocument/2006/relationships/hyperlink" Target="fdsup://factset/Doc%20Viewer%20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TargetMode="External"/><Relationship Id="rId9" Type="http://schemas.openxmlformats.org/officeDocument/2006/relationships/hyperlink" Target="fdsup://factset/Doc%20Viewer%20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TargetMode="External"/><Relationship Id="rId180" Type="http://schemas.openxmlformats.org/officeDocument/2006/relationships/hyperlink" Target="fdsup://factset/Doc%20Viewer%20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TargetMode="External"/><Relationship Id="rId210" Type="http://schemas.openxmlformats.org/officeDocument/2006/relationships/hyperlink" Target="fdsup://factset/Doc%20Viewer%20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TargetMode="External"/><Relationship Id="rId215" Type="http://schemas.openxmlformats.org/officeDocument/2006/relationships/hyperlink" Target="fdsup://factset/Doc%20Viewer%20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TargetMode="External"/><Relationship Id="rId236" Type="http://schemas.openxmlformats.org/officeDocument/2006/relationships/hyperlink" Target="fdsup://factset/Doc%20Viewer%20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TargetMode="External"/><Relationship Id="rId257" Type="http://schemas.openxmlformats.org/officeDocument/2006/relationships/hyperlink" Target="fdsup://factset/Doc%20Viewer%20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TargetMode="External"/><Relationship Id="rId278" Type="http://schemas.openxmlformats.org/officeDocument/2006/relationships/hyperlink" Target="fdsup://factset/Doc%20Viewer%20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TargetMode="External"/><Relationship Id="rId26" Type="http://schemas.openxmlformats.org/officeDocument/2006/relationships/hyperlink" Target="fdsup://factset/Doc%20Viewer%20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TargetMode="External"/><Relationship Id="rId231" Type="http://schemas.openxmlformats.org/officeDocument/2006/relationships/hyperlink" Target="fdsup://factset/Doc%20Viewer%20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TargetMode="External"/><Relationship Id="rId252" Type="http://schemas.openxmlformats.org/officeDocument/2006/relationships/hyperlink" Target="fdsup://factset/Doc%20Viewer%20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TargetMode="External"/><Relationship Id="rId273" Type="http://schemas.openxmlformats.org/officeDocument/2006/relationships/hyperlink" Target="fdsup://factset/Doc%20Viewer%20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TargetMode="External"/><Relationship Id="rId294" Type="http://schemas.openxmlformats.org/officeDocument/2006/relationships/hyperlink" Target="fdsup://factset/Doc%20Viewer%20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TargetMode="External"/><Relationship Id="rId308" Type="http://schemas.openxmlformats.org/officeDocument/2006/relationships/hyperlink" Target="fdsup://factset/Doc%20Viewer%20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TargetMode="External"/><Relationship Id="rId329" Type="http://schemas.openxmlformats.org/officeDocument/2006/relationships/hyperlink" Target="fdsup://factset/Doc%20Viewer%20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TargetMode="External"/><Relationship Id="rId47" Type="http://schemas.openxmlformats.org/officeDocument/2006/relationships/hyperlink" Target="fdsup://factset/Doc%20Viewer%20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TargetMode="External"/><Relationship Id="rId68" Type="http://schemas.openxmlformats.org/officeDocument/2006/relationships/hyperlink" Target="fdsup://factset/Doc%20Viewer%20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TargetMode="External"/><Relationship Id="rId89" Type="http://schemas.openxmlformats.org/officeDocument/2006/relationships/hyperlink" Target="fdsup://factset/Doc%20Viewer%20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TargetMode="External"/><Relationship Id="rId112" Type="http://schemas.openxmlformats.org/officeDocument/2006/relationships/hyperlink" Target="fdsup://factset/Doc%20Viewer%20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TargetMode="External"/><Relationship Id="rId133" Type="http://schemas.openxmlformats.org/officeDocument/2006/relationships/hyperlink" Target="fdsup://factset/Doc%20Viewer%20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TargetMode="External"/><Relationship Id="rId154" Type="http://schemas.openxmlformats.org/officeDocument/2006/relationships/hyperlink" Target="fdsup://factset/Doc%20Viewer%20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TargetMode="External"/><Relationship Id="rId175" Type="http://schemas.openxmlformats.org/officeDocument/2006/relationships/hyperlink" Target="fdsup://factset/Doc%20Viewer%20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TargetMode="External"/><Relationship Id="rId340" Type="http://schemas.openxmlformats.org/officeDocument/2006/relationships/hyperlink" Target="fdsup://factset/Doc%20Viewer%20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TargetMode="External"/><Relationship Id="rId196" Type="http://schemas.openxmlformats.org/officeDocument/2006/relationships/hyperlink" Target="fdsup://factset/Doc%20Viewer%20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TargetMode="External"/><Relationship Id="rId200" Type="http://schemas.openxmlformats.org/officeDocument/2006/relationships/hyperlink" Target="fdsup://factset/Doc%20Viewer%20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TargetMode="External"/><Relationship Id="rId16" Type="http://schemas.openxmlformats.org/officeDocument/2006/relationships/hyperlink" Target="fdsup://factset/Doc%20Viewer%20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TargetMode="External"/><Relationship Id="rId221" Type="http://schemas.openxmlformats.org/officeDocument/2006/relationships/hyperlink" Target="fdsup://factset/Doc%20Viewer%20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TargetMode="External"/><Relationship Id="rId242" Type="http://schemas.openxmlformats.org/officeDocument/2006/relationships/hyperlink" Target="fdsup://factset/Doc%20Viewer%20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TargetMode="External"/><Relationship Id="rId263" Type="http://schemas.openxmlformats.org/officeDocument/2006/relationships/hyperlink" Target="fdsup://factset/Doc%20Viewer%20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TargetMode="External"/><Relationship Id="rId284" Type="http://schemas.openxmlformats.org/officeDocument/2006/relationships/hyperlink" Target="fdsup://factset/Doc%20Viewer%20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TargetMode="External"/><Relationship Id="rId319" Type="http://schemas.openxmlformats.org/officeDocument/2006/relationships/hyperlink" Target="fdsup://factset/Doc%20Viewer%20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TargetMode="External"/><Relationship Id="rId37" Type="http://schemas.openxmlformats.org/officeDocument/2006/relationships/hyperlink" Target="fdsup://factset/Doc%20Viewer%20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TargetMode="External"/><Relationship Id="rId58" Type="http://schemas.openxmlformats.org/officeDocument/2006/relationships/hyperlink" Target="fdsup://factset/Doc%20Viewer%20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TargetMode="External"/><Relationship Id="rId79" Type="http://schemas.openxmlformats.org/officeDocument/2006/relationships/hyperlink" Target="fdsup://factset/Doc%20Viewer%20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TargetMode="External"/><Relationship Id="rId102" Type="http://schemas.openxmlformats.org/officeDocument/2006/relationships/hyperlink" Target="fdsup://factset/Doc%20Viewer%20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TargetMode="External"/><Relationship Id="rId123" Type="http://schemas.openxmlformats.org/officeDocument/2006/relationships/hyperlink" Target="fdsup://factset/Doc%20Viewer%20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TargetMode="External"/><Relationship Id="rId144" Type="http://schemas.openxmlformats.org/officeDocument/2006/relationships/hyperlink" Target="fdsup://factset/Doc%20Viewer%20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TargetMode="External"/><Relationship Id="rId330" Type="http://schemas.openxmlformats.org/officeDocument/2006/relationships/hyperlink" Target="fdsup://factset/Doc%20Viewer%20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TargetMode="External"/><Relationship Id="rId90" Type="http://schemas.openxmlformats.org/officeDocument/2006/relationships/hyperlink" Target="fdsup://factset/Doc%20Viewer%20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TargetMode="External"/><Relationship Id="rId165" Type="http://schemas.openxmlformats.org/officeDocument/2006/relationships/hyperlink" Target="fdsup://factset/Doc%20Viewer%20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TargetMode="External"/><Relationship Id="rId186" Type="http://schemas.openxmlformats.org/officeDocument/2006/relationships/hyperlink" Target="fdsup://factset/Doc%20Viewer%20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TargetMode="External"/><Relationship Id="rId211" Type="http://schemas.openxmlformats.org/officeDocument/2006/relationships/hyperlink" Target="fdsup://factset/Doc%20Viewer%20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TargetMode="External"/><Relationship Id="rId232" Type="http://schemas.openxmlformats.org/officeDocument/2006/relationships/hyperlink" Target="fdsup://factset/Doc%20Viewer%20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TargetMode="External"/><Relationship Id="rId253" Type="http://schemas.openxmlformats.org/officeDocument/2006/relationships/hyperlink" Target="fdsup://factset/Doc%20Viewer%20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TargetMode="External"/><Relationship Id="rId274" Type="http://schemas.openxmlformats.org/officeDocument/2006/relationships/hyperlink" Target="fdsup://factset/Doc%20Viewer%20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TargetMode="External"/><Relationship Id="rId295" Type="http://schemas.openxmlformats.org/officeDocument/2006/relationships/hyperlink" Target="fdsup://factset/Doc%20Viewer%20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TargetMode="External"/><Relationship Id="rId309" Type="http://schemas.openxmlformats.org/officeDocument/2006/relationships/hyperlink" Target="fdsup://factset/Doc%20Viewer%20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TargetMode="External"/><Relationship Id="rId27" Type="http://schemas.openxmlformats.org/officeDocument/2006/relationships/hyperlink" Target="fdsup://factset/Doc%20Viewer%20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TargetMode="External"/><Relationship Id="rId48" Type="http://schemas.openxmlformats.org/officeDocument/2006/relationships/hyperlink" Target="fdsup://factset/Doc%20Viewer%20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TargetMode="External"/><Relationship Id="rId69" Type="http://schemas.openxmlformats.org/officeDocument/2006/relationships/hyperlink" Target="fdsup://factset/Doc%20Viewer%20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TargetMode="External"/><Relationship Id="rId113" Type="http://schemas.openxmlformats.org/officeDocument/2006/relationships/hyperlink" Target="fdsup://factset/Doc%20Viewer%20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TargetMode="External"/><Relationship Id="rId134" Type="http://schemas.openxmlformats.org/officeDocument/2006/relationships/hyperlink" Target="fdsup://factset/Doc%20Viewer%20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TargetMode="External"/><Relationship Id="rId320" Type="http://schemas.openxmlformats.org/officeDocument/2006/relationships/hyperlink" Target="fdsup://factset/Doc%20Viewer%20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TargetMode="External"/><Relationship Id="rId80" Type="http://schemas.openxmlformats.org/officeDocument/2006/relationships/hyperlink" Target="fdsup://factset/Doc%20Viewer%20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TargetMode="External"/><Relationship Id="rId155" Type="http://schemas.openxmlformats.org/officeDocument/2006/relationships/hyperlink" Target="fdsup://factset/Doc%20Viewer%20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TargetMode="External"/><Relationship Id="rId176" Type="http://schemas.openxmlformats.org/officeDocument/2006/relationships/hyperlink" Target="fdsup://factset/Doc%20Viewer%20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TargetMode="External"/><Relationship Id="rId197" Type="http://schemas.openxmlformats.org/officeDocument/2006/relationships/hyperlink" Target="fdsup://factset/Doc%20Viewer%20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TargetMode="External"/><Relationship Id="rId341" Type="http://schemas.openxmlformats.org/officeDocument/2006/relationships/hyperlink" Target="fdsup://factset/Doc%20Viewer%20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TargetMode="External"/><Relationship Id="rId201" Type="http://schemas.openxmlformats.org/officeDocument/2006/relationships/hyperlink" Target="fdsup://factset/Doc%20Viewer%20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TargetMode="External"/><Relationship Id="rId222" Type="http://schemas.openxmlformats.org/officeDocument/2006/relationships/hyperlink" Target="fdsup://factset/Doc%20Viewer%20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TargetMode="External"/><Relationship Id="rId243" Type="http://schemas.openxmlformats.org/officeDocument/2006/relationships/hyperlink" Target="fdsup://factset/Doc%20Viewer%20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TargetMode="External"/><Relationship Id="rId264" Type="http://schemas.openxmlformats.org/officeDocument/2006/relationships/hyperlink" Target="fdsup://factset/Doc%20Viewer%20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TargetMode="External"/><Relationship Id="rId285" Type="http://schemas.openxmlformats.org/officeDocument/2006/relationships/hyperlink" Target="fdsup://factset/Doc%20Viewer%20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TargetMode="External"/><Relationship Id="rId17" Type="http://schemas.openxmlformats.org/officeDocument/2006/relationships/hyperlink" Target="fdsup://factset/Doc%20Viewer%20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TargetMode="External"/><Relationship Id="rId38" Type="http://schemas.openxmlformats.org/officeDocument/2006/relationships/hyperlink" Target="fdsup://factset/Doc%20Viewer%20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TargetMode="External"/><Relationship Id="rId59" Type="http://schemas.openxmlformats.org/officeDocument/2006/relationships/hyperlink" Target="fdsup://factset/Doc%20Viewer%20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TargetMode="External"/><Relationship Id="rId103" Type="http://schemas.openxmlformats.org/officeDocument/2006/relationships/hyperlink" Target="fdsup://factset/Doc%20Viewer%20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TargetMode="External"/><Relationship Id="rId124" Type="http://schemas.openxmlformats.org/officeDocument/2006/relationships/hyperlink" Target="fdsup://factset/Doc%20Viewer%20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TargetMode="External"/><Relationship Id="rId310" Type="http://schemas.openxmlformats.org/officeDocument/2006/relationships/hyperlink" Target="fdsup://factset/Doc%20Viewer%20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TargetMode="External"/><Relationship Id="rId70" Type="http://schemas.openxmlformats.org/officeDocument/2006/relationships/hyperlink" Target="fdsup://factset/Doc%20Viewer%20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TargetMode="External"/><Relationship Id="rId91" Type="http://schemas.openxmlformats.org/officeDocument/2006/relationships/hyperlink" Target="fdsup://factset/Doc%20Viewer%20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TargetMode="External"/><Relationship Id="rId145" Type="http://schemas.openxmlformats.org/officeDocument/2006/relationships/hyperlink" Target="fdsup://factset/Doc%20Viewer%20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TargetMode="External"/><Relationship Id="rId166" Type="http://schemas.openxmlformats.org/officeDocument/2006/relationships/hyperlink" Target="fdsup://factset/Doc%20Viewer%20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TargetMode="External"/><Relationship Id="rId187" Type="http://schemas.openxmlformats.org/officeDocument/2006/relationships/hyperlink" Target="fdsup://factset/Doc%20Viewer%20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TargetMode="External"/><Relationship Id="rId331" Type="http://schemas.openxmlformats.org/officeDocument/2006/relationships/hyperlink" Target="fdsup://factset/Doc%20Viewer%20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TargetMode="External"/><Relationship Id="rId1" Type="http://schemas.openxmlformats.org/officeDocument/2006/relationships/hyperlink" Target="fdsup://factset/Doc%20Viewer%20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TargetMode="External"/><Relationship Id="rId212" Type="http://schemas.openxmlformats.org/officeDocument/2006/relationships/hyperlink" Target="fdsup://factset/Doc%20Viewer%20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TargetMode="External"/><Relationship Id="rId233" Type="http://schemas.openxmlformats.org/officeDocument/2006/relationships/hyperlink" Target="fdsup://factset/Doc%20Viewer%20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TargetMode="External"/><Relationship Id="rId254" Type="http://schemas.openxmlformats.org/officeDocument/2006/relationships/hyperlink" Target="fdsup://factset/Doc%20Viewer%20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TargetMode="External"/><Relationship Id="rId28" Type="http://schemas.openxmlformats.org/officeDocument/2006/relationships/hyperlink" Target="fdsup://factset/Doc%20Viewer%20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TargetMode="External"/><Relationship Id="rId49" Type="http://schemas.openxmlformats.org/officeDocument/2006/relationships/hyperlink" Target="fdsup://factset/Doc%20Viewer%20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TargetMode="External"/><Relationship Id="rId114" Type="http://schemas.openxmlformats.org/officeDocument/2006/relationships/hyperlink" Target="fdsup://factset/Doc%20Viewer%20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TargetMode="External"/><Relationship Id="rId275" Type="http://schemas.openxmlformats.org/officeDocument/2006/relationships/hyperlink" Target="fdsup://factset/Doc%20Viewer%20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TargetMode="External"/><Relationship Id="rId296" Type="http://schemas.openxmlformats.org/officeDocument/2006/relationships/hyperlink" Target="fdsup://factset/Doc%20Viewer%20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TargetMode="External"/><Relationship Id="rId300" Type="http://schemas.openxmlformats.org/officeDocument/2006/relationships/hyperlink" Target="fdsup://factset/Doc%20Viewer%20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TargetMode="External"/><Relationship Id="rId60" Type="http://schemas.openxmlformats.org/officeDocument/2006/relationships/hyperlink" Target="fdsup://factset/Doc%20Viewer%20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TargetMode="External"/><Relationship Id="rId81" Type="http://schemas.openxmlformats.org/officeDocument/2006/relationships/hyperlink" Target="fdsup://factset/Doc%20Viewer%20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TargetMode="External"/><Relationship Id="rId135" Type="http://schemas.openxmlformats.org/officeDocument/2006/relationships/hyperlink" Target="fdsup://factset/Doc%20Viewer%20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TargetMode="External"/><Relationship Id="rId156" Type="http://schemas.openxmlformats.org/officeDocument/2006/relationships/hyperlink" Target="fdsup://factset/Doc%20Viewer%20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TargetMode="External"/><Relationship Id="rId177" Type="http://schemas.openxmlformats.org/officeDocument/2006/relationships/hyperlink" Target="fdsup://factset/Doc%20Viewer%20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TargetMode="External"/><Relationship Id="rId198" Type="http://schemas.openxmlformats.org/officeDocument/2006/relationships/hyperlink" Target="fdsup://factset/Doc%20Viewer%20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TargetMode="External"/><Relationship Id="rId321" Type="http://schemas.openxmlformats.org/officeDocument/2006/relationships/hyperlink" Target="fdsup://factset/Doc%20Viewer%20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TargetMode="External"/><Relationship Id="rId342" Type="http://schemas.openxmlformats.org/officeDocument/2006/relationships/hyperlink" Target="fdsup://factset/Doc%20Viewer%20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TargetMode="External"/><Relationship Id="rId202" Type="http://schemas.openxmlformats.org/officeDocument/2006/relationships/hyperlink" Target="fdsup://factset/Doc%20Viewer%20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TargetMode="External"/><Relationship Id="rId223" Type="http://schemas.openxmlformats.org/officeDocument/2006/relationships/hyperlink" Target="fdsup://factset/Doc%20Viewer%20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TargetMode="External"/><Relationship Id="rId244" Type="http://schemas.openxmlformats.org/officeDocument/2006/relationships/hyperlink" Target="fdsup://factset/Doc%20Viewer%20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TargetMode="External"/><Relationship Id="rId18" Type="http://schemas.openxmlformats.org/officeDocument/2006/relationships/hyperlink" Target="fdsup://factset/Doc%20Viewer%20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TargetMode="External"/><Relationship Id="rId39" Type="http://schemas.openxmlformats.org/officeDocument/2006/relationships/hyperlink" Target="fdsup://factset/Doc%20Viewer%20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TargetMode="External"/><Relationship Id="rId265" Type="http://schemas.openxmlformats.org/officeDocument/2006/relationships/hyperlink" Target="fdsup://factset/Doc%20Viewer%20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TargetMode="External"/><Relationship Id="rId286" Type="http://schemas.openxmlformats.org/officeDocument/2006/relationships/hyperlink" Target="fdsup://factset/Doc%20Viewer%20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TargetMode="External"/><Relationship Id="rId50" Type="http://schemas.openxmlformats.org/officeDocument/2006/relationships/hyperlink" Target="fdsup://factset/Doc%20Viewer%20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TargetMode="External"/><Relationship Id="rId104" Type="http://schemas.openxmlformats.org/officeDocument/2006/relationships/hyperlink" Target="fdsup://factset/Doc%20Viewer%20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TargetMode="External"/><Relationship Id="rId125" Type="http://schemas.openxmlformats.org/officeDocument/2006/relationships/hyperlink" Target="fdsup://factset/Doc%20Viewer%20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TargetMode="External"/><Relationship Id="rId146" Type="http://schemas.openxmlformats.org/officeDocument/2006/relationships/hyperlink" Target="fdsup://factset/Doc%20Viewer%20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TargetMode="External"/><Relationship Id="rId167" Type="http://schemas.openxmlformats.org/officeDocument/2006/relationships/hyperlink" Target="fdsup://factset/Doc%20Viewer%20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TargetMode="External"/><Relationship Id="rId188" Type="http://schemas.openxmlformats.org/officeDocument/2006/relationships/hyperlink" Target="fdsup://factset/Doc%20Viewer%20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TargetMode="External"/><Relationship Id="rId311" Type="http://schemas.openxmlformats.org/officeDocument/2006/relationships/hyperlink" Target="fdsup://factset/Doc%20Viewer%20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TargetMode="External"/><Relationship Id="rId332" Type="http://schemas.openxmlformats.org/officeDocument/2006/relationships/hyperlink" Target="fdsup://factset/Doc%20Viewer%20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TargetMode="External"/><Relationship Id="rId71" Type="http://schemas.openxmlformats.org/officeDocument/2006/relationships/hyperlink" Target="fdsup://factset/Doc%20Viewer%20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TargetMode="External"/><Relationship Id="rId92" Type="http://schemas.openxmlformats.org/officeDocument/2006/relationships/hyperlink" Target="fdsup://factset/Doc%20Viewer%20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TargetMode="External"/><Relationship Id="rId213" Type="http://schemas.openxmlformats.org/officeDocument/2006/relationships/hyperlink" Target="fdsup://factset/Doc%20Viewer%20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TargetMode="External"/><Relationship Id="rId234" Type="http://schemas.openxmlformats.org/officeDocument/2006/relationships/hyperlink" Target="fdsup://factset/Doc%20Viewer%20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TargetMode="External"/><Relationship Id="rId2" Type="http://schemas.openxmlformats.org/officeDocument/2006/relationships/hyperlink" Target="fdsup://factset/Doc%20Viewer%20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TargetMode="External"/><Relationship Id="rId29" Type="http://schemas.openxmlformats.org/officeDocument/2006/relationships/hyperlink" Target="fdsup://factset/Doc%20Viewer%20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TargetMode="External"/><Relationship Id="rId255" Type="http://schemas.openxmlformats.org/officeDocument/2006/relationships/hyperlink" Target="fdsup://factset/Doc%20Viewer%20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TargetMode="External"/><Relationship Id="rId276" Type="http://schemas.openxmlformats.org/officeDocument/2006/relationships/hyperlink" Target="fdsup://factset/Doc%20Viewer%20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TargetMode="External"/><Relationship Id="rId297" Type="http://schemas.openxmlformats.org/officeDocument/2006/relationships/hyperlink" Target="fdsup://factset/Doc%20Viewer%20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TargetMode="External"/><Relationship Id="rId40" Type="http://schemas.openxmlformats.org/officeDocument/2006/relationships/hyperlink" Target="fdsup://factset/Doc%20Viewer%20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TargetMode="External"/><Relationship Id="rId115" Type="http://schemas.openxmlformats.org/officeDocument/2006/relationships/hyperlink" Target="fdsup://factset/Doc%20Viewer%20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TargetMode="External"/><Relationship Id="rId136" Type="http://schemas.openxmlformats.org/officeDocument/2006/relationships/hyperlink" Target="fdsup://factset/Doc%20Viewer%20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TargetMode="External"/><Relationship Id="rId157" Type="http://schemas.openxmlformats.org/officeDocument/2006/relationships/hyperlink" Target="fdsup://factset/Doc%20Viewer%20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TargetMode="External"/><Relationship Id="rId178" Type="http://schemas.openxmlformats.org/officeDocument/2006/relationships/hyperlink" Target="fdsup://factset/Doc%20Viewer%20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TargetMode="External"/><Relationship Id="rId301" Type="http://schemas.openxmlformats.org/officeDocument/2006/relationships/hyperlink" Target="fdsup://factset/Doc%20Viewer%20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TargetMode="External"/><Relationship Id="rId322" Type="http://schemas.openxmlformats.org/officeDocument/2006/relationships/hyperlink" Target="fdsup://factset/Doc%20Viewer%20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TargetMode="External"/><Relationship Id="rId343" Type="http://schemas.openxmlformats.org/officeDocument/2006/relationships/hyperlink" Target="fdsup://factset/Doc%20Viewer%20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TargetMode="External"/><Relationship Id="rId61" Type="http://schemas.openxmlformats.org/officeDocument/2006/relationships/hyperlink" Target="fdsup://factset/Doc%20Viewer%20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TargetMode="External"/><Relationship Id="rId82" Type="http://schemas.openxmlformats.org/officeDocument/2006/relationships/hyperlink" Target="fdsup://factset/Doc%20Viewer%20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TargetMode="External"/><Relationship Id="rId199" Type="http://schemas.openxmlformats.org/officeDocument/2006/relationships/hyperlink" Target="fdsup://factset/Doc%20Viewer%20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TargetMode="External"/><Relationship Id="rId203" Type="http://schemas.openxmlformats.org/officeDocument/2006/relationships/hyperlink" Target="fdsup://factset/Doc%20Viewer%20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TargetMode="External"/><Relationship Id="rId19" Type="http://schemas.openxmlformats.org/officeDocument/2006/relationships/hyperlink" Target="fdsup://factset/Doc%20Viewer%20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TargetMode="External"/><Relationship Id="rId224" Type="http://schemas.openxmlformats.org/officeDocument/2006/relationships/hyperlink" Target="fdsup://factset/Doc%20Viewer%20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TargetMode="External"/><Relationship Id="rId245" Type="http://schemas.openxmlformats.org/officeDocument/2006/relationships/hyperlink" Target="fdsup://factset/Doc%20Viewer%20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TargetMode="External"/><Relationship Id="rId266" Type="http://schemas.openxmlformats.org/officeDocument/2006/relationships/hyperlink" Target="fdsup://factset/Doc%20Viewer%20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TargetMode="External"/><Relationship Id="rId287" Type="http://schemas.openxmlformats.org/officeDocument/2006/relationships/hyperlink" Target="fdsup://factset/Doc%20Viewer%20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TargetMode="External"/><Relationship Id="rId30" Type="http://schemas.openxmlformats.org/officeDocument/2006/relationships/hyperlink" Target="fdsup://factset/Doc%20Viewer%20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TargetMode="External"/><Relationship Id="rId105" Type="http://schemas.openxmlformats.org/officeDocument/2006/relationships/hyperlink" Target="fdsup://factset/Doc%20Viewer%20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TargetMode="External"/><Relationship Id="rId126" Type="http://schemas.openxmlformats.org/officeDocument/2006/relationships/hyperlink" Target="fdsup://factset/Doc%20Viewer%20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TargetMode="External"/><Relationship Id="rId147" Type="http://schemas.openxmlformats.org/officeDocument/2006/relationships/hyperlink" Target="fdsup://factset/Doc%20Viewer%20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TargetMode="External"/><Relationship Id="rId168" Type="http://schemas.openxmlformats.org/officeDocument/2006/relationships/hyperlink" Target="fdsup://factset/Doc%20Viewer%20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TargetMode="External"/><Relationship Id="rId312" Type="http://schemas.openxmlformats.org/officeDocument/2006/relationships/hyperlink" Target="fdsup://factset/Doc%20Viewer%20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TargetMode="External"/><Relationship Id="rId333" Type="http://schemas.openxmlformats.org/officeDocument/2006/relationships/hyperlink" Target="fdsup://factset/Doc%20Viewer%20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TargetMode="External"/><Relationship Id="rId51" Type="http://schemas.openxmlformats.org/officeDocument/2006/relationships/hyperlink" Target="fdsup://factset/Doc%20Viewer%20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TargetMode="External"/><Relationship Id="rId72" Type="http://schemas.openxmlformats.org/officeDocument/2006/relationships/hyperlink" Target="fdsup://factset/Doc%20Viewer%20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TargetMode="External"/><Relationship Id="rId93" Type="http://schemas.openxmlformats.org/officeDocument/2006/relationships/hyperlink" Target="fdsup://factset/Doc%20Viewer%20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TargetMode="External"/><Relationship Id="rId189" Type="http://schemas.openxmlformats.org/officeDocument/2006/relationships/hyperlink" Target="fdsup://factset/Doc%20Viewer%20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TargetMode="External"/><Relationship Id="rId3" Type="http://schemas.openxmlformats.org/officeDocument/2006/relationships/hyperlink" Target="fdsup://factset/Doc%20Viewer%20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TargetMode="External"/><Relationship Id="rId214" Type="http://schemas.openxmlformats.org/officeDocument/2006/relationships/hyperlink" Target="fdsup://factset/Doc%20Viewer%20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TargetMode="External"/><Relationship Id="rId235" Type="http://schemas.openxmlformats.org/officeDocument/2006/relationships/hyperlink" Target="fdsup://factset/Doc%20Viewer%20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TargetMode="External"/><Relationship Id="rId256" Type="http://schemas.openxmlformats.org/officeDocument/2006/relationships/hyperlink" Target="fdsup://factset/Doc%20Viewer%20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TargetMode="External"/><Relationship Id="rId277" Type="http://schemas.openxmlformats.org/officeDocument/2006/relationships/hyperlink" Target="fdsup://factset/Doc%20Viewer%20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TargetMode="External"/><Relationship Id="rId298" Type="http://schemas.openxmlformats.org/officeDocument/2006/relationships/hyperlink" Target="fdsup://factset/Doc%20Viewer%20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1782-985A-4F6E-8405-30EA8D9C5EDB}">
  <dimension ref="A1:B1"/>
  <sheetViews>
    <sheetView workbookViewId="0"/>
  </sheetViews>
  <sheetFormatPr defaultRowHeight="14.4" x14ac:dyDescent="0.3"/>
  <sheetData>
    <row r="1" spans="1:2" x14ac:dyDescent="0.3">
      <c r="B1" t="s">
        <v>160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4BFC-A7CD-4D1E-875D-83F0626367C5}">
  <dimension ref="A2:AD63"/>
  <sheetViews>
    <sheetView showGridLines="0" tabSelected="1" topLeftCell="A31" zoomScale="70" zoomScaleNormal="70" workbookViewId="0">
      <selection activeCell="M9" sqref="M9"/>
    </sheetView>
  </sheetViews>
  <sheetFormatPr defaultColWidth="9.6640625" defaultRowHeight="14.4" outlineLevelRow="1" outlineLevelCol="1" x14ac:dyDescent="0.3"/>
  <cols>
    <col min="1" max="1" width="3.6640625" customWidth="1"/>
    <col min="3" max="3" width="8.44140625" customWidth="1"/>
    <col min="5" max="10" width="9.6640625" customWidth="1" outlineLevel="1"/>
    <col min="11" max="12" width="9.6640625" customWidth="1"/>
    <col min="13" max="13" width="9.6640625" style="60" customWidth="1"/>
    <col min="14" max="14" width="11.21875" style="60" customWidth="1"/>
    <col min="15" max="18" width="9.6640625" customWidth="1"/>
    <col min="22" max="26" width="10.44140625" bestFit="1" customWidth="1"/>
    <col min="27" max="27" width="12" bestFit="1" customWidth="1"/>
    <col min="30" max="30" width="10.33203125" bestFit="1" customWidth="1"/>
  </cols>
  <sheetData>
    <row r="2" spans="1:21" s="45" customFormat="1" ht="21" x14ac:dyDescent="0.4">
      <c r="B2" s="46" t="s">
        <v>135</v>
      </c>
    </row>
    <row r="4" spans="1:21" x14ac:dyDescent="0.3">
      <c r="A4" t="s">
        <v>138</v>
      </c>
      <c r="B4" t="s">
        <v>136</v>
      </c>
      <c r="C4" s="49" t="s">
        <v>143</v>
      </c>
      <c r="E4" t="s">
        <v>167</v>
      </c>
      <c r="G4" s="119">
        <f>N63</f>
        <v>138.45682866036091</v>
      </c>
      <c r="M4" s="84"/>
      <c r="R4" s="85"/>
    </row>
    <row r="5" spans="1:21" x14ac:dyDescent="0.3">
      <c r="B5" t="s">
        <v>137</v>
      </c>
      <c r="C5" s="50">
        <v>44766</v>
      </c>
      <c r="E5" t="s">
        <v>170</v>
      </c>
      <c r="G5" s="119">
        <v>153.52000000000001</v>
      </c>
      <c r="I5" t="s">
        <v>183</v>
      </c>
      <c r="K5" s="120">
        <f>G4/G5-1</f>
        <v>-9.8118625193063469E-2</v>
      </c>
      <c r="M5" s="84"/>
    </row>
    <row r="7" spans="1:21" x14ac:dyDescent="0.3">
      <c r="A7" t="s">
        <v>138</v>
      </c>
      <c r="B7" s="48" t="s">
        <v>139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61"/>
      <c r="N7" s="61"/>
    </row>
    <row r="8" spans="1:21" s="1" customFormat="1" x14ac:dyDescent="0.3">
      <c r="B8" s="69" t="s">
        <v>159</v>
      </c>
      <c r="C8"/>
      <c r="D8"/>
      <c r="S8"/>
      <c r="T8"/>
      <c r="U8"/>
    </row>
    <row r="9" spans="1:21" s="1" customFormat="1" x14ac:dyDescent="0.3">
      <c r="B9" t="s">
        <v>157</v>
      </c>
      <c r="C9"/>
      <c r="D9" s="70">
        <f>WACC!D22</f>
        <v>7.8698734455493427E-2</v>
      </c>
      <c r="E9"/>
    </row>
    <row r="10" spans="1:21" s="1" customFormat="1" x14ac:dyDescent="0.3">
      <c r="B10" t="s">
        <v>158</v>
      </c>
      <c r="C10"/>
      <c r="D10" s="70">
        <v>0.03</v>
      </c>
      <c r="E10"/>
    </row>
    <row r="11" spans="1:21" s="1" customFormat="1" outlineLevel="1" x14ac:dyDescent="0.3">
      <c r="B11"/>
      <c r="C11"/>
      <c r="J11" s="1">
        <v>1</v>
      </c>
      <c r="K11" s="1">
        <f>J11+1</f>
        <v>2</v>
      </c>
      <c r="L11" s="1">
        <f t="shared" ref="L11:N11" si="0">K11+1</f>
        <v>3</v>
      </c>
      <c r="M11" s="1">
        <f t="shared" si="0"/>
        <v>4</v>
      </c>
      <c r="N11" s="1">
        <f t="shared" si="0"/>
        <v>5</v>
      </c>
    </row>
    <row r="12" spans="1:21" outlineLevel="1" x14ac:dyDescent="0.3">
      <c r="A12" t="s">
        <v>138</v>
      </c>
      <c r="B12" s="48" t="s">
        <v>140</v>
      </c>
      <c r="C12" s="47"/>
      <c r="D12" s="47"/>
      <c r="E12" s="48">
        <v>2017</v>
      </c>
      <c r="F12" s="48">
        <f>E12+1</f>
        <v>2018</v>
      </c>
      <c r="G12" s="48">
        <f>F12+1</f>
        <v>2019</v>
      </c>
      <c r="H12" s="48">
        <f>G12+1</f>
        <v>2020</v>
      </c>
      <c r="I12" s="90">
        <f>H12+1</f>
        <v>2021</v>
      </c>
      <c r="J12" s="62">
        <f>I12+1</f>
        <v>2022</v>
      </c>
      <c r="K12" s="48">
        <f>J12+1</f>
        <v>2023</v>
      </c>
      <c r="L12" s="48">
        <f>K12+1</f>
        <v>2024</v>
      </c>
      <c r="M12" s="48">
        <f>L12+1</f>
        <v>2025</v>
      </c>
      <c r="N12" s="48">
        <f>M12+1</f>
        <v>2026</v>
      </c>
    </row>
    <row r="13" spans="1:21" s="51" customFormat="1" outlineLevel="1" x14ac:dyDescent="0.3">
      <c r="B13" s="51" t="s">
        <v>144</v>
      </c>
      <c r="E13" s="58">
        <f>IS!F5</f>
        <v>177866</v>
      </c>
      <c r="F13" s="58">
        <f>IS!G5</f>
        <v>232887</v>
      </c>
      <c r="G13" s="58">
        <f>IS!H5</f>
        <v>280522</v>
      </c>
      <c r="H13" s="58">
        <f>IS!I5</f>
        <v>386064</v>
      </c>
      <c r="I13" s="91">
        <f>IS!J5</f>
        <v>469822</v>
      </c>
      <c r="J13" s="63">
        <f>IS!K5</f>
        <v>525188</v>
      </c>
      <c r="K13" s="58">
        <f>IS!L5</f>
        <v>613833</v>
      </c>
      <c r="L13" s="58">
        <f>IS!M5</f>
        <v>709187</v>
      </c>
      <c r="M13" s="58">
        <f>IS!N5</f>
        <v>794564</v>
      </c>
      <c r="N13" s="58">
        <f>IS!O5</f>
        <v>884891</v>
      </c>
    </row>
    <row r="14" spans="1:21" s="51" customFormat="1" outlineLevel="1" x14ac:dyDescent="0.3">
      <c r="B14" s="55" t="s">
        <v>145</v>
      </c>
      <c r="E14" s="54"/>
      <c r="F14" s="54">
        <f>F13/E13-1</f>
        <v>0.3093396152159491</v>
      </c>
      <c r="G14" s="54">
        <f t="shared" ref="G14:I14" si="1">G13/F13-1</f>
        <v>0.20454125820676983</v>
      </c>
      <c r="H14" s="54">
        <f t="shared" si="1"/>
        <v>0.37623430604373276</v>
      </c>
      <c r="I14" s="92">
        <f t="shared" si="1"/>
        <v>0.21695366571345676</v>
      </c>
      <c r="J14" s="64">
        <f t="shared" ref="J14" si="2">J13/I13-1</f>
        <v>0.11784463051964367</v>
      </c>
      <c r="K14" s="54">
        <f t="shared" ref="K14" si="3">K13/J13-1</f>
        <v>0.16878717716322544</v>
      </c>
      <c r="L14" s="54">
        <f t="shared" ref="L14" si="4">L13/K13-1</f>
        <v>0.15534192524676915</v>
      </c>
      <c r="M14" s="54">
        <f t="shared" ref="M14" si="5">M13/L13-1</f>
        <v>0.12038714753654545</v>
      </c>
      <c r="N14" s="54">
        <f t="shared" ref="N14" si="6">N13/M13-1</f>
        <v>0.11368121384809782</v>
      </c>
    </row>
    <row r="15" spans="1:21" s="51" customFormat="1" outlineLevel="1" x14ac:dyDescent="0.3">
      <c r="B15" s="52"/>
      <c r="I15" s="93"/>
      <c r="J15" s="65"/>
    </row>
    <row r="16" spans="1:21" s="51" customFormat="1" outlineLevel="1" x14ac:dyDescent="0.3">
      <c r="B16" s="51" t="s">
        <v>146</v>
      </c>
      <c r="E16" s="58">
        <f>IS!F19</f>
        <v>4106</v>
      </c>
      <c r="F16" s="58">
        <f>IS!G19</f>
        <v>12421</v>
      </c>
      <c r="G16" s="58">
        <f>IS!H19</f>
        <v>14541</v>
      </c>
      <c r="H16" s="58">
        <f>IS!I19</f>
        <v>22899</v>
      </c>
      <c r="I16" s="91">
        <f>IS!J19</f>
        <v>24879</v>
      </c>
      <c r="J16" s="63">
        <f>IS!K19</f>
        <v>18689.099999999999</v>
      </c>
      <c r="K16" s="58">
        <f>IS!L19</f>
        <v>35250.699999999997</v>
      </c>
      <c r="L16" s="58">
        <f>IS!M19</f>
        <v>58460.6</v>
      </c>
      <c r="M16" s="58">
        <f>IS!N19</f>
        <v>76631.100000000006</v>
      </c>
      <c r="N16" s="58">
        <f>IS!O19</f>
        <v>104379</v>
      </c>
    </row>
    <row r="17" spans="1:14" s="51" customFormat="1" outlineLevel="1" x14ac:dyDescent="0.3">
      <c r="B17" s="55" t="s">
        <v>147</v>
      </c>
      <c r="E17" s="54">
        <f>E16/E13</f>
        <v>2.3084794170892695E-2</v>
      </c>
      <c r="F17" s="54">
        <f t="shared" ref="F17:N17" si="7">F16/F13</f>
        <v>5.3334879147397665E-2</v>
      </c>
      <c r="G17" s="54">
        <f t="shared" si="7"/>
        <v>5.1835506662579051E-2</v>
      </c>
      <c r="H17" s="54">
        <f t="shared" si="7"/>
        <v>5.9313999751336569E-2</v>
      </c>
      <c r="I17" s="92">
        <f t="shared" si="7"/>
        <v>5.2954097509269465E-2</v>
      </c>
      <c r="J17" s="64">
        <f t="shared" si="7"/>
        <v>3.5585542700899482E-2</v>
      </c>
      <c r="K17" s="54">
        <f t="shared" si="7"/>
        <v>5.7427182963444449E-2</v>
      </c>
      <c r="L17" s="54">
        <f t="shared" si="7"/>
        <v>8.2433265133173617E-2</v>
      </c>
      <c r="M17" s="54">
        <f t="shared" si="7"/>
        <v>9.6444213430258621E-2</v>
      </c>
      <c r="N17" s="54">
        <f t="shared" si="7"/>
        <v>0.11795690090643933</v>
      </c>
    </row>
    <row r="18" spans="1:14" s="51" customFormat="1" outlineLevel="1" x14ac:dyDescent="0.3">
      <c r="I18" s="93"/>
      <c r="J18" s="65"/>
    </row>
    <row r="19" spans="1:14" s="51" customFormat="1" outlineLevel="1" x14ac:dyDescent="0.3">
      <c r="B19" s="51" t="s">
        <v>148</v>
      </c>
      <c r="E19" s="58">
        <f>IS!F27</f>
        <v>770</v>
      </c>
      <c r="F19" s="58">
        <f>IS!G27</f>
        <v>1196</v>
      </c>
      <c r="G19" s="58">
        <f>IS!H27</f>
        <v>2373</v>
      </c>
      <c r="H19" s="58">
        <f>IS!I27</f>
        <v>2863</v>
      </c>
      <c r="I19" s="91">
        <f>IS!J27</f>
        <v>4791</v>
      </c>
      <c r="J19" s="63">
        <f>IS!K27</f>
        <v>1196.68</v>
      </c>
      <c r="K19" s="58">
        <f>IS!L27</f>
        <v>5660.19</v>
      </c>
      <c r="L19" s="58">
        <f>IS!M27</f>
        <v>9464.7099999999991</v>
      </c>
      <c r="M19" s="58">
        <f>IS!N27</f>
        <v>9573.7800000000007</v>
      </c>
      <c r="N19" s="58">
        <f>IS!O27</f>
        <v>12895.6</v>
      </c>
    </row>
    <row r="20" spans="1:14" s="51" customFormat="1" outlineLevel="1" x14ac:dyDescent="0.3">
      <c r="B20" s="55" t="s">
        <v>149</v>
      </c>
      <c r="E20" s="54">
        <f>E19/E16</f>
        <v>0.18753044325377496</v>
      </c>
      <c r="F20" s="54">
        <f t="shared" ref="F20:N20" si="8">F19/F16</f>
        <v>9.6288543595523704E-2</v>
      </c>
      <c r="G20" s="54">
        <f t="shared" si="8"/>
        <v>0.16319372807922428</v>
      </c>
      <c r="H20" s="54">
        <f t="shared" si="8"/>
        <v>0.12502729376828683</v>
      </c>
      <c r="I20" s="92">
        <f t="shared" si="8"/>
        <v>0.1925720487157844</v>
      </c>
      <c r="J20" s="64">
        <f t="shared" si="8"/>
        <v>6.4030905715095968E-2</v>
      </c>
      <c r="K20" s="54">
        <f t="shared" si="8"/>
        <v>0.16056957734172655</v>
      </c>
      <c r="L20" s="54">
        <f t="shared" si="8"/>
        <v>0.16189895416742214</v>
      </c>
      <c r="M20" s="54">
        <f t="shared" si="8"/>
        <v>0.12493334951475314</v>
      </c>
      <c r="N20" s="54">
        <f t="shared" si="8"/>
        <v>0.12354592398854176</v>
      </c>
    </row>
    <row r="21" spans="1:14" s="51" customFormat="1" outlineLevel="1" x14ac:dyDescent="0.3">
      <c r="I21" s="93"/>
      <c r="J21" s="65"/>
    </row>
    <row r="22" spans="1:14" outlineLevel="1" x14ac:dyDescent="0.3">
      <c r="A22" t="s">
        <v>138</v>
      </c>
      <c r="B22" s="48" t="s">
        <v>141</v>
      </c>
      <c r="C22" s="47"/>
      <c r="D22" s="47"/>
      <c r="E22" s="48">
        <v>2017</v>
      </c>
      <c r="F22" s="48">
        <f t="shared" ref="F22:N22" si="9">E22+1</f>
        <v>2018</v>
      </c>
      <c r="G22" s="48">
        <f t="shared" si="9"/>
        <v>2019</v>
      </c>
      <c r="H22" s="48">
        <f t="shared" si="9"/>
        <v>2020</v>
      </c>
      <c r="I22" s="90">
        <f t="shared" si="9"/>
        <v>2021</v>
      </c>
      <c r="J22" s="62">
        <f t="shared" si="9"/>
        <v>2022</v>
      </c>
      <c r="K22" s="48">
        <f t="shared" si="9"/>
        <v>2023</v>
      </c>
      <c r="L22" s="48">
        <f t="shared" si="9"/>
        <v>2024</v>
      </c>
      <c r="M22" s="48">
        <f t="shared" si="9"/>
        <v>2025</v>
      </c>
      <c r="N22" s="48">
        <f t="shared" si="9"/>
        <v>2026</v>
      </c>
    </row>
    <row r="23" spans="1:14" s="51" customFormat="1" outlineLevel="1" x14ac:dyDescent="0.3">
      <c r="B23" s="51" t="s">
        <v>150</v>
      </c>
      <c r="E23" s="58">
        <f>CFS!G13</f>
        <v>11478</v>
      </c>
      <c r="F23" s="58">
        <f>CFS!H13</f>
        <v>15341</v>
      </c>
      <c r="G23" s="58">
        <f>CFS!I13</f>
        <v>21789</v>
      </c>
      <c r="H23" s="58">
        <f>CFS!J13</f>
        <v>25251</v>
      </c>
      <c r="I23" s="91">
        <f>CFS!K13</f>
        <v>34296</v>
      </c>
      <c r="J23" s="79">
        <v>38716.438000000002</v>
      </c>
      <c r="K23" s="79">
        <v>44728.72</v>
      </c>
      <c r="L23" s="79">
        <v>52136.97</v>
      </c>
      <c r="M23" s="79">
        <v>55507.54</v>
      </c>
      <c r="N23" s="79">
        <v>58234.55</v>
      </c>
    </row>
    <row r="24" spans="1:14" s="51" customFormat="1" outlineLevel="1" x14ac:dyDescent="0.3">
      <c r="B24" s="55" t="s">
        <v>147</v>
      </c>
      <c r="E24" s="54">
        <f>E23/E13</f>
        <v>6.4531726130907532E-2</v>
      </c>
      <c r="F24" s="54">
        <f t="shared" ref="F24:I24" si="10">F23/F13</f>
        <v>6.5873148780309768E-2</v>
      </c>
      <c r="G24" s="54">
        <f t="shared" si="10"/>
        <v>7.7673052380918428E-2</v>
      </c>
      <c r="H24" s="54">
        <f t="shared" si="10"/>
        <v>6.5406253885366153E-2</v>
      </c>
      <c r="I24" s="92">
        <f t="shared" si="10"/>
        <v>7.2997858763531723E-2</v>
      </c>
      <c r="J24" s="64">
        <f t="shared" ref="J24" si="11">J23/J13</f>
        <v>7.3719197696824765E-2</v>
      </c>
      <c r="K24" s="54">
        <f t="shared" ref="K24" si="12">K23/K13</f>
        <v>7.2867897294541031E-2</v>
      </c>
      <c r="L24" s="54">
        <f t="shared" ref="L24" si="13">L23/L13</f>
        <v>7.3516533721007291E-2</v>
      </c>
      <c r="M24" s="54">
        <f t="shared" ref="M24" si="14">M23/M13</f>
        <v>6.9859117704804144E-2</v>
      </c>
      <c r="N24" s="54">
        <f t="shared" ref="N24" si="15">N23/N13</f>
        <v>6.5809856807222594E-2</v>
      </c>
    </row>
    <row r="25" spans="1:14" s="51" customFormat="1" outlineLevel="1" x14ac:dyDescent="0.3">
      <c r="E25" s="53"/>
      <c r="F25" s="53"/>
      <c r="G25" s="53"/>
      <c r="H25" s="53"/>
      <c r="I25" s="94"/>
      <c r="J25" s="66"/>
      <c r="K25" s="53"/>
      <c r="L25" s="53"/>
      <c r="M25" s="53"/>
      <c r="N25" s="53"/>
    </row>
    <row r="26" spans="1:14" s="51" customFormat="1" outlineLevel="1" x14ac:dyDescent="0.3">
      <c r="B26" s="51" t="s">
        <v>151</v>
      </c>
      <c r="E26" s="58">
        <f>-CFS!G32</f>
        <v>11955</v>
      </c>
      <c r="F26" s="58">
        <f>-CFS!H32</f>
        <v>13427</v>
      </c>
      <c r="G26" s="58">
        <f>-CFS!I32</f>
        <v>16861</v>
      </c>
      <c r="H26" s="58">
        <f>-CFS!J32</f>
        <v>40140</v>
      </c>
      <c r="I26" s="91">
        <f>-CFS!K32</f>
        <v>61053</v>
      </c>
      <c r="J26" s="79">
        <v>61050.722999999998</v>
      </c>
      <c r="K26" s="79">
        <v>62598.887000000002</v>
      </c>
      <c r="L26" s="79">
        <v>64481.453000000001</v>
      </c>
      <c r="M26" s="79">
        <v>69493.41</v>
      </c>
      <c r="N26" s="79">
        <v>65697</v>
      </c>
    </row>
    <row r="27" spans="1:14" s="51" customFormat="1" outlineLevel="1" x14ac:dyDescent="0.3">
      <c r="B27" s="55" t="s">
        <v>147</v>
      </c>
      <c r="E27" s="54">
        <f>E26/E13</f>
        <v>6.7213520290555814E-2</v>
      </c>
      <c r="F27" s="54">
        <f t="shared" ref="F27:I27" si="16">F26/F13</f>
        <v>5.7654570671613274E-2</v>
      </c>
      <c r="G27" s="54">
        <f t="shared" si="16"/>
        <v>6.0105802753438235E-2</v>
      </c>
      <c r="H27" s="54">
        <f t="shared" si="16"/>
        <v>0.10397239835882134</v>
      </c>
      <c r="I27" s="92">
        <f t="shared" si="16"/>
        <v>0.12994921480901278</v>
      </c>
      <c r="J27" s="64">
        <f t="shared" ref="J27" si="17">J26/J13</f>
        <v>0.1162454644812905</v>
      </c>
      <c r="K27" s="54">
        <f t="shared" ref="K27" si="18">K26/K13</f>
        <v>0.10198032200940647</v>
      </c>
      <c r="L27" s="54">
        <f t="shared" ref="L27" si="19">L26/L13</f>
        <v>9.0923061195425189E-2</v>
      </c>
      <c r="M27" s="54">
        <f t="shared" ref="M27" si="20">M26/M13</f>
        <v>8.7461060405455066E-2</v>
      </c>
      <c r="N27" s="54">
        <f t="shared" ref="N27" si="21">N26/N13</f>
        <v>7.4243042363409728E-2</v>
      </c>
    </row>
    <row r="28" spans="1:14" s="51" customFormat="1" outlineLevel="1" x14ac:dyDescent="0.3">
      <c r="E28" s="53"/>
      <c r="F28" s="53"/>
      <c r="G28" s="53"/>
      <c r="H28" s="53"/>
      <c r="I28" s="94"/>
      <c r="J28" s="66"/>
      <c r="K28" s="53"/>
      <c r="L28" s="53"/>
      <c r="M28" s="53"/>
      <c r="N28" s="53"/>
    </row>
    <row r="29" spans="1:14" s="51" customFormat="1" outlineLevel="1" x14ac:dyDescent="0.3">
      <c r="B29" s="51" t="s">
        <v>152</v>
      </c>
      <c r="E29" s="68">
        <f>CFS!G22</f>
        <v>-173</v>
      </c>
      <c r="F29" s="68">
        <f>CFS!H22</f>
        <v>-1043</v>
      </c>
      <c r="G29" s="68">
        <f>CFS!I22</f>
        <v>-2438</v>
      </c>
      <c r="H29" s="68">
        <f>CFS!J22</f>
        <v>13481</v>
      </c>
      <c r="I29" s="95">
        <f>CFS!K22</f>
        <v>-19611</v>
      </c>
      <c r="J29" s="66"/>
      <c r="K29" s="53"/>
      <c r="L29" s="53"/>
      <c r="M29" s="53"/>
      <c r="N29" s="53"/>
    </row>
    <row r="30" spans="1:14" s="51" customFormat="1" outlineLevel="1" x14ac:dyDescent="0.3">
      <c r="B30" s="55" t="s">
        <v>147</v>
      </c>
      <c r="E30" s="87">
        <f>E29/E13</f>
        <v>-9.7264232624560065E-4</v>
      </c>
      <c r="F30" s="87">
        <f t="shared" ref="F30:I30" si="22">F29/F13</f>
        <v>-4.4785668586052466E-3</v>
      </c>
      <c r="G30" s="87">
        <f t="shared" si="22"/>
        <v>-8.6909404609977117E-3</v>
      </c>
      <c r="H30" s="87">
        <f t="shared" si="22"/>
        <v>3.4919080774172155E-2</v>
      </c>
      <c r="I30" s="100">
        <f t="shared" si="22"/>
        <v>-4.1741340337404377E-2</v>
      </c>
      <c r="J30" s="64"/>
      <c r="K30" s="54"/>
      <c r="L30" s="54"/>
      <c r="M30" s="54"/>
      <c r="N30" s="54"/>
    </row>
    <row r="31" spans="1:14" x14ac:dyDescent="0.3">
      <c r="I31" s="96"/>
      <c r="J31" s="60">
        <v>1</v>
      </c>
      <c r="K31">
        <f>J31+1</f>
        <v>2</v>
      </c>
      <c r="L31">
        <f t="shared" ref="L31:N31" si="23">K31+1</f>
        <v>3</v>
      </c>
      <c r="M31">
        <f t="shared" si="23"/>
        <v>4</v>
      </c>
      <c r="N31">
        <f t="shared" si="23"/>
        <v>5</v>
      </c>
    </row>
    <row r="32" spans="1:14" x14ac:dyDescent="0.3">
      <c r="A32" t="s">
        <v>138</v>
      </c>
      <c r="B32" s="48" t="s">
        <v>142</v>
      </c>
      <c r="C32" s="47"/>
      <c r="D32" s="47"/>
      <c r="E32" s="48">
        <f t="shared" ref="E32:N32" si="24">E22</f>
        <v>2017</v>
      </c>
      <c r="F32" s="48">
        <f t="shared" si="24"/>
        <v>2018</v>
      </c>
      <c r="G32" s="48">
        <f t="shared" si="24"/>
        <v>2019</v>
      </c>
      <c r="H32" s="48">
        <f t="shared" si="24"/>
        <v>2020</v>
      </c>
      <c r="I32" s="90">
        <f t="shared" si="24"/>
        <v>2021</v>
      </c>
      <c r="J32" s="62">
        <f t="shared" si="24"/>
        <v>2022</v>
      </c>
      <c r="K32" s="48">
        <f t="shared" si="24"/>
        <v>2023</v>
      </c>
      <c r="L32" s="48">
        <f t="shared" si="24"/>
        <v>2024</v>
      </c>
      <c r="M32" s="48">
        <f t="shared" si="24"/>
        <v>2025</v>
      </c>
      <c r="N32" s="48">
        <f t="shared" si="24"/>
        <v>2026</v>
      </c>
    </row>
    <row r="33" spans="2:30" x14ac:dyDescent="0.3">
      <c r="B33" t="s">
        <v>144</v>
      </c>
      <c r="E33" s="59">
        <f>E13</f>
        <v>177866</v>
      </c>
      <c r="F33" s="59">
        <f t="shared" ref="F33:I33" si="25">F13</f>
        <v>232887</v>
      </c>
      <c r="G33" s="59">
        <f t="shared" si="25"/>
        <v>280522</v>
      </c>
      <c r="H33" s="59">
        <f t="shared" si="25"/>
        <v>386064</v>
      </c>
      <c r="I33" s="59">
        <f t="shared" si="25"/>
        <v>469822</v>
      </c>
      <c r="J33" s="71">
        <f>I33*(1+J34)</f>
        <v>525188</v>
      </c>
      <c r="K33" s="71">
        <f t="shared" ref="K33:N33" si="26">J33*(1+K34)</f>
        <v>613833</v>
      </c>
      <c r="L33" s="71">
        <f t="shared" si="26"/>
        <v>709187</v>
      </c>
      <c r="M33" s="71">
        <f t="shared" si="26"/>
        <v>794564</v>
      </c>
      <c r="N33" s="71">
        <f t="shared" si="26"/>
        <v>884891</v>
      </c>
    </row>
    <row r="34" spans="2:30" x14ac:dyDescent="0.3">
      <c r="B34" s="56" t="s">
        <v>145</v>
      </c>
      <c r="E34" s="72"/>
      <c r="F34" s="72">
        <f>F33/E33-1</f>
        <v>0.3093396152159491</v>
      </c>
      <c r="G34" s="72">
        <f t="shared" ref="G34:I34" si="27">G33/F33-1</f>
        <v>0.20454125820676983</v>
      </c>
      <c r="H34" s="72">
        <f t="shared" si="27"/>
        <v>0.37623430604373276</v>
      </c>
      <c r="I34" s="72">
        <f t="shared" si="27"/>
        <v>0.21695366571345676</v>
      </c>
      <c r="J34" s="86">
        <f>J14</f>
        <v>0.11784463051964367</v>
      </c>
      <c r="K34" s="86">
        <f t="shared" ref="K34:N34" si="28">K14</f>
        <v>0.16878717716322544</v>
      </c>
      <c r="L34" s="86">
        <f t="shared" si="28"/>
        <v>0.15534192524676915</v>
      </c>
      <c r="M34" s="86">
        <f t="shared" si="28"/>
        <v>0.12038714753654545</v>
      </c>
      <c r="N34" s="86">
        <f t="shared" si="28"/>
        <v>0.11368121384809782</v>
      </c>
      <c r="U34" s="51"/>
      <c r="Y34" s="77"/>
      <c r="Z34" s="77"/>
      <c r="AA34" s="77"/>
    </row>
    <row r="35" spans="2:30" x14ac:dyDescent="0.3">
      <c r="I35" s="96"/>
      <c r="J35" s="60"/>
      <c r="M35"/>
      <c r="N35"/>
      <c r="Y35" s="77"/>
      <c r="Z35" s="77"/>
      <c r="AA35" s="77"/>
    </row>
    <row r="36" spans="2:30" x14ac:dyDescent="0.3">
      <c r="B36" t="s">
        <v>146</v>
      </c>
      <c r="E36" s="59">
        <f>E16</f>
        <v>4106</v>
      </c>
      <c r="F36" s="59">
        <f t="shared" ref="F36:I36" si="29">F16</f>
        <v>12421</v>
      </c>
      <c r="G36" s="59">
        <f t="shared" si="29"/>
        <v>14541</v>
      </c>
      <c r="H36" s="59">
        <f t="shared" si="29"/>
        <v>22899</v>
      </c>
      <c r="I36" s="59">
        <f t="shared" si="29"/>
        <v>24879</v>
      </c>
      <c r="J36" s="71">
        <f>J33*J37</f>
        <v>18689.099999999999</v>
      </c>
      <c r="K36" s="71">
        <f t="shared" ref="K36:N36" si="30">K33*K37</f>
        <v>35250.699999999997</v>
      </c>
      <c r="L36" s="71">
        <f t="shared" si="30"/>
        <v>58460.6</v>
      </c>
      <c r="M36" s="71">
        <f t="shared" si="30"/>
        <v>76631.100000000006</v>
      </c>
      <c r="N36" s="71">
        <f t="shared" si="30"/>
        <v>104379</v>
      </c>
      <c r="V36" s="57"/>
      <c r="W36" s="57"/>
      <c r="X36" s="57"/>
      <c r="Y36" s="57"/>
      <c r="Z36" s="57"/>
      <c r="AA36" s="57"/>
    </row>
    <row r="37" spans="2:30" x14ac:dyDescent="0.3">
      <c r="B37" s="56" t="s">
        <v>153</v>
      </c>
      <c r="E37" s="72">
        <f>E36/E33</f>
        <v>2.3084794170892695E-2</v>
      </c>
      <c r="F37" s="72">
        <f t="shared" ref="F37:I37" si="31">F36/F33</f>
        <v>5.3334879147397665E-2</v>
      </c>
      <c r="G37" s="72">
        <f t="shared" si="31"/>
        <v>5.1835506662579051E-2</v>
      </c>
      <c r="H37" s="72">
        <f t="shared" si="31"/>
        <v>5.9313999751336569E-2</v>
      </c>
      <c r="I37" s="72">
        <f t="shared" si="31"/>
        <v>5.2954097509269465E-2</v>
      </c>
      <c r="J37" s="86">
        <f>J17</f>
        <v>3.5585542700899482E-2</v>
      </c>
      <c r="K37" s="86">
        <f t="shared" ref="K37:N37" si="32">K17</f>
        <v>5.7427182963444449E-2</v>
      </c>
      <c r="L37" s="86">
        <f t="shared" si="32"/>
        <v>8.2433265133173617E-2</v>
      </c>
      <c r="M37" s="86">
        <f t="shared" si="32"/>
        <v>9.6444213430258621E-2</v>
      </c>
      <c r="N37" s="86">
        <f t="shared" si="32"/>
        <v>0.11795690090643933</v>
      </c>
      <c r="V37" s="78"/>
      <c r="W37" s="78"/>
      <c r="X37" s="78"/>
      <c r="Y37" s="78"/>
      <c r="Z37" s="78"/>
      <c r="AA37" s="78"/>
    </row>
    <row r="38" spans="2:30" x14ac:dyDescent="0.3">
      <c r="I38" s="96"/>
      <c r="J38" s="60"/>
      <c r="K38" s="76"/>
      <c r="L38" s="76"/>
      <c r="M38"/>
      <c r="N38"/>
      <c r="U38" s="51"/>
      <c r="Y38" s="53"/>
      <c r="Z38" s="53"/>
      <c r="AA38" s="53"/>
      <c r="AB38" s="51"/>
      <c r="AC38" s="51"/>
      <c r="AD38" s="51"/>
    </row>
    <row r="39" spans="2:30" x14ac:dyDescent="0.3">
      <c r="B39" t="s">
        <v>148</v>
      </c>
      <c r="E39" s="59">
        <f>E19</f>
        <v>770</v>
      </c>
      <c r="F39" s="59">
        <f t="shared" ref="F39:I39" si="33">F19</f>
        <v>1196</v>
      </c>
      <c r="G39" s="59">
        <f t="shared" si="33"/>
        <v>2373</v>
      </c>
      <c r="H39" s="59">
        <f t="shared" si="33"/>
        <v>2863</v>
      </c>
      <c r="I39" s="59">
        <f t="shared" si="33"/>
        <v>4791</v>
      </c>
      <c r="J39" s="71">
        <f>J36*J40</f>
        <v>1196.68</v>
      </c>
      <c r="K39" s="71">
        <f t="shared" ref="K39:N39" si="34">K36*K40</f>
        <v>5660.19</v>
      </c>
      <c r="L39" s="71">
        <f t="shared" si="34"/>
        <v>9464.7099999999991</v>
      </c>
      <c r="M39" s="71">
        <f t="shared" si="34"/>
        <v>9573.7800000000007</v>
      </c>
      <c r="N39" s="71">
        <f t="shared" si="34"/>
        <v>12895.6</v>
      </c>
      <c r="U39" s="51"/>
      <c r="Y39" s="53"/>
      <c r="Z39" s="53"/>
      <c r="AA39" s="53"/>
      <c r="AB39" s="51"/>
      <c r="AC39" s="51"/>
      <c r="AD39" s="51"/>
    </row>
    <row r="40" spans="2:30" x14ac:dyDescent="0.3">
      <c r="B40" s="56" t="s">
        <v>149</v>
      </c>
      <c r="E40" s="72">
        <f>E39/E36</f>
        <v>0.18753044325377496</v>
      </c>
      <c r="F40" s="72">
        <f t="shared" ref="F40:I40" si="35">F39/F36</f>
        <v>9.6288543595523704E-2</v>
      </c>
      <c r="G40" s="72">
        <f t="shared" si="35"/>
        <v>0.16319372807922428</v>
      </c>
      <c r="H40" s="72">
        <f t="shared" si="35"/>
        <v>0.12502729376828683</v>
      </c>
      <c r="I40" s="72">
        <f t="shared" si="35"/>
        <v>0.1925720487157844</v>
      </c>
      <c r="J40" s="86">
        <f>J20</f>
        <v>6.4030905715095968E-2</v>
      </c>
      <c r="K40" s="86">
        <f t="shared" ref="K40:N40" si="36">K20</f>
        <v>0.16056957734172655</v>
      </c>
      <c r="L40" s="86">
        <f t="shared" si="36"/>
        <v>0.16189895416742214</v>
      </c>
      <c r="M40" s="86">
        <f t="shared" si="36"/>
        <v>0.12493334951475314</v>
      </c>
      <c r="N40" s="86">
        <f t="shared" si="36"/>
        <v>0.12354592398854176</v>
      </c>
      <c r="U40" s="51"/>
      <c r="Y40" s="74"/>
      <c r="Z40" s="74"/>
      <c r="AA40" s="74"/>
      <c r="AB40" s="51"/>
      <c r="AC40" s="51"/>
      <c r="AD40" s="51"/>
    </row>
    <row r="41" spans="2:30" x14ac:dyDescent="0.3">
      <c r="I41" s="96"/>
      <c r="J41" s="60"/>
      <c r="M41"/>
      <c r="N41"/>
      <c r="U41" s="51"/>
      <c r="Y41" s="75"/>
      <c r="Z41" s="75"/>
      <c r="AA41" s="75"/>
      <c r="AB41" s="75"/>
      <c r="AC41" s="75"/>
      <c r="AD41" s="75"/>
    </row>
    <row r="42" spans="2:30" x14ac:dyDescent="0.3">
      <c r="B42" s="107" t="s">
        <v>154</v>
      </c>
      <c r="C42" s="108"/>
      <c r="D42" s="108"/>
      <c r="E42" s="108"/>
      <c r="F42" s="108"/>
      <c r="G42" s="108"/>
      <c r="H42" s="108"/>
      <c r="I42" s="109"/>
      <c r="J42" s="112">
        <f>J36*(1-J40)</f>
        <v>17492.419999999998</v>
      </c>
      <c r="K42" s="112">
        <f t="shared" ref="K42:N42" si="37">K36*(1-K40)</f>
        <v>29590.509999999995</v>
      </c>
      <c r="L42" s="112">
        <f t="shared" si="37"/>
        <v>48995.89</v>
      </c>
      <c r="M42" s="112">
        <f t="shared" si="37"/>
        <v>67057.320000000007</v>
      </c>
      <c r="N42" s="112">
        <f t="shared" si="37"/>
        <v>91483.4</v>
      </c>
      <c r="U42" s="51"/>
      <c r="Y42" s="74"/>
      <c r="Z42" s="74"/>
      <c r="AA42" s="74"/>
      <c r="AB42" s="74"/>
      <c r="AC42" s="74"/>
      <c r="AD42" s="74"/>
    </row>
    <row r="43" spans="2:30" x14ac:dyDescent="0.3">
      <c r="I43" s="96"/>
      <c r="J43" s="60"/>
      <c r="K43" s="57"/>
      <c r="M43"/>
      <c r="N43"/>
      <c r="U43" s="51"/>
      <c r="Y43" s="51"/>
      <c r="Z43" s="51"/>
      <c r="AA43" s="51"/>
      <c r="AB43" s="51"/>
      <c r="AC43" s="51"/>
      <c r="AD43" s="51"/>
    </row>
    <row r="44" spans="2:30" x14ac:dyDescent="0.3">
      <c r="B44" t="s">
        <v>150</v>
      </c>
      <c r="E44" s="59"/>
      <c r="F44" s="59"/>
      <c r="G44" s="59"/>
      <c r="H44" s="59"/>
      <c r="I44" s="97"/>
      <c r="J44" s="59">
        <f>J23</f>
        <v>38716.438000000002</v>
      </c>
      <c r="K44" s="59">
        <f t="shared" ref="K44:N44" si="38">K23</f>
        <v>44728.72</v>
      </c>
      <c r="L44" s="59">
        <f t="shared" si="38"/>
        <v>52136.97</v>
      </c>
      <c r="M44" s="59">
        <f t="shared" si="38"/>
        <v>55507.54</v>
      </c>
      <c r="N44" s="59">
        <f t="shared" si="38"/>
        <v>58234.55</v>
      </c>
      <c r="U44" s="51"/>
    </row>
    <row r="45" spans="2:30" x14ac:dyDescent="0.3">
      <c r="B45" s="56" t="s">
        <v>147</v>
      </c>
      <c r="E45" s="72"/>
      <c r="F45" s="72"/>
      <c r="G45" s="72"/>
      <c r="H45" s="72"/>
      <c r="I45" s="98"/>
      <c r="J45" s="73">
        <f>J44/J33</f>
        <v>7.3719197696824765E-2</v>
      </c>
      <c r="K45" s="73">
        <f t="shared" ref="K45:N45" si="39">K44/K33</f>
        <v>7.2867897294541031E-2</v>
      </c>
      <c r="L45" s="73">
        <f t="shared" si="39"/>
        <v>7.3516533721007291E-2</v>
      </c>
      <c r="M45" s="73">
        <f t="shared" si="39"/>
        <v>6.9859117704804144E-2</v>
      </c>
      <c r="N45" s="73">
        <f t="shared" si="39"/>
        <v>6.5809856807222594E-2</v>
      </c>
      <c r="U45" s="51"/>
      <c r="Y45" s="74"/>
      <c r="Z45" s="74"/>
      <c r="AA45" s="74"/>
    </row>
    <row r="46" spans="2:30" x14ac:dyDescent="0.3">
      <c r="I46" s="96"/>
      <c r="J46" s="60"/>
      <c r="M46"/>
      <c r="N46"/>
    </row>
    <row r="47" spans="2:30" x14ac:dyDescent="0.3">
      <c r="B47" t="s">
        <v>151</v>
      </c>
      <c r="E47" s="59"/>
      <c r="F47" s="59"/>
      <c r="G47" s="59"/>
      <c r="H47" s="59"/>
      <c r="I47" s="97"/>
      <c r="J47" s="59">
        <f>J26</f>
        <v>61050.722999999998</v>
      </c>
      <c r="K47" s="59">
        <f t="shared" ref="K47:N47" si="40">K26</f>
        <v>62598.887000000002</v>
      </c>
      <c r="L47" s="59">
        <f t="shared" si="40"/>
        <v>64481.453000000001</v>
      </c>
      <c r="M47" s="59">
        <f t="shared" si="40"/>
        <v>69493.41</v>
      </c>
      <c r="N47" s="59">
        <f t="shared" si="40"/>
        <v>65697</v>
      </c>
      <c r="U47" s="51"/>
    </row>
    <row r="48" spans="2:30" x14ac:dyDescent="0.3">
      <c r="B48" s="56" t="s">
        <v>147</v>
      </c>
      <c r="E48" s="72"/>
      <c r="F48" s="72"/>
      <c r="G48" s="72"/>
      <c r="H48" s="72"/>
      <c r="I48" s="98"/>
      <c r="J48" s="73">
        <f>J47/J33</f>
        <v>0.1162454644812905</v>
      </c>
      <c r="K48" s="73">
        <f t="shared" ref="K48:N48" si="41">K47/K33</f>
        <v>0.10198032200940647</v>
      </c>
      <c r="L48" s="73">
        <f t="shared" si="41"/>
        <v>9.0923061195425189E-2</v>
      </c>
      <c r="M48" s="73">
        <f t="shared" si="41"/>
        <v>8.7461060405455066E-2</v>
      </c>
      <c r="N48" s="73">
        <f t="shared" si="41"/>
        <v>7.4243042363409728E-2</v>
      </c>
      <c r="U48" s="51"/>
      <c r="Y48" s="76"/>
      <c r="Z48" s="76"/>
      <c r="AA48" s="76"/>
      <c r="AB48" s="76"/>
      <c r="AC48" s="76"/>
      <c r="AD48" s="76"/>
    </row>
    <row r="49" spans="1:27" x14ac:dyDescent="0.3">
      <c r="I49" s="96"/>
      <c r="J49" s="60"/>
      <c r="M49"/>
      <c r="N49"/>
    </row>
    <row r="50" spans="1:27" x14ac:dyDescent="0.3">
      <c r="B50" t="s">
        <v>152</v>
      </c>
      <c r="E50" s="80"/>
      <c r="F50" s="80"/>
      <c r="G50" s="80"/>
      <c r="H50" s="80"/>
      <c r="I50" s="99"/>
      <c r="J50" s="81">
        <f>J33*J51</f>
        <v>-2715.7821647750902</v>
      </c>
      <c r="K50" s="81">
        <f t="shared" ref="K50:N50" si="42">K33*K51</f>
        <v>-3174.1713701577114</v>
      </c>
      <c r="L50" s="81">
        <f t="shared" si="42"/>
        <v>-3667.2532618611849</v>
      </c>
      <c r="M50" s="81">
        <f t="shared" si="42"/>
        <v>-4108.7434213507449</v>
      </c>
      <c r="N50" s="81">
        <f t="shared" si="42"/>
        <v>-4575.8303608802835</v>
      </c>
      <c r="U50" s="51"/>
      <c r="Y50" s="76"/>
      <c r="Z50" s="76"/>
      <c r="AA50" s="76"/>
    </row>
    <row r="51" spans="1:27" x14ac:dyDescent="0.3">
      <c r="B51" s="56" t="s">
        <v>147</v>
      </c>
      <c r="E51" s="88"/>
      <c r="F51" s="88"/>
      <c r="G51" s="88"/>
      <c r="H51" s="88"/>
      <c r="I51" s="100"/>
      <c r="J51" s="88">
        <f>AVERAGE(G30:I30)</f>
        <v>-5.1710666747433118E-3</v>
      </c>
      <c r="K51" s="88">
        <f>AVERAGE(G30:I30)</f>
        <v>-5.1710666747433118E-3</v>
      </c>
      <c r="L51" s="89">
        <f>AVERAGE(G30:I30)</f>
        <v>-5.1710666747433118E-3</v>
      </c>
      <c r="M51" s="89">
        <f>AVERAGE(G30:I30)</f>
        <v>-5.1710666747433118E-3</v>
      </c>
      <c r="N51" s="89">
        <f>AVERAGE(G30:I30)</f>
        <v>-5.1710666747433118E-3</v>
      </c>
    </row>
    <row r="52" spans="1:27" x14ac:dyDescent="0.3">
      <c r="I52" s="101"/>
      <c r="J52" s="60"/>
      <c r="M52"/>
      <c r="N52"/>
    </row>
    <row r="53" spans="1:27" x14ac:dyDescent="0.3">
      <c r="B53" s="107" t="s">
        <v>155</v>
      </c>
      <c r="C53" s="108"/>
      <c r="D53" s="108"/>
      <c r="E53" s="108"/>
      <c r="F53" s="108"/>
      <c r="G53" s="108"/>
      <c r="H53" s="108"/>
      <c r="I53" s="109"/>
      <c r="J53" s="110">
        <f>J42+J44-J47-J50</f>
        <v>-2126.0828352249077</v>
      </c>
      <c r="K53" s="110">
        <f t="shared" ref="K53:N53" si="43">K42+K44-K47-K50</f>
        <v>14894.514370157705</v>
      </c>
      <c r="L53" s="110">
        <f t="shared" si="43"/>
        <v>40318.660261861187</v>
      </c>
      <c r="M53" s="110">
        <f t="shared" si="43"/>
        <v>57180.193421350756</v>
      </c>
      <c r="N53" s="110">
        <f t="shared" si="43"/>
        <v>88596.780360880293</v>
      </c>
      <c r="P53" s="124"/>
    </row>
    <row r="54" spans="1:27" x14ac:dyDescent="0.3">
      <c r="B54" s="111" t="s">
        <v>156</v>
      </c>
      <c r="C54" s="108"/>
      <c r="D54" s="108"/>
      <c r="E54" s="108"/>
      <c r="F54" s="108"/>
      <c r="G54" s="108"/>
      <c r="H54" s="108"/>
      <c r="I54" s="109"/>
      <c r="J54" s="110">
        <f>J53/(1+wacc)^DCF!J31</f>
        <v>-1970.9699912627725</v>
      </c>
      <c r="K54" s="110">
        <f>K53/(1+wacc)^DCF!K31</f>
        <v>12800.472748425731</v>
      </c>
      <c r="L54" s="110">
        <f>L53/(1+wacc)^DCF!L31</f>
        <v>32122.222425713459</v>
      </c>
      <c r="M54" s="110">
        <f>M53/(1+wacc)^DCF!M31</f>
        <v>42232.320343540123</v>
      </c>
      <c r="N54" s="110">
        <f>N53/(1+wacc)^DCF!N31</f>
        <v>60662.051538839201</v>
      </c>
    </row>
    <row r="55" spans="1:27" x14ac:dyDescent="0.3">
      <c r="I55" s="60"/>
      <c r="J55" s="82"/>
      <c r="M55"/>
      <c r="N55"/>
    </row>
    <row r="56" spans="1:27" x14ac:dyDescent="0.3">
      <c r="A56" t="s">
        <v>138</v>
      </c>
      <c r="B56" t="s">
        <v>168</v>
      </c>
      <c r="I56" s="60"/>
      <c r="J56" s="82"/>
      <c r="M56"/>
      <c r="N56" s="81">
        <f>(N53*(1+tgr))/(wacc-tgr)</f>
        <v>1873861.503631185</v>
      </c>
    </row>
    <row r="57" spans="1:27" x14ac:dyDescent="0.3">
      <c r="B57" s="45" t="s">
        <v>169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102">
        <f>(N54*(1+tgr))/(wacc-tgr)</f>
        <v>1283029.5034074781</v>
      </c>
    </row>
    <row r="58" spans="1:27" x14ac:dyDescent="0.3">
      <c r="B58" s="69" t="s">
        <v>161</v>
      </c>
      <c r="C58" s="69"/>
      <c r="D58" s="69"/>
      <c r="E58" s="69"/>
      <c r="F58" s="69"/>
      <c r="G58" s="69"/>
      <c r="H58" s="69"/>
      <c r="I58" s="104"/>
      <c r="J58" s="104"/>
      <c r="K58" s="69"/>
      <c r="L58" s="69"/>
      <c r="M58" s="69"/>
      <c r="N58" s="106">
        <f>SUM(J54:N54,N57)</f>
        <v>1428875.6004727338</v>
      </c>
    </row>
    <row r="59" spans="1:27" x14ac:dyDescent="0.3">
      <c r="B59" s="83" t="s">
        <v>162</v>
      </c>
      <c r="I59" s="60"/>
      <c r="J59" s="60"/>
      <c r="M59"/>
      <c r="N59" s="121">
        <f>36393+29992</f>
        <v>66385</v>
      </c>
    </row>
    <row r="60" spans="1:27" x14ac:dyDescent="0.3">
      <c r="B60" s="103" t="s">
        <v>163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122">
        <v>47556</v>
      </c>
    </row>
    <row r="61" spans="1:27" x14ac:dyDescent="0.3">
      <c r="B61" s="69" t="s">
        <v>164</v>
      </c>
      <c r="C61" s="69"/>
      <c r="D61" s="69"/>
      <c r="E61" s="69"/>
      <c r="F61" s="69"/>
      <c r="G61" s="69"/>
      <c r="H61" s="69"/>
      <c r="I61" s="104"/>
      <c r="J61" s="104"/>
      <c r="K61" s="69"/>
      <c r="L61" s="69"/>
      <c r="M61" s="69"/>
      <c r="N61" s="106">
        <f>N58+N59-N60</f>
        <v>1447704.6004727338</v>
      </c>
    </row>
    <row r="62" spans="1:27" x14ac:dyDescent="0.3">
      <c r="B62" s="45" t="s">
        <v>165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123">
        <v>10456</v>
      </c>
    </row>
    <row r="63" spans="1:27" x14ac:dyDescent="0.3">
      <c r="A63" t="s">
        <v>138</v>
      </c>
      <c r="B63" s="69" t="s">
        <v>166</v>
      </c>
      <c r="C63" s="69"/>
      <c r="D63" s="69"/>
      <c r="E63" s="69"/>
      <c r="F63" s="69"/>
      <c r="G63" s="69"/>
      <c r="H63" s="69"/>
      <c r="I63" s="104"/>
      <c r="J63" s="104"/>
      <c r="K63" s="69"/>
      <c r="L63" s="69"/>
      <c r="M63" s="69"/>
      <c r="N63" s="105">
        <f>N61/N62</f>
        <v>138.45682866036091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9695-58F3-4CD4-90DA-B503E392CA39}">
  <dimension ref="A2:S22"/>
  <sheetViews>
    <sheetView showGridLines="0" topLeftCell="A19" zoomScale="180" zoomScaleNormal="180" workbookViewId="0">
      <selection activeCell="D23" sqref="D23"/>
    </sheetView>
  </sheetViews>
  <sheetFormatPr defaultColWidth="9.6640625" defaultRowHeight="14.4" outlineLevelCol="1" x14ac:dyDescent="0.3"/>
  <cols>
    <col min="1" max="1" width="3.6640625" customWidth="1"/>
    <col min="5" max="10" width="9.6640625" customWidth="1" outlineLevel="1"/>
    <col min="11" max="12" width="9.6640625" customWidth="1"/>
    <col min="13" max="14" width="9.6640625" style="60" customWidth="1"/>
    <col min="15" max="18" width="9.6640625" customWidth="1"/>
    <col min="22" max="26" width="10.44140625" bestFit="1" customWidth="1"/>
    <col min="27" max="27" width="12" bestFit="1" customWidth="1"/>
    <col min="30" max="30" width="10.33203125" bestFit="1" customWidth="1"/>
  </cols>
  <sheetData>
    <row r="2" spans="1:19" s="45" customFormat="1" ht="21" x14ac:dyDescent="0.4">
      <c r="B2" s="46" t="s">
        <v>157</v>
      </c>
    </row>
    <row r="3" spans="1:19" x14ac:dyDescent="0.3">
      <c r="M3"/>
      <c r="N3"/>
    </row>
    <row r="4" spans="1:19" x14ac:dyDescent="0.3">
      <c r="A4" t="s">
        <v>138</v>
      </c>
      <c r="B4" s="48" t="s">
        <v>157</v>
      </c>
      <c r="C4" s="47"/>
      <c r="D4" s="47"/>
      <c r="E4" s="47"/>
      <c r="F4" s="47"/>
      <c r="G4" s="47"/>
      <c r="H4" s="47"/>
      <c r="I4" s="47"/>
      <c r="M4"/>
      <c r="N4"/>
    </row>
    <row r="5" spans="1:19" s="1" customFormat="1" x14ac:dyDescent="0.3">
      <c r="B5" s="69" t="s">
        <v>181</v>
      </c>
      <c r="C5"/>
      <c r="E5"/>
      <c r="I5"/>
      <c r="J5"/>
      <c r="K5"/>
      <c r="L5"/>
      <c r="M5"/>
      <c r="N5"/>
      <c r="O5"/>
      <c r="P5"/>
      <c r="Q5"/>
      <c r="R5"/>
      <c r="S5"/>
    </row>
    <row r="6" spans="1:19" x14ac:dyDescent="0.3">
      <c r="B6" s="69" t="s">
        <v>182</v>
      </c>
    </row>
    <row r="8" spans="1:19" x14ac:dyDescent="0.3">
      <c r="B8" t="s">
        <v>171</v>
      </c>
      <c r="D8" s="122">
        <v>47556</v>
      </c>
    </row>
    <row r="9" spans="1:19" x14ac:dyDescent="0.3">
      <c r="B9" t="s">
        <v>172</v>
      </c>
      <c r="D9" s="114">
        <f>D8/D20</f>
        <v>2.9040838908715182E-2</v>
      </c>
    </row>
    <row r="10" spans="1:19" x14ac:dyDescent="0.3">
      <c r="B10" t="s">
        <v>173</v>
      </c>
      <c r="D10" s="113">
        <v>0.02</v>
      </c>
    </row>
    <row r="11" spans="1:19" x14ac:dyDescent="0.3">
      <c r="B11" t="s">
        <v>174</v>
      </c>
      <c r="D11" s="113">
        <v>0.21</v>
      </c>
    </row>
    <row r="13" spans="1:19" x14ac:dyDescent="0.3">
      <c r="B13" t="s">
        <v>164</v>
      </c>
      <c r="D13" s="57">
        <v>1590000</v>
      </c>
    </row>
    <row r="14" spans="1:19" x14ac:dyDescent="0.3">
      <c r="B14" t="s">
        <v>175</v>
      </c>
      <c r="D14" s="67">
        <f>D13/D20</f>
        <v>0.97095916109128477</v>
      </c>
    </row>
    <row r="15" spans="1:19" x14ac:dyDescent="0.3">
      <c r="B15" t="s">
        <v>176</v>
      </c>
      <c r="D15" s="76">
        <f>D16+D17*D18</f>
        <v>8.0579999999999999E-2</v>
      </c>
    </row>
    <row r="16" spans="1:19" x14ac:dyDescent="0.3">
      <c r="B16" t="s">
        <v>177</v>
      </c>
      <c r="D16" s="113">
        <v>2.758E-2</v>
      </c>
    </row>
    <row r="17" spans="1:4" x14ac:dyDescent="0.3">
      <c r="B17" t="s">
        <v>178</v>
      </c>
      <c r="D17" s="115">
        <v>1.25</v>
      </c>
    </row>
    <row r="18" spans="1:4" x14ac:dyDescent="0.3">
      <c r="B18" t="s">
        <v>179</v>
      </c>
      <c r="D18" s="113">
        <v>4.24E-2</v>
      </c>
    </row>
    <row r="20" spans="1:4" x14ac:dyDescent="0.3">
      <c r="B20" t="s">
        <v>180</v>
      </c>
      <c r="D20" s="57">
        <f>D8+D13</f>
        <v>1637556</v>
      </c>
    </row>
    <row r="22" spans="1:4" x14ac:dyDescent="0.3">
      <c r="A22" t="s">
        <v>138</v>
      </c>
      <c r="B22" s="116" t="s">
        <v>157</v>
      </c>
      <c r="C22" s="117"/>
      <c r="D22" s="118">
        <f>(D14*D15)+(D9*D10*(1-D11))</f>
        <v>7.8698734455493427E-2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AA37-B9BC-4CF7-938C-4E2A583E5CB4}">
  <sheetPr>
    <outlinePr summaryBelow="0" summaryRight="0"/>
  </sheetPr>
  <dimension ref="A1:P33"/>
  <sheetViews>
    <sheetView topLeftCell="A16" workbookViewId="0">
      <selection activeCell="O5" sqref="O5"/>
    </sheetView>
  </sheetViews>
  <sheetFormatPr defaultColWidth="9.21875" defaultRowHeight="15" customHeight="1" x14ac:dyDescent="0.25"/>
  <cols>
    <col min="1" max="1" width="34.21875" style="3" customWidth="1"/>
    <col min="2" max="10" width="7.77734375" style="3" customWidth="1"/>
    <col min="11" max="15" width="8.77734375" style="3" customWidth="1"/>
    <col min="16" max="16" width="9.44140625" style="3" customWidth="1"/>
    <col min="17" max="16384" width="9.21875" style="3"/>
  </cols>
  <sheetData>
    <row r="1" spans="1:16" ht="15" customHeight="1" x14ac:dyDescent="0.25">
      <c r="A1" s="2" t="s">
        <v>0</v>
      </c>
    </row>
    <row r="2" spans="1:16" ht="15" customHeight="1" x14ac:dyDescent="0.25">
      <c r="A2" s="3" t="s">
        <v>1</v>
      </c>
    </row>
    <row r="3" spans="1:16" ht="15" customHeight="1" x14ac:dyDescent="0.25">
      <c r="A3" s="4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</row>
    <row r="4" spans="1:16" ht="15" customHeight="1" x14ac:dyDescent="0.25">
      <c r="A4" s="4"/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</row>
    <row r="5" spans="1:16" ht="15" customHeight="1" x14ac:dyDescent="0.25">
      <c r="A5" s="5" t="s">
        <v>32</v>
      </c>
      <c r="B5" s="6">
        <v>74452</v>
      </c>
      <c r="C5" s="6">
        <v>88988</v>
      </c>
      <c r="D5" s="6">
        <v>107006</v>
      </c>
      <c r="E5" s="6">
        <v>135987</v>
      </c>
      <c r="F5" s="6">
        <v>177866</v>
      </c>
      <c r="G5" s="6">
        <v>232887</v>
      </c>
      <c r="H5" s="6">
        <v>280522</v>
      </c>
      <c r="I5" s="6">
        <v>386064</v>
      </c>
      <c r="J5" s="6">
        <v>469822</v>
      </c>
      <c r="K5" s="6">
        <v>525188</v>
      </c>
      <c r="L5" s="6">
        <v>613833</v>
      </c>
      <c r="M5" s="6">
        <v>709187</v>
      </c>
      <c r="N5" s="6">
        <v>794564</v>
      </c>
      <c r="O5" s="6">
        <v>884891</v>
      </c>
      <c r="P5" s="6">
        <v>1005250</v>
      </c>
    </row>
    <row r="6" spans="1:16" ht="15" customHeight="1" x14ac:dyDescent="0.25">
      <c r="A6" s="7" t="s">
        <v>33</v>
      </c>
      <c r="B6" s="7" t="s">
        <v>34</v>
      </c>
      <c r="C6" s="7" t="s">
        <v>34</v>
      </c>
      <c r="D6" s="8">
        <v>71651</v>
      </c>
      <c r="E6" s="8">
        <v>88259.5</v>
      </c>
      <c r="F6" s="8">
        <v>111890</v>
      </c>
      <c r="G6" s="8">
        <v>139082</v>
      </c>
      <c r="H6" s="8">
        <v>165387</v>
      </c>
      <c r="I6" s="8">
        <v>233307</v>
      </c>
      <c r="J6" s="8">
        <v>272344</v>
      </c>
      <c r="K6" s="8">
        <v>303270</v>
      </c>
      <c r="L6" s="8">
        <v>345339</v>
      </c>
      <c r="M6" s="8">
        <v>392429</v>
      </c>
      <c r="N6" s="8">
        <v>428756</v>
      </c>
      <c r="O6" s="8">
        <v>474991</v>
      </c>
      <c r="P6" s="8">
        <v>521654</v>
      </c>
    </row>
    <row r="7" spans="1:16" ht="15" customHeight="1" x14ac:dyDescent="0.25">
      <c r="A7" s="5" t="s">
        <v>35</v>
      </c>
      <c r="B7" s="5" t="s">
        <v>34</v>
      </c>
      <c r="C7" s="5" t="s">
        <v>34</v>
      </c>
      <c r="D7" s="5" t="s">
        <v>34</v>
      </c>
      <c r="E7" s="5" t="s">
        <v>34</v>
      </c>
      <c r="F7" s="5" t="s">
        <v>34</v>
      </c>
      <c r="G7" s="9">
        <v>30.9</v>
      </c>
      <c r="H7" s="5" t="s">
        <v>34</v>
      </c>
      <c r="I7" s="9">
        <v>37.6</v>
      </c>
      <c r="J7" s="9">
        <v>21.7</v>
      </c>
      <c r="K7" s="5" t="s">
        <v>34</v>
      </c>
      <c r="L7" s="5" t="s">
        <v>34</v>
      </c>
      <c r="M7" s="5" t="s">
        <v>34</v>
      </c>
      <c r="N7" s="5" t="s">
        <v>34</v>
      </c>
      <c r="O7" s="5" t="s">
        <v>34</v>
      </c>
      <c r="P7" s="5" t="s">
        <v>34</v>
      </c>
    </row>
    <row r="8" spans="1:16" ht="15" customHeight="1" x14ac:dyDescent="0.25">
      <c r="A8" s="7" t="s">
        <v>36</v>
      </c>
      <c r="B8" s="7" t="s">
        <v>34</v>
      </c>
      <c r="C8" s="7" t="s">
        <v>34</v>
      </c>
      <c r="D8" s="7" t="s">
        <v>34</v>
      </c>
      <c r="E8" s="7" t="s">
        <v>34</v>
      </c>
      <c r="F8" s="7" t="s">
        <v>34</v>
      </c>
      <c r="G8" s="7" t="s">
        <v>34</v>
      </c>
      <c r="H8" s="7" t="s">
        <v>34</v>
      </c>
      <c r="I8" s="7" t="s">
        <v>34</v>
      </c>
      <c r="J8" s="7" t="s">
        <v>34</v>
      </c>
      <c r="K8" s="10">
        <v>13</v>
      </c>
      <c r="L8" s="10">
        <v>18.2</v>
      </c>
      <c r="M8" s="7" t="s">
        <v>34</v>
      </c>
      <c r="N8" s="7" t="s">
        <v>34</v>
      </c>
      <c r="O8" s="7" t="s">
        <v>34</v>
      </c>
      <c r="P8" s="7" t="s">
        <v>34</v>
      </c>
    </row>
    <row r="9" spans="1:16" ht="15" customHeight="1" x14ac:dyDescent="0.25">
      <c r="A9" s="5" t="s">
        <v>37</v>
      </c>
      <c r="B9" s="6">
        <v>20271</v>
      </c>
      <c r="C9" s="6">
        <v>26236</v>
      </c>
      <c r="D9" s="6">
        <v>35356</v>
      </c>
      <c r="E9" s="6">
        <v>47738</v>
      </c>
      <c r="F9" s="6">
        <v>65979</v>
      </c>
      <c r="G9" s="6">
        <v>93805</v>
      </c>
      <c r="H9" s="6">
        <v>115135</v>
      </c>
      <c r="I9" s="6">
        <v>153013</v>
      </c>
      <c r="J9" s="6">
        <v>198018</v>
      </c>
      <c r="K9" s="6">
        <v>222333</v>
      </c>
      <c r="L9" s="6">
        <v>267914</v>
      </c>
      <c r="M9" s="6">
        <v>319146</v>
      </c>
      <c r="N9" s="6">
        <v>344907</v>
      </c>
      <c r="O9" s="6">
        <v>393591</v>
      </c>
      <c r="P9" s="6">
        <v>456910</v>
      </c>
    </row>
    <row r="10" spans="1:16" ht="15" customHeight="1" x14ac:dyDescent="0.25">
      <c r="A10" s="7" t="s">
        <v>38</v>
      </c>
      <c r="B10" s="7" t="s">
        <v>34</v>
      </c>
      <c r="C10" s="8">
        <v>25925</v>
      </c>
      <c r="D10" s="8">
        <v>32952</v>
      </c>
      <c r="E10" s="8">
        <v>9027</v>
      </c>
      <c r="F10" s="8">
        <v>12790</v>
      </c>
      <c r="G10" s="8">
        <v>16814</v>
      </c>
      <c r="H10" s="8">
        <v>22273</v>
      </c>
      <c r="I10" s="8">
        <v>130023</v>
      </c>
      <c r="J10" s="8">
        <v>172838</v>
      </c>
      <c r="K10" s="8">
        <v>205864</v>
      </c>
      <c r="L10" s="8">
        <v>240980</v>
      </c>
      <c r="M10" s="8">
        <v>62045.1</v>
      </c>
      <c r="N10" s="7" t="s">
        <v>34</v>
      </c>
      <c r="O10" s="7" t="s">
        <v>34</v>
      </c>
      <c r="P10" s="7" t="s">
        <v>34</v>
      </c>
    </row>
    <row r="11" spans="1:16" ht="15" customHeight="1" x14ac:dyDescent="0.25">
      <c r="A11" s="5" t="s">
        <v>39</v>
      </c>
      <c r="B11" s="6">
        <v>3046</v>
      </c>
      <c r="C11" s="6">
        <v>4207</v>
      </c>
      <c r="D11" s="6">
        <v>5062</v>
      </c>
      <c r="E11" s="6">
        <v>6910</v>
      </c>
      <c r="F11" s="6">
        <v>9558</v>
      </c>
      <c r="G11" s="6">
        <v>13061</v>
      </c>
      <c r="H11" s="6">
        <v>18310.5</v>
      </c>
      <c r="I11" s="6">
        <v>22009</v>
      </c>
      <c r="J11" s="6">
        <v>32551</v>
      </c>
      <c r="K11" s="6">
        <v>35889</v>
      </c>
      <c r="L11" s="6">
        <v>40992.300000000003</v>
      </c>
      <c r="M11" s="6">
        <v>45038.7</v>
      </c>
      <c r="N11" s="6">
        <v>50048.6</v>
      </c>
      <c r="O11" s="6">
        <v>55244.1</v>
      </c>
      <c r="P11" s="6">
        <v>61171.8</v>
      </c>
    </row>
    <row r="12" spans="1:16" ht="15" customHeight="1" x14ac:dyDescent="0.25">
      <c r="A12" s="7" t="s">
        <v>40</v>
      </c>
      <c r="B12" s="8">
        <v>979</v>
      </c>
      <c r="C12" s="8">
        <v>1360</v>
      </c>
      <c r="D12" s="8">
        <v>1523</v>
      </c>
      <c r="E12" s="8">
        <v>2117</v>
      </c>
      <c r="F12" s="8">
        <v>3232</v>
      </c>
      <c r="G12" s="8">
        <v>3769</v>
      </c>
      <c r="H12" s="8">
        <v>4530</v>
      </c>
      <c r="I12" s="8">
        <v>6668</v>
      </c>
      <c r="J12" s="8">
        <v>8823</v>
      </c>
      <c r="K12" s="8">
        <v>10248.299999999999</v>
      </c>
      <c r="L12" s="8">
        <v>11572.2</v>
      </c>
      <c r="M12" s="8">
        <v>12774.1</v>
      </c>
      <c r="N12" s="8">
        <v>13457.4</v>
      </c>
      <c r="O12" s="8">
        <v>14650.6</v>
      </c>
      <c r="P12" s="8">
        <v>15198.2</v>
      </c>
    </row>
    <row r="13" spans="1:16" ht="15" customHeight="1" x14ac:dyDescent="0.25">
      <c r="A13" s="5" t="s">
        <v>41</v>
      </c>
      <c r="B13" s="6">
        <v>5961</v>
      </c>
      <c r="C13" s="6">
        <v>8470</v>
      </c>
      <c r="D13" s="6">
        <v>11317</v>
      </c>
      <c r="E13" s="6">
        <v>14423</v>
      </c>
      <c r="F13" s="6">
        <v>20314</v>
      </c>
      <c r="G13" s="6">
        <v>25949</v>
      </c>
      <c r="H13" s="6">
        <v>32207</v>
      </c>
      <c r="I13" s="6">
        <v>37677</v>
      </c>
      <c r="J13" s="6">
        <v>49407</v>
      </c>
      <c r="K13" s="6">
        <v>61322.400000000001</v>
      </c>
      <c r="L13" s="6">
        <v>71126.2</v>
      </c>
      <c r="M13" s="6">
        <v>78920.800000000003</v>
      </c>
      <c r="N13" s="6">
        <v>78372.100000000006</v>
      </c>
      <c r="O13" s="6">
        <v>86060.4</v>
      </c>
      <c r="P13" s="6">
        <v>93556</v>
      </c>
    </row>
    <row r="14" spans="1:16" ht="15" customHeight="1" x14ac:dyDescent="0.25">
      <c r="A14" s="7" t="s">
        <v>42</v>
      </c>
      <c r="B14" s="7" t="s">
        <v>34</v>
      </c>
      <c r="C14" s="7" t="s">
        <v>34</v>
      </c>
      <c r="D14" s="8">
        <v>8514</v>
      </c>
      <c r="E14" s="8">
        <v>12303</v>
      </c>
      <c r="F14" s="8">
        <v>15585</v>
      </c>
      <c r="G14" s="8">
        <v>27761</v>
      </c>
      <c r="H14" s="8">
        <v>36329</v>
      </c>
      <c r="I14" s="8">
        <v>57092</v>
      </c>
      <c r="J14" s="8">
        <v>71994</v>
      </c>
      <c r="K14" s="8">
        <v>75118.3</v>
      </c>
      <c r="L14" s="8">
        <v>96787.1</v>
      </c>
      <c r="M14" s="8">
        <v>114563</v>
      </c>
      <c r="N14" s="7" t="s">
        <v>34</v>
      </c>
      <c r="O14" s="7" t="s">
        <v>34</v>
      </c>
      <c r="P14" s="7" t="s">
        <v>34</v>
      </c>
    </row>
    <row r="15" spans="1:16" ht="15" customHeight="1" x14ac:dyDescent="0.25">
      <c r="A15" s="5" t="s">
        <v>43</v>
      </c>
      <c r="B15" s="6">
        <v>5246</v>
      </c>
      <c r="C15" s="6">
        <v>6553</v>
      </c>
      <c r="D15" s="6">
        <v>10805</v>
      </c>
      <c r="E15" s="6">
        <v>15440</v>
      </c>
      <c r="F15" s="6">
        <v>20007</v>
      </c>
      <c r="G15" s="6">
        <v>33476</v>
      </c>
      <c r="H15" s="6">
        <v>43245</v>
      </c>
      <c r="I15" s="6">
        <v>57284</v>
      </c>
      <c r="J15" s="6">
        <v>71994</v>
      </c>
      <c r="K15" s="6">
        <v>74332.5</v>
      </c>
      <c r="L15" s="6">
        <v>94968.8</v>
      </c>
      <c r="M15" s="6">
        <v>120461</v>
      </c>
      <c r="N15" s="6">
        <v>151162</v>
      </c>
      <c r="O15" s="6">
        <v>190601</v>
      </c>
      <c r="P15" s="6">
        <v>240175</v>
      </c>
    </row>
    <row r="16" spans="1:16" ht="15" customHeight="1" x14ac:dyDescent="0.25">
      <c r="A16" s="7" t="s">
        <v>44</v>
      </c>
      <c r="B16" s="8">
        <v>5246</v>
      </c>
      <c r="C16" s="8">
        <v>6553</v>
      </c>
      <c r="D16" s="8">
        <v>10805</v>
      </c>
      <c r="E16" s="8">
        <v>15440</v>
      </c>
      <c r="F16" s="8">
        <v>20014</v>
      </c>
      <c r="G16" s="8">
        <v>33476</v>
      </c>
      <c r="H16" s="8">
        <v>43245</v>
      </c>
      <c r="I16" s="8">
        <v>57284</v>
      </c>
      <c r="J16" s="8">
        <v>71994</v>
      </c>
      <c r="K16" s="8">
        <v>74332.5</v>
      </c>
      <c r="L16" s="8">
        <v>95044.1</v>
      </c>
      <c r="M16" s="8">
        <v>122044</v>
      </c>
      <c r="N16" s="8">
        <v>151162</v>
      </c>
      <c r="O16" s="8">
        <v>190601</v>
      </c>
      <c r="P16" s="8">
        <v>240175</v>
      </c>
    </row>
    <row r="17" spans="1:16" ht="15" customHeight="1" x14ac:dyDescent="0.25">
      <c r="A17" s="5" t="s">
        <v>45</v>
      </c>
      <c r="B17" s="6">
        <v>3998</v>
      </c>
      <c r="C17" s="6">
        <v>4924</v>
      </c>
      <c r="D17" s="6">
        <v>8514</v>
      </c>
      <c r="E17" s="6">
        <v>12303</v>
      </c>
      <c r="F17" s="6">
        <v>15585</v>
      </c>
      <c r="G17" s="6">
        <v>27761</v>
      </c>
      <c r="H17" s="6">
        <v>36329</v>
      </c>
      <c r="I17" s="6">
        <v>48150</v>
      </c>
      <c r="J17" s="6">
        <v>59175</v>
      </c>
      <c r="K17" s="6">
        <v>56145</v>
      </c>
      <c r="L17" s="6">
        <v>76899.7</v>
      </c>
      <c r="M17" s="6">
        <v>101060</v>
      </c>
      <c r="N17" s="6">
        <v>104110</v>
      </c>
      <c r="O17" s="6">
        <v>116233</v>
      </c>
      <c r="P17" s="6">
        <v>137777</v>
      </c>
    </row>
    <row r="18" spans="1:16" ht="15" customHeight="1" x14ac:dyDescent="0.25">
      <c r="A18" s="7" t="s">
        <v>46</v>
      </c>
      <c r="B18" s="8">
        <v>3253</v>
      </c>
      <c r="C18" s="8">
        <v>4745</v>
      </c>
      <c r="D18" s="8">
        <v>6281</v>
      </c>
      <c r="E18" s="8">
        <v>8117</v>
      </c>
      <c r="F18" s="8">
        <v>11478</v>
      </c>
      <c r="G18" s="8">
        <v>15341</v>
      </c>
      <c r="H18" s="8">
        <v>21789</v>
      </c>
      <c r="I18" s="8">
        <v>25251</v>
      </c>
      <c r="J18" s="8">
        <v>34296</v>
      </c>
      <c r="K18" s="8">
        <v>38716.400000000001</v>
      </c>
      <c r="L18" s="8">
        <v>44728.7</v>
      </c>
      <c r="M18" s="8">
        <v>52137</v>
      </c>
      <c r="N18" s="8">
        <v>55507.5</v>
      </c>
      <c r="O18" s="8">
        <v>58234.6</v>
      </c>
      <c r="P18" s="8">
        <v>64625</v>
      </c>
    </row>
    <row r="19" spans="1:16" ht="15" customHeight="1" x14ac:dyDescent="0.25">
      <c r="A19" s="5" t="s">
        <v>47</v>
      </c>
      <c r="B19" s="6">
        <v>745</v>
      </c>
      <c r="C19" s="6">
        <v>178</v>
      </c>
      <c r="D19" s="6">
        <v>2233</v>
      </c>
      <c r="E19" s="6">
        <v>4186</v>
      </c>
      <c r="F19" s="6">
        <v>4106</v>
      </c>
      <c r="G19" s="6">
        <v>12421</v>
      </c>
      <c r="H19" s="6">
        <v>14541</v>
      </c>
      <c r="I19" s="6">
        <v>22899</v>
      </c>
      <c r="J19" s="6">
        <v>24879</v>
      </c>
      <c r="K19" s="6">
        <v>18689.099999999999</v>
      </c>
      <c r="L19" s="6">
        <v>35250.699999999997</v>
      </c>
      <c r="M19" s="6">
        <v>58460.6</v>
      </c>
      <c r="N19" s="6">
        <v>76631.100000000006</v>
      </c>
      <c r="O19" s="6">
        <v>104379</v>
      </c>
      <c r="P19" s="6">
        <v>143789</v>
      </c>
    </row>
    <row r="20" spans="1:16" ht="15" customHeight="1" x14ac:dyDescent="0.25">
      <c r="A20" s="7" t="s">
        <v>48</v>
      </c>
      <c r="B20" s="7" t="s">
        <v>34</v>
      </c>
      <c r="C20" s="7" t="s">
        <v>34</v>
      </c>
      <c r="D20" s="7" t="s">
        <v>34</v>
      </c>
      <c r="E20" s="7" t="s">
        <v>34</v>
      </c>
      <c r="F20" s="7" t="s">
        <v>34</v>
      </c>
      <c r="G20" s="7" t="s">
        <v>34</v>
      </c>
      <c r="H20" s="7" t="s">
        <v>34</v>
      </c>
      <c r="I20" s="7" t="s">
        <v>34</v>
      </c>
      <c r="J20" s="8">
        <v>24879</v>
      </c>
      <c r="K20" s="8">
        <v>13112</v>
      </c>
      <c r="L20" s="8">
        <v>25466</v>
      </c>
      <c r="M20" s="8">
        <v>39467</v>
      </c>
      <c r="N20" s="8">
        <v>52466</v>
      </c>
      <c r="O20" s="7" t="s">
        <v>34</v>
      </c>
      <c r="P20" s="7" t="s">
        <v>34</v>
      </c>
    </row>
    <row r="21" spans="1:16" ht="15" customHeight="1" x14ac:dyDescent="0.25">
      <c r="A21" s="5" t="s">
        <v>49</v>
      </c>
      <c r="B21" s="6">
        <v>1993</v>
      </c>
      <c r="C21" s="6">
        <v>1808</v>
      </c>
      <c r="D21" s="6">
        <v>4523</v>
      </c>
      <c r="E21" s="6">
        <v>7328</v>
      </c>
      <c r="F21" s="6">
        <v>8536</v>
      </c>
      <c r="G21" s="6">
        <v>18135</v>
      </c>
      <c r="H21" s="6">
        <v>21605</v>
      </c>
      <c r="I21" s="6">
        <v>32033</v>
      </c>
      <c r="J21" s="6">
        <v>37698</v>
      </c>
      <c r="K21" s="6">
        <v>36199.5</v>
      </c>
      <c r="L21" s="6">
        <v>54605.8</v>
      </c>
      <c r="M21" s="6">
        <v>78621.2</v>
      </c>
      <c r="N21" s="6">
        <v>98931.6</v>
      </c>
      <c r="O21" s="6">
        <v>135236</v>
      </c>
      <c r="P21" s="6">
        <v>181685</v>
      </c>
    </row>
    <row r="22" spans="1:16" ht="15" customHeight="1" x14ac:dyDescent="0.25">
      <c r="A22" s="7" t="s">
        <v>50</v>
      </c>
      <c r="B22" s="8">
        <v>745</v>
      </c>
      <c r="C22" s="8">
        <v>178</v>
      </c>
      <c r="D22" s="8">
        <v>2233</v>
      </c>
      <c r="E22" s="8">
        <v>4186</v>
      </c>
      <c r="F22" s="8">
        <v>4106</v>
      </c>
      <c r="G22" s="8">
        <v>12421</v>
      </c>
      <c r="H22" s="8">
        <v>14541</v>
      </c>
      <c r="I22" s="8">
        <v>22899</v>
      </c>
      <c r="J22" s="8">
        <v>24879</v>
      </c>
      <c r="K22" s="8">
        <v>18689.099999999999</v>
      </c>
      <c r="L22" s="8">
        <v>35250.699999999997</v>
      </c>
      <c r="M22" s="8">
        <v>57638.1</v>
      </c>
      <c r="N22" s="8">
        <v>73632.600000000006</v>
      </c>
      <c r="O22" s="8">
        <v>104379</v>
      </c>
      <c r="P22" s="8">
        <v>143789</v>
      </c>
    </row>
    <row r="23" spans="1:16" ht="15" customHeight="1" x14ac:dyDescent="0.25">
      <c r="A23" s="5" t="s">
        <v>51</v>
      </c>
      <c r="B23" s="6">
        <v>141</v>
      </c>
      <c r="C23" s="6">
        <v>210</v>
      </c>
      <c r="D23" s="6">
        <v>460</v>
      </c>
      <c r="E23" s="6">
        <v>484</v>
      </c>
      <c r="F23" s="6">
        <v>849</v>
      </c>
      <c r="G23" s="6">
        <v>1418</v>
      </c>
      <c r="H23" s="6">
        <v>1600</v>
      </c>
      <c r="I23" s="6">
        <v>1647</v>
      </c>
      <c r="J23" s="6">
        <v>1809</v>
      </c>
      <c r="K23" s="6">
        <v>1991.57</v>
      </c>
      <c r="L23" s="6">
        <v>2146.6799999999998</v>
      </c>
      <c r="M23" s="6">
        <v>1992.31</v>
      </c>
      <c r="N23" s="6">
        <v>1932.6</v>
      </c>
      <c r="O23" s="6">
        <v>1979.12</v>
      </c>
      <c r="P23" s="6">
        <v>2028.55</v>
      </c>
    </row>
    <row r="24" spans="1:16" ht="15" customHeight="1" x14ac:dyDescent="0.25">
      <c r="A24" s="7" t="s">
        <v>52</v>
      </c>
      <c r="B24" s="8">
        <v>506</v>
      </c>
      <c r="C24" s="11">
        <v>-112</v>
      </c>
      <c r="D24" s="8">
        <v>1568</v>
      </c>
      <c r="E24" s="8">
        <v>3892</v>
      </c>
      <c r="F24" s="8">
        <v>3807</v>
      </c>
      <c r="G24" s="8">
        <v>11261</v>
      </c>
      <c r="H24" s="8">
        <v>13975</v>
      </c>
      <c r="I24" s="8">
        <v>24178</v>
      </c>
      <c r="J24" s="8">
        <v>38151</v>
      </c>
      <c r="K24" s="8">
        <v>10409.700000000001</v>
      </c>
      <c r="L24" s="8">
        <v>35362.400000000001</v>
      </c>
      <c r="M24" s="8">
        <v>57769.2</v>
      </c>
      <c r="N24" s="8">
        <v>75781.899999999994</v>
      </c>
      <c r="O24" s="8">
        <v>103732</v>
      </c>
      <c r="P24" s="8">
        <v>143130</v>
      </c>
    </row>
    <row r="25" spans="1:16" ht="15" customHeight="1" x14ac:dyDescent="0.25">
      <c r="A25" s="5" t="s">
        <v>53</v>
      </c>
      <c r="B25" s="6">
        <v>1754</v>
      </c>
      <c r="C25" s="6">
        <v>1518</v>
      </c>
      <c r="D25" s="6">
        <v>3859</v>
      </c>
      <c r="E25" s="6">
        <v>7026</v>
      </c>
      <c r="F25" s="6">
        <v>8236</v>
      </c>
      <c r="G25" s="6">
        <v>16976</v>
      </c>
      <c r="H25" s="6">
        <v>21033</v>
      </c>
      <c r="I25" s="6">
        <v>33277</v>
      </c>
      <c r="J25" s="6">
        <v>50970</v>
      </c>
      <c r="K25" s="6">
        <v>20383</v>
      </c>
      <c r="L25" s="6">
        <v>44898.8</v>
      </c>
      <c r="M25" s="6">
        <v>65978.2</v>
      </c>
      <c r="N25" s="6">
        <v>82932.899999999994</v>
      </c>
      <c r="O25" s="6">
        <v>92005</v>
      </c>
      <c r="P25" s="6">
        <v>112866</v>
      </c>
    </row>
    <row r="26" spans="1:16" ht="15" customHeight="1" x14ac:dyDescent="0.25">
      <c r="A26" s="7" t="s">
        <v>54</v>
      </c>
      <c r="B26" s="8">
        <v>506</v>
      </c>
      <c r="C26" s="11">
        <v>-112</v>
      </c>
      <c r="D26" s="8">
        <v>1568</v>
      </c>
      <c r="E26" s="8">
        <v>3892</v>
      </c>
      <c r="F26" s="8">
        <v>3807</v>
      </c>
      <c r="G26" s="8">
        <v>11261</v>
      </c>
      <c r="H26" s="8">
        <v>13975</v>
      </c>
      <c r="I26" s="8">
        <v>24178</v>
      </c>
      <c r="J26" s="8">
        <v>38151</v>
      </c>
      <c r="K26" s="8">
        <v>10436.200000000001</v>
      </c>
      <c r="L26" s="8">
        <v>34917.300000000003</v>
      </c>
      <c r="M26" s="8">
        <v>58061.1</v>
      </c>
      <c r="N26" s="8">
        <v>72750.899999999994</v>
      </c>
      <c r="O26" s="8">
        <v>103732</v>
      </c>
      <c r="P26" s="8">
        <v>143130</v>
      </c>
    </row>
    <row r="27" spans="1:16" ht="15" customHeight="1" x14ac:dyDescent="0.25">
      <c r="A27" s="5" t="s">
        <v>55</v>
      </c>
      <c r="B27" s="6">
        <v>162</v>
      </c>
      <c r="C27" s="6">
        <v>167</v>
      </c>
      <c r="D27" s="6">
        <v>951</v>
      </c>
      <c r="E27" s="6">
        <v>1425</v>
      </c>
      <c r="F27" s="6">
        <v>770</v>
      </c>
      <c r="G27" s="6">
        <v>1196</v>
      </c>
      <c r="H27" s="6">
        <v>2373</v>
      </c>
      <c r="I27" s="6">
        <v>2863</v>
      </c>
      <c r="J27" s="6">
        <v>4791</v>
      </c>
      <c r="K27" s="6">
        <v>1196.68</v>
      </c>
      <c r="L27" s="6">
        <v>5660.19</v>
      </c>
      <c r="M27" s="6">
        <v>9464.7099999999991</v>
      </c>
      <c r="N27" s="6">
        <v>9573.7800000000007</v>
      </c>
      <c r="O27" s="6">
        <v>12895.6</v>
      </c>
      <c r="P27" s="6">
        <v>15596.2</v>
      </c>
    </row>
    <row r="28" spans="1:16" ht="15" customHeight="1" x14ac:dyDescent="0.25">
      <c r="A28" s="7" t="s">
        <v>56</v>
      </c>
      <c r="B28" s="8">
        <v>274</v>
      </c>
      <c r="C28" s="11">
        <v>-241</v>
      </c>
      <c r="D28" s="8">
        <v>596</v>
      </c>
      <c r="E28" s="8">
        <v>2371</v>
      </c>
      <c r="F28" s="8">
        <v>2244</v>
      </c>
      <c r="G28" s="8">
        <v>10073</v>
      </c>
      <c r="H28" s="8">
        <v>11588</v>
      </c>
      <c r="I28" s="8">
        <v>21331</v>
      </c>
      <c r="J28" s="8">
        <v>33364</v>
      </c>
      <c r="K28" s="8">
        <v>9077.67</v>
      </c>
      <c r="L28" s="8">
        <v>28240</v>
      </c>
      <c r="M28" s="8">
        <v>45799</v>
      </c>
      <c r="N28" s="8">
        <v>62937</v>
      </c>
      <c r="O28" s="8">
        <v>91206.9</v>
      </c>
      <c r="P28" s="8">
        <v>128011</v>
      </c>
    </row>
    <row r="29" spans="1:16" ht="15" customHeight="1" x14ac:dyDescent="0.25">
      <c r="A29" s="5" t="s">
        <v>57</v>
      </c>
      <c r="B29" s="6">
        <v>1227.8</v>
      </c>
      <c r="C29" s="6">
        <v>1218</v>
      </c>
      <c r="D29" s="6">
        <v>2879</v>
      </c>
      <c r="E29" s="6">
        <v>5442</v>
      </c>
      <c r="F29" s="6">
        <v>6463.23</v>
      </c>
      <c r="G29" s="6">
        <v>15598.5</v>
      </c>
      <c r="H29" s="6">
        <v>18466.5</v>
      </c>
      <c r="I29" s="6">
        <v>30449</v>
      </c>
      <c r="J29" s="6">
        <v>45643</v>
      </c>
      <c r="K29" s="6">
        <v>27089.5</v>
      </c>
      <c r="L29" s="6">
        <v>43321.9</v>
      </c>
      <c r="M29" s="6">
        <v>62173.1</v>
      </c>
      <c r="N29" s="6">
        <v>67335.3</v>
      </c>
      <c r="O29" s="6">
        <v>90082.6</v>
      </c>
      <c r="P29" s="6">
        <v>116225</v>
      </c>
    </row>
    <row r="30" spans="1:16" ht="15" customHeight="1" x14ac:dyDescent="0.25">
      <c r="A30" s="7" t="s">
        <v>58</v>
      </c>
      <c r="B30" s="8">
        <v>274</v>
      </c>
      <c r="C30" s="11">
        <v>-241</v>
      </c>
      <c r="D30" s="8">
        <v>596</v>
      </c>
      <c r="E30" s="8">
        <v>2371</v>
      </c>
      <c r="F30" s="8">
        <v>3033</v>
      </c>
      <c r="G30" s="8">
        <v>10073</v>
      </c>
      <c r="H30" s="8">
        <v>11588</v>
      </c>
      <c r="I30" s="8">
        <v>21331</v>
      </c>
      <c r="J30" s="8">
        <v>33364</v>
      </c>
      <c r="K30" s="8">
        <v>9077.67</v>
      </c>
      <c r="L30" s="8">
        <v>28240</v>
      </c>
      <c r="M30" s="8">
        <v>45799</v>
      </c>
      <c r="N30" s="8">
        <v>62937</v>
      </c>
      <c r="O30" s="8">
        <v>91206.9</v>
      </c>
      <c r="P30" s="8">
        <v>128011</v>
      </c>
    </row>
    <row r="32" spans="1:16" ht="15" customHeight="1" x14ac:dyDescent="0.25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3:16" ht="15" customHeight="1" x14ac:dyDescent="0.25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2767-1736-4A14-8323-408DBBA51C13}">
  <sheetPr>
    <outlinePr summaryBelow="0" summaryRight="0"/>
  </sheetPr>
  <dimension ref="A1:T129"/>
  <sheetViews>
    <sheetView topLeftCell="A28" workbookViewId="0">
      <selection activeCell="C13" sqref="C13"/>
    </sheetView>
  </sheetViews>
  <sheetFormatPr defaultColWidth="9.21875" defaultRowHeight="15" customHeight="1" outlineLevelRow="4" x14ac:dyDescent="0.3"/>
  <cols>
    <col min="1" max="1" width="137.5546875" style="3" customWidth="1"/>
    <col min="2" max="11" width="10.5546875" style="3" customWidth="1"/>
    <col min="21" max="16384" width="9.21875" style="3"/>
  </cols>
  <sheetData>
    <row r="1" spans="1:20" ht="15" customHeight="1" x14ac:dyDescent="0.25">
      <c r="A1" s="2" t="s">
        <v>134</v>
      </c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x14ac:dyDescent="0.25">
      <c r="A2" s="44" t="s">
        <v>133</v>
      </c>
      <c r="L2" s="3"/>
      <c r="M2" s="3"/>
      <c r="N2" s="3"/>
      <c r="O2" s="3"/>
      <c r="P2" s="3"/>
      <c r="Q2" s="3"/>
      <c r="R2" s="3"/>
      <c r="S2" s="3"/>
      <c r="T2" s="3"/>
    </row>
    <row r="3" spans="1:20" ht="15" customHeight="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3"/>
      <c r="M3" s="3"/>
      <c r="N3" s="3"/>
      <c r="O3" s="3"/>
      <c r="P3" s="3"/>
      <c r="Q3" s="3"/>
      <c r="R3" s="3"/>
      <c r="S3" s="3"/>
      <c r="T3" s="3"/>
    </row>
    <row r="4" spans="1:20" ht="15" customHeight="1" x14ac:dyDescent="0.25"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 x14ac:dyDescent="0.25">
      <c r="A5" s="4" t="s">
        <v>132</v>
      </c>
      <c r="B5" s="4"/>
      <c r="C5" s="4"/>
      <c r="D5" s="4"/>
      <c r="E5" s="4"/>
      <c r="F5" s="4"/>
      <c r="G5" s="4"/>
      <c r="H5" s="4"/>
      <c r="I5" s="4"/>
      <c r="J5" s="4"/>
      <c r="K5" s="4"/>
      <c r="L5" s="3"/>
      <c r="M5" s="3"/>
      <c r="N5" s="3"/>
      <c r="O5" s="3"/>
      <c r="P5" s="3"/>
      <c r="Q5" s="3"/>
      <c r="R5" s="3"/>
      <c r="S5" s="3"/>
      <c r="T5" s="3"/>
    </row>
    <row r="6" spans="1:20" ht="15" customHeight="1" x14ac:dyDescent="0.25">
      <c r="A6" s="4" t="s">
        <v>131</v>
      </c>
      <c r="B6" s="4"/>
      <c r="C6" s="4"/>
      <c r="D6" s="4"/>
      <c r="E6" s="4"/>
      <c r="F6" s="4"/>
      <c r="G6" s="4"/>
      <c r="H6" s="4"/>
      <c r="I6" s="4"/>
      <c r="J6" s="4"/>
      <c r="K6" s="4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 x14ac:dyDescent="0.25">
      <c r="A7" s="4" t="s">
        <v>130</v>
      </c>
      <c r="B7" s="4"/>
      <c r="C7" s="4"/>
      <c r="D7" s="4"/>
      <c r="E7" s="4"/>
      <c r="F7" s="4"/>
      <c r="G7" s="4"/>
      <c r="H7" s="4"/>
      <c r="I7" s="4"/>
      <c r="J7" s="4"/>
      <c r="K7" s="4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 x14ac:dyDescent="0.25">
      <c r="A8" s="4"/>
      <c r="B8" s="4" t="s">
        <v>120</v>
      </c>
      <c r="C8" s="4" t="s">
        <v>121</v>
      </c>
      <c r="D8" s="4" t="s">
        <v>122</v>
      </c>
      <c r="E8" s="4" t="s">
        <v>123</v>
      </c>
      <c r="F8" s="4" t="s">
        <v>124</v>
      </c>
      <c r="G8" s="4" t="s">
        <v>125</v>
      </c>
      <c r="H8" s="4" t="s">
        <v>126</v>
      </c>
      <c r="I8" s="4" t="s">
        <v>127</v>
      </c>
      <c r="J8" s="4" t="s">
        <v>128</v>
      </c>
      <c r="K8" s="4" t="s">
        <v>129</v>
      </c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 x14ac:dyDescent="0.25">
      <c r="A9" s="5" t="s">
        <v>119</v>
      </c>
      <c r="B9" s="5"/>
      <c r="C9" s="5"/>
      <c r="D9" s="5"/>
      <c r="E9" s="5"/>
      <c r="F9" s="5"/>
      <c r="G9" s="5"/>
      <c r="H9" s="5"/>
      <c r="I9" s="5"/>
      <c r="J9" s="5"/>
      <c r="K9" s="5"/>
      <c r="L9" s="3"/>
      <c r="M9" s="3"/>
      <c r="N9" s="3"/>
      <c r="O9" s="3"/>
      <c r="P9" s="3"/>
      <c r="Q9" s="3"/>
      <c r="R9" s="3"/>
      <c r="S9" s="3"/>
      <c r="T9" s="3"/>
    </row>
    <row r="10" spans="1:20" ht="15" customHeight="1" x14ac:dyDescent="0.25">
      <c r="A10" s="26" t="s">
        <v>117</v>
      </c>
      <c r="B10" s="38">
        <v>4180</v>
      </c>
      <c r="C10" s="38">
        <v>5475</v>
      </c>
      <c r="D10" s="38">
        <v>6842</v>
      </c>
      <c r="E10" s="38">
        <v>11920</v>
      </c>
      <c r="F10" s="38">
        <v>16443</v>
      </c>
      <c r="G10" s="38">
        <v>18434</v>
      </c>
      <c r="H10" s="38">
        <v>30723</v>
      </c>
      <c r="I10" s="38">
        <v>38514</v>
      </c>
      <c r="J10" s="38">
        <v>66064</v>
      </c>
      <c r="K10" s="38">
        <v>46327</v>
      </c>
      <c r="L10" s="3"/>
      <c r="M10" s="3"/>
      <c r="N10" s="3"/>
      <c r="O10" s="3"/>
      <c r="P10" s="3"/>
      <c r="Q10" s="3"/>
      <c r="R10" s="3"/>
      <c r="S10" s="3"/>
      <c r="T10" s="3"/>
    </row>
    <row r="11" spans="1:20" ht="15" customHeight="1" outlineLevel="1" x14ac:dyDescent="0.25">
      <c r="A11" s="18" t="s">
        <v>116</v>
      </c>
      <c r="B11" s="35">
        <v>-39</v>
      </c>
      <c r="C11" s="37">
        <v>274</v>
      </c>
      <c r="D11" s="35">
        <v>-241</v>
      </c>
      <c r="E11" s="37">
        <v>596</v>
      </c>
      <c r="F11" s="37">
        <v>2371</v>
      </c>
      <c r="G11" s="37">
        <v>3033</v>
      </c>
      <c r="H11" s="37">
        <v>10073</v>
      </c>
      <c r="I11" s="37">
        <v>11588</v>
      </c>
      <c r="J11" s="37">
        <v>21331</v>
      </c>
      <c r="K11" s="37">
        <v>33364</v>
      </c>
      <c r="L11" s="3"/>
      <c r="M11" s="3"/>
      <c r="N11" s="3"/>
      <c r="O11" s="3"/>
      <c r="P11" s="3"/>
      <c r="Q11" s="3"/>
      <c r="R11" s="3"/>
      <c r="S11" s="3"/>
      <c r="T11" s="3"/>
    </row>
    <row r="12" spans="1:20" ht="15" customHeight="1" outlineLevel="1" x14ac:dyDescent="0.25">
      <c r="A12" s="22" t="s">
        <v>115</v>
      </c>
      <c r="B12" s="39">
        <v>4219</v>
      </c>
      <c r="C12" s="39">
        <v>5201</v>
      </c>
      <c r="D12" s="39">
        <v>7083</v>
      </c>
      <c r="E12" s="39">
        <v>11324</v>
      </c>
      <c r="F12" s="39">
        <v>14072</v>
      </c>
      <c r="G12" s="39">
        <v>15401</v>
      </c>
      <c r="H12" s="39">
        <v>20650</v>
      </c>
      <c r="I12" s="39">
        <v>26926</v>
      </c>
      <c r="J12" s="39">
        <v>44733</v>
      </c>
      <c r="K12" s="39">
        <v>12963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 ht="15" customHeight="1" outlineLevel="2" x14ac:dyDescent="0.25">
      <c r="A13" s="20" t="s">
        <v>114</v>
      </c>
      <c r="B13" s="37">
        <v>2159</v>
      </c>
      <c r="C13" s="37">
        <v>3253</v>
      </c>
      <c r="D13" s="37">
        <v>4746</v>
      </c>
      <c r="E13" s="37">
        <v>6281</v>
      </c>
      <c r="F13" s="37">
        <v>8116</v>
      </c>
      <c r="G13" s="37">
        <v>11478</v>
      </c>
      <c r="H13" s="37">
        <v>15341</v>
      </c>
      <c r="I13" s="37">
        <v>21789</v>
      </c>
      <c r="J13" s="37">
        <v>25251</v>
      </c>
      <c r="K13" s="37">
        <v>34296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 ht="15" customHeight="1" outlineLevel="2" x14ac:dyDescent="0.25">
      <c r="A14" s="19" t="s">
        <v>113</v>
      </c>
      <c r="B14" s="42">
        <v>833</v>
      </c>
      <c r="C14" s="42">
        <v>1134</v>
      </c>
      <c r="D14" s="42">
        <v>1497</v>
      </c>
      <c r="E14" s="42">
        <v>2119</v>
      </c>
      <c r="F14" s="42">
        <v>2975</v>
      </c>
      <c r="G14" s="42">
        <v>4215</v>
      </c>
      <c r="H14" s="42">
        <v>5418</v>
      </c>
      <c r="I14" s="42">
        <v>6864</v>
      </c>
      <c r="J14" s="42">
        <v>9208</v>
      </c>
      <c r="K14" s="42">
        <v>12757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 ht="15" customHeight="1" outlineLevel="2" x14ac:dyDescent="0.25">
      <c r="A15" s="20" t="s">
        <v>112</v>
      </c>
      <c r="B15" s="37">
        <v>154</v>
      </c>
      <c r="C15" s="37">
        <v>114</v>
      </c>
      <c r="D15" s="37">
        <v>129</v>
      </c>
      <c r="E15" s="37">
        <v>155</v>
      </c>
      <c r="F15" s="37">
        <v>160</v>
      </c>
      <c r="G15" s="37">
        <v>202</v>
      </c>
      <c r="H15" s="37">
        <v>274</v>
      </c>
      <c r="I15" s="37">
        <v>164</v>
      </c>
      <c r="J15" s="35">
        <v>-71</v>
      </c>
      <c r="K15" s="37">
        <v>137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 ht="15" customHeight="1" outlineLevel="2" x14ac:dyDescent="0.25">
      <c r="A16" s="27" t="s">
        <v>111</v>
      </c>
      <c r="B16" s="39">
        <v>244</v>
      </c>
      <c r="C16" s="39">
        <v>167</v>
      </c>
      <c r="D16" s="39">
        <v>59</v>
      </c>
      <c r="E16" s="39">
        <v>250</v>
      </c>
      <c r="F16" s="38">
        <v>-20</v>
      </c>
      <c r="G16" s="38">
        <v>-292</v>
      </c>
      <c r="H16" s="38">
        <v>219</v>
      </c>
      <c r="I16" s="38">
        <v>-249</v>
      </c>
      <c r="J16" s="38">
        <v>-2582</v>
      </c>
      <c r="K16" s="38">
        <v>-14306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 ht="15" customHeight="1" outlineLevel="3" x14ac:dyDescent="0.25">
      <c r="A17" s="25" t="s">
        <v>110</v>
      </c>
      <c r="B17" s="35">
        <v>-9</v>
      </c>
      <c r="C17" s="37">
        <v>1</v>
      </c>
      <c r="D17" s="35">
        <v>-3</v>
      </c>
      <c r="E17" s="37">
        <v>5</v>
      </c>
      <c r="F17" s="5"/>
      <c r="G17" s="5"/>
      <c r="H17" s="5"/>
      <c r="I17" s="5"/>
      <c r="J17" s="5"/>
      <c r="K17" s="5"/>
      <c r="L17" s="3"/>
      <c r="M17" s="3"/>
      <c r="N17" s="3"/>
      <c r="O17" s="3"/>
      <c r="P17" s="3"/>
      <c r="Q17" s="3"/>
      <c r="R17" s="3"/>
      <c r="S17" s="3"/>
      <c r="T17" s="3"/>
    </row>
    <row r="18" spans="1:20" ht="15" customHeight="1" outlineLevel="3" x14ac:dyDescent="0.25">
      <c r="A18" s="24" t="s">
        <v>109</v>
      </c>
      <c r="B18" s="42">
        <v>253</v>
      </c>
      <c r="C18" s="42">
        <v>166</v>
      </c>
      <c r="D18" s="42">
        <v>62</v>
      </c>
      <c r="E18" s="42">
        <v>245</v>
      </c>
      <c r="F18" s="7"/>
      <c r="G18" s="7"/>
      <c r="H18" s="7"/>
      <c r="I18" s="7"/>
      <c r="J18" s="7"/>
      <c r="K18" s="7"/>
      <c r="L18" s="3"/>
      <c r="M18" s="3"/>
      <c r="N18" s="3"/>
      <c r="O18" s="3"/>
      <c r="P18" s="3"/>
      <c r="Q18" s="3"/>
      <c r="R18" s="3"/>
      <c r="S18" s="3"/>
      <c r="T18" s="3"/>
    </row>
    <row r="19" spans="1:20" ht="15" customHeight="1" outlineLevel="2" x14ac:dyDescent="0.25">
      <c r="A19" s="20" t="s">
        <v>108</v>
      </c>
      <c r="B19" s="35">
        <v>-265</v>
      </c>
      <c r="C19" s="35">
        <v>-156</v>
      </c>
      <c r="D19" s="35">
        <v>-316</v>
      </c>
      <c r="E19" s="37">
        <v>81</v>
      </c>
      <c r="F19" s="35">
        <v>-246</v>
      </c>
      <c r="G19" s="35">
        <v>-29</v>
      </c>
      <c r="H19" s="37">
        <v>441</v>
      </c>
      <c r="I19" s="37">
        <v>796</v>
      </c>
      <c r="J19" s="35">
        <v>-554</v>
      </c>
      <c r="K19" s="35">
        <v>-310</v>
      </c>
      <c r="L19" s="3"/>
      <c r="M19" s="3"/>
      <c r="N19" s="3"/>
      <c r="O19" s="3"/>
      <c r="P19" s="3"/>
      <c r="Q19" s="3"/>
      <c r="R19" s="3"/>
      <c r="S19" s="3"/>
      <c r="T19" s="3"/>
    </row>
    <row r="20" spans="1:20" ht="15" customHeight="1" outlineLevel="2" x14ac:dyDescent="0.25">
      <c r="A20" s="19" t="s">
        <v>90</v>
      </c>
      <c r="B20" s="36">
        <v>-429</v>
      </c>
      <c r="C20" s="36">
        <v>-78</v>
      </c>
      <c r="D20" s="36">
        <v>-6</v>
      </c>
      <c r="E20" s="36">
        <v>-119</v>
      </c>
      <c r="F20" s="36">
        <v>-829</v>
      </c>
      <c r="G20" s="7"/>
      <c r="H20" s="7"/>
      <c r="I20" s="7"/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</row>
    <row r="21" spans="1:20" ht="15" customHeight="1" outlineLevel="2" x14ac:dyDescent="0.25">
      <c r="A21" s="20" t="s">
        <v>107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3"/>
      <c r="M21" s="3"/>
      <c r="N21" s="3"/>
      <c r="O21" s="3"/>
      <c r="P21" s="3"/>
      <c r="Q21" s="3"/>
      <c r="R21" s="3"/>
      <c r="S21" s="3"/>
      <c r="T21" s="3"/>
    </row>
    <row r="22" spans="1:20" ht="15" customHeight="1" outlineLevel="2" x14ac:dyDescent="0.25">
      <c r="A22" s="27" t="s">
        <v>106</v>
      </c>
      <c r="B22" s="39">
        <v>1523</v>
      </c>
      <c r="C22" s="39">
        <v>767</v>
      </c>
      <c r="D22" s="39">
        <v>974</v>
      </c>
      <c r="E22" s="39">
        <v>2557</v>
      </c>
      <c r="F22" s="39">
        <v>3916</v>
      </c>
      <c r="G22" s="39">
        <v>-173</v>
      </c>
      <c r="H22" s="39">
        <v>-1043</v>
      </c>
      <c r="I22" s="39">
        <v>-2438</v>
      </c>
      <c r="J22" s="39">
        <v>13481</v>
      </c>
      <c r="K22" s="39">
        <v>-19611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 ht="15" customHeight="1" outlineLevel="3" x14ac:dyDescent="0.25">
      <c r="A23" s="25" t="s">
        <v>105</v>
      </c>
      <c r="B23" s="35">
        <v>-999</v>
      </c>
      <c r="C23" s="35">
        <v>-1410</v>
      </c>
      <c r="D23" s="35">
        <v>-1193</v>
      </c>
      <c r="E23" s="35">
        <v>-2187</v>
      </c>
      <c r="F23" s="35">
        <v>-1426</v>
      </c>
      <c r="G23" s="35">
        <v>-3583</v>
      </c>
      <c r="H23" s="35">
        <v>-1314</v>
      </c>
      <c r="I23" s="35">
        <v>-3278</v>
      </c>
      <c r="J23" s="35">
        <v>-2849</v>
      </c>
      <c r="K23" s="35">
        <v>-9487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 ht="15" customHeight="1" outlineLevel="3" x14ac:dyDescent="0.25">
      <c r="A24" s="24" t="s">
        <v>104</v>
      </c>
      <c r="B24" s="36">
        <v>-861</v>
      </c>
      <c r="C24" s="36">
        <v>-846</v>
      </c>
      <c r="D24" s="36">
        <v>-1039</v>
      </c>
      <c r="E24" s="36">
        <v>-1755</v>
      </c>
      <c r="F24" s="36">
        <v>-3367</v>
      </c>
      <c r="G24" s="36">
        <v>-4786</v>
      </c>
      <c r="H24" s="36">
        <v>-4615</v>
      </c>
      <c r="I24" s="36">
        <v>-7681</v>
      </c>
      <c r="J24" s="36">
        <v>-8169</v>
      </c>
      <c r="K24" s="36">
        <v>-18163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 ht="15" customHeight="1" outlineLevel="3" x14ac:dyDescent="0.25">
      <c r="A25" s="25" t="s">
        <v>103</v>
      </c>
      <c r="B25" s="37">
        <v>2070</v>
      </c>
      <c r="C25" s="37">
        <v>1888</v>
      </c>
      <c r="D25" s="37">
        <v>1759</v>
      </c>
      <c r="E25" s="37">
        <v>4294</v>
      </c>
      <c r="F25" s="37">
        <v>5030</v>
      </c>
      <c r="G25" s="37">
        <v>7175</v>
      </c>
      <c r="H25" s="37">
        <v>3263</v>
      </c>
      <c r="I25" s="37">
        <v>8193</v>
      </c>
      <c r="J25" s="37">
        <v>17480</v>
      </c>
      <c r="K25" s="37">
        <v>3602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ht="15" customHeight="1" outlineLevel="3" x14ac:dyDescent="0.25">
      <c r="A26" s="24" t="s">
        <v>102</v>
      </c>
      <c r="B26" s="42">
        <v>1038</v>
      </c>
      <c r="C26" s="42">
        <v>736</v>
      </c>
      <c r="D26" s="42">
        <v>706</v>
      </c>
      <c r="E26" s="42">
        <v>913</v>
      </c>
      <c r="F26" s="42">
        <v>1724</v>
      </c>
      <c r="G26" s="42">
        <v>283</v>
      </c>
      <c r="H26" s="42">
        <v>472</v>
      </c>
      <c r="I26" s="36">
        <v>-1383</v>
      </c>
      <c r="J26" s="42">
        <v>5754</v>
      </c>
      <c r="K26" s="42">
        <v>2123</v>
      </c>
      <c r="L26" s="3"/>
      <c r="M26" s="3"/>
      <c r="N26" s="3"/>
      <c r="O26" s="3"/>
      <c r="P26" s="3"/>
      <c r="Q26" s="3"/>
      <c r="R26" s="3"/>
      <c r="S26" s="3"/>
      <c r="T26" s="3"/>
    </row>
    <row r="27" spans="1:20" ht="15" customHeight="1" outlineLevel="3" x14ac:dyDescent="0.25">
      <c r="A27" s="34" t="s">
        <v>101</v>
      </c>
      <c r="B27" s="41">
        <v>275</v>
      </c>
      <c r="C27" s="41">
        <v>399</v>
      </c>
      <c r="D27" s="41">
        <v>741</v>
      </c>
      <c r="E27" s="41">
        <v>1292</v>
      </c>
      <c r="F27" s="41">
        <v>1955</v>
      </c>
      <c r="G27" s="40">
        <v>738</v>
      </c>
      <c r="H27" s="40">
        <v>1151</v>
      </c>
      <c r="I27" s="40">
        <v>1711</v>
      </c>
      <c r="J27" s="40">
        <v>1265</v>
      </c>
      <c r="K27" s="40">
        <v>2314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 ht="15" customHeight="1" outlineLevel="4" x14ac:dyDescent="0.25">
      <c r="A28" s="33" t="s">
        <v>100</v>
      </c>
      <c r="B28" s="42">
        <v>1796</v>
      </c>
      <c r="C28" s="42">
        <v>2691</v>
      </c>
      <c r="D28" s="42">
        <v>4433</v>
      </c>
      <c r="E28" s="42">
        <v>7401</v>
      </c>
      <c r="F28" s="42">
        <v>11931</v>
      </c>
      <c r="G28" s="7"/>
      <c r="H28" s="7"/>
      <c r="I28" s="7"/>
      <c r="J28" s="7"/>
      <c r="K28" s="7"/>
      <c r="L28" s="3"/>
      <c r="M28" s="3"/>
      <c r="N28" s="3"/>
      <c r="O28" s="3"/>
      <c r="P28" s="3"/>
      <c r="Q28" s="3"/>
      <c r="R28" s="3"/>
      <c r="S28" s="3"/>
      <c r="T28" s="3"/>
    </row>
    <row r="29" spans="1:20" ht="15" customHeight="1" outlineLevel="4" x14ac:dyDescent="0.25">
      <c r="A29" s="32" t="s">
        <v>99</v>
      </c>
      <c r="B29" s="35">
        <v>-1521</v>
      </c>
      <c r="C29" s="35">
        <v>-2292</v>
      </c>
      <c r="D29" s="35">
        <v>-3692</v>
      </c>
      <c r="E29" s="35">
        <v>-6109</v>
      </c>
      <c r="F29" s="35">
        <v>-9976</v>
      </c>
      <c r="G29" s="5"/>
      <c r="H29" s="5"/>
      <c r="I29" s="5"/>
      <c r="J29" s="5"/>
      <c r="K29" s="5"/>
      <c r="L29" s="3"/>
      <c r="M29" s="3"/>
      <c r="N29" s="3"/>
      <c r="O29" s="3"/>
      <c r="P29" s="3"/>
      <c r="Q29" s="3"/>
      <c r="R29" s="3"/>
      <c r="S29" s="3"/>
      <c r="T29" s="3"/>
    </row>
    <row r="30" spans="1:20" ht="15" customHeight="1" x14ac:dyDescent="0.25">
      <c r="A30" s="26" t="s">
        <v>98</v>
      </c>
      <c r="B30" s="38">
        <v>-3595</v>
      </c>
      <c r="C30" s="38">
        <v>-4276</v>
      </c>
      <c r="D30" s="38">
        <v>-5065</v>
      </c>
      <c r="E30" s="38">
        <v>-6450</v>
      </c>
      <c r="F30" s="38">
        <v>-9876</v>
      </c>
      <c r="G30" s="38">
        <v>-27819</v>
      </c>
      <c r="H30" s="38">
        <v>-12369</v>
      </c>
      <c r="I30" s="38">
        <v>-24281</v>
      </c>
      <c r="J30" s="38">
        <v>-59611</v>
      </c>
      <c r="K30" s="38">
        <v>-58154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 ht="15" customHeight="1" outlineLevel="1" x14ac:dyDescent="0.25">
      <c r="A31" s="30" t="s">
        <v>97</v>
      </c>
      <c r="B31" s="40">
        <v>-3785</v>
      </c>
      <c r="C31" s="40">
        <v>-3444</v>
      </c>
      <c r="D31" s="40">
        <v>-4893</v>
      </c>
      <c r="E31" s="40">
        <v>-4589</v>
      </c>
      <c r="F31" s="40">
        <v>-6737</v>
      </c>
      <c r="G31" s="41">
        <v>-10058</v>
      </c>
      <c r="H31" s="41">
        <v>-11323</v>
      </c>
      <c r="I31" s="41">
        <v>-12689</v>
      </c>
      <c r="J31" s="41">
        <v>-35044</v>
      </c>
      <c r="K31" s="41">
        <v>-55396</v>
      </c>
      <c r="L31" s="3"/>
      <c r="M31" s="3"/>
      <c r="N31" s="3"/>
      <c r="O31" s="3"/>
      <c r="P31" s="3"/>
      <c r="Q31" s="3"/>
      <c r="R31" s="3"/>
      <c r="S31" s="3"/>
      <c r="T31" s="3"/>
    </row>
    <row r="32" spans="1:20" ht="15" customHeight="1" outlineLevel="2" x14ac:dyDescent="0.25">
      <c r="A32" s="19" t="s">
        <v>96</v>
      </c>
      <c r="B32" s="7"/>
      <c r="C32" s="7"/>
      <c r="D32" s="7"/>
      <c r="E32" s="7"/>
      <c r="F32" s="7"/>
      <c r="G32" s="36">
        <v>-11955</v>
      </c>
      <c r="H32" s="36">
        <v>-13427</v>
      </c>
      <c r="I32" s="36">
        <v>-16861</v>
      </c>
      <c r="J32" s="36">
        <v>-40140</v>
      </c>
      <c r="K32" s="36">
        <v>-61053</v>
      </c>
      <c r="L32" s="3"/>
      <c r="M32" s="3"/>
      <c r="N32" s="3"/>
      <c r="O32" s="3"/>
      <c r="P32" s="3"/>
      <c r="Q32" s="3"/>
      <c r="R32" s="3"/>
      <c r="S32" s="3"/>
      <c r="T32" s="3"/>
    </row>
    <row r="33" spans="1:20" ht="15" customHeight="1" outlineLevel="2" x14ac:dyDescent="0.25">
      <c r="A33" s="20" t="s">
        <v>95</v>
      </c>
      <c r="B33" s="5"/>
      <c r="C33" s="5"/>
      <c r="D33" s="5"/>
      <c r="E33" s="5"/>
      <c r="F33" s="5"/>
      <c r="G33" s="37">
        <v>1897</v>
      </c>
      <c r="H33" s="37">
        <v>2104</v>
      </c>
      <c r="I33" s="37">
        <v>4172</v>
      </c>
      <c r="J33" s="37">
        <v>5096</v>
      </c>
      <c r="K33" s="37">
        <v>5657</v>
      </c>
      <c r="L33" s="3"/>
      <c r="M33" s="3"/>
      <c r="N33" s="3"/>
      <c r="O33" s="3"/>
      <c r="P33" s="3"/>
      <c r="Q33" s="3"/>
      <c r="R33" s="3"/>
      <c r="S33" s="3"/>
      <c r="T33" s="3"/>
    </row>
    <row r="34" spans="1:20" ht="15" customHeight="1" outlineLevel="1" x14ac:dyDescent="0.25">
      <c r="A34" s="15" t="s">
        <v>94</v>
      </c>
      <c r="B34" s="36">
        <v>-745</v>
      </c>
      <c r="C34" s="36">
        <v>-312</v>
      </c>
      <c r="D34" s="36">
        <v>-979</v>
      </c>
      <c r="E34" s="36">
        <v>-795</v>
      </c>
      <c r="F34" s="36">
        <v>-116</v>
      </c>
      <c r="G34" s="36">
        <v>-13972</v>
      </c>
      <c r="H34" s="36">
        <v>-2186</v>
      </c>
      <c r="I34" s="36">
        <v>-2461</v>
      </c>
      <c r="J34" s="36">
        <v>-2325</v>
      </c>
      <c r="K34" s="36">
        <v>-1985</v>
      </c>
      <c r="L34" s="3"/>
      <c r="M34" s="3"/>
      <c r="N34" s="3"/>
      <c r="O34" s="3"/>
      <c r="P34" s="3"/>
      <c r="Q34" s="3"/>
      <c r="R34" s="3"/>
      <c r="S34" s="3"/>
      <c r="T34" s="3"/>
    </row>
    <row r="35" spans="1:20" ht="15" customHeight="1" outlineLevel="1" x14ac:dyDescent="0.25">
      <c r="A35" s="18" t="s">
        <v>93</v>
      </c>
      <c r="B35" s="37">
        <v>4237</v>
      </c>
      <c r="C35" s="37">
        <v>2306</v>
      </c>
      <c r="D35" s="37">
        <v>3349</v>
      </c>
      <c r="E35" s="37">
        <v>3025</v>
      </c>
      <c r="F35" s="37">
        <v>4733</v>
      </c>
      <c r="G35" s="37">
        <v>9988</v>
      </c>
      <c r="H35" s="37">
        <v>8240</v>
      </c>
      <c r="I35" s="37">
        <v>22681</v>
      </c>
      <c r="J35" s="37">
        <v>50237</v>
      </c>
      <c r="K35" s="37">
        <v>59384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ht="15" customHeight="1" outlineLevel="1" x14ac:dyDescent="0.25">
      <c r="A36" s="15" t="s">
        <v>92</v>
      </c>
      <c r="B36" s="36">
        <v>-3302</v>
      </c>
      <c r="C36" s="36">
        <v>-2826</v>
      </c>
      <c r="D36" s="36">
        <v>-2542</v>
      </c>
      <c r="E36" s="36">
        <v>-4091</v>
      </c>
      <c r="F36" s="36">
        <v>-7756</v>
      </c>
      <c r="G36" s="36">
        <v>-13777</v>
      </c>
      <c r="H36" s="36">
        <v>-7100</v>
      </c>
      <c r="I36" s="36">
        <v>-31812</v>
      </c>
      <c r="J36" s="36">
        <v>-72479</v>
      </c>
      <c r="K36" s="36">
        <v>-60157</v>
      </c>
      <c r="L36" s="3"/>
      <c r="M36" s="3"/>
      <c r="N36" s="3"/>
      <c r="O36" s="3"/>
      <c r="P36" s="3"/>
      <c r="Q36" s="3"/>
      <c r="R36" s="3"/>
      <c r="S36" s="3"/>
      <c r="T36" s="3"/>
    </row>
    <row r="37" spans="1:20" ht="15" customHeight="1" x14ac:dyDescent="0.25">
      <c r="A37" s="28" t="s">
        <v>91</v>
      </c>
      <c r="B37" s="40">
        <v>2259</v>
      </c>
      <c r="C37" s="40">
        <v>-539</v>
      </c>
      <c r="D37" s="40">
        <v>4432</v>
      </c>
      <c r="E37" s="40">
        <v>-3763</v>
      </c>
      <c r="F37" s="40">
        <v>-2911</v>
      </c>
      <c r="G37" s="40">
        <v>9860</v>
      </c>
      <c r="H37" s="40">
        <v>-7686</v>
      </c>
      <c r="I37" s="40">
        <v>-10066</v>
      </c>
      <c r="J37" s="40">
        <v>-1104</v>
      </c>
      <c r="K37" s="40">
        <v>6291</v>
      </c>
      <c r="L37" s="3"/>
      <c r="M37" s="3"/>
      <c r="N37" s="3"/>
      <c r="O37" s="3"/>
      <c r="P37" s="3"/>
      <c r="Q37" s="3"/>
      <c r="R37" s="3"/>
      <c r="S37" s="3"/>
      <c r="T37" s="3"/>
    </row>
    <row r="38" spans="1:20" ht="15" customHeight="1" outlineLevel="1" x14ac:dyDescent="0.25">
      <c r="A38" s="15" t="s">
        <v>90</v>
      </c>
      <c r="B38" s="42">
        <v>429</v>
      </c>
      <c r="C38" s="42">
        <v>78</v>
      </c>
      <c r="D38" s="42">
        <v>6</v>
      </c>
      <c r="E38" s="42">
        <v>119</v>
      </c>
      <c r="F38" s="42">
        <v>829</v>
      </c>
      <c r="G38" s="7"/>
      <c r="H38" s="7"/>
      <c r="I38" s="7"/>
      <c r="J38" s="7"/>
      <c r="K38" s="7"/>
      <c r="L38" s="3"/>
      <c r="M38" s="3"/>
      <c r="N38" s="3"/>
      <c r="O38" s="3"/>
      <c r="P38" s="3"/>
      <c r="Q38" s="3"/>
      <c r="R38" s="3"/>
      <c r="S38" s="3"/>
      <c r="T38" s="3"/>
    </row>
    <row r="39" spans="1:20" ht="15" customHeight="1" outlineLevel="1" x14ac:dyDescent="0.25">
      <c r="A39" s="18" t="s">
        <v>89</v>
      </c>
      <c r="B39" s="35">
        <v>-960</v>
      </c>
      <c r="C39" s="37">
        <v>0</v>
      </c>
      <c r="D39" s="37">
        <v>0</v>
      </c>
      <c r="E39" s="5"/>
      <c r="F39" s="5"/>
      <c r="G39" s="5"/>
      <c r="H39" s="5"/>
      <c r="I39" s="5"/>
      <c r="J39" s="5"/>
      <c r="K39" s="5"/>
      <c r="L39" s="3"/>
      <c r="M39" s="3"/>
      <c r="N39" s="3"/>
      <c r="O39" s="3"/>
      <c r="P39" s="3"/>
      <c r="Q39" s="3"/>
      <c r="R39" s="3"/>
      <c r="S39" s="3"/>
      <c r="T39" s="3"/>
    </row>
    <row r="40" spans="1:20" ht="15" customHeight="1" outlineLevel="1" x14ac:dyDescent="0.25">
      <c r="A40" s="22" t="s">
        <v>88</v>
      </c>
      <c r="B40" s="38">
        <v>3378</v>
      </c>
      <c r="C40" s="38">
        <v>394</v>
      </c>
      <c r="D40" s="38">
        <v>6359</v>
      </c>
      <c r="E40" s="38">
        <v>353</v>
      </c>
      <c r="F40" s="38">
        <v>621</v>
      </c>
      <c r="G40" s="38">
        <v>16231</v>
      </c>
      <c r="H40" s="38">
        <v>768</v>
      </c>
      <c r="I40" s="38">
        <v>2273</v>
      </c>
      <c r="J40" s="39">
        <v>17321</v>
      </c>
      <c r="K40" s="39">
        <v>26959</v>
      </c>
      <c r="L40" s="3"/>
      <c r="M40" s="3"/>
      <c r="N40" s="3"/>
      <c r="O40" s="3"/>
      <c r="P40" s="3"/>
      <c r="Q40" s="3"/>
      <c r="R40" s="3"/>
      <c r="S40" s="3"/>
      <c r="T40" s="3"/>
    </row>
    <row r="41" spans="1:20" ht="15" customHeight="1" outlineLevel="2" x14ac:dyDescent="0.25">
      <c r="A41" s="20" t="s">
        <v>87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3"/>
      <c r="M41" s="3"/>
      <c r="N41" s="3"/>
      <c r="O41" s="3"/>
      <c r="P41" s="3"/>
      <c r="Q41" s="3"/>
      <c r="R41" s="3"/>
      <c r="S41" s="3"/>
      <c r="T41" s="3"/>
    </row>
    <row r="42" spans="1:20" ht="15" customHeight="1" outlineLevel="2" x14ac:dyDescent="0.25">
      <c r="A42" s="19" t="s">
        <v>86</v>
      </c>
      <c r="B42" s="7"/>
      <c r="C42" s="7"/>
      <c r="D42" s="7"/>
      <c r="E42" s="7"/>
      <c r="F42" s="7"/>
      <c r="G42" s="7"/>
      <c r="H42" s="7"/>
      <c r="I42" s="7"/>
      <c r="J42" s="42">
        <v>6796</v>
      </c>
      <c r="K42" s="42">
        <v>7956</v>
      </c>
      <c r="L42" s="3"/>
      <c r="M42" s="3"/>
      <c r="N42" s="3"/>
      <c r="O42" s="3"/>
      <c r="P42" s="3"/>
      <c r="Q42" s="3"/>
      <c r="R42" s="3"/>
      <c r="S42" s="3"/>
      <c r="T42" s="3"/>
    </row>
    <row r="43" spans="1:20" ht="15" customHeight="1" outlineLevel="2" x14ac:dyDescent="0.25">
      <c r="A43" s="20" t="s">
        <v>85</v>
      </c>
      <c r="B43" s="5"/>
      <c r="C43" s="5"/>
      <c r="D43" s="5"/>
      <c r="E43" s="5"/>
      <c r="F43" s="5"/>
      <c r="G43" s="5"/>
      <c r="H43" s="5"/>
      <c r="I43" s="5"/>
      <c r="J43" s="37">
        <v>10525</v>
      </c>
      <c r="K43" s="37">
        <v>19003</v>
      </c>
      <c r="L43" s="3"/>
      <c r="M43" s="3"/>
      <c r="N43" s="3"/>
      <c r="O43" s="3"/>
      <c r="P43" s="3"/>
      <c r="Q43" s="3"/>
      <c r="R43" s="3"/>
      <c r="S43" s="3"/>
      <c r="T43" s="3"/>
    </row>
    <row r="44" spans="1:20" ht="15" customHeight="1" outlineLevel="1" x14ac:dyDescent="0.25">
      <c r="A44" s="22" t="s">
        <v>84</v>
      </c>
      <c r="B44" s="38">
        <v>-588</v>
      </c>
      <c r="C44" s="38">
        <v>-1011</v>
      </c>
      <c r="D44" s="39">
        <v>-1933</v>
      </c>
      <c r="E44" s="39">
        <v>-4235</v>
      </c>
      <c r="F44" s="39">
        <v>-4361</v>
      </c>
      <c r="G44" s="39">
        <v>-6371</v>
      </c>
      <c r="H44" s="39">
        <v>-8454</v>
      </c>
      <c r="I44" s="39">
        <v>-12339</v>
      </c>
      <c r="J44" s="39">
        <v>-18425</v>
      </c>
      <c r="K44" s="39">
        <v>-20668</v>
      </c>
      <c r="L44" s="3"/>
      <c r="M44" s="3"/>
      <c r="N44" s="3"/>
      <c r="O44" s="3"/>
      <c r="P44" s="3"/>
      <c r="Q44" s="3"/>
      <c r="R44" s="3"/>
      <c r="S44" s="3"/>
      <c r="T44" s="3"/>
    </row>
    <row r="45" spans="1:20" ht="15" customHeight="1" outlineLevel="2" x14ac:dyDescent="0.25">
      <c r="A45" s="31" t="s">
        <v>83</v>
      </c>
      <c r="B45" s="28"/>
      <c r="C45" s="28"/>
      <c r="D45" s="40">
        <v>-513</v>
      </c>
      <c r="E45" s="40">
        <v>-1652</v>
      </c>
      <c r="F45" s="40">
        <v>-354</v>
      </c>
      <c r="G45" s="40">
        <v>-1372</v>
      </c>
      <c r="H45" s="40">
        <v>-668</v>
      </c>
      <c r="I45" s="40">
        <v>-2684</v>
      </c>
      <c r="J45" s="41">
        <v>-7730</v>
      </c>
      <c r="K45" s="41">
        <v>-9343</v>
      </c>
      <c r="L45" s="3"/>
      <c r="M45" s="3"/>
      <c r="N45" s="3"/>
      <c r="O45" s="3"/>
      <c r="P45" s="3"/>
      <c r="Q45" s="3"/>
      <c r="R45" s="3"/>
      <c r="S45" s="3"/>
      <c r="T45" s="3"/>
    </row>
    <row r="46" spans="1:20" ht="15" customHeight="1" outlineLevel="3" x14ac:dyDescent="0.25">
      <c r="A46" s="24" t="s">
        <v>82</v>
      </c>
      <c r="B46" s="7"/>
      <c r="C46" s="7"/>
      <c r="D46" s="7"/>
      <c r="E46" s="7"/>
      <c r="F46" s="7"/>
      <c r="G46" s="7"/>
      <c r="H46" s="7"/>
      <c r="I46" s="7"/>
      <c r="J46" s="36">
        <v>-6177</v>
      </c>
      <c r="K46" s="36">
        <v>-7753</v>
      </c>
      <c r="L46" s="3"/>
      <c r="M46" s="3"/>
      <c r="N46" s="3"/>
      <c r="O46" s="3"/>
      <c r="P46" s="3"/>
      <c r="Q46" s="3"/>
      <c r="R46" s="3"/>
      <c r="S46" s="3"/>
      <c r="T46" s="3"/>
    </row>
    <row r="47" spans="1:20" ht="15" customHeight="1" outlineLevel="3" x14ac:dyDescent="0.25">
      <c r="A47" s="25" t="s">
        <v>81</v>
      </c>
      <c r="B47" s="5"/>
      <c r="C47" s="5"/>
      <c r="D47" s="5"/>
      <c r="E47" s="5"/>
      <c r="F47" s="5"/>
      <c r="G47" s="5"/>
      <c r="H47" s="5"/>
      <c r="I47" s="5"/>
      <c r="J47" s="35">
        <v>-1553</v>
      </c>
      <c r="K47" s="35">
        <v>-1590</v>
      </c>
      <c r="L47" s="3"/>
      <c r="M47" s="3"/>
      <c r="N47" s="3"/>
      <c r="O47" s="3"/>
      <c r="P47" s="3"/>
      <c r="Q47" s="3"/>
      <c r="R47" s="3"/>
      <c r="S47" s="3"/>
      <c r="T47" s="3"/>
    </row>
    <row r="48" spans="1:20" ht="15" customHeight="1" outlineLevel="2" x14ac:dyDescent="0.25">
      <c r="A48" s="19" t="s">
        <v>80</v>
      </c>
      <c r="B48" s="7"/>
      <c r="C48" s="7"/>
      <c r="D48" s="36">
        <v>-1285</v>
      </c>
      <c r="E48" s="36">
        <v>-2462</v>
      </c>
      <c r="F48" s="36">
        <v>-3860</v>
      </c>
      <c r="G48" s="36">
        <v>-4799</v>
      </c>
      <c r="H48" s="36">
        <v>-7449</v>
      </c>
      <c r="I48" s="36">
        <v>-9628</v>
      </c>
      <c r="J48" s="36">
        <v>-10642</v>
      </c>
      <c r="K48" s="36">
        <v>-11163</v>
      </c>
      <c r="L48" s="3"/>
      <c r="M48" s="3"/>
      <c r="N48" s="3"/>
      <c r="O48" s="3"/>
      <c r="P48" s="3"/>
      <c r="Q48" s="3"/>
      <c r="R48" s="3"/>
      <c r="S48" s="3"/>
      <c r="T48" s="3"/>
    </row>
    <row r="49" spans="1:20" ht="15" customHeight="1" outlineLevel="2" x14ac:dyDescent="0.25">
      <c r="A49" s="20" t="s">
        <v>79</v>
      </c>
      <c r="B49" s="5"/>
      <c r="C49" s="5"/>
      <c r="D49" s="35">
        <v>-135</v>
      </c>
      <c r="E49" s="35">
        <v>-121</v>
      </c>
      <c r="F49" s="35">
        <v>-147</v>
      </c>
      <c r="G49" s="35">
        <v>-200</v>
      </c>
      <c r="H49" s="35">
        <v>-337</v>
      </c>
      <c r="I49" s="35">
        <v>-27</v>
      </c>
      <c r="J49" s="35">
        <v>-53</v>
      </c>
      <c r="K49" s="35">
        <v>-162</v>
      </c>
      <c r="L49" s="3"/>
      <c r="M49" s="3"/>
      <c r="N49" s="3"/>
      <c r="O49" s="3"/>
      <c r="P49" s="3"/>
      <c r="Q49" s="3"/>
      <c r="R49" s="3"/>
      <c r="S49" s="3"/>
      <c r="T49" s="3"/>
    </row>
    <row r="50" spans="1:20" ht="15" customHeight="1" x14ac:dyDescent="0.25">
      <c r="A50" s="7" t="s">
        <v>78</v>
      </c>
      <c r="B50" s="36">
        <v>-29</v>
      </c>
      <c r="C50" s="36">
        <v>-86</v>
      </c>
      <c r="D50" s="36">
        <v>-310</v>
      </c>
      <c r="E50" s="36">
        <v>-374</v>
      </c>
      <c r="F50" s="36">
        <v>-212</v>
      </c>
      <c r="G50" s="42">
        <v>713</v>
      </c>
      <c r="H50" s="36">
        <v>-351</v>
      </c>
      <c r="I50" s="42">
        <v>70</v>
      </c>
      <c r="J50" s="42">
        <v>618</v>
      </c>
      <c r="K50" s="36">
        <v>-364</v>
      </c>
      <c r="L50" s="3"/>
      <c r="M50" s="3"/>
      <c r="N50" s="3"/>
      <c r="O50" s="3"/>
      <c r="P50" s="3"/>
      <c r="Q50" s="3"/>
      <c r="R50" s="3"/>
      <c r="S50" s="3"/>
      <c r="T50" s="3"/>
    </row>
    <row r="51" spans="1:20" ht="15" customHeight="1" x14ac:dyDescent="0.25">
      <c r="A51" s="5" t="s">
        <v>77</v>
      </c>
      <c r="B51" s="37">
        <v>2815</v>
      </c>
      <c r="C51" s="37">
        <v>574</v>
      </c>
      <c r="D51" s="37">
        <v>5899</v>
      </c>
      <c r="E51" s="37">
        <v>1333</v>
      </c>
      <c r="F51" s="37">
        <v>3444</v>
      </c>
      <c r="G51" s="37">
        <v>1188</v>
      </c>
      <c r="H51" s="37">
        <v>10317</v>
      </c>
      <c r="I51" s="37">
        <v>4237</v>
      </c>
      <c r="J51" s="37">
        <v>5967</v>
      </c>
      <c r="K51" s="35">
        <v>-5900</v>
      </c>
      <c r="L51" s="3"/>
      <c r="M51" s="3"/>
      <c r="N51" s="3"/>
      <c r="O51" s="3"/>
      <c r="P51" s="3"/>
      <c r="Q51" s="3"/>
      <c r="R51" s="3"/>
      <c r="S51" s="3"/>
      <c r="T51" s="3"/>
    </row>
    <row r="52" spans="1:20" ht="15" customHeight="1" x14ac:dyDescent="0.25">
      <c r="A52" s="7" t="s">
        <v>76</v>
      </c>
      <c r="B52" s="42">
        <v>5269</v>
      </c>
      <c r="C52" s="42">
        <v>8084</v>
      </c>
      <c r="D52" s="42">
        <v>8658</v>
      </c>
      <c r="E52" s="42">
        <v>14557</v>
      </c>
      <c r="F52" s="42">
        <v>15890</v>
      </c>
      <c r="G52" s="42">
        <v>19334</v>
      </c>
      <c r="H52" s="42">
        <v>21856</v>
      </c>
      <c r="I52" s="42">
        <v>32173</v>
      </c>
      <c r="J52" s="42">
        <v>36410</v>
      </c>
      <c r="K52" s="42">
        <v>42377</v>
      </c>
      <c r="L52" s="3"/>
      <c r="M52" s="3"/>
      <c r="N52" s="3"/>
      <c r="O52" s="3"/>
      <c r="P52" s="3"/>
      <c r="Q52" s="3"/>
      <c r="R52" s="3"/>
      <c r="S52" s="3"/>
      <c r="T52" s="3"/>
    </row>
    <row r="53" spans="1:20" ht="15" customHeight="1" x14ac:dyDescent="0.25">
      <c r="A53" s="5" t="s">
        <v>75</v>
      </c>
      <c r="B53" s="37">
        <v>8084</v>
      </c>
      <c r="C53" s="37">
        <v>8658</v>
      </c>
      <c r="D53" s="37">
        <v>14557</v>
      </c>
      <c r="E53" s="37">
        <v>15890</v>
      </c>
      <c r="F53" s="37">
        <v>19334</v>
      </c>
      <c r="G53" s="37">
        <v>20522</v>
      </c>
      <c r="H53" s="37">
        <v>32173</v>
      </c>
      <c r="I53" s="37">
        <v>36410</v>
      </c>
      <c r="J53" s="37">
        <v>42377</v>
      </c>
      <c r="K53" s="37">
        <v>36477</v>
      </c>
      <c r="L53" s="3"/>
      <c r="M53" s="3"/>
      <c r="N53" s="3"/>
      <c r="O53" s="3"/>
      <c r="P53" s="3"/>
      <c r="Q53" s="3"/>
      <c r="R53" s="3"/>
      <c r="S53" s="3"/>
      <c r="T53" s="3"/>
    </row>
    <row r="54" spans="1:20" ht="15" customHeight="1" x14ac:dyDescent="0.25">
      <c r="A54" s="26" t="s">
        <v>74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3"/>
      <c r="M54" s="3"/>
      <c r="N54" s="3"/>
      <c r="O54" s="3"/>
      <c r="P54" s="3"/>
      <c r="Q54" s="3"/>
      <c r="R54" s="3"/>
      <c r="S54" s="3"/>
      <c r="T54" s="3"/>
    </row>
    <row r="55" spans="1:20" ht="15" customHeight="1" outlineLevel="1" x14ac:dyDescent="0.25">
      <c r="A55" s="18" t="s">
        <v>73</v>
      </c>
      <c r="B55" s="35">
        <v>-31</v>
      </c>
      <c r="C55" s="35">
        <v>-97</v>
      </c>
      <c r="D55" s="35">
        <v>-91</v>
      </c>
      <c r="E55" s="35">
        <v>-325</v>
      </c>
      <c r="F55" s="35">
        <v>-290</v>
      </c>
      <c r="G55" s="35">
        <v>-328</v>
      </c>
      <c r="H55" s="35">
        <v>-854</v>
      </c>
      <c r="I55" s="35">
        <v>-875</v>
      </c>
      <c r="J55" s="35">
        <v>-916</v>
      </c>
      <c r="K55" s="35">
        <v>-1098</v>
      </c>
      <c r="L55" s="3"/>
      <c r="M55" s="3"/>
      <c r="N55" s="3"/>
      <c r="O55" s="3"/>
      <c r="P55" s="3"/>
      <c r="Q55" s="3"/>
      <c r="R55" s="3"/>
      <c r="S55" s="3"/>
      <c r="T55" s="3"/>
    </row>
    <row r="56" spans="1:20" ht="15" customHeight="1" outlineLevel="1" x14ac:dyDescent="0.25">
      <c r="A56" s="15" t="s">
        <v>72</v>
      </c>
      <c r="B56" s="7"/>
      <c r="C56" s="7"/>
      <c r="D56" s="7"/>
      <c r="E56" s="7"/>
      <c r="F56" s="7"/>
      <c r="G56" s="7"/>
      <c r="H56" s="7"/>
      <c r="I56" s="36">
        <v>-3361</v>
      </c>
      <c r="J56" s="36">
        <v>-4475</v>
      </c>
      <c r="K56" s="36">
        <v>-6722</v>
      </c>
      <c r="L56" s="3"/>
      <c r="M56" s="3"/>
      <c r="N56" s="3"/>
      <c r="O56" s="3"/>
      <c r="P56" s="3"/>
      <c r="Q56" s="3"/>
      <c r="R56" s="3"/>
      <c r="S56" s="3"/>
      <c r="T56" s="3"/>
    </row>
    <row r="57" spans="1:20" ht="15" customHeight="1" outlineLevel="1" x14ac:dyDescent="0.25">
      <c r="A57" s="30" t="s">
        <v>71</v>
      </c>
      <c r="B57" s="28"/>
      <c r="C57" s="28"/>
      <c r="D57" s="28"/>
      <c r="E57" s="40">
        <v>-153</v>
      </c>
      <c r="F57" s="40">
        <v>-206</v>
      </c>
      <c r="G57" s="40">
        <v>-319</v>
      </c>
      <c r="H57" s="40">
        <v>-575</v>
      </c>
      <c r="I57" s="41">
        <v>-686</v>
      </c>
      <c r="J57" s="41">
        <v>-714</v>
      </c>
      <c r="K57" s="41">
        <v>-674</v>
      </c>
      <c r="L57" s="3"/>
      <c r="M57" s="3"/>
      <c r="N57" s="3"/>
      <c r="O57" s="3"/>
      <c r="P57" s="3"/>
      <c r="Q57" s="3"/>
      <c r="R57" s="3"/>
      <c r="S57" s="3"/>
      <c r="T57" s="3"/>
    </row>
    <row r="58" spans="1:20" ht="15" customHeight="1" outlineLevel="2" x14ac:dyDescent="0.25">
      <c r="A58" s="27" t="s">
        <v>70</v>
      </c>
      <c r="B58" s="26"/>
      <c r="C58" s="26"/>
      <c r="D58" s="26"/>
      <c r="E58" s="26"/>
      <c r="F58" s="26"/>
      <c r="G58" s="26"/>
      <c r="H58" s="26"/>
      <c r="I58" s="39">
        <v>-647</v>
      </c>
      <c r="J58" s="38">
        <v>-612</v>
      </c>
      <c r="K58" s="38">
        <v>-521</v>
      </c>
      <c r="L58" s="3"/>
      <c r="M58" s="3"/>
      <c r="N58" s="3"/>
      <c r="O58" s="3"/>
      <c r="P58" s="3"/>
      <c r="Q58" s="3"/>
      <c r="R58" s="3"/>
      <c r="S58" s="3"/>
      <c r="T58" s="3"/>
    </row>
    <row r="59" spans="1:20" ht="15" customHeight="1" outlineLevel="3" x14ac:dyDescent="0.25">
      <c r="A59" s="25" t="s">
        <v>69</v>
      </c>
      <c r="B59" s="5"/>
      <c r="C59" s="5"/>
      <c r="D59" s="5"/>
      <c r="E59" s="5"/>
      <c r="F59" s="5"/>
      <c r="G59" s="5"/>
      <c r="H59" s="5"/>
      <c r="I59" s="37">
        <v>0</v>
      </c>
      <c r="J59" s="5"/>
      <c r="K59" s="5"/>
      <c r="L59" s="3"/>
      <c r="M59" s="3"/>
      <c r="N59" s="3"/>
      <c r="O59" s="3"/>
      <c r="P59" s="3"/>
      <c r="Q59" s="3"/>
      <c r="R59" s="3"/>
      <c r="S59" s="3"/>
      <c r="T59" s="3"/>
    </row>
    <row r="60" spans="1:20" ht="15" customHeight="1" outlineLevel="3" x14ac:dyDescent="0.25">
      <c r="A60" s="24" t="s">
        <v>68</v>
      </c>
      <c r="B60" s="7"/>
      <c r="C60" s="7"/>
      <c r="D60" s="7"/>
      <c r="E60" s="7"/>
      <c r="F60" s="7"/>
      <c r="G60" s="7"/>
      <c r="H60" s="7"/>
      <c r="I60" s="36">
        <v>-647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</row>
    <row r="61" spans="1:20" ht="15" customHeight="1" outlineLevel="2" x14ac:dyDescent="0.25">
      <c r="A61" s="20" t="s">
        <v>67</v>
      </c>
      <c r="B61" s="5"/>
      <c r="C61" s="5"/>
      <c r="D61" s="5"/>
      <c r="E61" s="5"/>
      <c r="F61" s="5"/>
      <c r="G61" s="5"/>
      <c r="H61" s="5"/>
      <c r="I61" s="35">
        <v>-39</v>
      </c>
      <c r="J61" s="35">
        <v>-102</v>
      </c>
      <c r="K61" s="35">
        <v>-153</v>
      </c>
      <c r="L61" s="3"/>
      <c r="M61" s="3"/>
      <c r="N61" s="3"/>
      <c r="O61" s="3"/>
      <c r="P61" s="3"/>
      <c r="Q61" s="3"/>
      <c r="R61" s="3"/>
      <c r="S61" s="3"/>
      <c r="T61" s="3"/>
    </row>
    <row r="62" spans="1:20" ht="15" customHeight="1" outlineLevel="1" x14ac:dyDescent="0.25">
      <c r="A62" s="15" t="s">
        <v>66</v>
      </c>
      <c r="B62" s="36">
        <v>-112</v>
      </c>
      <c r="C62" s="36">
        <v>-169</v>
      </c>
      <c r="D62" s="36">
        <v>-177</v>
      </c>
      <c r="E62" s="36">
        <v>-273</v>
      </c>
      <c r="F62" s="36">
        <v>-412</v>
      </c>
      <c r="G62" s="36">
        <v>-957</v>
      </c>
      <c r="H62" s="36">
        <v>-1184</v>
      </c>
      <c r="I62" s="36">
        <v>-881</v>
      </c>
      <c r="J62" s="36">
        <v>-1713</v>
      </c>
      <c r="K62" s="36">
        <v>-3688</v>
      </c>
      <c r="L62" s="3"/>
      <c r="M62" s="3"/>
      <c r="N62" s="3"/>
      <c r="O62" s="3"/>
      <c r="P62" s="3"/>
      <c r="Q62" s="3"/>
      <c r="R62" s="3"/>
      <c r="S62" s="3"/>
      <c r="T62" s="3"/>
    </row>
    <row r="63" spans="1:20" ht="15" customHeight="1" outlineLevel="1" x14ac:dyDescent="0.25">
      <c r="A63" s="18" t="s">
        <v>65</v>
      </c>
      <c r="B63" s="5"/>
      <c r="C63" s="5"/>
      <c r="D63" s="5"/>
      <c r="E63" s="5"/>
      <c r="F63" s="5"/>
      <c r="G63" s="5"/>
      <c r="H63" s="5"/>
      <c r="I63" s="35">
        <v>-7870</v>
      </c>
      <c r="J63" s="35">
        <v>-16217</v>
      </c>
      <c r="K63" s="35">
        <v>-25369</v>
      </c>
      <c r="L63" s="3"/>
      <c r="M63" s="3"/>
      <c r="N63" s="3"/>
      <c r="O63" s="3"/>
      <c r="P63" s="3"/>
      <c r="Q63" s="3"/>
      <c r="R63" s="3"/>
      <c r="S63" s="3"/>
      <c r="T63" s="3"/>
    </row>
    <row r="64" spans="1:20" ht="15" customHeight="1" outlineLevel="1" x14ac:dyDescent="0.25">
      <c r="A64" s="22" t="s">
        <v>64</v>
      </c>
      <c r="B64" s="38">
        <v>-802</v>
      </c>
      <c r="C64" s="38">
        <v>-1867</v>
      </c>
      <c r="D64" s="38">
        <v>-4008</v>
      </c>
      <c r="E64" s="38">
        <v>-4717</v>
      </c>
      <c r="F64" s="38">
        <v>-5704</v>
      </c>
      <c r="G64" s="38">
        <v>-9637</v>
      </c>
      <c r="H64" s="38">
        <v>-10615</v>
      </c>
      <c r="I64" s="39">
        <v>-13723</v>
      </c>
      <c r="J64" s="38">
        <v>-11588</v>
      </c>
      <c r="K64" s="38">
        <v>-7061</v>
      </c>
      <c r="L64" s="3"/>
      <c r="M64" s="3"/>
      <c r="N64" s="3"/>
      <c r="O64" s="3"/>
      <c r="P64" s="3"/>
      <c r="Q64" s="3"/>
      <c r="R64" s="3"/>
      <c r="S64" s="3"/>
      <c r="T64" s="3"/>
    </row>
    <row r="65" spans="1:20" ht="15" customHeight="1" outlineLevel="2" x14ac:dyDescent="0.25">
      <c r="A65" s="20" t="s">
        <v>63</v>
      </c>
      <c r="B65" s="5"/>
      <c r="C65" s="5"/>
      <c r="D65" s="5"/>
      <c r="E65" s="5"/>
      <c r="F65" s="5"/>
      <c r="G65" s="5"/>
      <c r="H65" s="5"/>
      <c r="I65" s="37">
        <v>0</v>
      </c>
      <c r="J65" s="5"/>
      <c r="K65" s="5"/>
      <c r="L65" s="3"/>
      <c r="M65" s="3"/>
      <c r="N65" s="3"/>
      <c r="O65" s="3"/>
      <c r="P65" s="3"/>
      <c r="Q65" s="3"/>
      <c r="R65" s="3"/>
      <c r="S65" s="3"/>
      <c r="T65" s="3"/>
    </row>
    <row r="66" spans="1:20" ht="15" customHeight="1" outlineLevel="2" x14ac:dyDescent="0.25">
      <c r="A66" s="19" t="s">
        <v>62</v>
      </c>
      <c r="B66" s="7"/>
      <c r="C66" s="7"/>
      <c r="D66" s="7"/>
      <c r="E66" s="7"/>
      <c r="F66" s="7"/>
      <c r="G66" s="7"/>
      <c r="H66" s="7"/>
      <c r="I66" s="36">
        <v>-13723</v>
      </c>
      <c r="J66" s="7"/>
      <c r="K66" s="7"/>
      <c r="L66" s="3"/>
      <c r="M66" s="3"/>
      <c r="N66" s="3"/>
      <c r="O66" s="3"/>
      <c r="P66" s="3"/>
      <c r="Q66" s="3"/>
      <c r="R66" s="3"/>
      <c r="S66" s="3"/>
      <c r="T66" s="3"/>
    </row>
    <row r="67" spans="1:20" ht="15" customHeight="1" outlineLevel="1" x14ac:dyDescent="0.25">
      <c r="A67" s="18" t="s">
        <v>61</v>
      </c>
      <c r="B67" s="35">
        <v>-29</v>
      </c>
      <c r="C67" s="35">
        <v>-877</v>
      </c>
      <c r="D67" s="35">
        <v>-920</v>
      </c>
      <c r="E67" s="35">
        <v>-544</v>
      </c>
      <c r="F67" s="35">
        <v>-1209</v>
      </c>
      <c r="G67" s="35">
        <v>-3541</v>
      </c>
      <c r="H67" s="35">
        <v>-3641</v>
      </c>
      <c r="I67" s="35">
        <v>-1362</v>
      </c>
      <c r="J67" s="35">
        <v>-2267</v>
      </c>
      <c r="K67" s="35">
        <v>-5616</v>
      </c>
      <c r="L67" s="3"/>
      <c r="M67" s="3"/>
      <c r="N67" s="3"/>
      <c r="O67" s="3"/>
      <c r="P67" s="3"/>
      <c r="Q67" s="3"/>
      <c r="R67" s="3"/>
      <c r="S67" s="3"/>
      <c r="T67" s="3"/>
    </row>
    <row r="68" spans="1:20" ht="15" customHeight="1" outlineLevel="1" x14ac:dyDescent="0.25">
      <c r="A68" s="15" t="s">
        <v>60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3"/>
      <c r="M68" s="3"/>
      <c r="N68" s="3"/>
      <c r="O68" s="3"/>
      <c r="P68" s="3"/>
      <c r="Q68" s="3"/>
      <c r="R68" s="3"/>
      <c r="S68" s="3"/>
      <c r="T68" s="3"/>
    </row>
    <row r="69" spans="1:20" ht="15" customHeight="1" x14ac:dyDescent="0.25">
      <c r="A69" s="5" t="s">
        <v>118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3"/>
      <c r="M69" s="3"/>
      <c r="N69" s="3"/>
      <c r="O69" s="3"/>
      <c r="P69" s="3"/>
      <c r="Q69" s="3"/>
      <c r="R69" s="3"/>
      <c r="S69" s="3"/>
      <c r="T69" s="3"/>
    </row>
    <row r="70" spans="1:20" ht="15" customHeight="1" x14ac:dyDescent="0.25">
      <c r="A70" s="26" t="s">
        <v>117</v>
      </c>
      <c r="B70" s="21">
        <v>7.097105</v>
      </c>
      <c r="C70" s="21">
        <v>30.980861999999998</v>
      </c>
      <c r="D70" s="21">
        <v>24.968036999999999</v>
      </c>
      <c r="E70" s="21">
        <v>74.218059999999994</v>
      </c>
      <c r="F70" s="21">
        <v>37.944629999999997</v>
      </c>
      <c r="G70" s="21">
        <v>12.108496000000001</v>
      </c>
      <c r="H70" s="21">
        <v>66.664856</v>
      </c>
      <c r="I70" s="21">
        <v>25.358851999999999</v>
      </c>
      <c r="J70" s="21">
        <v>71.532430000000005</v>
      </c>
      <c r="K70" s="21">
        <v>-29.875575999999999</v>
      </c>
      <c r="L70" s="3"/>
      <c r="M70" s="3"/>
      <c r="N70" s="3"/>
      <c r="O70" s="3"/>
      <c r="P70" s="3"/>
      <c r="Q70" s="3"/>
      <c r="R70" s="3"/>
      <c r="S70" s="3"/>
      <c r="T70" s="3"/>
    </row>
    <row r="71" spans="1:20" ht="15" customHeight="1" outlineLevel="1" x14ac:dyDescent="0.25">
      <c r="A71" s="18" t="s">
        <v>116</v>
      </c>
      <c r="B71" s="17">
        <v>-106.18066399999999</v>
      </c>
      <c r="C71" s="5" t="s">
        <v>34</v>
      </c>
      <c r="D71" s="17">
        <v>-187.9562</v>
      </c>
      <c r="E71" s="5" t="s">
        <v>34</v>
      </c>
      <c r="F71" s="16">
        <v>297.81880000000001</v>
      </c>
      <c r="G71" s="16">
        <v>27.920708000000001</v>
      </c>
      <c r="H71" s="16">
        <v>232.11341999999999</v>
      </c>
      <c r="I71" s="16">
        <v>15.040207000000001</v>
      </c>
      <c r="J71" s="16">
        <v>84.078354000000004</v>
      </c>
      <c r="K71" s="16">
        <v>56.41086</v>
      </c>
      <c r="L71" s="3"/>
      <c r="M71" s="3"/>
      <c r="N71" s="3"/>
      <c r="O71" s="3"/>
      <c r="P71" s="3"/>
      <c r="Q71" s="3"/>
      <c r="R71" s="3"/>
      <c r="S71" s="3"/>
      <c r="T71" s="3"/>
    </row>
    <row r="72" spans="1:20" ht="15" customHeight="1" outlineLevel="1" x14ac:dyDescent="0.25">
      <c r="A72" s="22" t="s">
        <v>115</v>
      </c>
      <c r="B72" s="21">
        <v>28.942543000000001</v>
      </c>
      <c r="C72" s="21">
        <v>23.275658</v>
      </c>
      <c r="D72" s="21">
        <v>36.18535</v>
      </c>
      <c r="E72" s="21">
        <v>59.87576</v>
      </c>
      <c r="F72" s="21">
        <v>24.267043999999999</v>
      </c>
      <c r="G72" s="21">
        <v>9.444286</v>
      </c>
      <c r="H72" s="21">
        <v>34.082203</v>
      </c>
      <c r="I72" s="21">
        <v>30.392251999999999</v>
      </c>
      <c r="J72" s="21">
        <v>66.133099999999999</v>
      </c>
      <c r="K72" s="21">
        <v>-71.021389999999997</v>
      </c>
      <c r="L72" s="3"/>
      <c r="M72" s="3"/>
      <c r="N72" s="3"/>
      <c r="O72" s="3"/>
      <c r="P72" s="3"/>
      <c r="Q72" s="3"/>
      <c r="R72" s="3"/>
      <c r="S72" s="3"/>
      <c r="T72" s="3"/>
    </row>
    <row r="73" spans="1:20" ht="15" customHeight="1" outlineLevel="2" x14ac:dyDescent="0.25">
      <c r="A73" s="20" t="s">
        <v>114</v>
      </c>
      <c r="B73" s="16">
        <v>99.353645</v>
      </c>
      <c r="C73" s="16">
        <v>50.671607999999999</v>
      </c>
      <c r="D73" s="16">
        <v>45.896095000000003</v>
      </c>
      <c r="E73" s="16">
        <v>32.343024999999997</v>
      </c>
      <c r="F73" s="16">
        <v>29.215094000000001</v>
      </c>
      <c r="G73" s="16">
        <v>41.424346999999997</v>
      </c>
      <c r="H73" s="16">
        <v>33.65569</v>
      </c>
      <c r="I73" s="16">
        <v>42.03116</v>
      </c>
      <c r="J73" s="16">
        <v>15.888750999999999</v>
      </c>
      <c r="K73" s="16">
        <v>35.820362000000003</v>
      </c>
      <c r="L73" s="3"/>
      <c r="M73" s="3"/>
      <c r="N73" s="3"/>
      <c r="O73" s="3"/>
      <c r="P73" s="3"/>
      <c r="Q73" s="3"/>
      <c r="R73" s="3"/>
      <c r="S73" s="3"/>
      <c r="T73" s="3"/>
    </row>
    <row r="74" spans="1:20" ht="15" customHeight="1" outlineLevel="2" x14ac:dyDescent="0.25">
      <c r="A74" s="19" t="s">
        <v>113</v>
      </c>
      <c r="B74" s="10">
        <v>49.551167</v>
      </c>
      <c r="C74" s="10">
        <v>36.134453000000001</v>
      </c>
      <c r="D74" s="10">
        <v>32.010581999999999</v>
      </c>
      <c r="E74" s="10">
        <v>41.549767000000003</v>
      </c>
      <c r="F74" s="10">
        <v>40.396410000000003</v>
      </c>
      <c r="G74" s="10">
        <v>41.680669999999999</v>
      </c>
      <c r="H74" s="10">
        <v>28.540925999999999</v>
      </c>
      <c r="I74" s="10">
        <v>26.688814000000001</v>
      </c>
      <c r="J74" s="10">
        <v>34.149185000000003</v>
      </c>
      <c r="K74" s="10">
        <v>38.542572</v>
      </c>
      <c r="L74" s="3"/>
      <c r="M74" s="3"/>
      <c r="N74" s="3"/>
      <c r="O74" s="3"/>
      <c r="P74" s="3"/>
      <c r="Q74" s="3"/>
      <c r="R74" s="3"/>
      <c r="S74" s="3"/>
      <c r="T74" s="3"/>
    </row>
    <row r="75" spans="1:20" ht="15" customHeight="1" outlineLevel="2" x14ac:dyDescent="0.25">
      <c r="A75" s="20" t="s">
        <v>112</v>
      </c>
      <c r="B75" s="16">
        <v>0</v>
      </c>
      <c r="C75" s="17">
        <v>-25.974025999999999</v>
      </c>
      <c r="D75" s="16">
        <v>13.157895</v>
      </c>
      <c r="E75" s="16">
        <v>20.155038999999999</v>
      </c>
      <c r="F75" s="16">
        <v>3.2258070000000001</v>
      </c>
      <c r="G75" s="16">
        <v>26.25</v>
      </c>
      <c r="H75" s="16">
        <v>35.643566</v>
      </c>
      <c r="I75" s="17">
        <v>-40.145985000000003</v>
      </c>
      <c r="J75" s="17">
        <v>-143.29267999999999</v>
      </c>
      <c r="K75" s="5" t="s">
        <v>34</v>
      </c>
      <c r="L75" s="3"/>
      <c r="M75" s="3"/>
      <c r="N75" s="3"/>
      <c r="O75" s="3"/>
      <c r="P75" s="3"/>
      <c r="Q75" s="3"/>
      <c r="R75" s="3"/>
      <c r="S75" s="3"/>
      <c r="T75" s="3"/>
    </row>
    <row r="76" spans="1:20" ht="15" customHeight="1" outlineLevel="2" x14ac:dyDescent="0.25">
      <c r="A76" s="27" t="s">
        <v>111</v>
      </c>
      <c r="B76" s="26" t="s">
        <v>34</v>
      </c>
      <c r="C76" s="21">
        <v>-31.557376999999999</v>
      </c>
      <c r="D76" s="21">
        <v>-64.670659999999998</v>
      </c>
      <c r="E76" s="21">
        <v>323.72881999999998</v>
      </c>
      <c r="F76" s="21">
        <v>-108</v>
      </c>
      <c r="G76" s="21">
        <v>-1360</v>
      </c>
      <c r="H76" s="26" t="s">
        <v>34</v>
      </c>
      <c r="I76" s="21">
        <v>-213.69862000000001</v>
      </c>
      <c r="J76" s="21">
        <v>-936.94780000000003</v>
      </c>
      <c r="K76" s="21">
        <v>-454.06662</v>
      </c>
      <c r="L76" s="3"/>
      <c r="M76" s="3"/>
      <c r="N76" s="3"/>
      <c r="O76" s="3"/>
      <c r="P76" s="3"/>
      <c r="Q76" s="3"/>
      <c r="R76" s="3"/>
      <c r="S76" s="3"/>
      <c r="T76" s="3"/>
    </row>
    <row r="77" spans="1:20" ht="15" customHeight="1" outlineLevel="3" x14ac:dyDescent="0.25">
      <c r="A77" s="25" t="s">
        <v>110</v>
      </c>
      <c r="B77" s="17">
        <v>-125</v>
      </c>
      <c r="C77" s="5" t="s">
        <v>34</v>
      </c>
      <c r="D77" s="17">
        <v>-400</v>
      </c>
      <c r="E77" s="5" t="s">
        <v>34</v>
      </c>
      <c r="F77" s="5" t="s">
        <v>34</v>
      </c>
      <c r="G77" s="5" t="s">
        <v>34</v>
      </c>
      <c r="H77" s="5" t="s">
        <v>34</v>
      </c>
      <c r="I77" s="5" t="s">
        <v>34</v>
      </c>
      <c r="J77" s="5" t="s">
        <v>34</v>
      </c>
      <c r="K77" s="5" t="s">
        <v>34</v>
      </c>
      <c r="L77" s="3"/>
      <c r="M77" s="3"/>
      <c r="N77" s="3"/>
      <c r="O77" s="3"/>
      <c r="P77" s="3"/>
      <c r="Q77" s="3"/>
      <c r="R77" s="3"/>
      <c r="S77" s="3"/>
      <c r="T77" s="3"/>
    </row>
    <row r="78" spans="1:20" ht="15" customHeight="1" outlineLevel="3" x14ac:dyDescent="0.25">
      <c r="A78" s="24" t="s">
        <v>109</v>
      </c>
      <c r="B78" s="7" t="s">
        <v>34</v>
      </c>
      <c r="C78" s="23">
        <v>-34.387352</v>
      </c>
      <c r="D78" s="23">
        <v>-62.650604000000001</v>
      </c>
      <c r="E78" s="10">
        <v>295.16129999999998</v>
      </c>
      <c r="F78" s="7" t="s">
        <v>34</v>
      </c>
      <c r="G78" s="7" t="s">
        <v>34</v>
      </c>
      <c r="H78" s="7" t="s">
        <v>34</v>
      </c>
      <c r="I78" s="7" t="s">
        <v>34</v>
      </c>
      <c r="J78" s="7" t="s">
        <v>34</v>
      </c>
      <c r="K78" s="7" t="s">
        <v>34</v>
      </c>
      <c r="L78" s="3"/>
      <c r="M78" s="3"/>
      <c r="N78" s="3"/>
      <c r="O78" s="3"/>
      <c r="P78" s="3"/>
      <c r="Q78" s="3"/>
      <c r="R78" s="3"/>
      <c r="S78" s="3"/>
      <c r="T78" s="3"/>
    </row>
    <row r="79" spans="1:20" ht="15" customHeight="1" outlineLevel="2" x14ac:dyDescent="0.25">
      <c r="A79" s="20" t="s">
        <v>108</v>
      </c>
      <c r="B79" s="17">
        <v>-294.85293999999999</v>
      </c>
      <c r="C79" s="16">
        <v>41.132075999999998</v>
      </c>
      <c r="D79" s="17">
        <v>-102.5641</v>
      </c>
      <c r="E79" s="5" t="s">
        <v>34</v>
      </c>
      <c r="F79" s="17">
        <v>-403.70370000000003</v>
      </c>
      <c r="G79" s="16">
        <v>88.211380000000005</v>
      </c>
      <c r="H79" s="5" t="s">
        <v>34</v>
      </c>
      <c r="I79" s="16">
        <v>80.498859999999993</v>
      </c>
      <c r="J79" s="17">
        <v>-169.59799000000001</v>
      </c>
      <c r="K79" s="16">
        <v>44.043320000000001</v>
      </c>
      <c r="L79" s="3"/>
      <c r="M79" s="3"/>
      <c r="N79" s="3"/>
      <c r="O79" s="3"/>
      <c r="P79" s="3"/>
      <c r="Q79" s="3"/>
      <c r="R79" s="3"/>
      <c r="S79" s="3"/>
      <c r="T79" s="3"/>
    </row>
    <row r="80" spans="1:20" ht="15" customHeight="1" outlineLevel="2" x14ac:dyDescent="0.25">
      <c r="A80" s="19" t="s">
        <v>90</v>
      </c>
      <c r="B80" s="23">
        <v>-591.93550000000005</v>
      </c>
      <c r="C80" s="10">
        <v>81.818184000000002</v>
      </c>
      <c r="D80" s="10">
        <v>92.307689999999994</v>
      </c>
      <c r="E80" s="23">
        <v>-1883.3334</v>
      </c>
      <c r="F80" s="23">
        <v>-596.63869999999997</v>
      </c>
      <c r="G80" s="7" t="s">
        <v>34</v>
      </c>
      <c r="H80" s="7" t="s">
        <v>34</v>
      </c>
      <c r="I80" s="7" t="s">
        <v>34</v>
      </c>
      <c r="J80" s="7" t="s">
        <v>34</v>
      </c>
      <c r="K80" s="7" t="s">
        <v>34</v>
      </c>
      <c r="L80" s="3"/>
      <c r="M80" s="3"/>
      <c r="N80" s="3"/>
      <c r="O80" s="3"/>
      <c r="P80" s="3"/>
      <c r="Q80" s="3"/>
      <c r="R80" s="3"/>
      <c r="S80" s="3"/>
      <c r="T80" s="3"/>
    </row>
    <row r="81" spans="1:20" ht="15" customHeight="1" outlineLevel="2" x14ac:dyDescent="0.25">
      <c r="A81" s="20" t="s">
        <v>107</v>
      </c>
      <c r="B81" s="5" t="s">
        <v>34</v>
      </c>
      <c r="C81" s="5" t="s">
        <v>34</v>
      </c>
      <c r="D81" s="5" t="s">
        <v>34</v>
      </c>
      <c r="E81" s="5" t="s">
        <v>34</v>
      </c>
      <c r="F81" s="5" t="s">
        <v>34</v>
      </c>
      <c r="G81" s="5" t="s">
        <v>34</v>
      </c>
      <c r="H81" s="5" t="s">
        <v>34</v>
      </c>
      <c r="I81" s="5" t="s">
        <v>34</v>
      </c>
      <c r="J81" s="5" t="s">
        <v>34</v>
      </c>
      <c r="K81" s="5" t="s">
        <v>34</v>
      </c>
      <c r="L81" s="3"/>
      <c r="M81" s="3"/>
      <c r="N81" s="3"/>
      <c r="O81" s="3"/>
      <c r="P81" s="3"/>
      <c r="Q81" s="3"/>
      <c r="R81" s="3"/>
      <c r="S81" s="3"/>
      <c r="T81" s="3"/>
    </row>
    <row r="82" spans="1:20" ht="15" customHeight="1" outlineLevel="2" x14ac:dyDescent="0.25">
      <c r="A82" s="27" t="s">
        <v>106</v>
      </c>
      <c r="B82" s="21">
        <v>4.0300549999999999</v>
      </c>
      <c r="C82" s="21">
        <v>-49.638869999999997</v>
      </c>
      <c r="D82" s="21">
        <v>26.988265999999999</v>
      </c>
      <c r="E82" s="21">
        <v>162.52566999999999</v>
      </c>
      <c r="F82" s="21">
        <v>53.148220000000002</v>
      </c>
      <c r="G82" s="21">
        <v>-104.41777</v>
      </c>
      <c r="H82" s="21">
        <v>-502.89017000000001</v>
      </c>
      <c r="I82" s="21">
        <v>-133.74879999999999</v>
      </c>
      <c r="J82" s="26" t="s">
        <v>34</v>
      </c>
      <c r="K82" s="21">
        <v>-245.47139999999999</v>
      </c>
      <c r="L82" s="3"/>
      <c r="M82" s="3"/>
      <c r="N82" s="3"/>
      <c r="O82" s="3"/>
      <c r="P82" s="3"/>
      <c r="Q82" s="3"/>
      <c r="R82" s="3"/>
      <c r="S82" s="3"/>
      <c r="T82" s="3"/>
    </row>
    <row r="83" spans="1:20" ht="15" customHeight="1" outlineLevel="3" x14ac:dyDescent="0.25">
      <c r="A83" s="25" t="s">
        <v>105</v>
      </c>
      <c r="B83" s="16">
        <v>43.781654000000003</v>
      </c>
      <c r="C83" s="17">
        <v>-41.14114</v>
      </c>
      <c r="D83" s="16">
        <v>15.390071000000001</v>
      </c>
      <c r="E83" s="17">
        <v>-83.319370000000006</v>
      </c>
      <c r="F83" s="16">
        <v>34.796523999999998</v>
      </c>
      <c r="G83" s="17">
        <v>-151.26227</v>
      </c>
      <c r="H83" s="16">
        <v>63.326819999999998</v>
      </c>
      <c r="I83" s="17">
        <v>-149.46727000000001</v>
      </c>
      <c r="J83" s="16">
        <v>13.087248000000001</v>
      </c>
      <c r="K83" s="17">
        <v>-232.99403000000001</v>
      </c>
      <c r="L83" s="3"/>
      <c r="M83" s="3"/>
      <c r="N83" s="3"/>
      <c r="O83" s="3"/>
      <c r="P83" s="3"/>
      <c r="Q83" s="3"/>
      <c r="R83" s="3"/>
      <c r="S83" s="3"/>
      <c r="T83" s="3"/>
    </row>
    <row r="84" spans="1:20" ht="15" customHeight="1" outlineLevel="3" x14ac:dyDescent="0.25">
      <c r="A84" s="24" t="s">
        <v>104</v>
      </c>
      <c r="B84" s="10">
        <v>0.57736699999999996</v>
      </c>
      <c r="C84" s="10">
        <v>1.7421599999999999</v>
      </c>
      <c r="D84" s="23">
        <v>-22.813237999999998</v>
      </c>
      <c r="E84" s="23">
        <v>-68.912414999999996</v>
      </c>
      <c r="F84" s="23">
        <v>-91.851849999999999</v>
      </c>
      <c r="G84" s="23">
        <v>-42.14434</v>
      </c>
      <c r="H84" s="10">
        <v>3.572921</v>
      </c>
      <c r="I84" s="23">
        <v>-66.435540000000003</v>
      </c>
      <c r="J84" s="23">
        <v>-6.3533390000000001</v>
      </c>
      <c r="K84" s="23">
        <v>-122.34054999999999</v>
      </c>
      <c r="L84" s="3"/>
      <c r="M84" s="3"/>
      <c r="N84" s="3"/>
      <c r="O84" s="3"/>
      <c r="P84" s="3"/>
      <c r="Q84" s="3"/>
      <c r="R84" s="3"/>
      <c r="S84" s="3"/>
      <c r="T84" s="3"/>
    </row>
    <row r="85" spans="1:20" ht="15" customHeight="1" outlineLevel="3" x14ac:dyDescent="0.25">
      <c r="A85" s="25" t="s">
        <v>103</v>
      </c>
      <c r="B85" s="17">
        <v>-30.930931000000001</v>
      </c>
      <c r="C85" s="17">
        <v>-8.7922709999999995</v>
      </c>
      <c r="D85" s="17">
        <v>-6.8326269999999996</v>
      </c>
      <c r="E85" s="16">
        <v>144.11598000000001</v>
      </c>
      <c r="F85" s="16">
        <v>17.140196</v>
      </c>
      <c r="G85" s="16">
        <v>42.644134999999999</v>
      </c>
      <c r="H85" s="17">
        <v>-54.522647999999997</v>
      </c>
      <c r="I85" s="16">
        <v>151.08795000000001</v>
      </c>
      <c r="J85" s="16">
        <v>113.35286000000001</v>
      </c>
      <c r="K85" s="17">
        <v>-79.393590000000003</v>
      </c>
      <c r="L85" s="3"/>
      <c r="M85" s="3"/>
      <c r="N85" s="3"/>
      <c r="O85" s="3"/>
      <c r="P85" s="3"/>
      <c r="Q85" s="3"/>
      <c r="R85" s="3"/>
      <c r="S85" s="3"/>
      <c r="T85" s="3"/>
    </row>
    <row r="86" spans="1:20" ht="15" customHeight="1" outlineLevel="3" x14ac:dyDescent="0.25">
      <c r="A86" s="24" t="s">
        <v>102</v>
      </c>
      <c r="B86" s="23">
        <v>-2.7179009999999999</v>
      </c>
      <c r="C86" s="23">
        <v>-29.094411999999998</v>
      </c>
      <c r="D86" s="23">
        <v>-4.0760870000000002</v>
      </c>
      <c r="E86" s="10">
        <v>29.320114</v>
      </c>
      <c r="F86" s="10">
        <v>88.828040000000001</v>
      </c>
      <c r="G86" s="23">
        <v>-83.584689999999995</v>
      </c>
      <c r="H86" s="10">
        <v>66.784453999999997</v>
      </c>
      <c r="I86" s="23">
        <v>-393.00848000000002</v>
      </c>
      <c r="J86" s="7" t="s">
        <v>34</v>
      </c>
      <c r="K86" s="23">
        <v>-63.103928000000003</v>
      </c>
      <c r="L86" s="3"/>
      <c r="M86" s="3"/>
      <c r="N86" s="3"/>
      <c r="O86" s="3"/>
      <c r="P86" s="3"/>
      <c r="Q86" s="3"/>
      <c r="R86" s="3"/>
      <c r="S86" s="3"/>
      <c r="T86" s="3"/>
    </row>
    <row r="87" spans="1:20" ht="15" customHeight="1" outlineLevel="3" x14ac:dyDescent="0.25">
      <c r="A87" s="34" t="s">
        <v>101</v>
      </c>
      <c r="B87" s="29">
        <v>539.53489999999999</v>
      </c>
      <c r="C87" s="29">
        <v>45.090907999999999</v>
      </c>
      <c r="D87" s="29">
        <v>85.714290000000005</v>
      </c>
      <c r="E87" s="29">
        <v>74.358969999999999</v>
      </c>
      <c r="F87" s="29">
        <v>51.31579</v>
      </c>
      <c r="G87" s="29">
        <v>-62.250639999999997</v>
      </c>
      <c r="H87" s="29">
        <v>55.962060000000001</v>
      </c>
      <c r="I87" s="29">
        <v>48.653343</v>
      </c>
      <c r="J87" s="29">
        <v>-26.066628000000001</v>
      </c>
      <c r="K87" s="29">
        <v>82.924903999999998</v>
      </c>
      <c r="L87" s="3"/>
      <c r="M87" s="3"/>
      <c r="N87" s="3"/>
      <c r="O87" s="3"/>
      <c r="P87" s="3"/>
      <c r="Q87" s="3"/>
      <c r="R87" s="3"/>
      <c r="S87" s="3"/>
      <c r="T87" s="3"/>
    </row>
    <row r="88" spans="1:20" ht="15" customHeight="1" outlineLevel="4" x14ac:dyDescent="0.25">
      <c r="A88" s="33" t="s">
        <v>100</v>
      </c>
      <c r="B88" s="10">
        <v>68.796989999999994</v>
      </c>
      <c r="C88" s="10">
        <v>49.832962000000002</v>
      </c>
      <c r="D88" s="10">
        <v>64.734300000000005</v>
      </c>
      <c r="E88" s="10">
        <v>66.952399999999997</v>
      </c>
      <c r="F88" s="10">
        <v>61.207946999999997</v>
      </c>
      <c r="G88" s="7" t="s">
        <v>34</v>
      </c>
      <c r="H88" s="7" t="s">
        <v>34</v>
      </c>
      <c r="I88" s="7" t="s">
        <v>34</v>
      </c>
      <c r="J88" s="7" t="s">
        <v>34</v>
      </c>
      <c r="K88" s="7" t="s">
        <v>34</v>
      </c>
      <c r="L88" s="3"/>
      <c r="M88" s="3"/>
      <c r="N88" s="3"/>
      <c r="O88" s="3"/>
      <c r="P88" s="3"/>
      <c r="Q88" s="3"/>
      <c r="R88" s="3"/>
      <c r="S88" s="3"/>
      <c r="T88" s="3"/>
    </row>
    <row r="89" spans="1:20" ht="15" customHeight="1" outlineLevel="4" x14ac:dyDescent="0.25">
      <c r="A89" s="32" t="s">
        <v>99</v>
      </c>
      <c r="B89" s="17">
        <v>-48.971595999999998</v>
      </c>
      <c r="C89" s="17">
        <v>-50.690334</v>
      </c>
      <c r="D89" s="17">
        <v>-61.082023999999997</v>
      </c>
      <c r="E89" s="17">
        <v>-65.465869999999995</v>
      </c>
      <c r="F89" s="17">
        <v>-63.300049999999999</v>
      </c>
      <c r="G89" s="5" t="s">
        <v>34</v>
      </c>
      <c r="H89" s="5" t="s">
        <v>34</v>
      </c>
      <c r="I89" s="5" t="s">
        <v>34</v>
      </c>
      <c r="J89" s="5" t="s">
        <v>34</v>
      </c>
      <c r="K89" s="5" t="s">
        <v>34</v>
      </c>
      <c r="L89" s="3"/>
      <c r="M89" s="3"/>
      <c r="N89" s="3"/>
      <c r="O89" s="3"/>
      <c r="P89" s="3"/>
      <c r="Q89" s="3"/>
      <c r="R89" s="3"/>
      <c r="S89" s="3"/>
      <c r="T89" s="3"/>
    </row>
    <row r="90" spans="1:20" ht="15" customHeight="1" x14ac:dyDescent="0.25">
      <c r="A90" s="26" t="s">
        <v>98</v>
      </c>
      <c r="B90" s="21">
        <v>-86.26943</v>
      </c>
      <c r="C90" s="21">
        <v>-18.942976000000002</v>
      </c>
      <c r="D90" s="21">
        <v>-18.451823999999998</v>
      </c>
      <c r="E90" s="21">
        <v>-27.344519999999999</v>
      </c>
      <c r="F90" s="21">
        <v>-53.116280000000003</v>
      </c>
      <c r="G90" s="21">
        <v>-181.68286000000001</v>
      </c>
      <c r="H90" s="21">
        <v>55.537582</v>
      </c>
      <c r="I90" s="21">
        <v>-96.305279999999996</v>
      </c>
      <c r="J90" s="21">
        <v>-145.50470999999999</v>
      </c>
      <c r="K90" s="21">
        <v>2.4441799999999998</v>
      </c>
      <c r="L90" s="3"/>
      <c r="M90" s="3"/>
      <c r="N90" s="3"/>
      <c r="O90" s="3"/>
      <c r="P90" s="3"/>
      <c r="Q90" s="3"/>
      <c r="R90" s="3"/>
      <c r="S90" s="3"/>
      <c r="T90" s="3"/>
    </row>
    <row r="91" spans="1:20" ht="15" customHeight="1" outlineLevel="1" x14ac:dyDescent="0.25">
      <c r="A91" s="30" t="s">
        <v>97</v>
      </c>
      <c r="B91" s="29">
        <v>-109.00055</v>
      </c>
      <c r="C91" s="29">
        <v>9.0092470000000002</v>
      </c>
      <c r="D91" s="29">
        <v>-42.073169999999998</v>
      </c>
      <c r="E91" s="29">
        <v>6.2129570000000003</v>
      </c>
      <c r="F91" s="29">
        <v>-46.807583000000001</v>
      </c>
      <c r="G91" s="29">
        <v>-49.294936999999997</v>
      </c>
      <c r="H91" s="29">
        <v>-12.577052999999999</v>
      </c>
      <c r="I91" s="29">
        <v>-12.063941</v>
      </c>
      <c r="J91" s="29">
        <v>-176.17621</v>
      </c>
      <c r="K91" s="29">
        <v>-58.075560000000003</v>
      </c>
      <c r="L91" s="3"/>
      <c r="M91" s="3"/>
      <c r="N91" s="3"/>
      <c r="O91" s="3"/>
      <c r="P91" s="3"/>
      <c r="Q91" s="3"/>
      <c r="R91" s="3"/>
      <c r="S91" s="3"/>
      <c r="T91" s="3"/>
    </row>
    <row r="92" spans="1:20" ht="15" customHeight="1" outlineLevel="2" x14ac:dyDescent="0.25">
      <c r="A92" s="19" t="s">
        <v>96</v>
      </c>
      <c r="B92" s="7" t="s">
        <v>34</v>
      </c>
      <c r="C92" s="7" t="s">
        <v>34</v>
      </c>
      <c r="D92" s="7" t="s">
        <v>34</v>
      </c>
      <c r="E92" s="7" t="s">
        <v>34</v>
      </c>
      <c r="F92" s="7" t="s">
        <v>34</v>
      </c>
      <c r="G92" s="7" t="s">
        <v>34</v>
      </c>
      <c r="H92" s="23">
        <v>-12.31284</v>
      </c>
      <c r="I92" s="23">
        <v>-25.575333000000001</v>
      </c>
      <c r="J92" s="23">
        <v>-138.06417999999999</v>
      </c>
      <c r="K92" s="23">
        <v>-52.100149999999999</v>
      </c>
      <c r="L92" s="3"/>
      <c r="M92" s="3"/>
      <c r="N92" s="3"/>
      <c r="O92" s="3"/>
      <c r="P92" s="3"/>
      <c r="Q92" s="3"/>
      <c r="R92" s="3"/>
      <c r="S92" s="3"/>
      <c r="T92" s="3"/>
    </row>
    <row r="93" spans="1:20" ht="15" customHeight="1" outlineLevel="2" x14ac:dyDescent="0.25">
      <c r="A93" s="20" t="s">
        <v>95</v>
      </c>
      <c r="B93" s="5" t="s">
        <v>34</v>
      </c>
      <c r="C93" s="5" t="s">
        <v>34</v>
      </c>
      <c r="D93" s="5" t="s">
        <v>34</v>
      </c>
      <c r="E93" s="5" t="s">
        <v>34</v>
      </c>
      <c r="F93" s="5" t="s">
        <v>34</v>
      </c>
      <c r="G93" s="5" t="s">
        <v>34</v>
      </c>
      <c r="H93" s="16">
        <v>10.911966</v>
      </c>
      <c r="I93" s="16">
        <v>98.288970000000006</v>
      </c>
      <c r="J93" s="16">
        <v>22.147652000000001</v>
      </c>
      <c r="K93" s="16">
        <v>11.008635</v>
      </c>
      <c r="L93" s="3"/>
      <c r="M93" s="3"/>
      <c r="N93" s="3"/>
      <c r="O93" s="3"/>
      <c r="P93" s="3"/>
      <c r="Q93" s="3"/>
      <c r="R93" s="3"/>
      <c r="S93" s="3"/>
      <c r="T93" s="3"/>
    </row>
    <row r="94" spans="1:20" ht="15" customHeight="1" outlineLevel="1" x14ac:dyDescent="0.25">
      <c r="A94" s="15" t="s">
        <v>94</v>
      </c>
      <c r="B94" s="23">
        <v>-5.6737590000000004</v>
      </c>
      <c r="C94" s="10">
        <v>58.120804</v>
      </c>
      <c r="D94" s="23">
        <v>-213.78206</v>
      </c>
      <c r="E94" s="10">
        <v>18.794689999999999</v>
      </c>
      <c r="F94" s="10">
        <v>85.408805999999998</v>
      </c>
      <c r="G94" s="23">
        <v>-11944.826999999999</v>
      </c>
      <c r="H94" s="10">
        <v>84.354420000000005</v>
      </c>
      <c r="I94" s="23">
        <v>-12.580055</v>
      </c>
      <c r="J94" s="10">
        <v>5.5262089999999997</v>
      </c>
      <c r="K94" s="10">
        <v>14.623656</v>
      </c>
      <c r="L94" s="3"/>
      <c r="M94" s="3"/>
      <c r="N94" s="3"/>
      <c r="O94" s="3"/>
      <c r="P94" s="3"/>
      <c r="Q94" s="3"/>
      <c r="R94" s="3"/>
      <c r="S94" s="3"/>
      <c r="T94" s="3"/>
    </row>
    <row r="95" spans="1:20" ht="15" customHeight="1" outlineLevel="1" x14ac:dyDescent="0.25">
      <c r="A95" s="18" t="s">
        <v>93</v>
      </c>
      <c r="B95" s="17">
        <v>-38.082714000000003</v>
      </c>
      <c r="C95" s="17">
        <v>-45.5747</v>
      </c>
      <c r="D95" s="16">
        <v>45.229835999999999</v>
      </c>
      <c r="E95" s="17">
        <v>-9.6745300000000007</v>
      </c>
      <c r="F95" s="16">
        <v>56.462809999999998</v>
      </c>
      <c r="G95" s="16">
        <v>111.028946</v>
      </c>
      <c r="H95" s="17">
        <v>-17.501000999999999</v>
      </c>
      <c r="I95" s="16">
        <v>175.25485</v>
      </c>
      <c r="J95" s="16">
        <v>121.49375999999999</v>
      </c>
      <c r="K95" s="16">
        <v>18.207695000000001</v>
      </c>
      <c r="L95" s="3"/>
      <c r="M95" s="3"/>
      <c r="N95" s="3"/>
      <c r="O95" s="3"/>
      <c r="P95" s="3"/>
      <c r="Q95" s="3"/>
      <c r="R95" s="3"/>
      <c r="S95" s="3"/>
      <c r="T95" s="3"/>
    </row>
    <row r="96" spans="1:20" ht="15" customHeight="1" outlineLevel="1" x14ac:dyDescent="0.25">
      <c r="A96" s="15" t="s">
        <v>92</v>
      </c>
      <c r="B96" s="10">
        <v>47.227103999999997</v>
      </c>
      <c r="C96" s="10">
        <v>14.415505</v>
      </c>
      <c r="D96" s="10">
        <v>10.04954</v>
      </c>
      <c r="E96" s="23">
        <v>-60.93627</v>
      </c>
      <c r="F96" s="23">
        <v>-89.5869</v>
      </c>
      <c r="G96" s="23">
        <v>-77.630219999999994</v>
      </c>
      <c r="H96" s="10">
        <v>48.464832000000001</v>
      </c>
      <c r="I96" s="23">
        <v>-348.05633999999998</v>
      </c>
      <c r="J96" s="23">
        <v>-127.83541</v>
      </c>
      <c r="K96" s="10">
        <v>17.000786000000002</v>
      </c>
      <c r="L96" s="3"/>
      <c r="M96" s="3"/>
      <c r="N96" s="3"/>
      <c r="O96" s="3"/>
      <c r="P96" s="3"/>
      <c r="Q96" s="3"/>
      <c r="R96" s="3"/>
      <c r="S96" s="3"/>
      <c r="T96" s="3"/>
    </row>
    <row r="97" spans="1:20" ht="15" customHeight="1" x14ac:dyDescent="0.25">
      <c r="A97" s="28" t="s">
        <v>91</v>
      </c>
      <c r="B97" s="28" t="s">
        <v>34</v>
      </c>
      <c r="C97" s="29">
        <v>-123.86011499999999</v>
      </c>
      <c r="D97" s="28" t="s">
        <v>34</v>
      </c>
      <c r="E97" s="29">
        <v>-184.90522999999999</v>
      </c>
      <c r="F97" s="29">
        <v>22.64151</v>
      </c>
      <c r="G97" s="28" t="s">
        <v>34</v>
      </c>
      <c r="H97" s="29">
        <v>-177.95132000000001</v>
      </c>
      <c r="I97" s="29">
        <v>-30.965391</v>
      </c>
      <c r="J97" s="29">
        <v>89.032390000000007</v>
      </c>
      <c r="K97" s="28" t="s">
        <v>34</v>
      </c>
      <c r="L97" s="3"/>
      <c r="M97" s="3"/>
      <c r="N97" s="3"/>
      <c r="O97" s="3"/>
      <c r="P97" s="3"/>
      <c r="Q97" s="3"/>
      <c r="R97" s="3"/>
      <c r="S97" s="3"/>
      <c r="T97" s="3"/>
    </row>
    <row r="98" spans="1:20" ht="15" customHeight="1" outlineLevel="1" x14ac:dyDescent="0.25">
      <c r="A98" s="15" t="s">
        <v>90</v>
      </c>
      <c r="B98" s="10">
        <v>591.93550000000005</v>
      </c>
      <c r="C98" s="23">
        <v>-81.818184000000002</v>
      </c>
      <c r="D98" s="23">
        <v>-92.307689999999994</v>
      </c>
      <c r="E98" s="10">
        <v>1883.3334</v>
      </c>
      <c r="F98" s="10">
        <v>596.63869999999997</v>
      </c>
      <c r="G98" s="7" t="s">
        <v>34</v>
      </c>
      <c r="H98" s="7" t="s">
        <v>34</v>
      </c>
      <c r="I98" s="7" t="s">
        <v>34</v>
      </c>
      <c r="J98" s="7" t="s">
        <v>34</v>
      </c>
      <c r="K98" s="7" t="s">
        <v>34</v>
      </c>
      <c r="L98" s="3"/>
      <c r="M98" s="3"/>
      <c r="N98" s="3"/>
      <c r="O98" s="3"/>
      <c r="P98" s="3"/>
      <c r="Q98" s="3"/>
      <c r="R98" s="3"/>
      <c r="S98" s="3"/>
      <c r="T98" s="3"/>
    </row>
    <row r="99" spans="1:20" ht="15" customHeight="1" outlineLevel="1" x14ac:dyDescent="0.25">
      <c r="A99" s="18" t="s">
        <v>89</v>
      </c>
      <c r="B99" s="17">
        <v>-246.57040000000001</v>
      </c>
      <c r="C99" s="5" t="s">
        <v>34</v>
      </c>
      <c r="D99" s="5" t="s">
        <v>34</v>
      </c>
      <c r="E99" s="5" t="s">
        <v>34</v>
      </c>
      <c r="F99" s="5" t="s">
        <v>34</v>
      </c>
      <c r="G99" s="5" t="s">
        <v>34</v>
      </c>
      <c r="H99" s="5" t="s">
        <v>34</v>
      </c>
      <c r="I99" s="5" t="s">
        <v>34</v>
      </c>
      <c r="J99" s="5" t="s">
        <v>34</v>
      </c>
      <c r="K99" s="5" t="s">
        <v>34</v>
      </c>
      <c r="L99" s="3"/>
      <c r="M99" s="3"/>
      <c r="N99" s="3"/>
      <c r="O99" s="3"/>
      <c r="P99" s="3"/>
      <c r="Q99" s="3"/>
      <c r="R99" s="3"/>
      <c r="S99" s="3"/>
      <c r="T99" s="3"/>
    </row>
    <row r="100" spans="1:20" ht="15" customHeight="1" outlineLevel="1" x14ac:dyDescent="0.25">
      <c r="A100" s="22" t="s">
        <v>88</v>
      </c>
      <c r="B100" s="21">
        <v>1808.4746</v>
      </c>
      <c r="C100" s="21">
        <v>-88.336296000000004</v>
      </c>
      <c r="D100" s="21">
        <v>1513.9594</v>
      </c>
      <c r="E100" s="21">
        <v>-94.448813999999999</v>
      </c>
      <c r="F100" s="21">
        <v>75.920680000000004</v>
      </c>
      <c r="G100" s="21">
        <v>2513.6875</v>
      </c>
      <c r="H100" s="21">
        <v>-95.26831</v>
      </c>
      <c r="I100" s="21">
        <v>195.96355</v>
      </c>
      <c r="J100" s="21">
        <v>662.03252999999995</v>
      </c>
      <c r="K100" s="21">
        <v>55.643439999999998</v>
      </c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" customHeight="1" outlineLevel="2" x14ac:dyDescent="0.25">
      <c r="A101" s="20" t="s">
        <v>87</v>
      </c>
      <c r="B101" s="5" t="s">
        <v>34</v>
      </c>
      <c r="C101" s="5" t="s">
        <v>34</v>
      </c>
      <c r="D101" s="5" t="s">
        <v>34</v>
      </c>
      <c r="E101" s="5" t="s">
        <v>34</v>
      </c>
      <c r="F101" s="5" t="s">
        <v>34</v>
      </c>
      <c r="G101" s="5" t="s">
        <v>34</v>
      </c>
      <c r="H101" s="5" t="s">
        <v>34</v>
      </c>
      <c r="I101" s="5" t="s">
        <v>34</v>
      </c>
      <c r="J101" s="5" t="s">
        <v>34</v>
      </c>
      <c r="K101" s="5" t="s">
        <v>34</v>
      </c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5" customHeight="1" outlineLevel="2" x14ac:dyDescent="0.25">
      <c r="A102" s="19" t="s">
        <v>86</v>
      </c>
      <c r="B102" s="7" t="s">
        <v>34</v>
      </c>
      <c r="C102" s="7" t="s">
        <v>34</v>
      </c>
      <c r="D102" s="7" t="s">
        <v>34</v>
      </c>
      <c r="E102" s="7" t="s">
        <v>34</v>
      </c>
      <c r="F102" s="7" t="s">
        <v>34</v>
      </c>
      <c r="G102" s="7" t="s">
        <v>34</v>
      </c>
      <c r="H102" s="7" t="s">
        <v>34</v>
      </c>
      <c r="I102" s="7" t="s">
        <v>34</v>
      </c>
      <c r="J102" s="7" t="s">
        <v>34</v>
      </c>
      <c r="K102" s="10">
        <v>17.068864999999999</v>
      </c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5" customHeight="1" outlineLevel="2" x14ac:dyDescent="0.25">
      <c r="A103" s="20" t="s">
        <v>85</v>
      </c>
      <c r="B103" s="5" t="s">
        <v>34</v>
      </c>
      <c r="C103" s="5" t="s">
        <v>34</v>
      </c>
      <c r="D103" s="5" t="s">
        <v>34</v>
      </c>
      <c r="E103" s="5" t="s">
        <v>34</v>
      </c>
      <c r="F103" s="5" t="s">
        <v>34</v>
      </c>
      <c r="G103" s="5" t="s">
        <v>34</v>
      </c>
      <c r="H103" s="5" t="s">
        <v>34</v>
      </c>
      <c r="I103" s="5" t="s">
        <v>34</v>
      </c>
      <c r="J103" s="5" t="s">
        <v>34</v>
      </c>
      <c r="K103" s="16">
        <v>80.551069999999996</v>
      </c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5" customHeight="1" outlineLevel="1" x14ac:dyDescent="0.25">
      <c r="A104" s="22" t="s">
        <v>84</v>
      </c>
      <c r="B104" s="21">
        <v>-32.432434000000001</v>
      </c>
      <c r="C104" s="21">
        <v>-71.938773999999995</v>
      </c>
      <c r="D104" s="21">
        <v>-91.196839999999995</v>
      </c>
      <c r="E104" s="21">
        <v>-119.0895</v>
      </c>
      <c r="F104" s="21">
        <v>-2.9752070000000002</v>
      </c>
      <c r="G104" s="21">
        <v>-46.090347000000001</v>
      </c>
      <c r="H104" s="21">
        <v>-32.695022999999999</v>
      </c>
      <c r="I104" s="21">
        <v>-45.95458</v>
      </c>
      <c r="J104" s="21">
        <v>-49.323284000000001</v>
      </c>
      <c r="K104" s="21">
        <v>-12.173677</v>
      </c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" customHeight="1" outlineLevel="2" x14ac:dyDescent="0.25">
      <c r="A105" s="31" t="s">
        <v>83</v>
      </c>
      <c r="B105" s="28" t="s">
        <v>34</v>
      </c>
      <c r="C105" s="28" t="s">
        <v>34</v>
      </c>
      <c r="D105" s="28" t="s">
        <v>34</v>
      </c>
      <c r="E105" s="29">
        <v>-222.0273</v>
      </c>
      <c r="F105" s="29">
        <v>78.571430000000007</v>
      </c>
      <c r="G105" s="29">
        <v>-287.57062000000002</v>
      </c>
      <c r="H105" s="29">
        <v>51.311954</v>
      </c>
      <c r="I105" s="29">
        <v>-301.79642000000001</v>
      </c>
      <c r="J105" s="29">
        <v>-188.00298000000001</v>
      </c>
      <c r="K105" s="29">
        <v>-20.866752999999999</v>
      </c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" customHeight="1" outlineLevel="3" x14ac:dyDescent="0.25">
      <c r="A106" s="24" t="s">
        <v>82</v>
      </c>
      <c r="B106" s="7" t="s">
        <v>34</v>
      </c>
      <c r="C106" s="7" t="s">
        <v>34</v>
      </c>
      <c r="D106" s="7" t="s">
        <v>34</v>
      </c>
      <c r="E106" s="7" t="s">
        <v>34</v>
      </c>
      <c r="F106" s="7" t="s">
        <v>34</v>
      </c>
      <c r="G106" s="7" t="s">
        <v>34</v>
      </c>
      <c r="H106" s="7" t="s">
        <v>34</v>
      </c>
      <c r="I106" s="7" t="s">
        <v>34</v>
      </c>
      <c r="J106" s="7" t="s">
        <v>34</v>
      </c>
      <c r="K106" s="23">
        <v>-25.514004</v>
      </c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5" customHeight="1" outlineLevel="3" x14ac:dyDescent="0.25">
      <c r="A107" s="25" t="s">
        <v>81</v>
      </c>
      <c r="B107" s="5" t="s">
        <v>34</v>
      </c>
      <c r="C107" s="5" t="s">
        <v>34</v>
      </c>
      <c r="D107" s="5" t="s">
        <v>34</v>
      </c>
      <c r="E107" s="5" t="s">
        <v>34</v>
      </c>
      <c r="F107" s="5" t="s">
        <v>34</v>
      </c>
      <c r="G107" s="5" t="s">
        <v>34</v>
      </c>
      <c r="H107" s="5" t="s">
        <v>34</v>
      </c>
      <c r="I107" s="5" t="s">
        <v>34</v>
      </c>
      <c r="J107" s="5" t="s">
        <v>34</v>
      </c>
      <c r="K107" s="17">
        <v>-2.3824860000000001</v>
      </c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5" customHeight="1" outlineLevel="2" x14ac:dyDescent="0.25">
      <c r="A108" s="19" t="s">
        <v>80</v>
      </c>
      <c r="B108" s="7" t="s">
        <v>34</v>
      </c>
      <c r="C108" s="7" t="s">
        <v>34</v>
      </c>
      <c r="D108" s="7" t="s">
        <v>34</v>
      </c>
      <c r="E108" s="23">
        <v>-91.595330000000004</v>
      </c>
      <c r="F108" s="23">
        <v>-56.783104000000002</v>
      </c>
      <c r="G108" s="23">
        <v>-24.326426000000001</v>
      </c>
      <c r="H108" s="23">
        <v>-55.219836999999998</v>
      </c>
      <c r="I108" s="23">
        <v>-29.252248999999999</v>
      </c>
      <c r="J108" s="23">
        <v>-10.531782</v>
      </c>
      <c r="K108" s="23">
        <v>-4.895696</v>
      </c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5" customHeight="1" outlineLevel="2" x14ac:dyDescent="0.25">
      <c r="A109" s="20" t="s">
        <v>79</v>
      </c>
      <c r="B109" s="5" t="s">
        <v>34</v>
      </c>
      <c r="C109" s="5" t="s">
        <v>34</v>
      </c>
      <c r="D109" s="5" t="s">
        <v>34</v>
      </c>
      <c r="E109" s="16">
        <v>10.370369999999999</v>
      </c>
      <c r="F109" s="17">
        <v>-21.487604000000001</v>
      </c>
      <c r="G109" s="17">
        <v>-36.05442</v>
      </c>
      <c r="H109" s="17">
        <v>-68.5</v>
      </c>
      <c r="I109" s="16">
        <v>91.988129999999998</v>
      </c>
      <c r="J109" s="17">
        <v>-96.296295000000001</v>
      </c>
      <c r="K109" s="17">
        <v>-205.66037</v>
      </c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5" customHeight="1" x14ac:dyDescent="0.25">
      <c r="A110" s="7" t="s">
        <v>78</v>
      </c>
      <c r="B110" s="23">
        <v>-3000</v>
      </c>
      <c r="C110" s="23">
        <v>-196.55172999999999</v>
      </c>
      <c r="D110" s="23">
        <v>-260.46512000000001</v>
      </c>
      <c r="E110" s="23">
        <v>-20.645160000000001</v>
      </c>
      <c r="F110" s="10">
        <v>43.315510000000003</v>
      </c>
      <c r="G110" s="7" t="s">
        <v>34</v>
      </c>
      <c r="H110" s="23">
        <v>-149.2286</v>
      </c>
      <c r="I110" s="7" t="s">
        <v>34</v>
      </c>
      <c r="J110" s="10">
        <v>782.85709999999995</v>
      </c>
      <c r="K110" s="23">
        <v>-158.89966999999999</v>
      </c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5" customHeight="1" x14ac:dyDescent="0.25">
      <c r="A111" s="5" t="s">
        <v>77</v>
      </c>
      <c r="B111" s="16">
        <v>88.672920000000005</v>
      </c>
      <c r="C111" s="17">
        <v>-79.60924</v>
      </c>
      <c r="D111" s="16">
        <v>927.70039999999995</v>
      </c>
      <c r="E111" s="17">
        <v>-77.402950000000004</v>
      </c>
      <c r="F111" s="16">
        <v>158.3646</v>
      </c>
      <c r="G111" s="17">
        <v>-65.505225999999993</v>
      </c>
      <c r="H111" s="16">
        <v>768.43430000000001</v>
      </c>
      <c r="I111" s="17">
        <v>-58.93186</v>
      </c>
      <c r="J111" s="16">
        <v>40.830776</v>
      </c>
      <c r="K111" s="17">
        <v>-198.87715</v>
      </c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5" customHeight="1" x14ac:dyDescent="0.25">
      <c r="A112" s="7" t="s">
        <v>76</v>
      </c>
      <c r="B112" s="10">
        <v>39.502249999999997</v>
      </c>
      <c r="C112" s="10">
        <v>53.425697</v>
      </c>
      <c r="D112" s="10">
        <v>7.1004449999999997</v>
      </c>
      <c r="E112" s="10">
        <v>68.133514000000005</v>
      </c>
      <c r="F112" s="10">
        <v>9.1571060000000006</v>
      </c>
      <c r="G112" s="10">
        <v>21.674009999999999</v>
      </c>
      <c r="H112" s="10">
        <v>13.044377000000001</v>
      </c>
      <c r="I112" s="10">
        <v>47.204430000000002</v>
      </c>
      <c r="J112" s="10">
        <v>13.169428</v>
      </c>
      <c r="K112" s="10">
        <v>16.388355000000001</v>
      </c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5" customHeight="1" x14ac:dyDescent="0.25">
      <c r="A113" s="5" t="s">
        <v>75</v>
      </c>
      <c r="B113" s="16">
        <v>53.425697</v>
      </c>
      <c r="C113" s="16">
        <v>7.1004449999999997</v>
      </c>
      <c r="D113" s="16">
        <v>68.133514000000005</v>
      </c>
      <c r="E113" s="16">
        <v>9.1571060000000006</v>
      </c>
      <c r="F113" s="16">
        <v>21.674009999999999</v>
      </c>
      <c r="G113" s="16">
        <v>6.1446160000000001</v>
      </c>
      <c r="H113" s="16">
        <v>56.773220000000002</v>
      </c>
      <c r="I113" s="16">
        <v>13.169428</v>
      </c>
      <c r="J113" s="16">
        <v>16.388355000000001</v>
      </c>
      <c r="K113" s="17">
        <v>-13.922647</v>
      </c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5" customHeight="1" x14ac:dyDescent="0.25">
      <c r="A114" s="26" t="s">
        <v>74</v>
      </c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5" customHeight="1" outlineLevel="1" x14ac:dyDescent="0.25">
      <c r="A115" s="18" t="s">
        <v>73</v>
      </c>
      <c r="B115" s="17">
        <v>-121.42856999999999</v>
      </c>
      <c r="C115" s="17">
        <v>-212.90323000000001</v>
      </c>
      <c r="D115" s="16">
        <v>6.1855669999999998</v>
      </c>
      <c r="E115" s="17">
        <v>-257.14285000000001</v>
      </c>
      <c r="F115" s="16">
        <v>10.769231</v>
      </c>
      <c r="G115" s="17">
        <v>-13.103448</v>
      </c>
      <c r="H115" s="17">
        <v>-160.36586</v>
      </c>
      <c r="I115" s="17">
        <v>-2.4590160000000001</v>
      </c>
      <c r="J115" s="17">
        <v>-4.6857139999999999</v>
      </c>
      <c r="K115" s="17">
        <v>-19.868995999999999</v>
      </c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5" customHeight="1" outlineLevel="1" x14ac:dyDescent="0.25">
      <c r="A116" s="15" t="s">
        <v>72</v>
      </c>
      <c r="B116" s="7" t="s">
        <v>34</v>
      </c>
      <c r="C116" s="7" t="s">
        <v>34</v>
      </c>
      <c r="D116" s="7" t="s">
        <v>34</v>
      </c>
      <c r="E116" s="7" t="s">
        <v>34</v>
      </c>
      <c r="F116" s="7" t="s">
        <v>34</v>
      </c>
      <c r="G116" s="7" t="s">
        <v>34</v>
      </c>
      <c r="H116" s="7" t="s">
        <v>34</v>
      </c>
      <c r="I116" s="7" t="s">
        <v>34</v>
      </c>
      <c r="J116" s="23">
        <v>-33.144897</v>
      </c>
      <c r="K116" s="23">
        <v>-50.212290000000003</v>
      </c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5" customHeight="1" outlineLevel="1" x14ac:dyDescent="0.25">
      <c r="A117" s="30" t="s">
        <v>71</v>
      </c>
      <c r="B117" s="28" t="s">
        <v>34</v>
      </c>
      <c r="C117" s="28" t="s">
        <v>34</v>
      </c>
      <c r="D117" s="28" t="s">
        <v>34</v>
      </c>
      <c r="E117" s="28" t="s">
        <v>34</v>
      </c>
      <c r="F117" s="29">
        <v>-34.640521999999997</v>
      </c>
      <c r="G117" s="29">
        <v>-54.854370000000003</v>
      </c>
      <c r="H117" s="29">
        <v>-80.250786000000005</v>
      </c>
      <c r="I117" s="29">
        <v>-19.304348000000001</v>
      </c>
      <c r="J117" s="29">
        <v>-4.0816330000000001</v>
      </c>
      <c r="K117" s="29">
        <v>5.6022410000000002</v>
      </c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5" customHeight="1" outlineLevel="2" x14ac:dyDescent="0.25">
      <c r="A118" s="27" t="s">
        <v>70</v>
      </c>
      <c r="B118" s="26" t="s">
        <v>34</v>
      </c>
      <c r="C118" s="26" t="s">
        <v>34</v>
      </c>
      <c r="D118" s="26" t="s">
        <v>34</v>
      </c>
      <c r="E118" s="26" t="s">
        <v>34</v>
      </c>
      <c r="F118" s="26" t="s">
        <v>34</v>
      </c>
      <c r="G118" s="26" t="s">
        <v>34</v>
      </c>
      <c r="H118" s="26" t="s">
        <v>34</v>
      </c>
      <c r="I118" s="26" t="s">
        <v>34</v>
      </c>
      <c r="J118" s="21">
        <v>5.4095829999999996</v>
      </c>
      <c r="K118" s="21">
        <v>14.869281000000001</v>
      </c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5" customHeight="1" outlineLevel="3" x14ac:dyDescent="0.25">
      <c r="A119" s="25" t="s">
        <v>69</v>
      </c>
      <c r="B119" s="5" t="s">
        <v>34</v>
      </c>
      <c r="C119" s="5" t="s">
        <v>34</v>
      </c>
      <c r="D119" s="5" t="s">
        <v>34</v>
      </c>
      <c r="E119" s="5" t="s">
        <v>34</v>
      </c>
      <c r="F119" s="5" t="s">
        <v>34</v>
      </c>
      <c r="G119" s="5" t="s">
        <v>34</v>
      </c>
      <c r="H119" s="5" t="s">
        <v>34</v>
      </c>
      <c r="I119" s="5" t="s">
        <v>34</v>
      </c>
      <c r="J119" s="5" t="s">
        <v>34</v>
      </c>
      <c r="K119" s="5" t="s">
        <v>34</v>
      </c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5" customHeight="1" outlineLevel="3" x14ac:dyDescent="0.25">
      <c r="A120" s="24" t="s">
        <v>68</v>
      </c>
      <c r="B120" s="7" t="s">
        <v>34</v>
      </c>
      <c r="C120" s="7" t="s">
        <v>34</v>
      </c>
      <c r="D120" s="7" t="s">
        <v>34</v>
      </c>
      <c r="E120" s="7" t="s">
        <v>34</v>
      </c>
      <c r="F120" s="7" t="s">
        <v>34</v>
      </c>
      <c r="G120" s="7" t="s">
        <v>34</v>
      </c>
      <c r="H120" s="7" t="s">
        <v>34</v>
      </c>
      <c r="I120" s="7" t="s">
        <v>34</v>
      </c>
      <c r="J120" s="7" t="s">
        <v>34</v>
      </c>
      <c r="K120" s="7" t="s">
        <v>34</v>
      </c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5" customHeight="1" outlineLevel="2" x14ac:dyDescent="0.25">
      <c r="A121" s="20" t="s">
        <v>67</v>
      </c>
      <c r="B121" s="5" t="s">
        <v>34</v>
      </c>
      <c r="C121" s="5" t="s">
        <v>34</v>
      </c>
      <c r="D121" s="5" t="s">
        <v>34</v>
      </c>
      <c r="E121" s="5" t="s">
        <v>34</v>
      </c>
      <c r="F121" s="5" t="s">
        <v>34</v>
      </c>
      <c r="G121" s="5" t="s">
        <v>34</v>
      </c>
      <c r="H121" s="5" t="s">
        <v>34</v>
      </c>
      <c r="I121" s="5" t="s">
        <v>34</v>
      </c>
      <c r="J121" s="17">
        <v>-161.53846999999999</v>
      </c>
      <c r="K121" s="17">
        <v>-50</v>
      </c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5" customHeight="1" outlineLevel="1" x14ac:dyDescent="0.25">
      <c r="A122" s="15" t="s">
        <v>66</v>
      </c>
      <c r="B122" s="23">
        <v>-239.39393999999999</v>
      </c>
      <c r="C122" s="23">
        <v>-50.892856999999999</v>
      </c>
      <c r="D122" s="23">
        <v>-4.7337280000000002</v>
      </c>
      <c r="E122" s="23">
        <v>-54.237290000000002</v>
      </c>
      <c r="F122" s="23">
        <v>-50.915751999999998</v>
      </c>
      <c r="G122" s="23">
        <v>-132.28156000000001</v>
      </c>
      <c r="H122" s="23">
        <v>-23.719957000000001</v>
      </c>
      <c r="I122" s="10">
        <v>25.591217</v>
      </c>
      <c r="J122" s="23">
        <v>-94.438140000000004</v>
      </c>
      <c r="K122" s="23">
        <v>-115.29481</v>
      </c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5" customHeight="1" outlineLevel="1" x14ac:dyDescent="0.25">
      <c r="A123" s="18" t="s">
        <v>65</v>
      </c>
      <c r="B123" s="5" t="s">
        <v>34</v>
      </c>
      <c r="C123" s="5" t="s">
        <v>34</v>
      </c>
      <c r="D123" s="5" t="s">
        <v>34</v>
      </c>
      <c r="E123" s="5" t="s">
        <v>34</v>
      </c>
      <c r="F123" s="5" t="s">
        <v>34</v>
      </c>
      <c r="G123" s="5" t="s">
        <v>34</v>
      </c>
      <c r="H123" s="5" t="s">
        <v>34</v>
      </c>
      <c r="I123" s="5" t="s">
        <v>34</v>
      </c>
      <c r="J123" s="17">
        <v>-106.06099</v>
      </c>
      <c r="K123" s="17">
        <v>-56.434604999999998</v>
      </c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5" customHeight="1" outlineLevel="1" x14ac:dyDescent="0.25">
      <c r="A124" s="22" t="s">
        <v>64</v>
      </c>
      <c r="B124" s="21">
        <v>-6.5073040000000004</v>
      </c>
      <c r="C124" s="21">
        <v>-132.79301000000001</v>
      </c>
      <c r="D124" s="21">
        <v>-114.67595</v>
      </c>
      <c r="E124" s="21">
        <v>-17.689620999999999</v>
      </c>
      <c r="F124" s="21">
        <v>-20.924316000000001</v>
      </c>
      <c r="G124" s="21">
        <v>-68.951614000000006</v>
      </c>
      <c r="H124" s="21">
        <v>-10.148386</v>
      </c>
      <c r="I124" s="21">
        <v>-29.279322000000001</v>
      </c>
      <c r="J124" s="21">
        <v>15.557822</v>
      </c>
      <c r="K124" s="21">
        <v>39.066276999999999</v>
      </c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5" customHeight="1" outlineLevel="2" x14ac:dyDescent="0.25">
      <c r="A125" s="20" t="s">
        <v>63</v>
      </c>
      <c r="B125" s="5" t="s">
        <v>34</v>
      </c>
      <c r="C125" s="5" t="s">
        <v>34</v>
      </c>
      <c r="D125" s="5" t="s">
        <v>34</v>
      </c>
      <c r="E125" s="5" t="s">
        <v>34</v>
      </c>
      <c r="F125" s="5" t="s">
        <v>34</v>
      </c>
      <c r="G125" s="5" t="s">
        <v>34</v>
      </c>
      <c r="H125" s="5" t="s">
        <v>34</v>
      </c>
      <c r="I125" s="5" t="s">
        <v>34</v>
      </c>
      <c r="J125" s="5" t="s">
        <v>34</v>
      </c>
      <c r="K125" s="5" t="s">
        <v>34</v>
      </c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5" customHeight="1" outlineLevel="2" x14ac:dyDescent="0.25">
      <c r="A126" s="19" t="s">
        <v>62</v>
      </c>
      <c r="B126" s="7" t="s">
        <v>34</v>
      </c>
      <c r="C126" s="7" t="s">
        <v>34</v>
      </c>
      <c r="D126" s="7" t="s">
        <v>34</v>
      </c>
      <c r="E126" s="7" t="s">
        <v>34</v>
      </c>
      <c r="F126" s="7" t="s">
        <v>34</v>
      </c>
      <c r="G126" s="7" t="s">
        <v>34</v>
      </c>
      <c r="H126" s="7" t="s">
        <v>34</v>
      </c>
      <c r="I126" s="7" t="s">
        <v>34</v>
      </c>
      <c r="J126" s="7" t="s">
        <v>34</v>
      </c>
      <c r="K126" s="7" t="s">
        <v>34</v>
      </c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5" customHeight="1" outlineLevel="1" x14ac:dyDescent="0.25">
      <c r="A127" s="18" t="s">
        <v>61</v>
      </c>
      <c r="B127" s="16">
        <v>88.803084999999996</v>
      </c>
      <c r="C127" s="17">
        <v>-2924.1379999999999</v>
      </c>
      <c r="D127" s="17">
        <v>-4.903079</v>
      </c>
      <c r="E127" s="16">
        <v>40.869563999999997</v>
      </c>
      <c r="F127" s="17">
        <v>-122.242645</v>
      </c>
      <c r="G127" s="17">
        <v>-192.88668999999999</v>
      </c>
      <c r="H127" s="17">
        <v>-2.8240609999999999</v>
      </c>
      <c r="I127" s="16">
        <v>62.592692999999997</v>
      </c>
      <c r="J127" s="17">
        <v>-66.446399999999997</v>
      </c>
      <c r="K127" s="17">
        <v>-147.72827000000001</v>
      </c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5" customHeight="1" outlineLevel="1" x14ac:dyDescent="0.25">
      <c r="A128" s="15" t="s">
        <v>60</v>
      </c>
      <c r="B128" s="7" t="s">
        <v>34</v>
      </c>
      <c r="C128" s="7" t="s">
        <v>34</v>
      </c>
      <c r="D128" s="7" t="s">
        <v>34</v>
      </c>
      <c r="E128" s="7" t="s">
        <v>34</v>
      </c>
      <c r="F128" s="7" t="s">
        <v>34</v>
      </c>
      <c r="G128" s="7" t="s">
        <v>34</v>
      </c>
      <c r="H128" s="7" t="s">
        <v>34</v>
      </c>
      <c r="I128" s="7" t="s">
        <v>34</v>
      </c>
      <c r="J128" s="7" t="s">
        <v>34</v>
      </c>
      <c r="K128" s="7" t="s">
        <v>34</v>
      </c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5" customHeight="1" x14ac:dyDescent="0.25">
      <c r="A129" s="14" t="s">
        <v>59</v>
      </c>
      <c r="L129" s="3"/>
      <c r="M129" s="3"/>
      <c r="N129" s="3"/>
      <c r="O129" s="3"/>
      <c r="P129" s="3"/>
      <c r="Q129" s="3"/>
      <c r="R129" s="3"/>
      <c r="S129" s="3"/>
      <c r="T129" s="3"/>
    </row>
  </sheetData>
  <hyperlinks>
    <hyperlink ref="K10" r:id="rId1" display="fdsup://factset/Doc Viewer Single?float_window=true&amp;positioning_strategy=center_on_screen&amp;_doc_docfn=U2FsdGVkX1+q+KGHkJQulhxdCx6m1qi+9nX4wmta92TOZAXPJqfc0/IGoC6tf+VrJbP7HTtSdOk4FRt2OV/xvgHBqDlCombQzFniVhfAhZQ=&amp;_app_id=central_doc_viewer&amp;center_on_screen=true&amp;width=950&amp;height=800&amp;_dd2=%26f%3Dsld%26c%3Dtrue%26os%3D63442%26oe%3D63448" xr:uid="{17C5D454-790A-4C65-93CD-121CC2D25942}"/>
    <hyperlink ref="J10" r:id="rId2" display="fdsup://factset/Doc Viewer Single?float_window=true&amp;positioning_strategy=center_on_screen&amp;_doc_docfn=U2FsdGVkX1+TdF+C2cur+wWflUELsNWeBA3C6e3FaF6QNJv7OnwmE0rZXXyWWsBRb8M4EnUBwj0ZEyWlVs4zeS+EPt4ePIw7bpwXNCco/+0=&amp;_app_id=central_doc_viewer&amp;center_on_screen=true&amp;width=950&amp;height=800&amp;_dd2=%26f%3Dsld%26c%3Dtrue%26os%3D67905%26oe%3D67911" xr:uid="{5E4BCC66-49DA-4830-8268-BDE4B9E59BFD}"/>
    <hyperlink ref="I10" r:id="rId3" display="fdsup://factset/Doc Viewer Single?float_window=true&amp;positioning_strategy=center_on_screen&amp;_doc_docfn=U2FsdGVkX1+fQKIhCXMIuCzCTB+d8aKb4j7OB4Pq7dYKK5GYWEa8676VhZOIsF2dhbzND2jFEJirH1Zucv+Cg7CqEnuQIk442rJSw/R+Nnk=&amp;_app_id=central_doc_viewer&amp;center_on_screen=true&amp;width=950&amp;height=800&amp;_dd2=%26f%3Dsld%26c%3Dtrue%26os%3D55957%26oe%3D55963" xr:uid="{41FAD9D6-3A74-4514-B529-940187EB3475}"/>
    <hyperlink ref="H10" r:id="rId4" display="fdsup://factset/Doc Viewer Single?float_window=true&amp;positioning_strategy=center_on_screen&amp;_doc_docfn=U2FsdGVkX189Fjkm6l+4sjAbFHLmPghDi7qRDGQusYWuNFldH1Pw3l/M9Cu5JyouLfQC3Fv5qQqNQgUiiketcfbJJhYg0kBufC8NCX1NpI0=&amp;_app_id=central_doc_viewer&amp;center_on_screen=true&amp;width=950&amp;height=800&amp;_dd2=%26f%3Dsld%26c%3Dtrue%26os%3D37565%26oe%3D37571" xr:uid="{3354BC4A-03A6-4048-A895-97398CE4B5F6}"/>
    <hyperlink ref="G10" r:id="rId5" display="fdsup://factset/Doc Viewer Single?float_window=true&amp;positioning_strategy=center_on_screen&amp;_doc_docfn=U2FsdGVkX19TOcxk/FoAMS6fYVvX8igEN2eNBVuf4qyoJt6f3KLGJHaOwfgfPxD9UlLwOZz7RlVQZnJdFzJWfpwCOCeuAlC3/HhaI7QvrE4=&amp;_app_id=central_doc_viewer&amp;center_on_screen=true&amp;width=950&amp;height=800&amp;_dd2=%26f%3Dsld%26c%3Dtrue%26os%3D36695%26oe%3D36701" xr:uid="{F8796866-D72C-48D8-A7E6-8BE59F0F6DA2}"/>
    <hyperlink ref="F10" r:id="rId6" display="fdsup://factset/Doc Viewer Single?float_window=true&amp;positioning_strategy=center_on_screen&amp;_doc_docfn=U2FsdGVkX19J/XUty+CnnUC1kpLsQ2pzmuUMZHV+OHY/WKIYTY+xuTJHvVCvtrs2/kEAufsvQI9y+AT402kK/Q6XkHdI5hLcIoAoxsv/czI=&amp;_app_id=central_doc_viewer&amp;center_on_screen=true&amp;width=950&amp;height=800&amp;_dd2=%26f%3Dsld%26c%3Dtrue%26os%3D36067%26oe%3D36073" xr:uid="{60B081C8-E422-4B45-84C0-0B24D4F4571A}"/>
    <hyperlink ref="E10" r:id="rId7" display="fdsup://factset/Doc Viewer Single?float_window=true&amp;positioning_strategy=center_on_screen&amp;_doc_docfn=U2FsdGVkX18RjdysryYaVAkM6nsSZhOQIEtmcdbZgdC7tVMItzkUQ8NcS8jXT9lUOhZJd0NJxqVdrvJhmmtnFxP2tdslVlS7WdLAgsTGXi0=&amp;_app_id=central_doc_viewer&amp;center_on_screen=true&amp;width=950&amp;height=800&amp;_dd2=%26f%3Dsld%26c%3Dtrue%26os%3D37001%26oe%3D37007" xr:uid="{61E2FFE0-14F3-4491-A44A-D5DDD441C34C}"/>
    <hyperlink ref="D10" r:id="rId8" display="fdsup://factset/Doc Viewer Single?float_window=true&amp;positioning_strategy=center_on_screen&amp;_doc_docfn=U2FsdGVkX1+4aL0aOqUrdXPDGM6xYXE+CoaHM1XqJ7OIQ62RRuIZkyjSYttyieDYwsXYVF8ZWTrY0n2pHzQzhdhAZ82Ztns81J1SCYhhBQs=&amp;_app_id=central_doc_viewer&amp;center_on_screen=true&amp;width=950&amp;height=800&amp;_dd2=%26f%3Dsld%26c%3Dtrue%26os%3D989990%26oe%3D989995" xr:uid="{2EC26F39-C69A-4B59-87FE-5E56567CBBE5}"/>
    <hyperlink ref="C10" r:id="rId9" display="fdsup://factset/Doc Viewer Single?float_window=true&amp;positioning_strategy=center_on_screen&amp;_doc_docfn=U2FsdGVkX18Jc8OOhvvQlHMBrTtYxnb4YkCT6ssik2SPXZ43BMTtrzjKt4OMHsw5HJW+TMMOjuLlL4FOcK4X3A+b3Na3YnfwBcLB8fQY6Tk=&amp;_app_id=central_doc_viewer&amp;center_on_screen=true&amp;width=950&amp;height=800&amp;_dd2=%26f%3Dsld%26c%3Dtrue%26os%3D933542%26oe%3D933547" xr:uid="{ACCC2125-71DE-46B8-A348-89AF323D2B4D}"/>
    <hyperlink ref="B10" r:id="rId10" display="fdsup://factset/Doc Viewer Single?float_window=true&amp;positioning_strategy=center_on_screen&amp;_doc_docfn=U2FsdGVkX1/fTuZ4hRYb3B5n/jajXyFA0UENA0JEhompt8cvjFLXKlquuEZKjWMH7nMyenb/3gtOiSqIdfaU+LmGW2ZA4eCXlWtgDqDMlXw=&amp;_app_id=central_doc_viewer&amp;center_on_screen=true&amp;width=950&amp;height=800&amp;_dd2=%26f%3Dsld%26c%3Dtrue%26os%3D585257%26oe%3D585262" xr:uid="{35394305-2308-4A42-816C-38D6371C403D}"/>
    <hyperlink ref="K11" r:id="rId11" display="fdsup://factset/Doc Viewer Single?float_window=true&amp;positioning_strategy=center_on_screen&amp;_doc_docfn=U2FsdGVkX19gpj3mTZCS2EVWVotOeir/o9wzQWYG1I0nK5q9ipmRkwsUdpu3nqNoM2Ul+kFSwMElLtLqVsAZqWlZ+E7ZscUzJoikWWoi2+E=&amp;_app_id=central_doc_viewer&amp;center_on_screen=true&amp;width=950&amp;height=800&amp;_dd2=%26f%3Dsld%26c%3Dtrue%26os%3D54236%26oe%3D54242" xr:uid="{7D7484A3-943A-41BA-BEE3-75BAAC9382BE}"/>
    <hyperlink ref="J11" r:id="rId12" display="fdsup://factset/Doc Viewer Single?float_window=true&amp;positioning_strategy=center_on_screen&amp;_doc_docfn=U2FsdGVkX1/3kEIaLdvCQXcoP3sfmoiSCOXy8yue7C6CZLGji2+d0GzB9LgJCo73DM7am+2wIykTRrOj6cJp6KzX0553M3kLsF1lLj6iHfg=&amp;_app_id=central_doc_viewer&amp;center_on_screen=true&amp;width=950&amp;height=800&amp;_dd2=%26f%3Dsld%26c%3Dtrue%26os%3D58715%26oe%3D58721" xr:uid="{CD035EA5-A46C-4A89-8996-305B4A79F1CF}"/>
    <hyperlink ref="I11" r:id="rId13" display="fdsup://factset/Doc Viewer Single?float_window=true&amp;positioning_strategy=center_on_screen&amp;_doc_docfn=U2FsdGVkX1+WB28qgyGs/jFZ1w9UztbBLDDmHM/MI6kDA/+ubdxy8SWedteD0lWv9KQVOwmKWI+v3cuPYOkEG0PVPEdG8E1J704zzKm7QYI=&amp;_app_id=central_doc_viewer&amp;center_on_screen=true&amp;width=950&amp;height=800&amp;_dd2=%26f%3Dsld%26c%3Dtrue%26os%3D46782%26oe%3D46788" xr:uid="{CBD8442D-0ECA-4433-958E-020A2F3D268F}"/>
    <hyperlink ref="H11" r:id="rId14" display="fdsup://factset/Doc Viewer Single?float_window=true&amp;positioning_strategy=center_on_screen&amp;_doc_docfn=U2FsdGVkX18K/jHIA/mdhWCGpYt2HmQxy/+7wCLRrFCHvqWUob00jUnv8JATduFOY+ni84L4660Q8UbpVm1eBmAACoczyyDGgDVPn8A6x7M=&amp;_app_id=central_doc_viewer&amp;center_on_screen=true&amp;width=950&amp;height=800&amp;_dd2=%26f%3Dsld%26c%3Dtrue%26os%3D27733%26oe%3D27739" xr:uid="{64C2A9B1-13E0-4549-A396-1AD1DD268AFF}"/>
    <hyperlink ref="G11" r:id="rId15" display="fdsup://factset/Doc Viewer Single?float_window=true&amp;positioning_strategy=center_on_screen&amp;_doc_docfn=U2FsdGVkX1/fxA7jptzIof1m/izA+FWQFj5HA1dgXuXXcgDktAOSYqnmMEd+m7+oxlfPXcMKcpAebzRKXeL96JK8aBIfhEPNUiAEXYvyM/k=&amp;_app_id=central_doc_viewer&amp;center_on_screen=true&amp;width=950&amp;height=800&amp;_dd2=%26f%3Dsld%26c%3Dtrue%26os%3D26855%26oe%3D26860" xr:uid="{814C272F-C896-43D3-81FF-C19ECB0D1B1E}"/>
    <hyperlink ref="F11" r:id="rId16" display="fdsup://factset/Doc Viewer Single?float_window=true&amp;positioning_strategy=center_on_screen&amp;_doc_docfn=U2FsdGVkX19xfk4d3CAM5mPssIlojd7owfO+FzzgFfEm+aNTaQSqi6x9jJv5CgCpQkHWXWlUiGNVHYmmQaOTxCpH1/pkKVQKcpQPJgW7baA=&amp;_app_id=central_doc_viewer&amp;center_on_screen=true&amp;width=950&amp;height=800&amp;_dd2=%26f%3Dsld%26c%3Dtrue%26os%3D24553%26oe%3D24558" xr:uid="{98F822CE-DCE1-4E07-839E-B3E9034B626F}"/>
    <hyperlink ref="E11" r:id="rId17" display="fdsup://factset/Doc Viewer Single?float_window=true&amp;positioning_strategy=center_on_screen&amp;_doc_docfn=U2FsdGVkX1/y6jWPxp2o5jtNKpLzZmI9GBuL/pxpNZfH2cAnEvXy3OVyPXrHTzveb53G204FcZeURDBiZjzTASBg+19zEUqsiPyOfFJHhHY=&amp;_app_id=central_doc_viewer&amp;center_on_screen=true&amp;width=950&amp;height=800&amp;_dd2=%26f%3Dsld%26c%3Dtrue%26os%3D24697%26oe%3D24700" xr:uid="{4E6B8BBF-487D-48CF-AE2D-7D07AD4DB3AB}"/>
    <hyperlink ref="D11" r:id="rId18" display="fdsup://factset/Doc Viewer Single?float_window=true&amp;positioning_strategy=center_on_screen&amp;_doc_docfn=U2FsdGVkX1+xDT7hZfO425X1tDj/QWrz3Epr6bOM6W+1dpvISIfqRx+y+UyLcKnkrm4SJ09NSUKQ+6BJ86Z+o/C4uLKb4aJTdYFuOCuiBWo=&amp;_app_id=central_doc_viewer&amp;center_on_screen=true&amp;width=950&amp;height=800&amp;_dd2=%26f%3Dsld%26c%3Dtrue%26os%3D958855%26oe%3D958860" xr:uid="{539B82E5-DBD9-4B8A-92A6-F3CA272F4534}"/>
    <hyperlink ref="C11" r:id="rId19" display="fdsup://factset/Doc Viewer Single?float_window=true&amp;positioning_strategy=center_on_screen&amp;_doc_docfn=U2FsdGVkX1+GxAbYe+BgEHRcAnVZ8JLdbyKAdIsnXS9pXoww6TGzjGqusvK5ZY4rO52j4j0HPq/VUct5Vajxlp/cLK17cmCE8UpF2Aiqy+k=&amp;_app_id=central_doc_viewer&amp;center_on_screen=true&amp;width=950&amp;height=800&amp;_dd2=%26f%3Dsld%26c%3Dtrue%26os%3D902457%26oe%3D902460" xr:uid="{E774883D-2762-49C3-B04F-A824AA6DA07C}"/>
    <hyperlink ref="B11" r:id="rId20" display="fdsup://factset/Doc Viewer Single?float_window=true&amp;positioning_strategy=center_on_screen&amp;_doc_docfn=U2FsdGVkX1+woj9SwDBD2dhBiwGkl3210OmCQ9OEH0pD8HhWBoLyqk+km6cSmgRSGWENMunq09iyfCuUNtZyLBUxfhZZwgiZBLy+g7mtyRc=&amp;_app_id=central_doc_viewer&amp;center_on_screen=true&amp;width=950&amp;height=800&amp;_dd2=%26f%3Dsld%26c%3Dtrue%26os%3D565744%26oe%3D565748" xr:uid="{35A6B867-C476-4DBE-AE26-BF9114A47035}"/>
    <hyperlink ref="K13" r:id="rId21" display="fdsup://factset/Doc Viewer Single?float_window=true&amp;positioning_strategy=center_on_screen&amp;_doc_docfn=U2FsdGVkX1/GHeFE1rvu94B2HgHIi5nnh2t3QGMP5L7zOGFHN95836ofRe9keA7wjuE+1oeU2lCdMz1V+9ki5mNULOYpFOsBk4a0zEudwag=&amp;_app_id=central_doc_viewer&amp;center_on_screen=true&amp;width=950&amp;height=800&amp;_dd2=%26f%3Dsld%26c%3Dtrue%26os%3D55427%26oe%3D55433" xr:uid="{40343B65-21B9-4E48-BFE5-AF7171698408}"/>
    <hyperlink ref="J13" r:id="rId22" display="fdsup://factset/Doc Viewer Single?float_window=true&amp;positioning_strategy=center_on_screen&amp;_doc_docfn=U2FsdGVkX19DI2/NqBDwy2gJ93/r5a6hZJhuDTSAGaojx3/ZRJ1M8ThnDnvPj2kbZr2BCsJaWyHc8Pv2zoKVlb+Pfw1f2TubxI3POJ+/Mxs=&amp;_app_id=central_doc_viewer&amp;center_on_screen=true&amp;width=950&amp;height=800&amp;_dd2=%26f%3Dsld%26c%3Dtrue%26os%3D59906%26oe%3D59912" xr:uid="{C136F3AA-F449-4B8D-A154-4AD17C83A276}"/>
    <hyperlink ref="I13" r:id="rId23" display="fdsup://factset/Doc Viewer Single?float_window=true&amp;positioning_strategy=center_on_screen&amp;_doc_docfn=U2FsdGVkX1/5Urbx+o78iERPFAJ24rKJW1nJiPrJzFqRkyyn07EkNm4hIdlKcKxgo91H22iunjVL71nNOuLkDEswSvJd7VQgYAHiJnjuq6w=&amp;_app_id=central_doc_viewer&amp;center_on_screen=true&amp;width=950&amp;height=800&amp;_dd2=%26f%3Dsld%26c%3Dtrue%26os%3D47971%26oe%3D47977" xr:uid="{7573F5CB-8CDA-4A25-9A05-293A2C4D0399}"/>
    <hyperlink ref="H13" r:id="rId24" display="fdsup://factset/Doc Viewer Single?float_window=true&amp;positioning_strategy=center_on_screen&amp;_doc_docfn=U2FsdGVkX1929RWthnedGaMxyK9q6dEqV+pcieBGgUdwh9h00atXK0ST3yPGvB4VU3WCB24gLgd+mskLrJQqSx4wBY+AEpq/Zq9mIuNl4eE=&amp;_app_id=central_doc_viewer&amp;center_on_screen=true&amp;width=950&amp;height=800&amp;_dd2=%26f%3Dsld%26c%3Dtrue%26os%3D28991%26oe%3D28997" xr:uid="{1F5701B5-B41B-4381-B013-4034490EAE87}"/>
    <hyperlink ref="G13" r:id="rId25" display="fdsup://factset/Doc Viewer Single?float_window=true&amp;positioning_strategy=center_on_screen&amp;_doc_docfn=U2FsdGVkX1/XdC1LqYRbWW8V7GSzF1eO33Z05jyaVK+OyqLWvlYhL8sjUJ+hxTwRX4T9TgDEJxyaAVov+Iu9dxMJUvSwowQpkM8woV8gyxo=&amp;_app_id=central_doc_viewer&amp;center_on_screen=true&amp;width=950&amp;height=800&amp;_dd2=%26f%3Dsld%26c%3Dtrue%26os%3D28167%26oe%3D28173" xr:uid="{17F35AD1-21BC-4107-830C-A084BE744A4F}"/>
    <hyperlink ref="F13" r:id="rId26" display="fdsup://factset/Doc Viewer Single?float_window=true&amp;positioning_strategy=center_on_screen&amp;_doc_docfn=U2FsdGVkX18Lybj0WV9VAZw+fBoh3oDsMy67WebJjXq6ocj/kD4Q5dlKzFIVeUx/ER53uxp5oX1041I0BdmOWm62ugMX3FCLHJHK6QKOoX0=&amp;_app_id=central_doc_viewer&amp;center_on_screen=true&amp;width=950&amp;height=800&amp;_dd2=%26f%3Dsld%26c%3Dtrue%26os%3D25861%26oe%3D25866" xr:uid="{3073B4B8-5C48-4434-B29A-A6FF721DD5D2}"/>
    <hyperlink ref="E13" r:id="rId27" display="fdsup://factset/Doc Viewer Single?float_window=true&amp;positioning_strategy=center_on_screen&amp;_doc_docfn=U2FsdGVkX18Q1QcfAREKlsNXZI8CQsYlsJHchQqvir+5obGfiWerrvqI779LqczG+qooVYx/XvlijtxKxzzbhhvKXErAfad8zTfD7Mb8kT0=&amp;_app_id=central_doc_viewer&amp;center_on_screen=true&amp;width=950&amp;height=800&amp;_dd2=%26f%3Dsld%26c%3Dtrue%26os%3D26003%26oe%3D26008" xr:uid="{4CF2CD80-75AF-4050-AB73-9FE7B193BE8E}"/>
    <hyperlink ref="D13" r:id="rId28" display="fdsup://factset/Doc Viewer Single?float_window=true&amp;positioning_strategy=center_on_screen&amp;_doc_docfn=U2FsdGVkX19vdd7h5/W8dGSsdmVz/QDzjJ8f1YZdSx6w4PPZqxsT/tNKER3ZiYydlJro9FfA6fJr2MWVZYq3V5Gaq5XP+g762DoJQzOv3KU=&amp;_app_id=central_doc_viewer&amp;center_on_screen=true&amp;width=950&amp;height=800&amp;_dd2=%26f%3Dsld%26c%3Dtrue%26os%3D962524%26oe%3D962529" xr:uid="{DEFEDA67-CB9F-4F50-BFD4-FC4AF1D62571}"/>
    <hyperlink ref="C13" r:id="rId29" display="fdsup://factset/Doc Viewer Single?float_window=true&amp;positioning_strategy=center_on_screen&amp;_doc_docfn=U2FsdGVkX18MEVqN6YUkMWRPLHMzFbuGkaQacROoPZPp/VBtzQ81wXHrpfBEihetsb+qlxKLx8MiVlTC9C1ZHbSTCCi6kuLCYErBHgGFrzc=&amp;_app_id=central_doc_viewer&amp;center_on_screen=true&amp;width=950&amp;height=800&amp;_dd2=%26f%3Dsld%26c%3Dtrue%26os%3D906077%26oe%3D906082" xr:uid="{D21090EA-5789-4776-B80D-54E426DC7D52}"/>
    <hyperlink ref="B13" r:id="rId30" display="fdsup://factset/Doc Viewer Single?float_window=true&amp;positioning_strategy=center_on_screen&amp;_doc_docfn=U2FsdGVkX18yuT6yeggbM7aehm3/qahMWT/YoApRPn3OXeYljO2GTcVPoGIZB+Gycr7O40oRMFiPSo2aJRhu77VKeXNzTvSmFcnz6x5zgNw=&amp;_app_id=central_doc_viewer&amp;center_on_screen=true&amp;width=950&amp;height=800&amp;_dd2=%26f%3Dsld%26c%3Dtrue%26os%3D567733%26oe%3D567738" xr:uid="{C83CEDF9-65E1-4E80-9F24-166B96CDDE91}"/>
    <hyperlink ref="K14" r:id="rId31" display="fdsup://factset/Doc Viewer Single?float_window=true&amp;positioning_strategy=center_on_screen&amp;_doc_docfn=U2FsdGVkX18oWuL6Kp1SRG9t9EEJnOvq00viIhp+st3tfmbqDhvi1A+1ShIz5EVVKiNJN6+gGq7eVArZu69gsk0RM5BM+sFRRNfuR3CWtA8=&amp;_app_id=central_doc_viewer&amp;center_on_screen=true&amp;width=950&amp;height=800&amp;_dd2=%26f%3Dsld%26c%3Dtrue%26os%3D56173%26oe%3D56179" xr:uid="{1E81403E-D22D-453B-B4FD-16F511529FF9}"/>
    <hyperlink ref="J14" r:id="rId32" display="fdsup://factset/Doc Viewer Single?float_window=true&amp;positioning_strategy=center_on_screen&amp;_doc_docfn=U2FsdGVkX1+5ZjoJYqZAMPodwYNL5vbfPMYhb04FGuzyfNgujX4mgJy6LhOn7kOaJlLZO/SeXJxzq//2pqfJ7psL+c1X/f/se6F8YyEyrUU=&amp;_app_id=central_doc_viewer&amp;center_on_screen=true&amp;width=950&amp;height=800&amp;_dd2=%26f%3Dsld%26c%3Dtrue%26os%3D60651%26oe%3D60656" xr:uid="{FD5E99B4-D4A5-427F-82AA-BCE913643EEF}"/>
    <hyperlink ref="I14" r:id="rId33" display="fdsup://factset/Doc Viewer Single?float_window=true&amp;positioning_strategy=center_on_screen&amp;_doc_docfn=U2FsdGVkX18nkFkTk3vbMfMWkyyct+I6ca0sD7T1yF8LnzKH/K1QN/0fFbyXJQEM7ZeVSHBHnZ+jZMa4NzuGb2xu8BX/c/HEqI8RkzRvLzQ=&amp;_app_id=central_doc_viewer&amp;center_on_screen=true&amp;width=950&amp;height=800&amp;_dd2=%26f%3Dsld%26c%3Dtrue%26os%3D48716%26oe%3D48721" xr:uid="{6F4A90FB-A8FC-46B5-A51A-7F613BB8D60D}"/>
    <hyperlink ref="H14" r:id="rId34" display="fdsup://factset/Doc Viewer Single?float_window=true&amp;positioning_strategy=center_on_screen&amp;_doc_docfn=U2FsdGVkX1/+5gSCXSQ5PO7wqL7sF779rWwIzdMkrKcF8bdJgGVsSMV5D7tN8egqUwQowUUeOqvKqCuge723L1WupYlHIBMWjyzw9JC0Cg8=&amp;_app_id=central_doc_viewer&amp;center_on_screen=true&amp;width=950&amp;height=800&amp;_dd2=%26f%3Dsld%26c%3Dtrue%26os%3D29790%26oe%3D29795" xr:uid="{2288A8A5-8969-403C-B201-834509988EF7}"/>
    <hyperlink ref="G14" r:id="rId35" display="fdsup://factset/Doc Viewer Single?float_window=true&amp;positioning_strategy=center_on_screen&amp;_doc_docfn=U2FsdGVkX1803U6zisV7j5Tc3465igIq+1oBTvVmMtjG0j88cE9qeP/VoEUDxn7YuYFYd3LbS6zIqyRYUoiNDmitN9MqQMHYJKDPD7YBJts=&amp;_app_id=central_doc_viewer&amp;center_on_screen=true&amp;width=950&amp;height=800&amp;_dd2=%26f%3Dsld%26c%3Dtrue%26os%3D28964%26oe%3D28969" xr:uid="{9C75F050-1774-44AA-8326-26EC9B5837DF}"/>
    <hyperlink ref="F14" r:id="rId36" display="fdsup://factset/Doc Viewer Single?float_window=true&amp;positioning_strategy=center_on_screen&amp;_doc_docfn=U2FsdGVkX1+Q6dGfRK+jXJRobsFw//7byIZwgtXf71PlUCkOhJXs82DBExivEkPuXFIffr0rLv6VrkUqCPSAB0v6/upSAtcStxDLDEefbFs=&amp;_app_id=central_doc_viewer&amp;center_on_screen=true&amp;width=950&amp;height=800&amp;_dd2=%26f%3Dsld%26c%3Dtrue%26os%3D26639%26oe%3D26644" xr:uid="{818C70D5-3873-4C24-AA67-4B3D4FA4EFC3}"/>
    <hyperlink ref="E14" r:id="rId37" display="fdsup://factset/Doc Viewer Single?float_window=true&amp;positioning_strategy=center_on_screen&amp;_doc_docfn=U2FsdGVkX1/+DZ557gvfzbRV/sk7IoUf0LNp5Tn0WpxXT9MBHqlkk2SvRsnhywpDnOcfMTpfm1iDQTTFyvNWxLRpdwbOYjaojf6nXCe0+q4=&amp;_app_id=central_doc_viewer&amp;center_on_screen=true&amp;width=950&amp;height=800&amp;_dd2=%26f%3Dsld%26c%3Dtrue%26os%3D26781%26oe%3D26786" xr:uid="{A73CB4E5-0734-4EBD-A832-DD73C216F39C}"/>
    <hyperlink ref="D14" r:id="rId38" display="fdsup://factset/Doc Viewer Single?float_window=true&amp;positioning_strategy=center_on_screen&amp;_doc_docfn=U2FsdGVkX18o63PbE28bcbJSKIm+E8JbXDIQJgMOB8TttHxB8Qp7cOC2YKdD27Et+gXk83r49xixaPkesbgbGc+6sFkRX/u6yrer4VXg+6Y=&amp;_app_id=central_doc_viewer&amp;center_on_screen=true&amp;width=950&amp;height=800&amp;_dd2=%26f%3Dsld%26c%3Dtrue%26os%3D964498%26oe%3D964503" xr:uid="{A07194B6-6C6B-4BB2-82FD-232F8AB2E164}"/>
    <hyperlink ref="C14" r:id="rId39" display="fdsup://factset/Doc Viewer Single?float_window=true&amp;positioning_strategy=center_on_screen&amp;_doc_docfn=U2FsdGVkX18zU34m0+4draVDRbq77DdM8NkwULzOsObKe4bst0Pp8njp0IDSZDOlo8Nb+UPtmTj24RgD+f13nX7huNVcgCjcIrkt6NOh7b4=&amp;_app_id=central_doc_viewer&amp;center_on_screen=true&amp;width=950&amp;height=800&amp;_dd2=%26f%3Dsld%26c%3Dtrue%26os%3D908051%26oe%3D908056" xr:uid="{74B1D579-08B0-4A38-BA6C-91F6C2361EF2}"/>
    <hyperlink ref="B14" r:id="rId40" display="fdsup://factset/Doc Viewer Single?float_window=true&amp;positioning_strategy=center_on_screen&amp;_doc_docfn=U2FsdGVkX1/m7Q8ZAAej8AfKFvJK29vDZKy1TE03OeJBeVYzeRY4M+slObsNrjWyjabim0+KExKoaOEmsG3sHfqW8ouloYe1c68t0BIHZEw=&amp;_app_id=central_doc_viewer&amp;center_on_screen=true&amp;width=950&amp;height=800&amp;_dd2=%26f%3Dsld%26c%3Dtrue%26os%3D568972%26oe%3D568975" xr:uid="{71AAC4E1-375F-477A-8AAD-33F2392BAF13}"/>
    <hyperlink ref="K15" r:id="rId41" display="fdsup://factset/Doc Viewer Single?float_window=true&amp;positioning_strategy=center_on_screen&amp;_doc_docfn=U2FsdGVkX18xaLLXEPjryj/YNJwDVQ8bEoZTwRKK6NtDSuoR4+nyW5CdryafmlUucf0s3WuJk1DEBRt5RMOtAsAZLtJyh2+nPHkCNJ12d+w=&amp;_app_id=central_doc_viewer&amp;center_on_screen=true&amp;width=950&amp;height=800&amp;_dd2=%26f%3Dsld%26c%3Dtrue%26os%3D56917%26oe%3D56920" xr:uid="{5E81837C-CFAD-4EBC-BBAC-150A21867A4B}"/>
    <hyperlink ref="J15" r:id="rId42" display="fdsup://factset/Doc Viewer Single?float_window=true&amp;positioning_strategy=center_on_screen&amp;_doc_docfn=U2FsdGVkX19ng+tss22Z9fyGIV3lmDSicT1nOCheJZ0PstuAG2vj/wIHYzlPOUBuAVy6g/b8JLqU3cN0ZEoTkiVNm+QUtiBLid/NMR2TSwU=&amp;_app_id=central_doc_viewer&amp;center_on_screen=true&amp;width=950&amp;height=800&amp;_dd2=%26f%3Dsld%26c%3Dtrue%26os%3D61393%26oe%3D61397" xr:uid="{3C366449-9A2B-433F-9ECF-D9849EDA8C9F}"/>
    <hyperlink ref="I15" r:id="rId43" display="fdsup://factset/Doc Viewer Single?float_window=true&amp;positioning_strategy=center_on_screen&amp;_doc_docfn=U2FsdGVkX1/zMlzmpfDPJ+0GvpFZ5WPE6FLVdr6mMXIQESdR3Em6jN453hgiygHwc8QFRC6XRowRWhwQN8xUZudJ0R7Br8GCaDj9AKzFEhg=&amp;_app_id=central_doc_viewer&amp;center_on_screen=true&amp;width=950&amp;height=800&amp;_dd2=%26f%3Dsld%26c%3Dtrue%26os%3D49459%26oe%3D49462" xr:uid="{4D1294E9-2C27-4701-B0DA-D7AF1F835C6E}"/>
    <hyperlink ref="H15" r:id="rId44" display="fdsup://factset/Doc Viewer Single?float_window=true&amp;positioning_strategy=center_on_screen&amp;_doc_docfn=U2FsdGVkX1//zBwt0NQykS6IxL/hcRvNEV3iNZAOgt5jegSEDPC053tRuI0pP/CXmcU1sXg0Iut1LSGsIKvKK0hnedpLqtsjO6WhzjlSpXo=&amp;_app_id=central_doc_viewer&amp;center_on_screen=true&amp;width=950&amp;height=800&amp;_dd2=%26f%3Dsld%26c%3Dtrue%26os%3D30580%26oe%3D30583" xr:uid="{9390F3F5-8D1D-4B89-AC84-250E53DF2C29}"/>
    <hyperlink ref="G15" r:id="rId45" display="fdsup://factset/Doc Viewer Single?float_window=true&amp;positioning_strategy=center_on_screen&amp;_doc_docfn=U2FsdGVkX19cXZfe/PBh5VKMh7Jhbqk/lZH+Hs+SBdGT7HJkN3STRFq1XQEnyD8xUE1xRR7rfq8Bf4mqn3+JYIvPZ+3ECOTSbhbINF/6s/c=&amp;_app_id=central_doc_viewer&amp;center_on_screen=true&amp;width=950&amp;height=800&amp;_dd2=%26f%3Dsld%26c%3Dtrue%26os%3D29754%26oe%3D29757" xr:uid="{0408366F-896B-4E2C-A205-8B7F84BC3C84}"/>
    <hyperlink ref="F15" r:id="rId46" display="fdsup://factset/Doc Viewer Single?float_window=true&amp;positioning_strategy=center_on_screen&amp;_doc_docfn=U2FsdGVkX1/sQSV9ITk4gDB28Jp+cx7nGQzaMBYyh393KqFI8xAn6Fcvw0zVveNjEq0zj4Oq36j+Ucg2+l4OfLBJIMJno4lmmfLIISkk4xM=&amp;_app_id=central_doc_viewer&amp;center_on_screen=true&amp;width=950&amp;height=800&amp;_dd2=%26f%3Dsld%26c%3Dtrue%26os%3D27418%26oe%3D27421" xr:uid="{B337DF94-30A8-4E45-94F5-ACBAE53AF620}"/>
    <hyperlink ref="E15" r:id="rId47" display="fdsup://factset/Doc Viewer Single?float_window=true&amp;positioning_strategy=center_on_screen&amp;_doc_docfn=U2FsdGVkX19ii6XjX1z5rMbiHH5djPNtj4Y397DKMQV9EfHG25HSHkaWLho/GXV/ZpUcI4+UuIZc/ILJyC/cYQTq20MIGc6zmG323LjtA1I=&amp;_app_id=central_doc_viewer&amp;center_on_screen=true&amp;width=950&amp;height=800&amp;_dd2=%26f%3Dsld%26c%3Dtrue%26os%3D27569%26oe%3D27572" xr:uid="{9CC02363-FDF6-4EAD-AA92-0431E400EE46}"/>
    <hyperlink ref="D15" r:id="rId48" display="fdsup://factset/Doc Viewer Single?float_window=true&amp;positioning_strategy=center_on_screen&amp;_doc_docfn=U2FsdGVkX1/TWor4U1vnx/tDFCUoLXz6j5mdZJjCDJz25hT6zZIonoeFdSLTqnzvQI8PVV/unLhYxNXzqFNnwDZ+3RPgtbmD71CPtU7kfa0=&amp;_app_id=central_doc_viewer&amp;center_on_screen=true&amp;width=950&amp;height=800&amp;_dd2=%26f%3Dsld%26c%3Dtrue%26os%3D966358%26oe%3D966361" xr:uid="{5D176AEA-DB95-43EF-819A-8A3C76AFF75C}"/>
    <hyperlink ref="C15" r:id="rId49" display="fdsup://factset/Doc Viewer Single?float_window=true&amp;positioning_strategy=center_on_screen&amp;_doc_docfn=U2FsdGVkX19HheI1zl8o2dCB2Fs3XXHGagmd/Uy0sfs1StQWcXa5XMzdepl7g2BjTmufm5oYYM7o3feVh6O18RICyo6YzYwY/ed7IiwGIlQ=&amp;_app_id=central_doc_viewer&amp;center_on_screen=true&amp;width=950&amp;height=800&amp;_dd2=%26f%3Dsld%26c%3Dtrue%26os%3D909909%26oe%3D909912" xr:uid="{31FAAA0D-F86C-4F6D-AED4-765B2774DCC7}"/>
    <hyperlink ref="B15" r:id="rId50" display="fdsup://factset/Doc Viewer Single?float_window=true&amp;positioning_strategy=center_on_screen&amp;_doc_docfn=U2FsdGVkX1/xm3Bjkb6YHmopHcjT2qMDqq2Y4VM+m0Mpwye4VWEnWBRjnANBUeQO5Y/3uZ/Tbpt1rG3Q4MOzCqYRyf75HwUE5BCitI7g+5s=&amp;_app_id=central_doc_viewer&amp;center_on_screen=true&amp;width=950&amp;height=800&amp;_dd2=%26f%3Dsld%26c%3Dtrue%26os%3D570238%26oe%3D570241" xr:uid="{37E95308-9A1E-49E3-8BFC-233B2DDD035A}"/>
    <hyperlink ref="K16" r:id="rId51" display="fdsup://factset/Doc Viewer Single?float_window=true&amp;positioning_strategy=center_on_screen&amp;_doc_docfn=U2FsdGVkX19tz4tMrtdaYLJAwDBphCIIyC6WL+s7vnpHKTXuTnJ2GepqOPB3u2I3BLdyVb3ZPR/94xWZNkibYFSloQzsuxm2T/hQn/kqIew=&amp;_app_id=central_doc_viewer&amp;center_on_screen=true&amp;width=950&amp;height=800&amp;_dd2=%26f%3Dsld%26c%3Dtrue%26os%3D57666%26oe%3D57674" xr:uid="{C8346D1E-EC83-4556-9EA8-39726C75F6BD}"/>
    <hyperlink ref="J16" r:id="rId52" display="fdsup://factset/Doc Viewer Single?float_window=true&amp;positioning_strategy=center_on_screen&amp;_doc_docfn=U2FsdGVkX18GH4GZJQHWv3b1VJn0CPaudRCPz9RxUS22mcmm/C1HwmNKFB85apXh/MtZfqN1VLEAWOJDWwetEhaw1n4AC8kswPhl3s5MGFM=&amp;_app_id=central_doc_viewer&amp;center_on_screen=true&amp;width=950&amp;height=800&amp;_dd2=%26f%3Dsld%26c%3Dtrue%26os%3D62142%26oe%3D62149" xr:uid="{697EBE95-35F6-476A-A459-9DB32484EE74}"/>
    <hyperlink ref="I16" r:id="rId53" display="fdsup://factset/Doc Viewer Single?float_window=true&amp;positioning_strategy=center_on_screen&amp;_doc_docfn=U2FsdGVkX1+STkvR0iYW8pr/HhgSvHYdyUbYZdEcNfqM+bcBFr1Q8x7lOLT6oe2Ta/b3siNxx3cb0q4d4VUcwr0vnlo4QarB2NRaTbqalag=&amp;_app_id=central_doc_viewer&amp;center_on_screen=true&amp;width=950&amp;height=800&amp;_dd2=%26f%3Dsld%26c%3Dtrue%26os%3D50206%26oe%3D50211" xr:uid="{FF9DECE8-0BE6-45B0-B855-4EF4AD9E16AF}"/>
    <hyperlink ref="H16" r:id="rId54" display="fdsup://factset/Doc Viewer Single?float_window=true&amp;positioning_strategy=center_on_screen&amp;_doc_docfn=U2FsdGVkX1+Mdvo/RphJvvOpe48fb3EdqSMgLom+FRaHSNmGNEu57fdC9Fj1Q7uGmEoeA/I9PhWOzpLfZ27Q+lwkxfTN18cqW0AUkhvBbPk=&amp;_app_id=central_doc_viewer&amp;center_on_screen=true&amp;width=950&amp;height=800&amp;_dd2=%26f%3Dsld%26c%3Dtrue%26os%3D31383%26oe%3D31386" xr:uid="{8A91865B-7C82-45BD-BA1E-968949F8B2B4}"/>
    <hyperlink ref="G16" r:id="rId55" display="fdsup://factset/Doc Viewer Single?float_window=true&amp;positioning_strategy=center_on_screen&amp;_doc_docfn=U2FsdGVkX1/5LDLGwgfIBt27ZpyYa3DAXn8iKA2D08OWfR2enNfYdEbuNns/1XIMgTjdtYui9z8G4/cvZQBM9vJJXTIL8PCdC2P0lSOK93g=&amp;_app_id=central_doc_viewer&amp;center_on_screen=true&amp;width=950&amp;height=800&amp;_dd2=%26f%3Dsld%26c%3Dtrue%26os%3D30557%26oe%3D30562" xr:uid="{159E8751-4D75-4410-9288-B3E55028D7AA}"/>
    <hyperlink ref="F16" r:id="rId56" display="fdsup://factset/Doc Viewer Single?float_window=true&amp;positioning_strategy=center_on_screen&amp;_doc_docfn=U2FsdGVkX1+A03tb76ry12YcfAL8t6WSR9AW5raqZDdtx6kC0vFl3gFR1jG718Yuksb0PocMlLyZ1QruRnPokLWkGOQCagTE5nNh2BSCqYc=&amp;_app_id=central_doc_viewer&amp;center_on_screen=true&amp;width=950&amp;height=800&amp;_dd2=%26f%3Dsld%26c%3Dtrue%26os%3D28198%26oe%3D28202" xr:uid="{D2FC999D-AF34-4877-85ED-C0E7E6314466}"/>
    <hyperlink ref="E17" r:id="rId57" display="fdsup://factset/Doc Viewer Single?float_window=true&amp;positioning_strategy=center_on_screen&amp;_doc_docfn=U2FsdGVkX18wteMuco56iAtpd/QQKNes4HRzx/m8vUh/ICslfAj3x/FrEZ8fsnLxqjynGnmt/jnquyBZQX6Hjkl3nRDFe23LkbEUVOOr66A=&amp;_app_id=central_doc_viewer&amp;center_on_screen=true&amp;width=950&amp;height=800&amp;_dd2=%26f%3Dsld%26c%3Dtrue%26os%3D28376%26oe%3D28377" xr:uid="{1320D7BA-EBD9-41B3-96A4-A11544E38B71}"/>
    <hyperlink ref="D17" r:id="rId58" display="fdsup://factset/Doc Viewer Single?float_window=true&amp;positioning_strategy=center_on_screen&amp;_doc_docfn=U2FsdGVkX1/hrstlMRGOsCAoU7J5g5mhV8laGk1auwu32o2e6dEdTputOp0FLfT5Nk82F8SYUR0C6Xay6oTzyEPthpjwrGqogpmVu2tPhIw=&amp;_app_id=central_doc_viewer&amp;center_on_screen=true&amp;width=950&amp;height=800&amp;_dd2=%26f%3Dsld%26c%3Dtrue%26os%3D968355%26oe%3D968358" xr:uid="{E94FB091-8DD8-47BD-B070-E72097C626BE}"/>
    <hyperlink ref="C17" r:id="rId59" display="fdsup://factset/Doc Viewer Single?float_window=true&amp;positioning_strategy=center_on_screen&amp;_doc_docfn=U2FsdGVkX1+gpQbQbelKNrTXN1ywxPR351w/rDjGUDqUSWN1N/SCYvzf2nakdTcFR6uIH7iu5dy4wICIuY01UJbroPsGuWF+DxF3dmoO93U=&amp;_app_id=central_doc_viewer&amp;center_on_screen=true&amp;width=950&amp;height=800&amp;_dd2=%26f%3Dsld%26c%3Dtrue%26os%3D911906%26oe%3D911907" xr:uid="{1F5FBF8E-B216-462A-B06E-4FC620621224}"/>
    <hyperlink ref="B17" r:id="rId60" display="fdsup://factset/Doc Viewer Single?float_window=true&amp;positioning_strategy=center_on_screen&amp;_doc_docfn=U2FsdGVkX19jcvWvsmECQ9xcW/xEtDSKffnJwDXwC29n2BO3UAeK3nCfRJ1DVNbp9oihmv+iJYjQYaxomJEc8Db9LVxbLZxrMTJO+zeOdm0=&amp;_app_id=central_doc_viewer&amp;center_on_screen=true&amp;width=950&amp;height=800&amp;_dd2=%26f%3Dsld%26c%3Dtrue%26os%3D571502%26oe%3D571505" xr:uid="{59D515DA-3F47-4042-B29F-EAC323E0FC41}"/>
    <hyperlink ref="E18" r:id="rId61" display="fdsup://factset/Doc Viewer Single?float_window=true&amp;positioning_strategy=center_on_screen&amp;_doc_docfn=U2FsdGVkX1/WHVUv/unn99x2htmvQShuXNZkcTteTz21Lx4DliiKYvbAFzeKFNgSm2UXtLMdYn3RiOPpZPWoR/A9kxpuk3333nvIv+JHENM=&amp;_app_id=central_doc_viewer&amp;center_on_screen=true&amp;width=950&amp;height=800&amp;_dd2=%26f%3Dsld%26c%3Dtrue%26os%3D29143%26oe%3D29146" xr:uid="{A84FF54E-A883-420B-9369-69AE89058431}"/>
    <hyperlink ref="D18" r:id="rId62" display="fdsup://factset/Doc Viewer Single?float_window=true&amp;positioning_strategy=center_on_screen&amp;_doc_docfn=U2FsdGVkX18vD6P6xa+uZT2qi/rnsIZ6b1L551hbSQTQwlg8jKNtT8/tnRD2X4Xvl2wdk7K31e+r69U586B/EzfI2mkRlsJqaqOe8OmWU5Q=&amp;_app_id=central_doc_viewer&amp;center_on_screen=true&amp;width=950&amp;height=800&amp;_dd2=%26f%3Dsld%26c%3Dtrue%26os%3D970293%26oe%3D970295" xr:uid="{087BEF06-67F7-4B5B-BC76-2020741C4FD8}"/>
    <hyperlink ref="C18" r:id="rId63" display="fdsup://factset/Doc Viewer Single?float_window=true&amp;positioning_strategy=center_on_screen&amp;_doc_docfn=U2FsdGVkX1+lka8qzIQjvywXDkzAUpqjiqku+T3zdaQb4GhbrERveIwlvexpNIKC/M5PTbRGc/lZz5l/cHVyvC+EiNvSMgcjAHbDFLcLeO0=&amp;_app_id=central_doc_viewer&amp;center_on_screen=true&amp;width=950&amp;height=800&amp;_dd2=%26f%3Dsld%26c%3Dtrue%26os%3D913844%26oe%3D913847" xr:uid="{5D9AB3A1-0F2C-4A93-B1AF-2A41B9D8C079}"/>
    <hyperlink ref="B18" r:id="rId64" display="fdsup://factset/Doc Viewer Single?float_window=true&amp;positioning_strategy=center_on_screen&amp;_doc_docfn=U2FsdGVkX1+2mj43IkhidLUV9sUdD4o4sm5iWuLCg/uOMsU+WWv3rH3cvqoR/4ioYBGwndZzlI8Te2r8R0zcy2Xrw1KgyucrE3PXZMLPBD0=&amp;_app_id=central_doc_viewer&amp;center_on_screen=true&amp;width=950&amp;height=800&amp;_dd2=%26f%3Dsld%26c%3Dtrue%26os%3D572740%26oe%3D572743" xr:uid="{DC435F5F-78F3-4912-A910-AEA0A40FE810}"/>
    <hyperlink ref="K19" r:id="rId65" display="fdsup://factset/Doc Viewer Single?float_window=true&amp;positioning_strategy=center_on_screen&amp;_doc_docfn=U2FsdGVkX18o0gUthTo7TWrfQRXUmmJ/A1Cegj5zfwk/3Wqt7uVHLGWFGg2SOJ7XOMyAxVk2vAUpsyuOwmT6XaxJVYEJzCVUQjsH3s2TwVs=&amp;_app_id=central_doc_viewer&amp;center_on_screen=true&amp;width=950&amp;height=800&amp;_dd2=%26f%3Dsld%26c%3Dtrue%26os%3D58393%26oe%3D58398" xr:uid="{476C1C6A-C2FC-46A2-A138-EAC3E5656B08}"/>
    <hyperlink ref="J19" r:id="rId66" display="fdsup://factset/Doc Viewer Single?float_window=true&amp;positioning_strategy=center_on_screen&amp;_doc_docfn=U2FsdGVkX18fT38iO/jOPhTRPpsmb93Nyt7UBMaA6qe9CrJCdTSnfjllpWHxp6Ya0ctT+4pWYeBCfp0gyc94GNNVuVF9KOvN2em3+IPplRI=&amp;_app_id=central_doc_viewer&amp;center_on_screen=true&amp;width=950&amp;height=800&amp;_dd2=%26f%3Dsld%26c%3Dtrue%26os%3D62863%26oe%3D62868" xr:uid="{4EF37862-9E41-4F0C-A265-5B6241AAEFDF}"/>
    <hyperlink ref="I19" r:id="rId67" display="fdsup://factset/Doc Viewer Single?float_window=true&amp;positioning_strategy=center_on_screen&amp;_doc_docfn=U2FsdGVkX1/5ZECAQaPULstZbHJ40xRyr0Ttnrk8ONoCaBLUtJLZy53w6y9z+SuI5dLdSjttnyVu1I9UiFAgqynjqKB8mX3C/SLRfoDWHx0=&amp;_app_id=central_doc_viewer&amp;center_on_screen=true&amp;width=950&amp;height=800&amp;_dd2=%26f%3Dsld%26c%3Dtrue%26os%3D50925%26oe%3D50928" xr:uid="{88049421-C868-49F5-BE14-5B41838D758E}"/>
    <hyperlink ref="H19" r:id="rId68" display="fdsup://factset/Doc Viewer Single?float_window=true&amp;positioning_strategy=center_on_screen&amp;_doc_docfn=U2FsdGVkX19UG9l5MRwY+ZuijWqk30XDjPrVjdIbGcpBvL7u9rshMKyYoe4CGxct0ZGk3fpXqNtnGFJgjQcGfZG4sclNWievymf7f8Z9qq4=&amp;_app_id=central_doc_viewer&amp;center_on_screen=true&amp;width=950&amp;height=800&amp;_dd2=%26f%3Dsld%26c%3Dtrue%26os%3D32156%26oe%3D32159" xr:uid="{EB14F430-E903-4621-B59F-8A506CA5AF45}"/>
    <hyperlink ref="G19" r:id="rId69" display="fdsup://factset/Doc Viewer Single?float_window=true&amp;positioning_strategy=center_on_screen&amp;_doc_docfn=U2FsdGVkX19pCFA+glwnIyZj/tqhOfOoESQALK1W0zh3TKdf+3oJzhwMfx6/5ReGdMmd2dVC3ka1rOC0aQmA14yV3asTJFiFrS3dexVdBsA=&amp;_app_id=central_doc_viewer&amp;center_on_screen=true&amp;width=950&amp;height=800&amp;_dd2=%26f%3Dsld%26c%3Dtrue%26os%3D31329%26oe%3D31333" xr:uid="{44F426EB-B6A8-49B4-856A-EABF81415D78}"/>
    <hyperlink ref="F19" r:id="rId70" display="fdsup://factset/Doc Viewer Single?float_window=true&amp;positioning_strategy=center_on_screen&amp;_doc_docfn=U2FsdGVkX1+wjGBu4ax33JxtDddYlB1HwS59/3yg1zbCNZ1c1BvssBFd8AozFUXCn4/obxW7aGPQPXZY7aAhn6SaAzIv+YsmPUaJNTKglXs=&amp;_app_id=central_doc_viewer&amp;center_on_screen=true&amp;width=950&amp;height=800&amp;_dd2=%26f%3Dsld%26c%3Dtrue%26os%3D28968%26oe%3D28973" xr:uid="{BB7932BD-98B3-49F8-82E2-0CAE9D74527B}"/>
    <hyperlink ref="E19" r:id="rId71" display="fdsup://factset/Doc Viewer Single?float_window=true&amp;positioning_strategy=center_on_screen&amp;_doc_docfn=U2FsdGVkX19ybm5XFUvr5zPIn/qOVG3NkUSN/Tup33ng5kyD6o1zfUV4vDZJLdL165qep8uHu7/SA/aLvZlsnBTcyunrdr99n/p7WDAKvcI=&amp;_app_id=central_doc_viewer&amp;center_on_screen=true&amp;width=950&amp;height=800&amp;_dd2=%26f%3Dsld%26c%3Dtrue%26os%3D29911%26oe%3D29913" xr:uid="{00FF0588-9546-436F-B679-6CCCA6172959}"/>
    <hyperlink ref="D19" r:id="rId72" display="fdsup://factset/Doc Viewer Single?float_window=true&amp;positioning_strategy=center_on_screen&amp;_doc_docfn=U2FsdGVkX1+JgQwMdpG8f9qemXBNF9R4xo8DHqm2DOTvnWjNyL1QFtKCbwEIsgspIJ2frUXYU9WthbJX+QkZCo8ezVCOVVNJbolMoL1OB7o=&amp;_app_id=central_doc_viewer&amp;center_on_screen=true&amp;width=950&amp;height=800&amp;_dd2=%26f%3Dsld%26c%3Dtrue%26os%3D972257%26oe%3D972262" xr:uid="{9CCE77B2-AEC6-49BB-AEC2-94C82AE79AB5}"/>
    <hyperlink ref="C19" r:id="rId73" display="fdsup://factset/Doc Viewer Single?float_window=true&amp;positioning_strategy=center_on_screen&amp;_doc_docfn=U2FsdGVkX18G+ZdIMmDG0j7Hk90uOU0JMQ+91QgRhByt702ajBiOBYIRPvxq3hh4H0ojo7WqSdp+K+lSqj/uw8FoqjEvQ0Qp1Un/0wp2d5g=&amp;_app_id=central_doc_viewer&amp;center_on_screen=true&amp;width=950&amp;height=800&amp;_dd2=%26f%3Dsld%26c%3Dtrue%26os%3D915857%26oe%3D915862" xr:uid="{441AA8EB-5EF9-4A11-840E-44C7D230F124}"/>
    <hyperlink ref="B19" r:id="rId74" display="fdsup://factset/Doc Viewer Single?float_window=true&amp;positioning_strategy=center_on_screen&amp;_doc_docfn=U2FsdGVkX19LhARp+b6AxjxETGUON+KAGaUCU3voHjysqBH5L0R1v+j31HmnBFo0Arom5yKwIATLFLejODU+2lKQpLPH/FS3/0cjxEq5BxM=&amp;_app_id=central_doc_viewer&amp;center_on_screen=true&amp;width=950&amp;height=800&amp;_dd2=%26f%3Dsld%26c%3Dtrue%26os%3D573962%26oe%3D573967" xr:uid="{8E894D1C-B40B-4330-88C8-E2F048147B4F}"/>
    <hyperlink ref="F20" r:id="rId75" display="fdsup://factset/Doc Viewer Single?float_window=true&amp;positioning_strategy=center_on_screen&amp;_doc_docfn=U2FsdGVkX19f1Ka0nmCTe5uvCePAa0hJGIvsucO0TYpP3WBc8dXAwz3b68Me9ASMvLnkAx7YLJATAX27eOk24C9me0mLGsB/J2U52e5vEwM=&amp;_app_id=central_doc_viewer&amp;center_on_screen=true&amp;width=950&amp;height=800&amp;_dd2=%26f%3Dsld%26c%3Dtrue%26os%3D29811%26oe%3D29816" xr:uid="{F44D17A5-97A8-4682-94B8-DEAACB7465EE}"/>
    <hyperlink ref="E20" r:id="rId76" display="fdsup://factset/Doc Viewer Single?float_window=true&amp;positioning_strategy=center_on_screen&amp;_doc_docfn=U2FsdGVkX1+P4jwGL5MIz/tfkTahLGb4zzVc/yTjqb9GeN00l/w08IC55HlIgz/oKaCaqnw/luoAMNmYiQiA6ZDRgimDimJCHMY7Q2AHOh4=&amp;_app_id=central_doc_viewer&amp;center_on_screen=true&amp;width=950&amp;height=800&amp;_dd2=%26f%3Dsld%26c%3Dtrue%26os%3D30755%26oe%3D30760" xr:uid="{5E5D362D-BA5A-4954-A0C9-639E0476BC02}"/>
    <hyperlink ref="D20" r:id="rId77" display="fdsup://factset/Doc Viewer Single?float_window=true&amp;positioning_strategy=center_on_screen&amp;_doc_docfn=U2FsdGVkX1/00DNQdKrEhDtuSKhuNteab/3vFz8qwuKVHN9EX/DKsqfMTR2UszWGkatVikJXLRJCSmJB0A0/e4Pq8/acPZnAoYa0Fh1x/SI=&amp;_app_id=central_doc_viewer&amp;center_on_screen=true&amp;width=950&amp;height=800&amp;_dd2=%26f%3Dsld%26c%3Dtrue%26os%3D974272%26oe%3D974275" xr:uid="{BF278276-CE0E-4897-9968-1DD4535161CF}"/>
    <hyperlink ref="C20" r:id="rId78" display="fdsup://factset/Doc Viewer Single?float_window=true&amp;positioning_strategy=center_on_screen&amp;_doc_docfn=U2FsdGVkX1+9X4G65C4NRRla4s0AsMaCkBYMn62UjoHBSQKIxEkSLZ/RC2XNBglejX9Z7fvB07WbRsCwkvLw1zTNhbI2m9cvJJCXUWnl5mM=&amp;_app_id=central_doc_viewer&amp;center_on_screen=true&amp;width=950&amp;height=800&amp;_dd2=%26f%3Dsld%26c%3Dtrue%26os%3D917823%26oe%3D917827" xr:uid="{09062896-4364-489A-8847-863C42C7C614}"/>
    <hyperlink ref="B20" r:id="rId79" display="fdsup://factset/Doc Viewer Single?float_window=true&amp;positioning_strategy=center_on_screen&amp;_doc_docfn=U2FsdGVkX19fzXTJ+uUkgJPLlp0oElg9xrIUfImqK5g5S/YlRtjE7/oNqfLUc3yhJ5x3BHeaS+6E6/Z7+6Z9rXeCLD05kB2ml+Z9PZZeS2A=&amp;_app_id=central_doc_viewer&amp;center_on_screen=true&amp;width=950&amp;height=800&amp;_dd2=%26f%3Dsld%26c%3Dtrue%26os%3D575234%26oe%3D575239" xr:uid="{AB513E9E-E172-4BC9-8906-D2BA3D7909C3}"/>
    <hyperlink ref="K23" r:id="rId80" display="fdsup://factset/Doc Viewer Single?float_window=true&amp;positioning_strategy=center_on_screen&amp;_doc_docfn=U2FsdGVkX18TsVuyRYi9XAR1WyV83a6voDV4UIbykAT0hfnxdhn4n4wvAZhdju75Pry0SEVrk8hL6ItsoDJeUzbgpS91HLWH+7z0zDZXjSI=&amp;_app_id=central_doc_viewer&amp;center_on_screen=true&amp;width=950&amp;height=800&amp;_dd2=%26f%3Dsld%26c%3Dtrue%26os%3D59460%26oe%3D59467" xr:uid="{B3B816F4-295A-4C30-A2DA-954055691628}"/>
    <hyperlink ref="J23" r:id="rId81" display="fdsup://factset/Doc Viewer Single?float_window=true&amp;positioning_strategy=center_on_screen&amp;_doc_docfn=U2FsdGVkX1+AW4AdRqPUQiYaC/Cj8nKkTYy8uBC6asXxLxcqvhtUIs/ZXjd6WyTUQi0FrgazIq9mk5SjWYZe9JX5J2L2Zq37s5mRq3yIr8U=&amp;_app_id=central_doc_viewer&amp;center_on_screen=true&amp;width=950&amp;height=800&amp;_dd2=%26f%3Dsld%26c%3Dtrue%26os%3D63928%26oe%3D63935" xr:uid="{C2941354-8C2B-440B-9805-AC6B8D7D4896}"/>
    <hyperlink ref="I23" r:id="rId82" display="fdsup://factset/Doc Viewer Single?float_window=true&amp;positioning_strategy=center_on_screen&amp;_doc_docfn=U2FsdGVkX193ARylkjY4Ad3bwxRs4162SpqeDHoGjeDmo35W5UQB4UlIbr+zCXyaspXC402NnztVN0ebdjh1b9F9IO6EzTgV209dCgpx/zs=&amp;_app_id=central_doc_viewer&amp;center_on_screen=true&amp;width=950&amp;height=800&amp;_dd2=%26f%3Dsld%26c%3Dtrue%26os%3D51988%26oe%3D51995" xr:uid="{F7F7DEB2-11BE-460D-9FC9-12D1608A34A9}"/>
    <hyperlink ref="H23" r:id="rId83" display="fdsup://factset/Doc Viewer Single?float_window=true&amp;positioning_strategy=center_on_screen&amp;_doc_docfn=U2FsdGVkX1+eQ0/hHg/Mfc/XNXH7O00hv9NeTpUiAFcmJ6h+t9UJphexugXDJ9LPBo53Urfwo9S1KHBXiXUMO7YxVXOQY2yz5SidpCSGaw4=&amp;_app_id=central_doc_viewer&amp;center_on_screen=true&amp;width=950&amp;height=800&amp;_dd2=%26f%3Dsld%26c%3Dtrue%26os%3D33318%26oe%3D33325" xr:uid="{C2B0EE3D-CCA2-4F67-AAF4-0AE11F9CC8E2}"/>
    <hyperlink ref="G23" r:id="rId84" display="fdsup://factset/Doc Viewer Single?float_window=true&amp;positioning_strategy=center_on_screen&amp;_doc_docfn=U2FsdGVkX18oPrgg4jlS/N9m1FpXilA7WuXpZBTqH71RolkDg8ix2jqQr81zKKwfJB/BNn/AklnhwA3qhAkRc/DLHU4B3IIG0aqeae4WnFo=&amp;_app_id=central_doc_viewer&amp;center_on_screen=true&amp;width=950&amp;height=800&amp;_dd2=%26f%3Dsld%26c%3Dtrue%26os%3D32490%26oe%3D32497" xr:uid="{2CDCC97E-7BB4-43F9-B5EC-7841665AB17E}"/>
    <hyperlink ref="F23" r:id="rId85" display="fdsup://factset/Doc Viewer Single?float_window=true&amp;positioning_strategy=center_on_screen&amp;_doc_docfn=U2FsdGVkX19EkQQUIc1Ezp0XjLm4eec3UKq/zp5z4Z25gjgFjahxeUOw+ZSu5Rq1M7eYmxwR3Te+zVwytrszIe+KtKmHja+1EMAEXVxme4Y=&amp;_app_id=central_doc_viewer&amp;center_on_screen=true&amp;width=950&amp;height=800&amp;_dd2=%26f%3Dsld%26c%3Dtrue%26os%3D31033%26oe%3D31040" xr:uid="{B4976951-86FD-4B63-B40D-211FFA235A27}"/>
    <hyperlink ref="E23" r:id="rId86" display="fdsup://factset/Doc Viewer Single?float_window=true&amp;positioning_strategy=center_on_screen&amp;_doc_docfn=U2FsdGVkX1+xB8dodEBlVG0LoXhZZkwbubVd3IwXz0puCevD3UQstsbbgfQ207O8NzpWEZdGWFQVsU+uGWBaEpt4vc0r3rwFmFcLoWvLd5k=&amp;_app_id=central_doc_viewer&amp;center_on_screen=true&amp;width=950&amp;height=800&amp;_dd2=%26f%3Dsld%26c%3Dtrue%26os%3D31975%26oe%3D31982" xr:uid="{B2709CAD-26B0-4259-8950-8FE011ED7FE3}"/>
    <hyperlink ref="D23" r:id="rId87" display="fdsup://factset/Doc Viewer Single?float_window=true&amp;positioning_strategy=center_on_screen&amp;_doc_docfn=U2FsdGVkX1/3SOcLwP7vsJhq7A6Mnv0IOiodwAdkQN/z1jedkaaViZI7xd3GGSR3IYG4qiv4UFATADgA2f1LNRv9IfBz8HPfZWWVGxwHnq8=&amp;_app_id=central_doc_viewer&amp;center_on_screen=true&amp;width=950&amp;height=800&amp;_dd2=%26f%3Dsld%26c%3Dtrue%26os%3D977843%26oe%3D977850" xr:uid="{9DAF4E16-498C-46C8-8585-84F255683435}"/>
    <hyperlink ref="C23" r:id="rId88" display="fdsup://factset/Doc Viewer Single?float_window=true&amp;positioning_strategy=center_on_screen&amp;_doc_docfn=U2FsdGVkX18LhnNrdYJZwQbvncRuY3a3Sdkq4Dj3ktLPbNL89Q08S9izb1ThyvkjLDJt0al7dSqAQ+uDPPhprOhsBQflDcasqNPyH69jyrg=&amp;_app_id=central_doc_viewer&amp;center_on_screen=true&amp;width=950&amp;height=800&amp;_dd2=%26f%3Dsld%26c%3Dtrue%26os%3D921395%26oe%3D921402" xr:uid="{04FFA28F-8D60-467C-AD70-55A231A7D970}"/>
    <hyperlink ref="B23" r:id="rId89" display="fdsup://factset/Doc Viewer Single?float_window=true&amp;positioning_strategy=center_on_screen&amp;_doc_docfn=U2FsdGVkX18r4H0r3aT1d2BrKF8J27tGUSbj8tR60D3pMrCuVAGI2zfHGrndHflLckZmkaqXKIXI0/z5RA6PW58roLwxwRN17B4S2kqUK/k=&amp;_app_id=central_doc_viewer&amp;center_on_screen=true&amp;width=950&amp;height=800&amp;_dd2=%26f%3Dsld%26c%3Dtrue%26os%3D577068%26oe%3D577073" xr:uid="{B07B9A60-503B-4D76-A765-4894888D8804}"/>
    <hyperlink ref="K24" r:id="rId90" display="fdsup://factset/Doc Viewer Single?float_window=true&amp;positioning_strategy=center_on_screen&amp;_doc_docfn=U2FsdGVkX1+cq4Z0WU+bfa7uz1R2dvCUPg4YGWA7pNRaRjWLP5aR4UZ+QTGF5q82XycXNL1+v9qHkLC4mVl3BQz0YaVnbvLzacaYU1Kw3PU=&amp;_app_id=central_doc_viewer&amp;center_on_screen=true&amp;width=950&amp;height=800&amp;_dd2=%26f%3Dsld%26c%3Dtrue%26os%3D60240%26oe%3D60248" xr:uid="{356157EC-978B-4EC8-BE3B-3C1CA4DBB021}"/>
    <hyperlink ref="J24" r:id="rId91" display="fdsup://factset/Doc Viewer Single?float_window=true&amp;positioning_strategy=center_on_screen&amp;_doc_docfn=U2FsdGVkX18uOxYPg2kYuNLPsOObBYXYFsbfR9IqwvndqZ9JbRFoMRpz2Wx5PFMFpEz6XdHtsCuCm7vt5opIstD+UDHpkCWiobWhAK9lASw=&amp;_app_id=central_doc_viewer&amp;center_on_screen=true&amp;width=950&amp;height=800&amp;_dd2=%26f%3Dsld%26c%3Dtrue%26os%3D64707%26oe%3D64714" xr:uid="{06338E89-B226-4684-9BCB-7B4C2C956ECC}"/>
    <hyperlink ref="I24" r:id="rId92" display="fdsup://factset/Doc Viewer Single?float_window=true&amp;positioning_strategy=center_on_screen&amp;_doc_docfn=U2FsdGVkX1+yUI51mOw+wIItn/yH0ists3f/MgL6rfytC+vpcDnXtT55ft78R5zcO7/mg7No6h1zmvVI/i3dutLNb800TpZUznpTTh8aGuI=&amp;_app_id=central_doc_viewer&amp;center_on_screen=true&amp;width=950&amp;height=800&amp;_dd2=%26f%3Dsld%26c%3Dtrue%26os%3D52767%26oe%3D52774" xr:uid="{93A76ED0-A63F-4BAA-A3A4-119704D90CE6}"/>
    <hyperlink ref="H24" r:id="rId93" display="fdsup://factset/Doc Viewer Single?float_window=true&amp;positioning_strategy=center_on_screen&amp;_doc_docfn=U2FsdGVkX1832fGYg9V3+Dgaidp69w5Q6/+3bF95N0sMdXwuuFb/qlSieJET2fKWubKnX1upd8wKFfgHXR0HQBJqYpw2fEIaw25ksAfkpCs=&amp;_app_id=central_doc_viewer&amp;center_on_screen=true&amp;width=950&amp;height=800&amp;_dd2=%26f%3Dsld%26c%3Dtrue%26os%3D34153%26oe%3D34160" xr:uid="{C8A5875F-D00D-4B0E-A246-854D26CD53B6}"/>
    <hyperlink ref="G24" r:id="rId94" display="fdsup://factset/Doc Viewer Single?float_window=true&amp;positioning_strategy=center_on_screen&amp;_doc_docfn=U2FsdGVkX1/OvqqU9II67E/liMvAF5SXChxCIoeD3Qw+enZh/9Ne6e2pRX3IcO0dQjh3OstF1cg+hZqdjuqyKy3galJPDNShfEOUvopWyhc=&amp;_app_id=central_doc_viewer&amp;center_on_screen=true&amp;width=950&amp;height=800&amp;_dd2=%26f%3Dsld%26c%3Dtrue%26os%3D33325%26oe%3D33332" xr:uid="{E8336AC5-94E8-46C8-B129-DB3EAA2154D6}"/>
    <hyperlink ref="F24" r:id="rId95" display="fdsup://factset/Doc Viewer Single?float_window=true&amp;positioning_strategy=center_on_screen&amp;_doc_docfn=U2FsdGVkX19I58G3TrQyQLCxmNP6kVZxToqJ5Fvgq2YU6O4q2fL9v98HVs9RZoRJFelWIvQDTQHljSpDdaaczJdFvw1zOAro2HMVpgVSCwQ=&amp;_app_id=central_doc_viewer&amp;center_on_screen=true&amp;width=950&amp;height=800&amp;_dd2=%26f%3Dsld%26c%3Dtrue%26os%3D31868%26oe%3D31875" xr:uid="{CA5C6DD3-6511-44C7-B869-EEF67C670222}"/>
    <hyperlink ref="E24" r:id="rId96" display="fdsup://factset/Doc Viewer Single?float_window=true&amp;positioning_strategy=center_on_screen&amp;_doc_docfn=U2FsdGVkX19A5k4fx9WOYignggbhhdfj4vQjKxyy442HsmBF0nqcOKZjbbfdXZd+MB8aqn2YKnTFsY/YWghEgTyGwmPXv8rSQ/w8rHrTkJg=&amp;_app_id=central_doc_viewer&amp;center_on_screen=true&amp;width=950&amp;height=800&amp;_dd2=%26f%3Dsld%26c%3Dtrue%26os%3D32810%26oe%3D32817" xr:uid="{8F06C3B3-6FC2-4A6D-A5D9-D44EC4C1149D}"/>
    <hyperlink ref="D24" r:id="rId97" display="fdsup://factset/Doc Viewer Single?float_window=true&amp;positioning_strategy=center_on_screen&amp;_doc_docfn=U2FsdGVkX1/8WO0LZGWISC7JwQecBaTivfNIrAHHfOm3vHB/bsPRCcfPEKwr4+tj2M2u72mX9u3x5Ip25jFWZIzJ87uvqvV5DwDYvVOE/pI=&amp;_app_id=central_doc_viewer&amp;center_on_screen=true&amp;width=950&amp;height=800&amp;_dd2=%26f%3Dsld%26c%3Dtrue%26os%3D979972%26oe%3D979979" xr:uid="{7ED56471-46AA-4D09-A097-AE279C84CA15}"/>
    <hyperlink ref="C24" r:id="rId98" display="fdsup://factset/Doc Viewer Single?float_window=true&amp;positioning_strategy=center_on_screen&amp;_doc_docfn=U2FsdGVkX1/0B3lzTIsbzPwHnzCFfloSGmqIE2e1FkVkycq1fmTzf+UCV4QZYTCylg0woHvnf2zwh76o3u6ld1g2p/0fYjvvJTjnJzy/TMo=&amp;_app_id=central_doc_viewer&amp;center_on_screen=true&amp;width=950&amp;height=800&amp;_dd2=%26f%3Dsld%26c%3Dtrue%26os%3D923524%26oe%3D923529" xr:uid="{9453D60E-AB10-4156-A46E-A65ACAE5E5CE}"/>
    <hyperlink ref="B24" r:id="rId99" display="fdsup://factset/Doc Viewer Single?float_window=true&amp;positioning_strategy=center_on_screen&amp;_doc_docfn=U2FsdGVkX18OeA/M9KasiLiLoYsQFqIfXflvpTbZd+X1zZyZ+RHzvBQvv9touwcJXmVbruRkspDXFKP4rwcEmMMtSgrhP6//nzCI48vc6FM=&amp;_app_id=central_doc_viewer&amp;center_on_screen=true&amp;width=950&amp;height=800&amp;_dd2=%26f%3Dsld%26c%3Dtrue%26os%3D578305%26oe%3D578310" xr:uid="{AA53842B-7423-4A0E-BAF5-1D2B476BA915}"/>
    <hyperlink ref="K25" r:id="rId100" display="fdsup://factset/Doc Viewer Single?float_window=true&amp;positioning_strategy=center_on_screen&amp;_doc_docfn=U2FsdGVkX18kOcdMi3RAGL4hIIC0Vv8ybOWQqxFfookCml5wvtEZsvF95qkP96D7QwXRtkzDEAiWSlWqzEYpym/Xwf1FPAhU0ICSlPLEt0E=&amp;_app_id=central_doc_viewer&amp;center_on_screen=true&amp;width=950&amp;height=800&amp;_dd2=%26f%3Dsld%26c%3Dtrue%26os%3D61036%26oe%3D61041" xr:uid="{2A5204D6-F51D-4158-82E2-1EA14857CC42}"/>
    <hyperlink ref="J25" r:id="rId101" display="fdsup://factset/Doc Viewer Single?float_window=true&amp;positioning_strategy=center_on_screen&amp;_doc_docfn=U2FsdGVkX19JExYnSwpJDQCv0wxW/sHLPSRdAzWI3gAN+EzZ1vtaH4kXxKC+f29zzPW/s5TJbW551y7x2Ezj70dJB6Lc7LPEHAWnvy+Vd1I=&amp;_app_id=central_doc_viewer&amp;center_on_screen=true&amp;width=950&amp;height=800&amp;_dd2=%26f%3Dsld%26c%3Dtrue%26os%3D65503%26oe%3D65509" xr:uid="{66C087D9-0028-420C-93E6-0F5D02E53629}"/>
    <hyperlink ref="I25" r:id="rId102" display="fdsup://factset/Doc Viewer Single?float_window=true&amp;positioning_strategy=center_on_screen&amp;_doc_docfn=U2FsdGVkX1+UOqbscrsfkAVOlicd/U94vpEbQn0Ib3xkjyv8gvNfFY3bdq0d4OXyCRXyBVOVF2H8utBpt4ytZmAzZZ4xEKW4rKyFMaiHKaE=&amp;_app_id=central_doc_viewer&amp;center_on_screen=true&amp;width=950&amp;height=800&amp;_dd2=%26f%3Dsld%26c%3Dtrue%26os%3D53562%26oe%3D53567" xr:uid="{91932AA8-A44E-480A-9608-1FCB705F6307}"/>
    <hyperlink ref="H25" r:id="rId103" display="fdsup://factset/Doc Viewer Single?float_window=true&amp;positioning_strategy=center_on_screen&amp;_doc_docfn=U2FsdGVkX1+xpjtKIjkfH1aVVWydWM86NOAK2mSWTdBLlP5ptoOIOGFUBmsnVyFNNVmYtm+b049kviIZ9UOEK+drk5M3TmUaGosnMjkT8dQ=&amp;_app_id=central_doc_viewer&amp;center_on_screen=true&amp;width=950&amp;height=800&amp;_dd2=%26f%3Dsld%26c%3Dtrue%26os%3D35004%26oe%3D35009" xr:uid="{F21B60A5-C403-4FEF-B260-0D3A372CF3A4}"/>
    <hyperlink ref="G25" r:id="rId104" display="fdsup://factset/Doc Viewer Single?float_window=true&amp;positioning_strategy=center_on_screen&amp;_doc_docfn=U2FsdGVkX18zpkUK8xJavXXA0vAcjgOyN8KLYSiWW0IgRpei7eyOO0J6aG77x5orTXo1XTVvti5o5PXxSKpKH1ABH6IXbMSrBozmNy3NTKw=&amp;_app_id=central_doc_viewer&amp;center_on_screen=true&amp;width=950&amp;height=800&amp;_dd2=%26f%3Dsld%26c%3Dtrue%26os%3D34176%26oe%3D34181" xr:uid="{EA408271-1C5E-42A0-87D4-8360E9F13D74}"/>
    <hyperlink ref="F25" r:id="rId105" display="fdsup://factset/Doc Viewer Single?float_window=true&amp;positioning_strategy=center_on_screen&amp;_doc_docfn=U2FsdGVkX18B3ZsRhzTDfQlVGMXxIYn1B/7dCcpdt/jkGVAyAafFVoo/Ql+XPJ38u80EbUxSeill0UBIRpTN23+ecfMrdHpNaOZWBe9GWFg=&amp;_app_id=central_doc_viewer&amp;center_on_screen=true&amp;width=950&amp;height=800&amp;_dd2=%26f%3Dsld%26c%3Dtrue%26os%3D32719%26oe%3D32724" xr:uid="{FCB689A1-B4D0-4EBD-A380-B5120C7054FB}"/>
    <hyperlink ref="E25" r:id="rId106" display="fdsup://factset/Doc Viewer Single?float_window=true&amp;positioning_strategy=center_on_screen&amp;_doc_docfn=U2FsdGVkX19cbFxo+ZfifW5qIF0qawMxYwkH9kYBX8s8bZejp7jSKqajgQH4N638FtSqOgUQKiK+f8rWZJfbp6c1BchkLOi8Q/VNwwShJdc=&amp;_app_id=central_doc_viewer&amp;center_on_screen=true&amp;width=950&amp;height=800&amp;_dd2=%26f%3Dsld%26c%3Dtrue%26os%3D33658%26oe%3D33663" xr:uid="{589A656E-4958-4F6F-A272-FD428304E448}"/>
    <hyperlink ref="D25" r:id="rId107" display="fdsup://factset/Doc Viewer Single?float_window=true&amp;positioning_strategy=center_on_screen&amp;_doc_docfn=U2FsdGVkX18v9ZpGnd7p389OddqXIq1/XN56ouc0AjHXMWfgMHQpL1KpQ6oR6Zo1MTbAaoBhTKoGvaEiuK4QbloELNL78T0ORDg7s5cKmAc=&amp;_app_id=central_doc_viewer&amp;center_on_screen=true&amp;width=950&amp;height=800&amp;_dd2=%26f%3Dsld%26c%3Dtrue%26os%3D981956%26oe%3D981961" xr:uid="{11DA6CF6-F072-4988-996F-CD7967052217}"/>
    <hyperlink ref="C25" r:id="rId108" display="fdsup://factset/Doc Viewer Single?float_window=true&amp;positioning_strategy=center_on_screen&amp;_doc_docfn=U2FsdGVkX1/Q6f2AjEMl+ZCZ/p4bfCdskWqI03azPlMwnf01e/voH/zPxkPtyOSSYN+JOwvAwlCJ3kCxDcZxb7ECk4H3NDL1m1JYJeUKs6A=&amp;_app_id=central_doc_viewer&amp;center_on_screen=true&amp;width=950&amp;height=800&amp;_dd2=%26f%3Dsld%26c%3Dtrue%26os%3D925506%26oe%3D925511" xr:uid="{D7ED8FD9-A8D5-4DE2-B5AD-EE2E74345871}"/>
    <hyperlink ref="B25" r:id="rId109" display="fdsup://factset/Doc Viewer Single?float_window=true&amp;positioning_strategy=center_on_screen&amp;_doc_docfn=U2FsdGVkX18B35ANhAg0sGcwoc7fO1k0y3zppxAPsIBK2SslgzjajegPay21/J3ndFl/LhEEaP/7zr9iFSV6gDJ01IgRQ/H5KoPwTbhvahQ=&amp;_app_id=central_doc_viewer&amp;center_on_screen=true&amp;width=950&amp;height=800&amp;_dd2=%26f%3Dsld%26c%3Dtrue%26os%3D579538%26oe%3D579543" xr:uid="{F7065445-B4EE-49F3-AC7B-A118763C5B01}"/>
    <hyperlink ref="K26" r:id="rId110" display="fdsup://factset/Doc Viewer Single?float_window=true&amp;positioning_strategy=center_on_screen&amp;_doc_docfn=U2FsdGVkX1++CxhYIMzbagGc51QbdFEOXkAHQOD6kv9P+ilt+IgC9jEfiXh17GfrRQi6AuQ1TTDm5uEi7qTGAm1svsCK7KLoErCQT3/bb3M=&amp;_app_id=central_doc_viewer&amp;center_on_screen=true&amp;width=950&amp;height=800&amp;_dd2=%26f%3Dsld%26c%3Dtrue%26os%3D61816%26oe%3D61821" xr:uid="{77B6A4BC-1D09-415D-B4D5-C1A53D0AD670}"/>
    <hyperlink ref="J26" r:id="rId111" display="fdsup://factset/Doc Viewer Single?float_window=true&amp;positioning_strategy=center_on_screen&amp;_doc_docfn=U2FsdGVkX1+JhJ75B8Dh24HjVeT3VUyPussg0TUX4yyLsyLMvJWkhbq1XkCFc6D4u4HKywwUPoSARr7If739py4r+UXssmFGE97LFNHvQko=&amp;_app_id=central_doc_viewer&amp;center_on_screen=true&amp;width=950&amp;height=800&amp;_dd2=%26f%3Dsld%26c%3Dtrue%26os%3D66282%26oe%3D66287" xr:uid="{1F294B5B-24C1-4D9F-ACF9-7D17A53D4849}"/>
    <hyperlink ref="I26" r:id="rId112" display="fdsup://factset/Doc Viewer Single?float_window=true&amp;positioning_strategy=center_on_screen&amp;_doc_docfn=U2FsdGVkX1/s8ggXp4igUZ7wHBaU2jidHNk4/HDNwLY5BQmr8TCzpWpAHoDgaUwIeybpBa0R3WOvSEnNRojPbYJJVlxW0Ka3es1F7CwLbfw=&amp;_app_id=central_doc_viewer&amp;center_on_screen=true&amp;width=950&amp;height=800&amp;_dd2=%26f%3Dsld%26c%3Dtrue%26os%3D54340%26oe%3D54347" xr:uid="{D7D5A163-64F5-4295-95AA-C22980A961D0}"/>
    <hyperlink ref="H26" r:id="rId113" display="fdsup://factset/Doc Viewer Single?float_window=true&amp;positioning_strategy=center_on_screen&amp;_doc_docfn=U2FsdGVkX1+CWj3GCdHo7eOyu97AbW6/6DMiTTDrHMUeofjlrF/6jwns2V+zyabYNdSJm4gwSYVQvBNJgSPUwVJdzEdJvphn9ZiTdn+YpAs=&amp;_app_id=central_doc_viewer&amp;center_on_screen=true&amp;width=950&amp;height=800&amp;_dd2=%26f%3Dsld%26c%3Dtrue%26os%3D35837%26oe%3D35840" xr:uid="{0C81D56D-CA1C-4758-9421-B411B68B5090}"/>
    <hyperlink ref="G26" r:id="rId114" display="fdsup://factset/Doc Viewer Single?float_window=true&amp;positioning_strategy=center_on_screen&amp;_doc_docfn=U2FsdGVkX1/F6rMwKXYi2vQUHfywPXExPAlIBe5LwX6hnpKhsFd0Y1VtLUKAcjNgsFQw9Z1U4EByF7lTcB9vT/1x6QNL3xNr7sQv8BvQjRU=&amp;_app_id=central_doc_viewer&amp;center_on_screen=true&amp;width=950&amp;height=800&amp;_dd2=%26f%3Dsld%26c%3Dtrue%26os%3D35009%26oe%3D35012" xr:uid="{B9A9A723-26F4-4DEA-AB07-F105F69159AD}"/>
    <hyperlink ref="F26" r:id="rId115" display="fdsup://factset/Doc Viewer Single?float_window=true&amp;positioning_strategy=center_on_screen&amp;_doc_docfn=U2FsdGVkX19bt+QFOEROmWB/LghmlIJJ65Cca+mEfsoEpbBEgtjrHmPQbMrlLqtvWvQ+TwXjz9MbYIrKj5/3PV5eH6AUlCgbw2IGcyOlXy4=&amp;_app_id=central_doc_viewer&amp;center_on_screen=true&amp;width=950&amp;height=800&amp;_dd2=%26f%3Dsld%26c%3Dtrue%26os%3D33553%26oe%3D33558" xr:uid="{F2B08A52-C803-4010-A4EA-8FD58534A7BF}"/>
    <hyperlink ref="E26" r:id="rId116" display="fdsup://factset/Doc Viewer Single?float_window=true&amp;positioning_strategy=center_on_screen&amp;_doc_docfn=U2FsdGVkX1/+sbdTvfKCHhhNABpg3NeRsXdwtD0QdYTHeY9fzjk2feM0V8XgVSW3zF7e7AJpB2HEhN8w8lqSjtyjkyN30VrhWKGY7Z5krZ0=&amp;_app_id=central_doc_viewer&amp;center_on_screen=true&amp;width=950&amp;height=800&amp;_dd2=%26f%3Dsld%26c%3Dtrue%26os%3D34491%26oe%3D34494" xr:uid="{813E8C9F-BE97-4BA2-A5B8-860F7517F22B}"/>
    <hyperlink ref="D26" r:id="rId117" display="fdsup://factset/Doc Viewer Single?float_window=true&amp;positioning_strategy=center_on_screen&amp;_doc_docfn=U2FsdGVkX18Y0Tev3IZ/ip648yi4O2bwwrqtQPlyApqd0cxDuVqychXJYPIU2OdHKPe2ljzuQ3vRztQl9mTqGTmh7+yot9KVtf/5eJSC4Mc=&amp;_app_id=central_doc_viewer&amp;center_on_screen=true&amp;width=950&amp;height=800&amp;_dd2=%26f%3Dsld%26c%3Dtrue%26os%3D983932%26oe%3D983935" xr:uid="{F46B7FAF-79AB-481D-8226-FD6BB56D7A13}"/>
    <hyperlink ref="C26" r:id="rId118" display="fdsup://factset/Doc Viewer Single?float_window=true&amp;positioning_strategy=center_on_screen&amp;_doc_docfn=U2FsdGVkX18A69t96mlVGoNvGbggCel/yoWW+R+sYC5sCqIdjfAtwZZJ+MX6vxukAJHfQNrMvlIhNByygzQlD9rxEowFZTOLdDZ5ED/KVRM=&amp;_app_id=central_doc_viewer&amp;center_on_screen=true&amp;width=950&amp;height=800&amp;_dd2=%26f%3Dsld%26c%3Dtrue%26os%3D927482%26oe%3D927485" xr:uid="{392019F7-4F55-4101-AB9E-F6B1FAE85C6F}"/>
    <hyperlink ref="B26" r:id="rId119" display="fdsup://factset/Doc Viewer Single?float_window=true&amp;positioning_strategy=center_on_screen&amp;_doc_docfn=U2FsdGVkX1+6qahevh+9i15Q2j4qHPv4sRYXStRX383+uo+ao2Z7Suv+kgn82CJq1NAtkNDgAJUt0CKnrCM3vp66DsLh1K7oyGSewSSK2UQ=&amp;_app_id=central_doc_viewer&amp;center_on_screen=true&amp;width=950&amp;height=800&amp;_dd2=%26f%3Dsld%26c%3Dtrue%26os%3D580781%26oe%3D580786" xr:uid="{75B767CD-9E22-40E7-AE11-73DA9239F678}"/>
    <hyperlink ref="K27" r:id="rId120" display="fdsup://factset/Doc Viewer Single?float_window=true&amp;positioning_strategy=center_on_screen&amp;_doc_docfn=U2FsdGVkX1/vu6VHwOly5x9+CeTcTOdefaLd7CVTGGj/b3uus8aHzOlRcmhxbgjJA2cqydUxZf3Q3iEagQH5I6btDhH/+wW0Jcxl5huPINQ=&amp;_app_id=central_doc_viewer&amp;center_on_screen=true&amp;width=950&amp;height=800&amp;_dd2=%26f%3Dsld%26c%3Dtrue%26os%3D62631%26oe%3D62636" xr:uid="{0353A7DA-1F95-4606-9660-E8F61090217D}"/>
    <hyperlink ref="J27" r:id="rId121" display="fdsup://factset/Doc Viewer Single?float_window=true&amp;positioning_strategy=center_on_screen&amp;_doc_docfn=U2FsdGVkX1/KCZCp+YC7aLtZyCWWfZ1hOmCmyI7rYcxejHJFhsWMJy5fARYo+IILUtarrSJAS7BAHRvEW0+DpEG5f+cg/VXIWEDuqgRIb6A=&amp;_app_id=central_doc_viewer&amp;center_on_screen=true&amp;width=950&amp;height=800&amp;_dd2=%26f%3Dsld%26c%3Dtrue%26os%3D67094%26oe%3D67099" xr:uid="{A36D06BE-EF33-45AA-98E3-E8F83C9E9FF5}"/>
    <hyperlink ref="I27" r:id="rId122" display="fdsup://factset/Doc Viewer Single?float_window=true&amp;positioning_strategy=center_on_screen&amp;_doc_docfn=U2FsdGVkX1/LNyrVZK5ut+BvoKebivM9O/FesYlnVlzHc9O7CKWajv8Ut/Aax0ykW5lCMjRD3i8lMDPoBZvLKkprkhfK/NoHlVFJPvc/Ng4=&amp;_app_id=central_doc_viewer&amp;center_on_screen=true&amp;width=950&amp;height=800&amp;_dd2=%26f%3Dsld%26c%3Dtrue%26os%3D55149%26oe%3D55154" xr:uid="{3BF04EFF-D057-4B69-975E-9896352032F3}"/>
    <hyperlink ref="H27" r:id="rId123" display="fdsup://factset/Doc Viewer Single?float_window=true&amp;positioning_strategy=center_on_screen&amp;_doc_docfn=U2FsdGVkX1/IX3CKqzYNXgmiSp2JHMpqPxFoa/vegYZGv4yR9YulX+hlje3RXUbxr2xrMmiP9o8sL9fwY6IfgvpIrSwrX6E8o7CNHrTK7Uo=&amp;_app_id=central_doc_viewer&amp;center_on_screen=true&amp;width=950&amp;height=800&amp;_dd2=%26f%3Dsld%26c%3Dtrue%26os%3D36701%26oe%3D36706" xr:uid="{7E0A7DC8-9B1B-47A1-95C5-20C959B68F5F}"/>
    <hyperlink ref="G27" r:id="rId124" display="fdsup://factset/Doc Viewer Single?float_window=true&amp;positioning_strategy=center_on_screen&amp;_doc_docfn=U2FsdGVkX1/fC2fHYKykxbZ/tzj8ecVJLl2MjkQFjUzwO1RSI4Ne6ScTHHlDXxGsrBayrU7/BQx8H/7w3ODJOhTJabqcUT4ReP4Yo7TMqQM=&amp;_app_id=central_doc_viewer&amp;center_on_screen=true&amp;width=950&amp;height=800&amp;_dd2=%26f%3Dsld%26c%3Dtrue%26os%3D35858%26oe%3D35861" xr:uid="{C06248E7-8164-4387-95C3-BE64B0CB4374}"/>
    <hyperlink ref="F28" r:id="rId125" display="fdsup://factset/Doc Viewer Single?float_window=true&amp;positioning_strategy=center_on_screen&amp;_doc_docfn=U2FsdGVkX18dwYiyrcT9d85U1kcpXarE1Zg8/Q96meI8MMi4ZVjIDGNTcornBizlb9Y/yF7/n9p3UNAH2uQa6czmLNdwH457sSZ5Dqtr/es=&amp;_app_id=central_doc_viewer&amp;center_on_screen=true&amp;width=950&amp;height=800&amp;_dd2=%26f%3Dsld%26c%3Dtrue%26os%3D34416%26oe%3D34422" xr:uid="{6EF55F42-0A3A-4814-930B-9689EE9CE5C2}"/>
    <hyperlink ref="E28" r:id="rId126" display="fdsup://factset/Doc Viewer Single?float_window=true&amp;positioning_strategy=center_on_screen&amp;_doc_docfn=U2FsdGVkX19oCmGuDDA2NpAjKGxQQMuTNxLTs8aNsbeD7ysrL2LwwWymZo7c5E87dv1PMw8u1v//sw/q/fefhWdeaxSxkFpCIB/Ol9LF3dY=&amp;_app_id=central_doc_viewer&amp;center_on_screen=true&amp;width=950&amp;height=800&amp;_dd2=%26f%3Dsld%26c%3Dtrue%26os%3D35351%26oe%3D35356" xr:uid="{471632B6-B00E-475E-AC85-64795AFCEB22}"/>
    <hyperlink ref="D28" r:id="rId127" display="fdsup://factset/Doc Viewer Single?float_window=true&amp;positioning_strategy=center_on_screen&amp;_doc_docfn=U2FsdGVkX19sX/vNCk2gsuco0r4AXrA5upwHfZa6zKTTw69tvqdcY5oNZNkW2FMsmeMHOKAffh94LBMSt9rTSfyUpEU15i8FbgZw0z8pme0=&amp;_app_id=central_doc_viewer&amp;center_on_screen=true&amp;width=950&amp;height=800&amp;_dd2=%26f%3Dsld%26c%3Dtrue%26os%3D985782%26oe%3D985787" xr:uid="{43B02BC5-DDE7-4864-A34A-95233082595E}"/>
    <hyperlink ref="C28" r:id="rId128" display="fdsup://factset/Doc Viewer Single?float_window=true&amp;positioning_strategy=center_on_screen&amp;_doc_docfn=U2FsdGVkX1+WMw/68vO0Z64LHYeJzyUEHebFebfN8qM63iaiVRgGUhOFffhlaUbGoJeew5GabyCdIt75kxZu+E8AXmy3/SaN0rJfZN7jwU4=&amp;_app_id=central_doc_viewer&amp;center_on_screen=true&amp;width=950&amp;height=800&amp;_dd2=%26f%3Dsld%26c%3Dtrue%26os%3D929334%26oe%3D929339" xr:uid="{FB6A8208-ADC9-4E78-A87F-C869EEC26149}"/>
    <hyperlink ref="B28" r:id="rId129" display="fdsup://factset/Doc Viewer Single?float_window=true&amp;positioning_strategy=center_on_screen&amp;_doc_docfn=U2FsdGVkX19LIwQf/oCPZgaGGGQe8eashAQYWc1cHcDp7ftGj1Wsrn/l7/GSWuGKREejytvQ4GhGSGR3y+v45vFvwyq+yCVUiGD1YdMucRs=&amp;_app_id=central_doc_viewer&amp;center_on_screen=true&amp;width=950&amp;height=800&amp;_dd2=%26f%3Dsld%26c%3Dtrue%26os%3D582043%26oe%3D582048" xr:uid="{9E7F5507-AA3D-49CB-8CFD-FBD3D4E55B9C}"/>
    <hyperlink ref="F29" r:id="rId130" display="fdsup://factset/Doc Viewer Single?float_window=true&amp;positioning_strategy=center_on_screen&amp;_doc_docfn=U2FsdGVkX18OBw4ua3TC4HzTcMK2+6Pj0c9JyPLs6P9mKljCKbdXws7z4vLie2x8GiBqEGllYrSKId8jHi4tUXlwuQmV91earJLoC37ds8Y=&amp;_app_id=central_doc_viewer&amp;center_on_screen=true&amp;width=950&amp;height=800&amp;_dd2=%26f%3Dsld%26c%3Dtrue%26os%3D35232%26oe%3D35239" xr:uid="{04C439F3-DE67-442C-A4AA-888CABC80F01}"/>
    <hyperlink ref="E29" r:id="rId131" display="fdsup://factset/Doc Viewer Single?float_window=true&amp;positioning_strategy=center_on_screen&amp;_doc_docfn=U2FsdGVkX19CRrl/O1Ty8koffuhuU8t+rqIGZdaAK8GGkjjzj2cxzn3pkSHFB0JARl9Ie4f2aElBIgVhc8jnuzM9tt5R4KGHuKIX4qe/aaU=&amp;_app_id=central_doc_viewer&amp;center_on_screen=true&amp;width=950&amp;height=800&amp;_dd2=%26f%3Dsld%26c%3Dtrue%26os%3D36166%26oe%3D36173" xr:uid="{22FC936D-564C-4F54-A787-F114A41A6C86}"/>
    <hyperlink ref="D29" r:id="rId132" display="fdsup://factset/Doc Viewer Single?float_window=true&amp;positioning_strategy=center_on_screen&amp;_doc_docfn=U2FsdGVkX18l4+3DE4xdWizltdZPIQejjwdCo67QAM72YOvfNC3OTCeo9HKHRy5rJyKDPzBvXpIGqHbcEZSKZ6r+cLpFaJjYter1kGEW9hQ=&amp;_app_id=central_doc_viewer&amp;center_on_screen=true&amp;width=950&amp;height=800&amp;_dd2=%26f%3Dsld%26c%3Dtrue%26os%3D987807%26oe%3D987814" xr:uid="{614E84F4-66E8-45A0-A4AF-328CDBAF1838}"/>
    <hyperlink ref="C29" r:id="rId133" display="fdsup://factset/Doc Viewer Single?float_window=true&amp;positioning_strategy=center_on_screen&amp;_doc_docfn=U2FsdGVkX1+xq0X5BMGWId5h+dFGMtJQ1ssbZC1pF0aVPZtau5Igr/C5vJ1yJTLYizgAZ0L23g7UVYC0evJxaWRRFoQ3erKQnKYbiU+wkh4=&amp;_app_id=central_doc_viewer&amp;center_on_screen=true&amp;width=950&amp;height=800&amp;_dd2=%26f%3Dsld%26c%3Dtrue%26os%3D931359%26oe%3D931366" xr:uid="{CD535A26-4ED4-4CBE-91E0-C3A1FD37A5C4}"/>
    <hyperlink ref="B29" r:id="rId134" display="fdsup://factset/Doc Viewer Single?float_window=true&amp;positioning_strategy=center_on_screen&amp;_doc_docfn=U2FsdGVkX19qGaOg7ENMp6V+ItG9fdmmPpq5AMe8rjyTwpg7l8wR/scZjk5K4sNSEBxvbEONNzpFCBbwrY37fzxirX3Lxn1/mQ7PK+yBBIs=&amp;_app_id=central_doc_viewer&amp;center_on_screen=true&amp;width=950&amp;height=800&amp;_dd2=%26f%3Dsld%26c%3Dtrue%26os%3D583301%26oe%3D583308" xr:uid="{9658C35A-7126-4F1D-B0AF-18779E1E97E5}"/>
    <hyperlink ref="K30" r:id="rId135" display="fdsup://factset/Doc Viewer Single?float_window=true&amp;positioning_strategy=center_on_screen&amp;_doc_docfn=U2FsdGVkX1/nTFwuJCZBySUMginp5us7KrEQnEUbuYMWYMnA6taTOIuXKsw1BLllJoiETtEvdtAc/+5wB2hrU1CE/KJRq7WmchUfpkpuJos=&amp;_app_id=central_doc_viewer&amp;center_on_screen=true&amp;width=950&amp;height=800&amp;_dd2=%26f%3Dsld%26c%3Dtrue%26os%3D68606%26oe%3D68614" xr:uid="{2453D778-5E42-4193-AA2A-91159611FDF1}"/>
    <hyperlink ref="J30" r:id="rId136" display="fdsup://factset/Doc Viewer Single?float_window=true&amp;positioning_strategy=center_on_screen&amp;_doc_docfn=U2FsdGVkX1/5tBxeu/2+PS42+G3WbyFxW7u7ZV+WGY+Ev8rg1IYYcoukc/+UoWlgYLGewESOmSW+ssAiSeMEuorOvdGvspVZABJ+E75AhIc=&amp;_app_id=central_doc_viewer&amp;center_on_screen=true&amp;width=950&amp;height=800&amp;_dd2=%26f%3Dsld%26c%3Dtrue%26os%3D73044%26oe%3D73052" xr:uid="{57205C79-CB93-4063-B8A0-AE477D235849}"/>
    <hyperlink ref="I30" r:id="rId137" display="fdsup://factset/Doc Viewer Single?float_window=true&amp;positioning_strategy=center_on_screen&amp;_doc_docfn=U2FsdGVkX19gmWxedkVoiN48epZlGmJsrPupN4FX/jj+Ei2uCxyNckNGQ5KOxZSpzs3NPcKFAWHEnQRyw8r91HjI+7hMnSlgHx83j66Ecms=&amp;_app_id=central_doc_viewer&amp;center_on_screen=true&amp;width=950&amp;height=800&amp;_dd2=%26f%3Dsld%26c%3Dtrue%26os%3D61075%26oe%3D61083" xr:uid="{08FCCC79-7483-438A-9B15-57E6754E8BED}"/>
    <hyperlink ref="H30" r:id="rId138" display="fdsup://factset/Doc Viewer Single?float_window=true&amp;positioning_strategy=center_on_screen&amp;_doc_docfn=U2FsdGVkX18Wd2F/FX76O1nJFGdp2XaAFa2/M03od1AjeMM9LIMlx5CBGVfuPlM677gvD6QFWsy++21TyAkwQqwFK6JlhXNVr6KMrTOUVM8=&amp;_app_id=central_doc_viewer&amp;center_on_screen=true&amp;width=950&amp;height=800&amp;_dd2=%26f%3Dsld%26c%3Dtrue%26os%3D43041%26oe%3D43049" xr:uid="{9B84E7E4-D517-4508-8AC6-DBF27B4A544D}"/>
    <hyperlink ref="G30" r:id="rId139" display="fdsup://factset/Doc Viewer Single?float_window=true&amp;positioning_strategy=center_on_screen&amp;_doc_docfn=U2FsdGVkX1+x2OY/+FKikKdlLmZlSonDUcKxeEQSuoexELX+rBgT3Okefap9YFUJNUTsl6UaMuNAHMXgJK7TzxRFChuQ86VhLXhQR+PHTAw=&amp;_app_id=central_doc_viewer&amp;center_on_screen=true&amp;width=950&amp;height=800&amp;_dd2=%26f%3Dsld%26c%3Dtrue%26os%3D42259%26oe%3D42267" xr:uid="{FE7EE00F-AB43-4737-B926-32F0DA046DE6}"/>
    <hyperlink ref="F30" r:id="rId140" display="fdsup://factset/Doc Viewer Single?float_window=true&amp;positioning_strategy=center_on_screen&amp;_doc_docfn=U2FsdGVkX186MqB0dwkSJXNwHC4yQbfs1e2XQatJlbhSkQPpzqxLeRlQniWf57n5/n5HVY20uM9lOugvLJVn4/Ey/hInnwxfiOGDMjGJew0=&amp;_app_id=central_doc_viewer&amp;center_on_screen=true&amp;width=950&amp;height=800&amp;_dd2=%26f%3Dsld%26c%3Dtrue%26os%3D40773%26oe%3D40780" xr:uid="{FDEA2C19-EFCB-495A-9FBD-B3CBC519616B}"/>
    <hyperlink ref="E30" r:id="rId141" display="fdsup://factset/Doc Viewer Single?float_window=true&amp;positioning_strategy=center_on_screen&amp;_doc_docfn=U2FsdGVkX18UnNm08B7oBR+BE/PHt9S4jZxjzC4q8WU45m0zcWmO60wujHz6t/B52QkwrLmTIhHgpt5jCd7/VPn9e4/w8JHHLOo/VyRjzHI=&amp;_app_id=central_doc_viewer&amp;center_on_screen=true&amp;width=950&amp;height=800&amp;_dd2=%26f%3Dsld%26c%3Dtrue%26os%3D41699%26oe%3D41706" xr:uid="{418B91CE-6A32-4A39-B787-C66D7D44DC01}"/>
    <hyperlink ref="D30" r:id="rId142" display="fdsup://factset/Doc Viewer Single?float_window=true&amp;positioning_strategy=center_on_screen&amp;_doc_docfn=U2FsdGVkX1/+syUQLOYzY11RdGBRxkLxBRY06oIXFF4398zdm+V4EeXgxILaCFK80TYTFVHc0pEhC2xiVgDlZCB5CZ5qyZmf3jw1fSrev5Q=&amp;_app_id=central_doc_viewer&amp;center_on_screen=true&amp;width=950&amp;height=800&amp;_dd2=%26f%3Dsld%26c%3Dtrue%26os%3D1001931%26oe%3D1001938" xr:uid="{759912F8-07A6-41CA-B881-F1D2B3F7588D}"/>
    <hyperlink ref="C30" r:id="rId143" display="fdsup://factset/Doc Viewer Single?float_window=true&amp;positioning_strategy=center_on_screen&amp;_doc_docfn=U2FsdGVkX19xtlUy83aRNVSV4uadX6ejBYkk03Qh9SjgXLb0pfQahzUAGGAU5gVVj8JdWxj3HhQYYRoVN4iPmHbBISQkmPZknEp85mdvCQk=&amp;_app_id=central_doc_viewer&amp;center_on_screen=true&amp;width=950&amp;height=800&amp;_dd2=%26f%3Dsld%26c%3Dtrue%26os%3D945483%26oe%3D945490" xr:uid="{82BA80EE-10A2-4195-B667-0DC22806E334}"/>
    <hyperlink ref="B30" r:id="rId144" display="fdsup://factset/Doc Viewer Single?float_window=true&amp;positioning_strategy=center_on_screen&amp;_doc_docfn=U2FsdGVkX1/vVzS9tZN0zO2hNMtlL2rwyiVZj8AojKYC2enizpnrS6oOXAsktrwzACwAL9X9UtqTttL/xWhU+vAu56LkchuHSvZvKPBlsrM=&amp;_app_id=central_doc_viewer&amp;center_on_screen=true&amp;width=950&amp;height=800&amp;_dd2=%26f%3Dsld%26c%3Dtrue%26os%3D592931%26oe%3D592938" xr:uid="{DE374998-3E3D-4E52-976F-C0CEB4176C38}"/>
    <hyperlink ref="F31" r:id="rId145" display="fdsup://factset/Doc Viewer Single?float_window=true&amp;positioning_strategy=center_on_screen&amp;_doc_docfn=U2FsdGVkX1+UWN0amweGhglEpk3iAP1tOFeo2ma9MIlBZq2aHoXkWmUSvuLswYCAlUIM462++beIGofRHFM1buOD24/ToVczz+p2lfTnRak=&amp;_app_id=central_doc_viewer&amp;center_on_screen=true&amp;width=950&amp;height=800&amp;_dd2=%26f%3Dsld%26c%3Dtrue%26os%3D37336%26oe%3D37343" xr:uid="{ADD9A916-F493-4D99-B917-E6351C4F82EB}"/>
    <hyperlink ref="E31" r:id="rId146" display="fdsup://factset/Doc Viewer Single?float_window=true&amp;positioning_strategy=center_on_screen&amp;_doc_docfn=U2FsdGVkX1/YSUHNyj0ZJfJvO6hw2R0VH1mbhycfoNswgFYg+535kSuek2d4DXxsEYDe33NEDGodueF39qjOinSZ/E2OS2CaqubojGIC6Xw=&amp;_app_id=central_doc_viewer&amp;center_on_screen=true&amp;width=950&amp;height=800&amp;_dd2=%26f%3Dsld%26c%3Dtrue%26os%3D38268%26oe%3D38275" xr:uid="{DF2A60A7-B8CC-405A-9D28-EB1F32B621D3}"/>
    <hyperlink ref="D31" r:id="rId147" display="fdsup://factset/Doc Viewer Single?float_window=true&amp;positioning_strategy=center_on_screen&amp;_doc_docfn=U2FsdGVkX19hfTrHzkNBZZhFsrnqfHn2OborP1pH2t7zFuehhbGlXXjHVp2qZHZ6Lo09I78jMG/3VhWJT/O/WP+2gEUFSrRnLlAJbqk9Lfk=&amp;_app_id=central_doc_viewer&amp;center_on_screen=true&amp;width=950&amp;height=800&amp;_dd2=%26f%3Dsld%26c%3Dtrue%26os%3D993538%26oe%3D993545" xr:uid="{972239E6-639B-4CE7-8861-773195D7037F}"/>
    <hyperlink ref="C31" r:id="rId148" display="fdsup://factset/Doc Viewer Single?float_window=true&amp;positioning_strategy=center_on_screen&amp;_doc_docfn=U2FsdGVkX18ZeSxSnGJLyKrZFwNE03DSi/V2gqwkTZegpUuXOqpie13MUiFldcCU5G0mr8m+yX975YJenNzE6VMmdgNbYhGbBEiFjfAow6M=&amp;_app_id=central_doc_viewer&amp;center_on_screen=true&amp;width=950&amp;height=800&amp;_dd2=%26f%3Dsld%26c%3Dtrue%26os%3D937090%26oe%3D937097" xr:uid="{23BF35FE-5355-4521-B876-59815EA58BD0}"/>
    <hyperlink ref="B31" r:id="rId149" display="fdsup://factset/Doc Viewer Single?float_window=true&amp;positioning_strategy=center_on_screen&amp;_doc_docfn=U2FsdGVkX1+1AGCqLDwUVoMOGStXl+m0AxsfZsVGPLGIc6IOaOTD2FkJgDwONjuv2m/C6ToeQUix4VceTo5XZGFFJmjcXUt3xtnaircxKlk=&amp;_app_id=central_doc_viewer&amp;center_on_screen=true&amp;width=950&amp;height=800&amp;_dd2=%26f%3Dsld%26c%3Dtrue%26os%3D587168%26oe%3D587175" xr:uid="{DFFCD8B4-F5B0-4043-A5F3-08F5CDC7740A}"/>
    <hyperlink ref="K32" r:id="rId150" display="fdsup://factset/Doc Viewer Single?float_window=true&amp;positioning_strategy=center_on_screen&amp;_doc_docfn=U2FsdGVkX1+BMfIHz7uAruq9TbBp3oOHmPSODEZOvAxJvaXqwVMgaNM4PC+1jRvugW64oDQzGPhou51Fu1+aeWWtoYkX6pBawMjXWJQWR4A=&amp;_app_id=central_doc_viewer&amp;center_on_screen=true&amp;width=950&amp;height=800&amp;_dd2=%26f%3Dsld%26c%3Dtrue%26os%3D64546%26oe%3D64554" xr:uid="{4DE85080-83A1-4EA2-B480-D738D971EBC2}"/>
    <hyperlink ref="J32" r:id="rId151" display="fdsup://factset/Doc Viewer Single?float_window=true&amp;positioning_strategy=center_on_screen&amp;_doc_docfn=U2FsdGVkX18CMU6ENMFwuW2jVXZYy6lv8xO26pX9KnOT5xEgxiLpMaCkGSd92gezBCul/zJWwK9ad/FoMbhFDvX54jLkal190pn//SXAOq8=&amp;_app_id=central_doc_viewer&amp;center_on_screen=true&amp;width=950&amp;height=800&amp;_dd2=%26f%3Dsld%26c%3Dtrue%26os%3D69009%26oe%3D69017" xr:uid="{5EC0895E-7D05-49DE-A49D-5DCA83C94ACC}"/>
    <hyperlink ref="I32" r:id="rId152" display="fdsup://factset/Doc Viewer Single?float_window=true&amp;positioning_strategy=center_on_screen&amp;_doc_docfn=U2FsdGVkX19T8fIF3GLHhxGZ8UloVhk/+P23i45jGTF5G+FVp5wiH5vK0b4AIhIIXTZIUhC88kbeXgsPwCuF/q/O3TcMtKRdCB+N6decVNc=&amp;_app_id=central_doc_viewer&amp;center_on_screen=true&amp;width=950&amp;height=800&amp;_dd2=%26f%3Dsld%26c%3Dtrue%26os%3D57061%26oe%3D57069" xr:uid="{2FCD8F40-04FD-4B9A-BAEC-74B8FBF7B16F}"/>
    <hyperlink ref="H32" r:id="rId153" display="fdsup://factset/Doc Viewer Single?float_window=true&amp;positioning_strategy=center_on_screen&amp;_doc_docfn=U2FsdGVkX191HYDRUbcWKUbx0v9P/pFno6gd3aQBScekdCYbi2eQNO+rZG0hkWABfxDIP9QtCCxL1+EIEtn9tTYkjSps2i1+IcwWyPgE4y8=&amp;_app_id=central_doc_viewer&amp;center_on_screen=true&amp;width=950&amp;height=800&amp;_dd2=%26f%3Dsld%26c%3Dtrue%26os%3D38766%26oe%3D38774" xr:uid="{73808BDC-6F80-421D-8688-5AF3C2D9C30E}"/>
    <hyperlink ref="G32" r:id="rId154" display="fdsup://factset/Doc Viewer Single?float_window=true&amp;positioning_strategy=center_on_screen&amp;_doc_docfn=U2FsdGVkX1/v7b6McLXbF8vooWHcfwcfJPRcbnYA5T/O8VtcZt1Tw+To2/ophs8GYtuVxZ6RxeGeHSxdLgiENNMrcvSNuuZMnk95JRSV95k=&amp;_app_id=central_doc_viewer&amp;center_on_screen=true&amp;width=950&amp;height=800&amp;_dd2=%26f%3Dsld%26c%3Dtrue%26os%3D37959%26oe%3D37967" xr:uid="{A9A055C7-28E8-44EF-A806-92C3FC58A454}"/>
    <hyperlink ref="K33" r:id="rId155" display="fdsup://factset/Doc Viewer Single?float_window=true&amp;positioning_strategy=center_on_screen&amp;_doc_docfn=U2FsdGVkX1+VVtZjA0K09jqNzlVNRgaB/lQ11t75x3r2r7i6mZ3QjeL+J3ZjLdnSAJ/Wpk6u4VW+SYXT0xPTpxsGO8jbuHyAI1fZTb6UKvo=&amp;_app_id=central_doc_viewer&amp;center_on_screen=true&amp;width=950&amp;height=800&amp;_dd2=%26f%3Dsld%26c%3Dtrue%26os%3D65360%26oe%3D65365" xr:uid="{3A670EB5-B0EC-40E4-842C-93D6E65D598D}"/>
    <hyperlink ref="J33" r:id="rId156" display="fdsup://factset/Doc Viewer Single?float_window=true&amp;positioning_strategy=center_on_screen&amp;_doc_docfn=U2FsdGVkX1/cEmTy3/raOss1qY45iLf8RE43T5xsgGN9HuqbkHo68Kz/vlSC2wUgO4sOKNayvt+HxaBMq2cwZNGkkoA9mYJ4XSzBdmvWabI=&amp;_app_id=central_doc_viewer&amp;center_on_screen=true&amp;width=950&amp;height=800&amp;_dd2=%26f%3Dsld%26c%3Dtrue%26os%3D69816%26oe%3D69821" xr:uid="{18AB2510-567A-48E4-BD75-F8F0601E57AA}"/>
    <hyperlink ref="I33" r:id="rId157" display="fdsup://factset/Doc Viewer Single?float_window=true&amp;positioning_strategy=center_on_screen&amp;_doc_docfn=U2FsdGVkX18mlyP+agutO21jpVIIdDFInf03vH4q4CAKlHCBpJ2NYezhvjFgCqjFC3djr7NIB8/kcVrEolJsr/wXMH6hMTWdITU7pNWU6Vk=&amp;_app_id=central_doc_viewer&amp;center_on_screen=true&amp;width=950&amp;height=800&amp;_dd2=%26f%3Dsld%26c%3Dtrue%26os%3D57868%26oe%3D57873" xr:uid="{D8B37F6F-4223-4FCE-86E0-7C97DAD2D3A7}"/>
    <hyperlink ref="H33" r:id="rId158" display="fdsup://factset/Doc Viewer Single?float_window=true&amp;positioning_strategy=center_on_screen&amp;_doc_docfn=U2FsdGVkX1+H9KPFc9rYyR0gvzO+dkxnEVJErW8/wiMsExHKPr1PmWopJ9XppM4wDet4zUThLOC40HsJQU8VBofcP1EW0dLh3Rqx/nDa8Uw=&amp;_app_id=central_doc_viewer&amp;center_on_screen=true&amp;width=950&amp;height=800&amp;_dd2=%26f%3Dsld%26c%3Dtrue%26os%3D39617%26oe%3D39622" xr:uid="{8D07DF53-1696-4E2B-BA7C-AF9CEBF1E8F1}"/>
    <hyperlink ref="G33" r:id="rId159" display="fdsup://factset/Doc Viewer Single?float_window=true&amp;positioning_strategy=center_on_screen&amp;_doc_docfn=U2FsdGVkX19PI5yYg70/NLJFd1i1A1qas1T/zrF4TrrazSY5UDvYbnzDOxlWPTu+qeN1Iea+eOAWaDIRx9Ud4r4lVIHGmdoFFZB/+nVBXxE=&amp;_app_id=central_doc_viewer&amp;center_on_screen=true&amp;width=950&amp;height=800&amp;_dd2=%26f%3Dsld%26c%3Dtrue%26os%3D38820%26oe%3D38825" xr:uid="{8627CC5C-61EC-4B9E-BB28-CB2AA5FD947F}"/>
    <hyperlink ref="K34" r:id="rId160" display="fdsup://factset/Doc Viewer Single?float_window=true&amp;positioning_strategy=center_on_screen&amp;_doc_docfn=U2FsdGVkX19riEiY10aN9p+ao1zNMmtEM8iGLvF/7+6RayXcFFePe6iYc9NUEwqvgM6lpi8ZKTt0/KM18YmPRBDHQCWRn3gvOLjU6UFWshY=&amp;_app_id=central_doc_viewer&amp;center_on_screen=true&amp;width=950&amp;height=800&amp;_dd2=%26f%3Dsld%26c%3Dtrue%26os%3D66186%26oe%3D66193" xr:uid="{9F888852-07C5-4F07-A0B3-AE8F5887D5C5}"/>
    <hyperlink ref="J34" r:id="rId161" display="fdsup://factset/Doc Viewer Single?float_window=true&amp;positioning_strategy=center_on_screen&amp;_doc_docfn=U2FsdGVkX1/OiR1Qm7nTkfuF7MF7K46J2dXf6N7Z8ymX2/S72qaTxsM5fJBYQUtut8Cgbp+rnZCW8EBPgnDHClmKFKdAW7HxafU2OnnUj2o=&amp;_app_id=central_doc_viewer&amp;center_on_screen=true&amp;width=950&amp;height=800&amp;_dd2=%26f%3Dsld%26c%3Dtrue%26os%3D70628%26oe%3D70635" xr:uid="{C86CD7F2-1AD5-4785-A29C-6B9A95807FF8}"/>
    <hyperlink ref="I34" r:id="rId162" display="fdsup://factset/Doc Viewer Single?float_window=true&amp;positioning_strategy=center_on_screen&amp;_doc_docfn=U2FsdGVkX1+S8R8z5WiujMogruJh+DvJv5JV3rfgpW3oqcfNJS919QRolPuPb0tgNREDPr6Bz2vvB85RAzjolz8OWfsS4AnQT8FYtdMq+ks=&amp;_app_id=central_doc_viewer&amp;center_on_screen=true&amp;width=950&amp;height=800&amp;_dd2=%26f%3Dsld%26c%3Dtrue%26os%3D58669%26oe%3D58676" xr:uid="{163EC0EE-C4CD-49BC-A041-1DFF6FC57331}"/>
    <hyperlink ref="H34" r:id="rId163" display="fdsup://factset/Doc Viewer Single?float_window=true&amp;positioning_strategy=center_on_screen&amp;_doc_docfn=U2FsdGVkX1/+pjzMo3319DNsKjE02jAkv+H0I5WObu0kuQuYB8bkYc8CKbywaJlBWlF8+ETQoIyvVm+cFTCN79zkee37q7t88O1NErJ95h4=&amp;_app_id=central_doc_viewer&amp;center_on_screen=true&amp;width=950&amp;height=800&amp;_dd2=%26f%3Dsld%26c%3Dtrue%26os%3D40474%26oe%3D40481" xr:uid="{51D8E2F8-06B8-4B3B-B720-FB761BC142CD}"/>
    <hyperlink ref="G34" r:id="rId164" display="fdsup://factset/Doc Viewer Single?float_window=true&amp;positioning_strategy=center_on_screen&amp;_doc_docfn=U2FsdGVkX18NggucGkhM3mKgKks+Cg50SRbZo3RAJ5sp2X1wDM3BfTXTYtbBGXjaFwIep2+7RP8F3nIFTB7UnjuRCtIcaRJ7gaA+n+ItfqY=&amp;_app_id=central_doc_viewer&amp;center_on_screen=true&amp;width=950&amp;height=800&amp;_dd2=%26f%3Dsld%26c%3Dtrue%26os%3D39686%26oe%3D39694" xr:uid="{6E1716D5-7DB4-4085-B92F-98CEE365AC19}"/>
    <hyperlink ref="F34" r:id="rId165" display="fdsup://factset/Doc Viewer Single?float_window=true&amp;positioning_strategy=center_on_screen&amp;_doc_docfn=U2FsdGVkX19tWyrCCpPL6VWUhF5CJzUr4NZ9afbOZiMZbhPBvv4eItF2EbjVLQwpnzpdLPciQztSnNOJoF3NbGwFEkkGyzAvbSGSDlYN3YQ=&amp;_app_id=central_doc_viewer&amp;center_on_screen=true&amp;width=950&amp;height=800&amp;_dd2=%26f%3Dsld%26c%3Dtrue%26os%3D38198%26oe%3D38203" xr:uid="{6443B055-305F-434E-937D-497B2B54FDB4}"/>
    <hyperlink ref="E34" r:id="rId166" display="fdsup://factset/Doc Viewer Single?float_window=true&amp;positioning_strategy=center_on_screen&amp;_doc_docfn=U2FsdGVkX19H9I228ec+VEwRN7tSJSwSKiIgKYmCMebJZdTC2JWbZ+pH3TDYZcckwfwWyzeFiGh0dM/3yBzQbGnfBOHBhdp5E8GhX/b0YJc=&amp;_app_id=central_doc_viewer&amp;center_on_screen=true&amp;width=950&amp;height=800&amp;_dd2=%26f%3Dsld%26c%3Dtrue%26os%3D39130%26oe%3D39135" xr:uid="{E969FAA3-5909-417F-BA10-3CA59106498F}"/>
    <hyperlink ref="D34" r:id="rId167" display="fdsup://factset/Doc Viewer Single?float_window=true&amp;positioning_strategy=center_on_screen&amp;_doc_docfn=U2FsdGVkX18N11taIuGBUEPZIN9MtDlyMbpbzwVjI/yPve+LK+cQ7nDKfMy1Rix0/CDnb3KXMjh9yfqBlz5GIp8Ipa0Rgg0nuwpCT3DWvXo=&amp;_app_id=central_doc_viewer&amp;center_on_screen=true&amp;width=950&amp;height=800&amp;_dd2=%26f%3Dsld%26c%3Dtrue%26os%3D995679%26oe%3D995684" xr:uid="{75EED68B-01F6-4EDF-B1C1-5A255C1FB5EC}"/>
    <hyperlink ref="C34" r:id="rId168" display="fdsup://factset/Doc Viewer Single?float_window=true&amp;positioning_strategy=center_on_screen&amp;_doc_docfn=U2FsdGVkX19QBavSfo1os4ivigxGYkDA27IxuCvL4TiFYyadqTJT52g3PIGOIWO6qiZ2Ut/e33kqcd+sLYHRv7b4S1Ps99wDF77hg5VxVuI=&amp;_app_id=central_doc_viewer&amp;center_on_screen=true&amp;width=950&amp;height=800&amp;_dd2=%26f%3Dsld%26c%3Dtrue%26os%3D939231%26oe%3D939236" xr:uid="{6A4D9938-D873-4374-B780-19588F8577B5}"/>
    <hyperlink ref="B34" r:id="rId169" display="fdsup://factset/Doc Viewer Single?float_window=true&amp;positioning_strategy=center_on_screen&amp;_doc_docfn=U2FsdGVkX1/5Wuo+anuJfrk7TAhdVDZ54Ktyimx4PyrcITbHhytQ576H7gNqk33QfbfH7dfWl6AR8UVoARScjfyJ1Fa53gVKQWYXCsJLMOU=&amp;_app_id=central_doc_viewer&amp;center_on_screen=true&amp;width=950&amp;height=800&amp;_dd2=%26f%3Dsld%26c%3Dtrue%26os%3D588416%26oe%3D588421" xr:uid="{335C55D2-F48B-4622-92E2-5A0D528BB73A}"/>
    <hyperlink ref="K35" r:id="rId170" display="fdsup://factset/Doc Viewer Single?float_window=true&amp;positioning_strategy=center_on_screen&amp;_doc_docfn=U2FsdGVkX18dmDu1DhqfwqHVHFodOvPVSuipD5+f22vSGE0uBkw1N0oHmjE8+wQzJdRJ5/b04/62YbswzKYfccmRpgS+vppSfJFxqAWU7j4=&amp;_app_id=central_doc_viewer&amp;center_on_screen=true&amp;width=950&amp;height=800&amp;_dd2=%26f%3Dsld%26c%3Dtrue%26os%3D67007%26oe%3D67013" xr:uid="{6BAB5BA0-F2EC-41ED-B8E8-784A617BD7B9}"/>
    <hyperlink ref="J35" r:id="rId171" display="fdsup://factset/Doc Viewer Single?float_window=true&amp;positioning_strategy=center_on_screen&amp;_doc_docfn=U2FsdGVkX19pHRMz0BJQMZdeiFNwEAYfa71px6rCykRVIwc0cc5AXcUGT/gdZBX48rHEKuRsfFlINQJzETO4J8zb1szyiZWmzBPJNnujob0=&amp;_app_id=central_doc_viewer&amp;center_on_screen=true&amp;width=950&amp;height=800&amp;_dd2=%26f%3Dsld%26c%3Dtrue%26os%3D71449%26oe%3D71455" xr:uid="{D5FBCD32-0437-4426-94DD-367C3D45ABED}"/>
    <hyperlink ref="I35" r:id="rId172" display="fdsup://factset/Doc Viewer Single?float_window=true&amp;positioning_strategy=center_on_screen&amp;_doc_docfn=U2FsdGVkX1/4PFxK25xqtD67SIG4NCSi++9o8wk03Tu/2toKlYyThUHbr2fFFTBXNqndktX793Hhi/mtXBj+fETClPDHRPSS4brTy1uYBCc=&amp;_app_id=central_doc_viewer&amp;center_on_screen=true&amp;width=950&amp;height=800&amp;_dd2=%26f%3Dsld%26c%3Dtrue%26os%3D59482%26oe%3D59488" xr:uid="{FBAE1977-4752-45B9-8FEC-5AA5AEC73637}"/>
    <hyperlink ref="H35" r:id="rId173" display="fdsup://factset/Doc Viewer Single?float_window=true&amp;positioning_strategy=center_on_screen&amp;_doc_docfn=U2FsdGVkX18KFkmLWzX0zHAfY8g3SnGvveBrpe5Daqx3YOdQsQR7UP514CW9DduzOwKHlTa3iOnnauW8eGTg7a3u6jZdaPYrlV0TULQnqgg=&amp;_app_id=central_doc_viewer&amp;center_on_screen=true&amp;width=950&amp;height=800&amp;_dd2=%26f%3Dsld%26c%3Dtrue%26os%3D41339%26oe%3D41344" xr:uid="{C698A42D-E1D3-488F-AC87-8835AF83A344}"/>
    <hyperlink ref="G35" r:id="rId174" display="fdsup://factset/Doc Viewer Single?float_window=true&amp;positioning_strategy=center_on_screen&amp;_doc_docfn=U2FsdGVkX1/lDL5FxBsUEdJGwiVAefve5y6zXOOzfA3/RyYayAmZtQwKN22auy2W7d9G8W8iXNCQz3zDlkj6vajWL2gUVLVQoR7wHlt1oqM=&amp;_app_id=central_doc_viewer&amp;center_on_screen=true&amp;width=950&amp;height=800&amp;_dd2=%26f%3Dsld%26c%3Dtrue%26os%3D40557%26oe%3D40562" xr:uid="{3FA75C01-A543-4457-B454-A7CCE2F0915A}"/>
    <hyperlink ref="F35" r:id="rId175" display="fdsup://factset/Doc Viewer Single?float_window=true&amp;positioning_strategy=center_on_screen&amp;_doc_docfn=U2FsdGVkX1+5+ug+/aopUE+0i5pvNnMCkOdLWE93AXI1Ct0Lr/0GjIkB2ZLh8zHchLD38axCutOtbSgYy0M6elaJ0owJy3KPdN8i6ehwC7U=&amp;_app_id=central_doc_viewer&amp;center_on_screen=true&amp;width=950&amp;height=800&amp;_dd2=%26f%3Dsld%26c%3Dtrue%26os%3D39070%26oe%3D39075" xr:uid="{A55961C3-48AE-4058-AACE-375A07FF6FE4}"/>
    <hyperlink ref="E35" r:id="rId176" display="fdsup://factset/Doc Viewer Single?float_window=true&amp;positioning_strategy=center_on_screen&amp;_doc_docfn=U2FsdGVkX1+Q+UX9+L0N0OvYM5+zh/YuaVA0WcDkTFcHfJJSK/brDqkJPvK7mTlHVBfRfAU5AP50KWTpm9qJSEbw2It39/3d9r3n6kZoT/o=&amp;_app_id=central_doc_viewer&amp;center_on_screen=true&amp;width=950&amp;height=800&amp;_dd2=%26f%3Dsld%26c%3Dtrue%26os%3D40002%26oe%3D40007" xr:uid="{15571676-F74C-45D2-ACC0-00B9FA571A6E}"/>
    <hyperlink ref="D35" r:id="rId177" display="fdsup://factset/Doc Viewer Single?float_window=true&amp;positioning_strategy=center_on_screen&amp;_doc_docfn=U2FsdGVkX19Yz7L6z9eMgt6gTd9YZS0w55+qQMG33l03CTwYDbLqxN4bkvyzf6fvL0oYk3ulqaDVJEDVmf1/UAgxzVxOEIMb+ZiRVmBNIAM=&amp;_app_id=central_doc_viewer&amp;center_on_screen=true&amp;width=950&amp;height=800&amp;_dd2=%26f%3Dsld%26c%3Dtrue%26os%3D997711%26oe%3D997716" xr:uid="{5BA70954-5782-41B7-A62B-A469B2F0B42A}"/>
    <hyperlink ref="C35" r:id="rId178" display="fdsup://factset/Doc Viewer Single?float_window=true&amp;positioning_strategy=center_on_screen&amp;_doc_docfn=U2FsdGVkX18oFw6v/HDKM5si+2E+xhOHX6SxXvMfPJV4ixFKdscs1poGsAoq5XT2CpYUArlZ4LyWMrr4hGmodaf+51mR8+SHnj2ZkTpbZcQ=&amp;_app_id=central_doc_viewer&amp;center_on_screen=true&amp;width=950&amp;height=800&amp;_dd2=%26f%3Dsld%26c%3Dtrue%26os%3D941263%26oe%3D941268" xr:uid="{C78DECFC-489E-4719-88B5-213235F97AFE}"/>
    <hyperlink ref="B35" r:id="rId179" display="fdsup://factset/Doc Viewer Single?float_window=true&amp;positioning_strategy=center_on_screen&amp;_doc_docfn=U2FsdGVkX18MjnRzvtE0/xs50/RF2Bm0A6Zl5zerG0y97HMQzycPnsP1wM4Ufq1ALEBz7+emykUtChlAbyNrsnBfNRhh+J5JP8yrpDZ/4Fw=&amp;_app_id=central_doc_viewer&amp;center_on_screen=true&amp;width=950&amp;height=800&amp;_dd2=%26f%3Dsld%26c%3Dtrue%26os%3D589700%26oe%3D589705" xr:uid="{D0FAB6C2-FCCE-462F-AD65-3DD12862624B}"/>
    <hyperlink ref="K36" r:id="rId180" display="fdsup://factset/Doc Viewer Single?float_window=true&amp;positioning_strategy=center_on_screen&amp;_doc_docfn=U2FsdGVkX1+O1HJDNcbUIhgmhXNPBJ5AjDCgwOUdAR89sIRhwzQJJu7FK82MImnq5XeasnAbTt1VDSDJ8R+B1BpNltjBPWnbJSo1hEdlTD0=&amp;_app_id=central_doc_viewer&amp;center_on_screen=true&amp;width=950&amp;height=800&amp;_dd2=%26f%3Dsld%26c%3Dtrue%26os%3D67804%26oe%3D67812" xr:uid="{4A0280AE-F944-4CF4-80FB-D49C96A4A59A}"/>
    <hyperlink ref="J36" r:id="rId181" display="fdsup://factset/Doc Viewer Single?float_window=true&amp;positioning_strategy=center_on_screen&amp;_doc_docfn=U2FsdGVkX19jrQSvZBJILM8pEnAx3jqDeZC+UF9GklllN5oXrsBy5D5Uvu+L0gLsaCo+rKYXwzD/CNr5lPrD6QC5Kzq3T55qmSWkUU8dt7w=&amp;_app_id=central_doc_viewer&amp;center_on_screen=true&amp;width=950&amp;height=800&amp;_dd2=%26f%3Dsld%26c%3Dtrue%26os%3D72244%26oe%3D72252" xr:uid="{6CC8724B-0120-470A-805B-59FA176E601B}"/>
    <hyperlink ref="I36" r:id="rId182" display="fdsup://factset/Doc Viewer Single?float_window=true&amp;positioning_strategy=center_on_screen&amp;_doc_docfn=U2FsdGVkX1+MQrTbO/mCpBRzO9qh3OZS8RHnERPEXQWzm2cF3Y385j9lW67Hux2LqF+1WJ7IyLVWek8EywxgiUu3o7EuikwSCz839Iyab+U=&amp;_app_id=central_doc_viewer&amp;center_on_screen=true&amp;width=950&amp;height=800&amp;_dd2=%26f%3Dsld%26c%3Dtrue%26os%3D60275%26oe%3D60283" xr:uid="{C8E9C8D3-505A-4501-9C51-65A2A1375DCA}"/>
    <hyperlink ref="H36" r:id="rId183" display="fdsup://factset/Doc Viewer Single?float_window=true&amp;positioning_strategy=center_on_screen&amp;_doc_docfn=U2FsdGVkX1924GXp7nfCcMXGhgoeHZVleExPi/v71YmP9y1jnR6ib+Crs/29FsXBc6maeRhhsk3nOvYaaQQw3ZgNi7t5+Jdtp7lDBqNH7jk=&amp;_app_id=central_doc_viewer&amp;center_on_screen=true&amp;width=950&amp;height=800&amp;_dd2=%26f%3Dsld%26c%3Dtrue%26os%3D42186%26oe%3D42193" xr:uid="{54685F4A-1315-4AA0-B27A-C3952F9BC61B}"/>
    <hyperlink ref="G36" r:id="rId184" display="fdsup://factset/Doc Viewer Single?float_window=true&amp;positioning_strategy=center_on_screen&amp;_doc_docfn=U2FsdGVkX19ppkIW5QIAUzk82mImN1qwIMbcwFoqYjAsmhgt7/41lVt+xQE3YOtPED0mJAFxYVHDNy1l1H0bO+5RuxvsB/V4I/h8PD3jxhk=&amp;_app_id=central_doc_viewer&amp;center_on_screen=true&amp;width=950&amp;height=800&amp;_dd2=%26f%3Dsld%26c%3Dtrue%26os%3D41405%26oe%3D41413" xr:uid="{54554334-1800-4E7D-B30D-C41B484B1520}"/>
    <hyperlink ref="F36" r:id="rId185" display="fdsup://factset/Doc Viewer Single?float_window=true&amp;positioning_strategy=center_on_screen&amp;_doc_docfn=U2FsdGVkX1/JlFrDtyo05fhXsVl1FnU/kMtbEWSSMddj+uakak1y4XmZYipXU1SlUaseI5VNTrNjL4pfW+URNR01aV7JPclPV1ir4nra2Ow=&amp;_app_id=central_doc_viewer&amp;center_on_screen=true&amp;width=950&amp;height=800&amp;_dd2=%26f%3Dsld%26c%3Dtrue%26os%3D39921%26oe%3D39928" xr:uid="{ED5B6129-9D1D-4074-862B-A9E9A92D0FCD}"/>
    <hyperlink ref="E36" r:id="rId186" display="fdsup://factset/Doc Viewer Single?float_window=true&amp;positioning_strategy=center_on_screen&amp;_doc_docfn=U2FsdGVkX19X2zUkri4zZJj9K0gAwLKumgvZERLYlfkrIPRzmdk4HfJ9l4fjH71/5Ok3Q99gEXFzX8GhjthXzi+nZPp2IoqtujNvdci9hfM=&amp;_app_id=central_doc_viewer&amp;center_on_screen=true&amp;width=950&amp;height=800&amp;_dd2=%26f%3Dsld%26c%3Dtrue%26os%3D40853%26oe%3D40858" xr:uid="{21FB56CE-6C70-40B5-8182-A17082FA38DE}"/>
    <hyperlink ref="D36" r:id="rId187" display="fdsup://factset/Doc Viewer Single?float_window=true&amp;positioning_strategy=center_on_screen&amp;_doc_docfn=U2FsdGVkX1/OEyecI3ef9aUjhmHMhilZa2RIgE+SZQhlxgNTIox8Fsb4dGAlvH1zbFb3I82/BFwYXdkBCYCeUw4+puyTBxWs8NB/C+QxEZM=&amp;_app_id=central_doc_viewer&amp;center_on_screen=true&amp;width=950&amp;height=800&amp;_dd2=%26f%3Dsld%26c%3Dtrue%26os%3D999748%26oe%3D999755" xr:uid="{B0AE8BF8-4C7C-4D5D-A27D-D7B144713B6D}"/>
    <hyperlink ref="C36" r:id="rId188" display="fdsup://factset/Doc Viewer Single?float_window=true&amp;positioning_strategy=center_on_screen&amp;_doc_docfn=U2FsdGVkX192U8DhyWWh8+vNRMCcGX+4GK7A28WDbYtP8r2AWSjZzu9bE/kQgDxlLpCJ6+J61HMQHspdqbvnJfyR5w7+puy9ZbEqzEYnCyU=&amp;_app_id=central_doc_viewer&amp;center_on_screen=true&amp;width=950&amp;height=800&amp;_dd2=%26f%3Dsld%26c%3Dtrue%26os%3D943300%26oe%3D943307" xr:uid="{754417A2-7A3D-47E4-BEC8-9DB6D5E18DCB}"/>
    <hyperlink ref="B36" r:id="rId189" display="fdsup://factset/Doc Viewer Single?float_window=true&amp;positioning_strategy=center_on_screen&amp;_doc_docfn=U2FsdGVkX1/4xPo0f9SymOXYMzywsbAXtT251UqpJ+IsWDjHDuu5sYOeA+JVsmpiy4egnwCFeaoVlhkSnUHCA4Nzoqq/vCcFDUmW7jwlmbM=&amp;_app_id=central_doc_viewer&amp;center_on_screen=true&amp;width=950&amp;height=800&amp;_dd2=%26f%3Dsld%26c%3Dtrue%26os%3D590973%26oe%3D590980" xr:uid="{35AA1B66-3F82-49EE-AECE-3464F4B7437E}"/>
    <hyperlink ref="K37" r:id="rId190" display="fdsup://factset/Doc Viewer Single?float_window=true&amp;positioning_strategy=center_on_screen&amp;_doc_docfn=U2FsdGVkX19raUENQvUYNP3CQfTqtkmE27kj9K6R3soF26Gw7aGGCbuH3xbN7F8qDvyuAK1paQ9uzZEh68i2bphYSy7NnoA57jjwMJBoPJs=&amp;_app_id=central_doc_viewer&amp;center_on_screen=true&amp;width=950&amp;height=800&amp;_dd2=%26f%3Dsld%26c%3Dtrue%26os%3D74392%26oe%3D74397" xr:uid="{7C6284DB-D880-468A-81E6-B65260DC1628}"/>
    <hyperlink ref="J37" r:id="rId191" display="fdsup://factset/Doc Viewer Single?float_window=true&amp;positioning_strategy=center_on_screen&amp;_doc_docfn=U2FsdGVkX1/cW4Hua7xuo2cqklaVx1VHWO49z0EUvRpfOCYRxrOf3KkqUkUMa8FM5rx+ml34fliO5mHgHiEJ+0yCxRFy4UR/GsK2USmSim8=&amp;_app_id=central_doc_viewer&amp;center_on_screen=true&amp;width=950&amp;height=800&amp;_dd2=%26f%3Dsld%26c%3Dtrue%26os%3D78790%26oe%3D78797" xr:uid="{D4831016-5E09-440C-A0E5-41D5C4D22333}"/>
    <hyperlink ref="I37" r:id="rId192" display="fdsup://factset/Doc Viewer Single?float_window=true&amp;positioning_strategy=center_on_screen&amp;_doc_docfn=U2FsdGVkX1+4T6EsK3Hyclt5jjzjhc8DmtNhYuv6shTaYNtMmjAcpSy3M6WMn2+JzWMBdIABkhoePgRDklnrEZ0m7B51dr/KySahpdpdoRM=&amp;_app_id=central_doc_viewer&amp;center_on_screen=true&amp;width=950&amp;height=800&amp;_dd2=%26f%3Dsld%26c%3Dtrue%26os%3D65215%26oe%3D65223" xr:uid="{68D58637-C0C6-4CAB-ACE7-496FEDED4F97}"/>
    <hyperlink ref="H37" r:id="rId193" display="fdsup://factset/Doc Viewer Single?float_window=true&amp;positioning_strategy=center_on_screen&amp;_doc_docfn=U2FsdGVkX188pqMT5vQb+RwT+6D8FJQXqwsKG0pv4NRVQCCYFIUU0abIQ4OAEreAp+BLkRqBup6+wS5fgEFilXdD9UT3UMY1Bo7MLxSGFTQ=&amp;_app_id=central_doc_viewer&amp;center_on_screen=true&amp;width=950&amp;height=800&amp;_dd2=%26f%3Dsld%26c%3Dtrue%26os%3D47561%26oe%3D47568" xr:uid="{B8CE39F1-A16C-4CE3-8972-5622EB51CDF4}"/>
    <hyperlink ref="G37" r:id="rId194" display="fdsup://factset/Doc Viewer Single?float_window=true&amp;positioning_strategy=center_on_screen&amp;_doc_docfn=U2FsdGVkX18a5i7MjVPLWgbDMJ4vKvQhzW5zM/sWYQ82Dqq7avtgaktGYYpG89n6L0rYDSkq49A2e+wSK24Va/FpLQ1BheTSTcsxAB2x2Mw=&amp;_app_id=central_doc_viewer&amp;center_on_screen=true&amp;width=950&amp;height=800&amp;_dd2=%26f%3Dsld%26c%3Dtrue%26os%3D46780%26oe%3D46785" xr:uid="{51DF2123-1465-4E4B-9EDF-6B4B378C1396}"/>
    <hyperlink ref="F37" r:id="rId195" display="fdsup://factset/Doc Viewer Single?float_window=true&amp;positioning_strategy=center_on_screen&amp;_doc_docfn=U2FsdGVkX198EeLma9EpkarHos+SDkSfh8fxoN3bTg7V8/WWW9GElrhltAJ+QoL8ZdM7sP5jEbU3m23En97u2GWijbM39nZIb1bG4vki3TI=&amp;_app_id=central_doc_viewer&amp;center_on_screen=true&amp;width=950&amp;height=800&amp;_dd2=%26f%3Dsld%26c%3Dtrue%26os%3D46196%26oe%3D46203" xr:uid="{8D75B285-CAE1-44E2-BA87-58B65A7CB5E8}"/>
    <hyperlink ref="E37" r:id="rId196" display="fdsup://factset/Doc Viewer Single?float_window=true&amp;positioning_strategy=center_on_screen&amp;_doc_docfn=U2FsdGVkX18qO7YdWxcUOu2Ze56gl7kGBUESlbgFmDXwbs7YH+dqGVTdmjKjuQtjU/mo1FltaGErPI0Vlgma3bbZ1A27q4DJBpF5oX5Pus4=&amp;_app_id=central_doc_viewer&amp;center_on_screen=true&amp;width=950&amp;height=800&amp;_dd2=%26f%3Dsld%26c%3Dtrue%26os%3D47177%26oe%3D47184" xr:uid="{B660385E-2674-4C55-B314-E370BE7EDCE6}"/>
    <hyperlink ref="D37" r:id="rId197" display="fdsup://factset/Doc Viewer Single?float_window=true&amp;positioning_strategy=center_on_screen&amp;_doc_docfn=U2FsdGVkX1+3i3Uu10/HgjnSxHWkJcNTOEcbYyzn4Jop9G4eX6OZNTYAD04ZTbXjlgl+z+AuiIn2WVUqP8AFNyJ/FARdxnVk5wEhfS+sP1E=&amp;_app_id=central_doc_viewer&amp;center_on_screen=true&amp;width=950&amp;height=800&amp;_dd2=%26f%3Dsld%26c%3Dtrue%26os%3D1017795%26oe%3D1017800" xr:uid="{511CD40D-94EF-4A2A-91DE-00B6881DEA76}"/>
    <hyperlink ref="C37" r:id="rId198" display="fdsup://factset/Doc Viewer Single?float_window=true&amp;positioning_strategy=center_on_screen&amp;_doc_docfn=U2FsdGVkX189sriesd1uoMcemUYjDF+dnd9JN2YxXglrSdFFu2zD5PF0E3z57SIr8/K2wRDECLq0O1/ork09mLZyiTyL+Uz4BRVlk2JdzAg=&amp;_app_id=central_doc_viewer&amp;center_on_screen=true&amp;width=950&amp;height=800&amp;_dd2=%26f%3Dsld%26c%3Dtrue%26os%3D957288%26oe%3D957293" xr:uid="{A476E1C9-9644-4A0E-BFA5-2C5269DA22A2}"/>
    <hyperlink ref="B37" r:id="rId199" display="fdsup://factset/Doc Viewer Single?float_window=true&amp;positioning_strategy=center_on_screen&amp;_doc_docfn=U2FsdGVkX19jJYHeMCB/rppusylrRDp8/yVnUayUZkj3znu3WX3q+l7eqca3782JEx5AePXRTmtcfrIFSK2D904cDU5ilESj6odoo3CxPVc=&amp;_app_id=central_doc_viewer&amp;center_on_screen=true&amp;width=950&amp;height=800&amp;_dd2=%26f%3Dsld%26c%3Dtrue%26os%3D600534%26oe%3D600539" xr:uid="{733B7A95-C9F5-469C-AB6E-317D4D11C974}"/>
    <hyperlink ref="F38" r:id="rId200" display="fdsup://factset/Doc Viewer Single?float_window=true&amp;positioning_strategy=center_on_screen&amp;_doc_docfn=U2FsdGVkX1/N+TU++4rQtTkWu7lolLadMzZkI20QDhi+8Ai8zF8b/E+H+gfgE87xrx4+x9oBublOZkOszrnxmtrFjQHQVOK6vUVPEqm6YtM=&amp;_app_id=central_doc_viewer&amp;center_on_screen=true&amp;width=950&amp;height=800&amp;_dd2=%26f%3Dsld%26c%3Dtrue%26os%3D42015%26oe%3D42018" xr:uid="{68A7BEFB-5D5B-4301-AB50-B9B952F5F2C9}"/>
    <hyperlink ref="E38" r:id="rId201" display="fdsup://factset/Doc Viewer Single?float_window=true&amp;positioning_strategy=center_on_screen&amp;_doc_docfn=U2FsdGVkX1/gOKItXF8fPZXz+DSctHHxVqRm/vV/QEqUk628Zl5uXUm/4YdGO3l3FhSaCMM+kEzTm8xuhaW6JdhqZCwIV9pBQLo3u4x/RC4=&amp;_app_id=central_doc_viewer&amp;center_on_screen=true&amp;width=950&amp;height=800&amp;_dd2=%26f%3Dsld%26c%3Dtrue%26os%3D42941%26oe%3D42944" xr:uid="{4FF29D94-B83A-4B48-B97D-79361655BE14}"/>
    <hyperlink ref="D38" r:id="rId202" display="fdsup://factset/Doc Viewer Single?float_window=true&amp;positioning_strategy=center_on_screen&amp;_doc_docfn=U2FsdGVkX1/D+CPMgGgiKx8gjlshi1Hf0dsJ7RC3GBEzLuD1tKQ5LmRKxgBiEFgCkeNIMVRSnLo9TGFE2RtCEeZjiktfDr5lYjVSyi0joQc=&amp;_app_id=central_doc_viewer&amp;center_on_screen=true&amp;width=950&amp;height=800&amp;_dd2=%26f%3Dsld%26c%3Dtrue%26os%3D1005583%26oe%3D1005584" xr:uid="{426429BD-BB02-473F-B762-85BEACD2FD72}"/>
    <hyperlink ref="C38" r:id="rId203" display="fdsup://factset/Doc Viewer Single?float_window=true&amp;positioning_strategy=center_on_screen&amp;_doc_docfn=U2FsdGVkX1+WkxqCISUksAUX3NiDMEZ0y1oEsdQ+r2XiQcQ4ct/ArId3ikpRDoimemCx+EBAw9QWaM8yMNp3cKxCvBi4DgN497LJ2gXDCMI=&amp;_app_id=central_doc_viewer&amp;center_on_screen=true&amp;width=950&amp;height=800&amp;_dd2=%26f%3Dsld%26c%3Dtrue%26os%3D949135%26oe%3D949137" xr:uid="{720A0D88-838C-473A-803E-64AED1EEFD7B}"/>
    <hyperlink ref="B38" r:id="rId204" display="fdsup://factset/Doc Viewer Single?float_window=true&amp;positioning_strategy=center_on_screen&amp;_doc_docfn=U2FsdGVkX19XYGw/t7ajiF9xlKzz3AsSVh0Zo0NAbqSbXMR5YxiqW4TKIZ3c6ddt4vbaqZHYh2CpJinr185ZFlRwwa+Ads4jHgyG0HR5Ct4=&amp;_app_id=central_doc_viewer&amp;center_on_screen=true&amp;width=950&amp;height=800&amp;_dd2=%26f%3Dsld%26c%3Dtrue%26os%3D594787%26oe%3D594790" xr:uid="{6C647439-89A1-47F2-845D-75CB57A43905}"/>
    <hyperlink ref="D39" r:id="rId205" display="fdsup://factset/Doc Viewer Single?float_window=true&amp;positioning_strategy=center_on_screen&amp;_doc_docfn=U2FsdGVkX18W3KcLC1opwdAdCEvFswyCZFivvPlWeq69rDvkwMmimsXa34E6nQ6GyEEthVSXqhM85/OanWzT5cjIU72/NpWTXBNUHVihU8E=&amp;_app_id=central_doc_viewer&amp;center_on_screen=true&amp;width=950&amp;height=800&amp;_dd2=%26f%3Dsld%26c%3Dtrue%26os%3D1007547%26oe%3D1007548" xr:uid="{99D8A3B2-2F4F-4B58-AF51-C465A4242CBF}"/>
    <hyperlink ref="C39" r:id="rId206" display="fdsup://factset/Doc Viewer Single?float_window=true&amp;positioning_strategy=center_on_screen&amp;_doc_docfn=U2FsdGVkX18D/ulsC3p+cNyXwMG5MWitGN/xTHllr6D2KfdGBZyphiUMLil/Bo/QAcqKRekq1tQNRlmygFxUqwUH4TsF0PvGn7pK60zjENU=&amp;_app_id=central_doc_viewer&amp;center_on_screen=true&amp;width=950&amp;height=800&amp;_dd2=%26f%3Dsld%26c%3Dtrue%26os%3D951100%26oe%3D951101" xr:uid="{82AA0B47-CF3E-4FAF-A9DE-8C80654F12CD}"/>
    <hyperlink ref="B39" r:id="rId207" display="fdsup://factset/Doc Viewer Single?float_window=true&amp;positioning_strategy=center_on_screen&amp;_doc_docfn=U2FsdGVkX182fYP0vLKNjePQTmjrZG3iyTKiCX/OAp6jgDT8psEVssSX1ISw9C0+Hy6JB91tC+/3b05FahNjfsz8yFElN4D4U4J49i38+dI=&amp;_app_id=central_doc_viewer&amp;center_on_screen=true&amp;width=950&amp;height=800&amp;_dd2=%26f%3Dsld%26c%3Dtrue%26os%3D596021%26oe%3D596026" xr:uid="{820E98AF-B881-49A2-A374-C58B3332BBF5}"/>
    <hyperlink ref="I40" r:id="rId208" display="fdsup://factset/Doc Viewer Single?float_window=true&amp;positioning_strategy=center_on_screen&amp;_doc_docfn=U2FsdGVkX1/2AEi1X366d6gS0HOk5AyxtttE6BoW+ZD+7A8cPuKAxDb8ubkwc2TtRPCbTvn41GM5yRa2jQJI86xhJsqWpuTBVKkC94fEgEA=&amp;_app_id=central_doc_viewer&amp;center_on_screen=true&amp;width=950&amp;height=800&amp;_dd2=%26f%3Dsld%26c%3Dtrue%26os%3D62188%26oe%3D62193" xr:uid="{03B56523-17CE-4302-9EB9-174EE54BC306}"/>
    <hyperlink ref="H40" r:id="rId209" display="fdsup://factset/Doc Viewer Single?float_window=true&amp;positioning_strategy=center_on_screen&amp;_doc_docfn=U2FsdGVkX19H/rHr/rOzAx4+x1E4cslGFIddGfQD6n8Jl6kQmrsqxXABRdaY+RKNZLNn8MDookGrDxN2zIABPE1gy0vY0A8N1YxRctB/BdA=&amp;_app_id=central_doc_viewer&amp;center_on_screen=true&amp;width=950&amp;height=800&amp;_dd2=%26f%3Dsld%26c%3Dtrue%26os%3D44248%26oe%3D44251" xr:uid="{CBE16F45-AE95-4A15-B83D-F74001FC8C49}"/>
    <hyperlink ref="G40" r:id="rId210" display="fdsup://factset/Doc Viewer Single?float_window=true&amp;positioning_strategy=center_on_screen&amp;_doc_docfn=U2FsdGVkX18bQNXfNmfGQkkVqDLejrJdpdwVpX0xu2ShrDJ57h4HO8E9HxpLc4/0FRpjWm+GYAWhnRfsY1ueWANPUpVbObEUyNSCUGsUQe4=&amp;_app_id=central_doc_viewer&amp;center_on_screen=true&amp;width=950&amp;height=800&amp;_dd2=%26f%3Dsld%26c%3Dtrue%26os%3D43466%26oe%3D43472" xr:uid="{DCD3779A-DAA8-4A21-A8C1-DC9E24A2CB21}"/>
    <hyperlink ref="F40" r:id="rId211" display="fdsup://factset/Doc Viewer Single?float_window=true&amp;positioning_strategy=center_on_screen&amp;_doc_docfn=U2FsdGVkX18dz49weU0L0GrbQb0oNEAs5pW56z9NIYR9yKAfPY9Gb36+X8p2jlw65cn329UDmyylX0YIVllunPupJr1fYdS7h6EwkpVTty8=&amp;_app_id=central_doc_viewer&amp;center_on_screen=true&amp;width=950&amp;height=800&amp;_dd2=%26f%3Dsld%26c%3Dtrue%26os%3D42876%26oe%3D42879" xr:uid="{7DC4AFD4-7B88-4DA6-A13D-90BDFDB72BC2}"/>
    <hyperlink ref="E40" r:id="rId212" display="fdsup://factset/Doc Viewer Single?float_window=true&amp;positioning_strategy=center_on_screen&amp;_doc_docfn=U2FsdGVkX1+0qT+sPP/9Sr9Bm3Se7rrQUEC04Y2kVMRoCfD1xJ3UV9RXDidMWPVZ7uWCVchsH3wxna6xxl3vPbFDlvmUf/MCl7ET94hvh+c=&amp;_app_id=central_doc_viewer&amp;center_on_screen=true&amp;width=950&amp;height=800&amp;_dd2=%26f%3Dsld%26c%3Dtrue%26os%3D43820%26oe%3D43823" xr:uid="{B2D06BBD-D62C-457D-8982-6D6DE7813570}"/>
    <hyperlink ref="D40" r:id="rId213" display="fdsup://factset/Doc Viewer Single?float_window=true&amp;positioning_strategy=center_on_screen&amp;_doc_docfn=U2FsdGVkX1+bO4EEUZRLyTuOu/LnYKmovnlChr072UolEEViUCBGCQxxCODQFPUFtcsvCk9UkRIfZZCLkvHXna1XTqycrc90UhV3b3hgR/c=&amp;_app_id=central_doc_viewer&amp;center_on_screen=true&amp;width=950&amp;height=800&amp;_dd2=%26f%3Dsld%26c%3Dtrue%26os%3D1009460%26oe%3D1009465" xr:uid="{0D054166-6EB5-4BB0-9BD0-BE419CD2DA39}"/>
    <hyperlink ref="C40" r:id="rId214" display="fdsup://factset/Doc Viewer Single?float_window=true&amp;positioning_strategy=center_on_screen&amp;_doc_docfn=U2FsdGVkX19VWGXDV09FL4ZuyyNhlXvu7xTKSw3Ujlu8fOnClPv5Vt7HHYnZFbrPCKh54FCtJcJdY6hEYmm03N++Ngv7egHpOaEjVywQ7Uc=&amp;_app_id=central_doc_viewer&amp;center_on_screen=true&amp;width=950&amp;height=800&amp;_dd2=%26f%3Dsld%26c%3Dtrue%26os%3D953058%26oe%3D953061" xr:uid="{25DB45B6-39FF-4F4D-9C39-46C24696EEBB}"/>
    <hyperlink ref="B40" r:id="rId215" display="fdsup://factset/Doc Viewer Single?float_window=true&amp;positioning_strategy=center_on_screen&amp;_doc_docfn=U2FsdGVkX1+R0a05XPwazUHfyVmb8/9hTIOZ/MM/fkWqq4o/PsZcNxuQn8Ve+PWdqE23vrnx5On1QZXM5zfew/6hhdyhKNhZsoReEb7crKI=&amp;_app_id=central_doc_viewer&amp;center_on_screen=true&amp;width=950&amp;height=800&amp;_dd2=%26f%3Dsld%26c%3Dtrue%26os%3D597295%26oe%3D597300" xr:uid="{FC3EA39E-54CE-446D-84D1-370788F374F4}"/>
    <hyperlink ref="K42" r:id="rId216" display="fdsup://factset/Doc Viewer Single?float_window=true&amp;positioning_strategy=center_on_screen&amp;_doc_docfn=U2FsdGVkX18kEdzpDizdaUomh67QAyrtzmSancs4KlYOKOWsJjsEOciCRt7QgAsTrTzWgG7yHHGBqiSPVuTvr3ga300mNnQ4x08mEzF9Tlo=&amp;_app_id=central_doc_viewer&amp;center_on_screen=true&amp;width=950&amp;height=800&amp;_dd2=%26f%3Dsld%26c%3Dtrue%26os%3D69742%26oe%3D69747" xr:uid="{2569242A-4E87-46B6-88C0-59226CF6681F}"/>
    <hyperlink ref="J42" r:id="rId217" display="fdsup://factset/Doc Viewer Single?float_window=true&amp;positioning_strategy=center_on_screen&amp;_doc_docfn=U2FsdGVkX1/h+woni+AIFTjFV0nrMMCI5e3f5A7f0sMD+sFfA+px6dOfrIXokjP3YU/JBDP+QsYtPnxwdgW5955I3ouxKPONB541G+/9gIw=&amp;_app_id=central_doc_viewer&amp;center_on_screen=true&amp;width=950&amp;height=800&amp;_dd2=%26f%3Dsld%26c%3Dtrue%26os%3D74180%26oe%3D74185" xr:uid="{B31B7877-07B0-4A5F-9A5C-470E49918336}"/>
    <hyperlink ref="K43" r:id="rId218" display="fdsup://factset/Doc Viewer Single?float_window=true&amp;positioning_strategy=center_on_screen&amp;_doc_docfn=U2FsdGVkX1+npYhR1irk8Run6CH3NEPE5DaW+fdNS8SsTEDW/6qBWVc3ru0Tle7eGa/8mSDXtN2i3dR1771/8hTmNyTgAWb+XhWlSoi218s=&amp;_app_id=central_doc_viewer&amp;center_on_screen=true&amp;width=950&amp;height=800&amp;_dd2=%26f%3Dsld%26c%3Dtrue%26os%3D71346%26oe%3D71352" xr:uid="{B40F34AD-1045-4B90-A153-43FAB0E31B2D}"/>
    <hyperlink ref="J43" r:id="rId219" display="fdsup://factset/Doc Viewer Single?float_window=true&amp;positioning_strategy=center_on_screen&amp;_doc_docfn=U2FsdGVkX1/haR06dX9rpTn+xmc0FicxkOu0Q12mKlLj4LUNYzvfunuXDrZg+HP08DqVUdyPZnXtH+sd03CiuDIix/VBgSat+0GAg+s3Ktc=&amp;_app_id=central_doc_viewer&amp;center_on_screen=true&amp;width=950&amp;height=800&amp;_dd2=%26f%3Dsld%26c%3Dtrue%26os%3D75778%26oe%3D75784" xr:uid="{CA7F42F5-2B1C-4823-9847-DFF9F9A7929A}"/>
    <hyperlink ref="C44" r:id="rId220" display="fdsup://factset/Doc Viewer Single?float_window=true&amp;positioning_strategy=center_on_screen&amp;_doc_docfn=U2FsdGVkX1/fkkz21VY61VxXKTlcTT7jf+zBX2K4S1M/0Wwo5sbLBrs5efRn3zX8Yzew+7u2+w15uBQe7gh+fyBbz8mQXSmJgfOqR/WAoDA=&amp;_app_id=central_doc_viewer&amp;center_on_screen=true&amp;width=950&amp;height=800&amp;_dd2=%26f%3Dsld%26c%3Dtrue%26os%3D955109%26oe%3D955116" xr:uid="{47B60D45-BE19-4DD6-B49C-7BDE8192FB0D}"/>
    <hyperlink ref="B44" r:id="rId221" display="fdsup://factset/Doc Viewer Single?float_window=true&amp;positioning_strategy=center_on_screen&amp;_doc_docfn=U2FsdGVkX1+fo6ZeUL+isdkEYfgaxqQLNOLe9q6Eok+E7t9v47gOJrPn6DD+EmJgZTQD8Z+Nb9qzW717iQU24TX+xXQaIn5Tw86euljPrxA=&amp;_app_id=central_doc_viewer&amp;center_on_screen=true&amp;width=950&amp;height=800&amp;_dd2=%26f%3Dsld%26c%3Dtrue%26os%3D598582%26oe%3D598587" xr:uid="{FE825DEF-171C-41DD-87A9-820A9B82FBA9}"/>
    <hyperlink ref="I45" r:id="rId222" display="fdsup://factset/Doc Viewer Single?float_window=true&amp;positioning_strategy=center_on_screen&amp;_doc_docfn=U2FsdGVkX1+9h9UiWpvWhS+7eQwVAggh627Vkdu2SIl+iQASmw47MJSDHxZUS6dRIVyJ17IkrYyj4GWsZcDg0VvSmRGlitt2bE3BnE24Hu8=&amp;_app_id=central_doc_viewer&amp;center_on_screen=true&amp;width=950&amp;height=800&amp;_dd2=%26f%3Dsld%26c%3Dtrue%26os%3D62931%26oe%3D62938" xr:uid="{3527EEC3-A1DE-4F70-9A93-1877C39258C5}"/>
    <hyperlink ref="H45" r:id="rId223" display="fdsup://factset/Doc Viewer Single?float_window=true&amp;positioning_strategy=center_on_screen&amp;_doc_docfn=U2FsdGVkX19jPL45u3p3dPWeWss/g/CPtTs4LlNkwuEj8khoXKpPrdl7yMo2Im1KGFntaXZ5d3eYpTIoX2CL/O5kG0HxUBtuwfzwtlXP6S8=&amp;_app_id=central_doc_viewer&amp;center_on_screen=true&amp;width=950&amp;height=800&amp;_dd2=%26f%3Dsld%26c%3Dtrue%26os%3D45044%26oe%3D45049" xr:uid="{DC91562C-924E-4589-9FBB-0AFDD1CC70F5}"/>
    <hyperlink ref="G45" r:id="rId224" display="fdsup://factset/Doc Viewer Single?float_window=true&amp;positioning_strategy=center_on_screen&amp;_doc_docfn=U2FsdGVkX1/97nOzbgp/Yc/PTKOAxHHPyFENeRnZN8GHkUBr328MfDvYcy7ZHLKLlyJQ5Zhv0aAgZHB+N5/H+nIwXIEXGwknHp7LxY/v1qQ=&amp;_app_id=central_doc_viewer&amp;center_on_screen=true&amp;width=950&amp;height=800&amp;_dd2=%26f%3Dsld%26c%3Dtrue%26os%3D44261%26oe%3D44268" xr:uid="{F6F76D27-4125-4176-9211-41CB3FC64218}"/>
    <hyperlink ref="F45" r:id="rId225" display="fdsup://factset/Doc Viewer Single?float_window=true&amp;positioning_strategy=center_on_screen&amp;_doc_docfn=U2FsdGVkX1/j7lInNvzqPaOlbvjcr/EcUo3lLylr09qiRGWgs7JQdeDaxtIhtoy00+QYZMRsC+CcsLRryFU+/uu3HTrGmKuGuwxnLmRRZ9U=&amp;_app_id=central_doc_viewer&amp;center_on_screen=true&amp;width=950&amp;height=800&amp;_dd2=%26f%3Dsld%26c%3Dtrue%26os%3D43670%26oe%3D43675" xr:uid="{47A30EC7-BB8D-452B-BEDA-873BFF712216}"/>
    <hyperlink ref="E45" r:id="rId226" display="fdsup://factset/Doc Viewer Single?float_window=true&amp;positioning_strategy=center_on_screen&amp;_doc_docfn=U2FsdGVkX19yG1X66gIP8SQJe2o5ckZeuNQO9ZZ8mRqs/mPeI41Z17axc15bZWyt9oVG0yMWTMcAkfJRjbA/7IlY3GmZR1Dmlzx7t+7zRSw=&amp;_app_id=central_doc_viewer&amp;center_on_screen=true&amp;width=950&amp;height=800&amp;_dd2=%26f%3Dsld%26c%3Dtrue%26os%3D44659%26oe%3D44666" xr:uid="{A0599652-D836-446E-84FA-6AE0F693374E}"/>
    <hyperlink ref="D45" r:id="rId227" display="fdsup://factset/Doc Viewer Single?float_window=true&amp;positioning_strategy=center_on_screen&amp;_doc_docfn=U2FsdGVkX18vcnf2T9XxlCaW9R6JTNTBFsAH4mtomcGya8PicFINHgO9dalGbW5dPLa/5z5Fy4mh1k7D5IuBVa9CmtsEFlP1zdvdMOKRuFw=&amp;_app_id=central_doc_viewer&amp;center_on_screen=true&amp;width=950&amp;height=800&amp;_dd2=%26f%3Dsld%26c%3Dtrue%26os%3D1011435%26oe%3D1011440" xr:uid="{AEC4EAB7-745E-4D5B-8FF2-05DF7D296DE7}"/>
    <hyperlink ref="K46" r:id="rId228" display="fdsup://factset/Doc Viewer Single?float_window=true&amp;positioning_strategy=center_on_screen&amp;_doc_docfn=U2FsdGVkX1+nlZFuBc1tVYj4k4iB6yaYwWnQpzSpBKsSrqkemCsOduxVYdDhL6QZh4nDpvxugMuy6QROjpSDkSI8MijvDgPZiHobzl0+jZM=&amp;_app_id=central_doc_viewer&amp;center_on_screen=true&amp;width=950&amp;height=800&amp;_dd2=%26f%3Dsld%26c%3Dtrue%26os%3D70557%26oe%3D70564" xr:uid="{0A552EBC-1A70-4D00-8935-4DDDE4FD919E}"/>
    <hyperlink ref="J46" r:id="rId229" display="fdsup://factset/Doc Viewer Single?float_window=true&amp;positioning_strategy=center_on_screen&amp;_doc_docfn=U2FsdGVkX1+xfPC5eflBMWzjzP4Gzslv1t6ScifsZvc+6vELYgEASW6kiafAnzvDkAt4E0OXcW3YdXdcATX/2k689uCuyrQJDT6YX/tCFTE=&amp;_app_id=central_doc_viewer&amp;center_on_screen=true&amp;width=950&amp;height=800&amp;_dd2=%26f%3Dsld%26c%3Dtrue%26os%3D74992%26oe%3D74999" xr:uid="{2B78B1C7-AF82-48C2-8444-BF8CC500554E}"/>
    <hyperlink ref="K47" r:id="rId230" display="fdsup://factset/Doc Viewer Single?float_window=true&amp;positioning_strategy=center_on_screen&amp;_doc_docfn=U2FsdGVkX18/NlnKEb0BCg31VHcdy1C8Qn12HG9CYXTxWhWWHUWpG5Z14ypmABV8PZ3sdZXR9H7tP4WR8i5N7heyrDi1Qi6pHiOt0D4cYNo=&amp;_app_id=central_doc_viewer&amp;center_on_screen=true&amp;width=950&amp;height=800&amp;_dd2=%26f%3Dsld%26c%3Dtrue%26os%3D72088%26oe%3D72095" xr:uid="{36862F90-8114-4793-BC1D-1ADDB86196C9}"/>
    <hyperlink ref="J47" r:id="rId231" display="fdsup://factset/Doc Viewer Single?float_window=true&amp;positioning_strategy=center_on_screen&amp;_doc_docfn=U2FsdGVkX18C7Gmr0EBwjsaWTWUY5n9B4sNnfxpRthVuXkXr6hK+iySdytagjwxiZ7xk6hhZHJznOkFTYJoJe9tEAwGcve3xtsXOBVRRfAk=&amp;_app_id=central_doc_viewer&amp;center_on_screen=true&amp;width=950&amp;height=800&amp;_dd2=%26f%3Dsld%26c%3Dtrue%26os%3D76507%26oe%3D76514" xr:uid="{7AD01BF1-8368-4993-B8F8-F9E19BEC18FD}"/>
    <hyperlink ref="K48" r:id="rId232" display="fdsup://factset/Doc Viewer Single?float_window=true&amp;positioning_strategy=center_on_screen&amp;_doc_docfn=U2FsdGVkX19CJYDxozJQaTDGN4OREokSWpsEkWDfPZS6TnwaScsrx9C3HKPzGXPIjTqFnKKXGtt6/fQZc7TT/AV7q8Haw0WI0dqIPnsAywA=&amp;_app_id=central_doc_viewer&amp;center_on_screen=true&amp;width=950&amp;height=800&amp;_dd2=%26f%3Dsld%26c%3Dtrue%26os%3D72832%26oe%3D72840" xr:uid="{9755E353-E8BF-4138-AC77-C99FB0FA4284}"/>
    <hyperlink ref="J48" r:id="rId233" display="fdsup://factset/Doc Viewer Single?float_window=true&amp;positioning_strategy=center_on_screen&amp;_doc_docfn=U2FsdGVkX1+UN2Xuj11b0pNMs/l2yxkkjGSVQywIARvrqppDoDekY6DgoPkoxGh8wRImT3xDBh90ADFgQa55tJdlbsd4WCX2pXFS4P8cDWY=&amp;_app_id=central_doc_viewer&amp;center_on_screen=true&amp;width=950&amp;height=800&amp;_dd2=%26f%3Dsld%26c%3Dtrue%26os%3D77232%26oe%3D77240" xr:uid="{C3E97287-AF3C-4B44-B54F-2F99D8856ADF}"/>
    <hyperlink ref="I48" r:id="rId234" display="fdsup://factset/Doc Viewer Single?float_window=true&amp;positioning_strategy=center_on_screen&amp;_doc_docfn=U2FsdGVkX19F37qlF5Y9kySlo01HHPqKNwKC2m28ac6C5Ao47rczGFOj/e4cvb2/JOGTR21MlS6J4imbvsOr9fclk9Up3ws6EMsWjOxjpiA=&amp;_app_id=central_doc_viewer&amp;center_on_screen=true&amp;width=950&amp;height=800&amp;_dd2=%26f%3Dsld%26c%3Dtrue%26os%3D63655%26oe%3D63662" xr:uid="{BBC255F9-4EC1-4E3C-A5FD-F4D3B5784CD8}"/>
    <hyperlink ref="H48" r:id="rId235" display="fdsup://factset/Doc Viewer Single?float_window=true&amp;positioning_strategy=center_on_screen&amp;_doc_docfn=U2FsdGVkX1+gNv8cJRCL4fqbRm3MXx+HoDfNPsXpHKO/w9+U3M4LQRyvIJ3vhjV6/7JCuD8IbSa2jOenP8Q7DREeIyFEQOBwVT9bjtoE1WM=&amp;_app_id=central_doc_viewer&amp;center_on_screen=true&amp;width=950&amp;height=800&amp;_dd2=%26f%3Dsld%26c%3Dtrue%26os%3D45847%26oe%3D45854" xr:uid="{6123FA41-71AF-4429-8E8D-D3683FAC8884}"/>
    <hyperlink ref="G48" r:id="rId236" display="fdsup://factset/Doc Viewer Single?float_window=true&amp;positioning_strategy=center_on_screen&amp;_doc_docfn=U2FsdGVkX1+BGQLUtsQQ2Bi2ZkTbPLMIeUyFdngGs07eRfMy2vwCIQg0sNAcdSyYg4iYLHZgxG7915iyMyYu9H5X3SrewbKoaQw8kUJNzEQ=&amp;_app_id=central_doc_viewer&amp;center_on_screen=true&amp;width=950&amp;height=800&amp;_dd2=%26f%3Dsld%26c%3Dtrue%26os%3D45066%26oe%3D45073" xr:uid="{93A26060-1AD7-43DB-B45A-2CAFF57A0FA9}"/>
    <hyperlink ref="F48" r:id="rId237" display="fdsup://factset/Doc Viewer Single?float_window=true&amp;positioning_strategy=center_on_screen&amp;_doc_docfn=U2FsdGVkX1+yORW+mqZqU4lZb8FWLFdgXb3QifY1bjsLTHPD9KoQ4l6X0RecTTX7jU7Hz/nJ46y/wwuzQHTVizfsWBq7M3J0vK+3wYJSdqY=&amp;_app_id=central_doc_viewer&amp;center_on_screen=true&amp;width=950&amp;height=800&amp;_dd2=%26f%3Dsld%26c%3Dtrue%26os%3D44473%26oe%3D44480" xr:uid="{0CF7D58C-74CF-4869-95B4-9A16F9919890}"/>
    <hyperlink ref="E48" r:id="rId238" display="fdsup://factset/Doc Viewer Single?float_window=true&amp;positioning_strategy=center_on_screen&amp;_doc_docfn=U2FsdGVkX1/jUOvAsP9fP3+IA6qr75mz7Cst6ThJSNkcuJxoEm9V56aGcD5rq1YcWiwTKTIve1Xl791TYcK5oaK2+hA0AlREsAXx/sWb4vs=&amp;_app_id=central_doc_viewer&amp;center_on_screen=true&amp;width=950&amp;height=800&amp;_dd2=%26f%3Dsld%26c%3Dtrue%26os%3D45461%26oe%3D45468" xr:uid="{39A781DE-A59C-437F-86B7-43E45DC3B89B}"/>
    <hyperlink ref="D48" r:id="rId239" display="fdsup://factset/Doc Viewer Single?float_window=true&amp;positioning_strategy=center_on_screen&amp;_doc_docfn=U2FsdGVkX19XW4ZQMiMHc3D/lt4tfhzZf4CPlawhOzRLa9BwLi3/eNYbMdV+Q5GTBpTVFFqCD2tHqepDbhScW9Q7OpRlKL69gsYtQoMOgPE=&amp;_app_id=central_doc_viewer&amp;center_on_screen=true&amp;width=950&amp;height=800&amp;_dd2=%26f%3Dsld%26c%3Dtrue%26os%3D1013448%26oe%3D1013455" xr:uid="{92F73180-1E46-48B8-9AF6-F8B0471B551E}"/>
    <hyperlink ref="K49" r:id="rId240" display="fdsup://factset/Doc Viewer Single?float_window=true&amp;positioning_strategy=center_on_screen&amp;_doc_docfn=U2FsdGVkX18eL2W+UQD+iBVLCoMUDOzzCEGCV0yZTLclv9bNmORNhIxwjvZ1t5btaSmLYEujKWEUJDDGJ9DpqK2ypLkm1KpKZN2T+Naz0CY=&amp;_app_id=central_doc_viewer&amp;center_on_screen=true&amp;width=950&amp;height=800&amp;_dd2=%26f%3Dsld%26c%3Dtrue%26os%3D73608%26oe%3D73613" xr:uid="{B369B418-7EE0-4EDA-BAF0-FB10A5158D01}"/>
    <hyperlink ref="J49" r:id="rId241" display="fdsup://factset/Doc Viewer Single?float_window=true&amp;positioning_strategy=center_on_screen&amp;_doc_docfn=U2FsdGVkX1+UxCwwzuryfj4GPmwNmALRO3FAfyhQUpnq2WQlN+RC8mLxJSqcmOu3L206ao+bkFVlzoMOStVxy4Q9SZN2et1shHoQBaYsbk8=&amp;_app_id=central_doc_viewer&amp;center_on_screen=true&amp;width=950&amp;height=800&amp;_dd2=%26f%3Dsld%26c%3Dtrue%26os%3D78005%26oe%3D78009" xr:uid="{B124DDB0-6033-4472-9D51-9781F02AD3D6}"/>
    <hyperlink ref="I49" r:id="rId242" display="fdsup://factset/Doc Viewer Single?float_window=true&amp;positioning_strategy=center_on_screen&amp;_doc_docfn=U2FsdGVkX19V+a5s4flWvE14j5oD1CR00QGjxIZjWxd1dFja/gmFty2ZZHixCIVTOwZWEorV3Ud4oxoDkk++DaX0WfALto3eKkbH0kj6Iy0=&amp;_app_id=central_doc_viewer&amp;center_on_screen=true&amp;width=950&amp;height=800&amp;_dd2=%26f%3Dsld%26c%3Dtrue%26os%3D64427%26oe%3D64431" xr:uid="{7F0AFE06-9E5B-46D0-8E31-8B1A1803AC11}"/>
    <hyperlink ref="H49" r:id="rId243" display="fdsup://factset/Doc Viewer Single?float_window=true&amp;positioning_strategy=center_on_screen&amp;_doc_docfn=U2FsdGVkX18lP152irnTViVxoOLS/X1aiw0y///WnKrXOGMwi51+Z4206w+x6HqPKtDtCvRwDZTzIUmMBRVk2D55s8i1vWHTJ6CCzhkXYIw=&amp;_app_id=central_doc_viewer&amp;center_on_screen=true&amp;width=950&amp;height=800&amp;_dd2=%26f%3Dsld%26c%3Dtrue%26os%3D46711%26oe%3D46716" xr:uid="{6B17115F-B28D-47AE-9CB1-810906448BF2}"/>
    <hyperlink ref="G49" r:id="rId244" display="fdsup://factset/Doc Viewer Single?float_window=true&amp;positioning_strategy=center_on_screen&amp;_doc_docfn=U2FsdGVkX189PXA2qFMovQ3Jrhat/cykvGaLYOGYtLLFuqbsCvg7Ff07FLYgNgbAw2mWg7L4DB6JOAqB664aNDxXR+rEPKDhLQJ2LO+PBZg=&amp;_app_id=central_doc_viewer&amp;center_on_screen=true&amp;width=950&amp;height=800&amp;_dd2=%26f%3Dsld%26c%3Dtrue%26os%3D45930%26oe%3D45935" xr:uid="{FA5881FF-E7D6-428C-A157-E291F78891CF}"/>
    <hyperlink ref="F49" r:id="rId245" display="fdsup://factset/Doc Viewer Single?float_window=true&amp;positioning_strategy=center_on_screen&amp;_doc_docfn=U2FsdGVkX1+mNoUqiekkQfkHXNyCMeiPigCAt5uw71tt2X39EYccFLzJLUsPwy6briwMPSibrGwLHVj2eEkK82aFh+w/v1NGdFnv984Oi8E=&amp;_app_id=central_doc_viewer&amp;center_on_screen=true&amp;width=950&amp;height=800&amp;_dd2=%26f%3Dsld%26c%3Dtrue%26os%3D45340%26oe%3D45345" xr:uid="{C3BFB4C5-3292-4523-AFDB-EF846D8BACA5}"/>
    <hyperlink ref="E49" r:id="rId246" display="fdsup://factset/Doc Viewer Single?float_window=true&amp;positioning_strategy=center_on_screen&amp;_doc_docfn=U2FsdGVkX1+Zwkd/jpA51TQ3jl+dUn0x9K7huJKU5dqxiWU1kCh6PdAM9ti6KThJvIcyieddvD3M4djMz6UdfWngFtgA4zN7pzh7qYJuOUw=&amp;_app_id=central_doc_viewer&amp;center_on_screen=true&amp;width=950&amp;height=800&amp;_dd2=%26f%3Dsld%26c%3Dtrue%26os%3D46325%26oe%3D46330" xr:uid="{8C7F4ED1-53B7-46C3-81A4-3AEE7F237EDF}"/>
    <hyperlink ref="D49" r:id="rId247" display="fdsup://factset/Doc Viewer Single?float_window=true&amp;positioning_strategy=center_on_screen&amp;_doc_docfn=U2FsdGVkX18UBLJfX7g1ddmEpLg6PliG6hwl1ymdUTIKkzeCxCVCXNB3Dq8oWn+fl34WqwpPZiB3XrkDcYFeKbnoWjpR8oBvSmYELssBWDs=&amp;_app_id=central_doc_viewer&amp;center_on_screen=true&amp;width=950&amp;height=800&amp;_dd2=%26f%3Dsld%26c%3Dtrue%26os%3D1015621%26oe%3D1015626" xr:uid="{1C1C0845-EE53-4936-85BC-AFC7E192CC1E}"/>
    <hyperlink ref="K50" r:id="rId248" display="fdsup://factset/Doc Viewer Single?float_window=true&amp;positioning_strategy=center_on_screen&amp;_doc_docfn=U2FsdGVkX19uMdwgdYkZpHj2pkpSv5vnvtJSp/P3xv8qBj3K90bzc4TBYJ0hmQC7oTX7qpbtN0QuhXTm0TMqVOOtnDxIDACRLJ3xSGaXt18=&amp;_app_id=central_doc_viewer&amp;center_on_screen=true&amp;width=950&amp;height=800&amp;_dd2=%26f%3Dsld%26c%3Dtrue%26os%3D75217%26oe%3D75222" xr:uid="{6061D6BF-8DA9-4301-839E-EE9A82C4C120}"/>
    <hyperlink ref="J50" r:id="rId249" display="fdsup://factset/Doc Viewer Single?float_window=true&amp;positioning_strategy=center_on_screen&amp;_doc_docfn=U2FsdGVkX19OlSAjD05g5JWYz+Hy7SX36WqOjvokuTYlucY4g5KJyZlvvtRAl7+zOK0ht5V1wtpZj1LpFA62/iQyS9n695BqFOkwog/McQo=&amp;_app_id=central_doc_viewer&amp;center_on_screen=true&amp;width=950&amp;height=800&amp;_dd2=%26f%3Dsld%26c%3Dtrue%26os%3D79617%26oe%3D79620" xr:uid="{6190BFD0-7E30-4BD7-8473-66905C1C9289}"/>
    <hyperlink ref="I50" r:id="rId250" display="fdsup://factset/Doc Viewer Single?float_window=true&amp;positioning_strategy=center_on_screen&amp;_doc_docfn=U2FsdGVkX1/Hc2nGS8xs/UwYz17sTxIkqSVZP2IBfT0oX0cK+fA1tv89kp1BCzzM2aY/dgpAJYJFi746bfcIST5B07s4XdzDaL+YYrIhjw0=&amp;_app_id=central_doc_viewer&amp;center_on_screen=true&amp;width=950&amp;height=800&amp;_dd2=%26f%3Dsld%26c%3Dtrue%26os%3D66038%26oe%3D66040" xr:uid="{63460A21-FD3C-4413-A2ED-2104414186BC}"/>
    <hyperlink ref="H50" r:id="rId251" display="fdsup://factset/Doc Viewer Single?float_window=true&amp;positioning_strategy=center_on_screen&amp;_doc_docfn=U2FsdGVkX19yWYjOcaUzZoNIrXF7phRmSnYn2XbXWk2QreSOj88+IO2kP/lVOV/Wm4/hHb0tQ4Yb88A9ALjErjY2nV5Mlo16Gw7TPNfOfgk=&amp;_app_id=central_doc_viewer&amp;center_on_screen=true&amp;width=950&amp;height=800&amp;_dd2=%26f%3Dsld%26c%3Dtrue%26os%3D48440%26oe%3D48445" xr:uid="{0910D7D6-5445-4240-A167-441E0E44DF5C}"/>
    <hyperlink ref="G50" r:id="rId252" display="fdsup://factset/Doc Viewer Single?float_window=true&amp;positioning_strategy=center_on_screen&amp;_doc_docfn=U2FsdGVkX18fWlEO4/Tc2gHfOPaco+lXJDr/6OyqHL1ZYQLzgzsF5x3gC9+n/VvU6AJ39iGl6WjzmtBY7277/v2TxjvOs2VoblM653/4gxs=&amp;_app_id=central_doc_viewer&amp;center_on_screen=true&amp;width=950&amp;height=800&amp;_dd2=%26f%3Dsld%26c%3Dtrue%26os%3D47641%26oe%3D47644" xr:uid="{04D6F62A-0AD4-48B7-BABC-BFF064CA1B88}"/>
    <hyperlink ref="F50" r:id="rId253" display="fdsup://factset/Doc Viewer Single?float_window=true&amp;positioning_strategy=center_on_screen&amp;_doc_docfn=U2FsdGVkX1/vIXWcUcsrzb6djjGWJ893AGsQg79QYsCigj/br08uXPZqh1wIz5ZWH4SQ3BljUOR5UzlTCdOn3Ajai8vJhNbPb5iweK10ca4=&amp;_app_id=central_doc_viewer&amp;center_on_screen=true&amp;width=950&amp;height=800&amp;_dd2=%26f%3Dsld%26c%3Dtrue%26os%3D47057%26oe%3D47062" xr:uid="{57315CCD-8848-46FB-ADBF-DE90C5A0E400}"/>
    <hyperlink ref="E50" r:id="rId254" display="fdsup://factset/Doc Viewer Single?float_window=true&amp;positioning_strategy=center_on_screen&amp;_doc_docfn=U2FsdGVkX1/1+1OrSmnKyYuAzjWZnLjXvihC0vrrmCwpVb/3tnF2bIXIPPmqGb8U3RnEERC8q6rMMGBEDw8gS6j+JObyBr31WJmMcznl2DM=&amp;_app_id=central_doc_viewer&amp;center_on_screen=true&amp;width=950&amp;height=800&amp;_dd2=%26f%3Dsld%26c%3Dtrue%26os%3D48035%26oe%3D48040" xr:uid="{93147A68-2527-4E76-B9C9-BD8F3F8106FF}"/>
    <hyperlink ref="D50" r:id="rId255" display="fdsup://factset/Doc Viewer Single?float_window=true&amp;positioning_strategy=center_on_screen&amp;_doc_docfn=U2FsdGVkX19JN382C2fqIeQaCleybAoKjDAda+yBk23wnhioioGPmY+yXMjGPmN7WG3LnyXV3/u6xHw/Dx5mQnWFK9yfMrQy9BNtQDlKqb0=&amp;_app_id=central_doc_viewer&amp;center_on_screen=true&amp;width=950&amp;height=800&amp;_dd2=%26f%3Dsld%26c%3Dtrue%26os%3D1019933%26oe%3D1019938" xr:uid="{C2842168-BD8D-43F7-B609-17E1689DB2C1}"/>
    <hyperlink ref="C50" r:id="rId256" display="fdsup://factset/Doc Viewer Single?float_window=true&amp;positioning_strategy=center_on_screen&amp;_doc_docfn=U2FsdGVkX1+T+TAQA13HkcMEWsEmKIhxB5VbeTyibN0qK3YmgoGKlNImQ89erT9DDVmMi2D8AEiiCagZozICleplIei39gxNTaYEKm6O4t4=&amp;_app_id=central_doc_viewer&amp;center_on_screen=true&amp;width=950&amp;height=800&amp;_dd2=%26f%3Dsld%26c%3Dtrue%26os%3D959473%26oe%3D959477" xr:uid="{AEF8F8BC-5432-4DED-85A1-F1A8949E5548}"/>
    <hyperlink ref="B50" r:id="rId257" display="fdsup://factset/Doc Viewer Single?float_window=true&amp;positioning_strategy=center_on_screen&amp;_doc_docfn=U2FsdGVkX1/DfwRd9PupDkrb3ZKWnZnepYaU8ETc8YXU9ryNgb1hxyDNXzNv/IOrnQi2tllZY4RPRjz5OjOR4zZa09Q/zCblo8dI0fZBIS8=&amp;_app_id=central_doc_viewer&amp;center_on_screen=true&amp;width=950&amp;height=800&amp;_dd2=%26f%3Dsld%26c%3Dtrue%26os%3D601795%26oe%3D601799" xr:uid="{BD1FBE93-03F5-4F5B-9800-BFEEE8847BB4}"/>
    <hyperlink ref="K51" r:id="rId258" display="fdsup://factset/Doc Viewer Single?float_window=true&amp;positioning_strategy=center_on_screen&amp;_doc_docfn=U2FsdGVkX1/UEA+hjhFaDsFxxsM9l0Sl45rYD0CXXtUB1kOD12XsRGBb/vddAuzLBrWY3eBna1WILq5/tH7EeTJjfEPsYPtH5jQSJpnwqgw=&amp;_app_id=central_doc_viewer&amp;center_on_screen=true&amp;width=950&amp;height=800&amp;_dd2=%26f%3Dsld%26c%3Dtrue%26os%3D76100%26oe%3D76107" xr:uid="{6BF93409-B2B0-444F-9A33-3AF040C51164}"/>
    <hyperlink ref="J51" r:id="rId259" display="fdsup://factset/Doc Viewer Single?float_window=true&amp;positioning_strategy=center_on_screen&amp;_doc_docfn=U2FsdGVkX1+4fBknP3UdVDNGT8gnfFZo3/iywypMP0W++e1j1UtYb0oVY9QX7avCKbu67fWE/d0YXi6WxDwvdcNMkm7RXqVO2QshUrkDTXw=&amp;_app_id=central_doc_viewer&amp;center_on_screen=true&amp;width=950&amp;height=800&amp;_dd2=%26f%3Dsld%26c%3Dtrue%26os%3D80500%26oe%3D80505" xr:uid="{360E4F31-7465-4D69-9A89-D2E85D9502E1}"/>
    <hyperlink ref="I51" r:id="rId260" display="fdsup://factset/Doc Viewer Single?float_window=true&amp;positioning_strategy=center_on_screen&amp;_doc_docfn=U2FsdGVkX1+5W5L4nzB98c6VB45/7xePN3q4vRh+Pgh8JSGtqZR2loHm9H6K5JJCb71VlFpt/oF/DM6/9xu/CA+VsLwRW6mzwayF4xd4y74=&amp;_app_id=central_doc_viewer&amp;center_on_screen=true&amp;width=950&amp;height=800&amp;_dd2=%26f%3Dsld%26c%3Dtrue%26os%3D66922%26oe%3D66927" xr:uid="{359FE0FE-372F-4B1E-A9F6-7358B4A36528}"/>
    <hyperlink ref="H51" r:id="rId261" display="fdsup://factset/Doc Viewer Single?float_window=true&amp;positioning_strategy=center_on_screen&amp;_doc_docfn=U2FsdGVkX1/x6ueghjABKhRnprVL8eVqzc0KVM8R5xeCPdF/AVWGnrsPD8LPEb9c2+WnJdZ4N04uHZgvMSzzX5ZS2Fu8jHKF8qIM4inYdPw=&amp;_app_id=central_doc_viewer&amp;center_on_screen=true&amp;width=950&amp;height=800&amp;_dd2=%26f%3Dsld%26c%3Dtrue%26os%3D49384%26oe%3D49390" xr:uid="{C4CDD2B7-0332-4B9D-9F4E-012C3A85154E}"/>
    <hyperlink ref="G51" r:id="rId262" display="fdsup://factset/Doc Viewer Single?float_window=true&amp;positioning_strategy=center_on_screen&amp;_doc_docfn=U2FsdGVkX1/VOQ1+RbMJTdm+5+4gzJJKEsyYtwcyM9QnoFylwiN+h/RnfNmKMHXB3Ly2trnD3D3KXlgheKLQ8GQW4ErAMG9pwAriR1K0440=&amp;_app_id=central_doc_viewer&amp;center_on_screen=true&amp;width=950&amp;height=800&amp;_dd2=%26f%3Dsld%26c%3Dtrue%26os%3D48500%26oe%3D48505" xr:uid="{403635E6-3F0A-44D0-85F9-9BA1D64F8EB8}"/>
    <hyperlink ref="F51" r:id="rId263" display="fdsup://factset/Doc Viewer Single?float_window=true&amp;positioning_strategy=center_on_screen&amp;_doc_docfn=U2FsdGVkX1+3SCSTFdrnwMzjMMXAfLUgilkbVfNe9BOgKfJbn93ZtAayiou1GIVHO3lS46i0CCV1imGEjkl6g9Cr5pX3H8gtGMOwV3BUjac=&amp;_app_id=central_doc_viewer&amp;center_on_screen=true&amp;width=950&amp;height=800&amp;_dd2=%26f%3Dsld%26c%3Dtrue%26os%3D47918%26oe%3D47923" xr:uid="{F5AB666B-C513-4A3A-9FF9-6ACEBAC5B98E}"/>
    <hyperlink ref="E51" r:id="rId264" display="fdsup://factset/Doc Viewer Single?float_window=true&amp;positioning_strategy=center_on_screen&amp;_doc_docfn=U2FsdGVkX19rnS0TAvzutW9GNsvlwejh/VQIY0+B+4WfjWPPQMBpphEXcdH4RiiDGfS7hxCDlXyqHwlVqIxEzBALfpjpPLK7QlWO6SyvvoQ=&amp;_app_id=central_doc_viewer&amp;center_on_screen=true&amp;width=950&amp;height=800&amp;_dd2=%26f%3Dsld%26c%3Dtrue%26os%3D48894%26oe%3D48899" xr:uid="{9C7ED14E-E372-4D34-9050-F59C9193065F}"/>
    <hyperlink ref="D51" r:id="rId265" display="fdsup://factset/Doc Viewer Single?float_window=true&amp;positioning_strategy=center_on_screen&amp;_doc_docfn=U2FsdGVkX1/YLiWGyo+jsYS4DSKhbVkY211A/B6uSXkLg0/1VZZ1az0jVltSmIlonGr4o5ev5U1s1TvcFzsp4FuHjnkZSvRhsAfDiFUMi3g=&amp;_app_id=central_doc_viewer&amp;center_on_screen=true&amp;width=950&amp;height=800&amp;_dd2=%26f%3Dsld%26c%3Dtrue%26os%3D1022140%26oe%3D1022145" xr:uid="{1967DE1C-6E13-4E11-A17C-B3CA7776175E}"/>
    <hyperlink ref="C51" r:id="rId266" display="fdsup://factset/Doc Viewer Single?float_window=true&amp;positioning_strategy=center_on_screen&amp;_doc_docfn=U2FsdGVkX1+lhccHxNJioMOdH+fCHP6Cg8WDT1GwFyjojMQ35kYNEEoz4+9w/z4X7YCwpOijAQUtUC3BySq5LQJyG7cQFredXHA5/vJ/H1M=&amp;_app_id=central_doc_viewer&amp;center_on_screen=true&amp;width=950&amp;height=800&amp;_dd2=%26f%3Dsld%26c%3Dtrue%26os%3D961629%26oe%3D961632" xr:uid="{97BE413D-70E7-45A7-AC10-CACD32BE9889}"/>
    <hyperlink ref="B51" r:id="rId267" display="fdsup://factset/Doc Viewer Single?float_window=true&amp;positioning_strategy=center_on_screen&amp;_doc_docfn=U2FsdGVkX18cBZi9SfVrnzxDwA4jscnSwm0H0EcLSJa/+SmoD6QT7Gkt++eaODbBfUViUUEUrSGvH9DfJBNDnboI2WeCR8pebyf1qErNpFg=&amp;_app_id=central_doc_viewer&amp;center_on_screen=true&amp;width=950&amp;height=800&amp;_dd2=%26f%3Dsld%26c%3Dtrue%26os%3D603752%26oe%3D603757" xr:uid="{7097073A-4487-41E2-8551-59D847388EF3}"/>
    <hyperlink ref="K52" r:id="rId268" display="fdsup://factset/Doc Viewer Single?float_window=true&amp;positioning_strategy=center_on_screen&amp;_doc_docfn=U2FsdGVkX1+24f3bjYfXZavpIR1EPcsngOiNBPm/64Sr5lldfJz/iBxSxHxTsUk00N9J/U7Zr8agfheYTxeq55MqfnHiQtm300b/OZKN/7Q=&amp;_app_id=central_doc_viewer&amp;center_on_screen=true&amp;width=950&amp;height=800&amp;_dd2=%26f%3Dsld%26c%3Dtrue%26os%3D693686%26oe%3D693692" xr:uid="{9BF59C76-B82C-463E-B14A-1BE0BC71B6CB}"/>
    <hyperlink ref="J52" r:id="rId269" display="fdsup://factset/Doc Viewer Single?float_window=true&amp;positioning_strategy=center_on_screen&amp;_doc_docfn=U2FsdGVkX1/IRxq68BgwQcVE7EAXp3JNSm5F9WMfQ6QLkZfleYj5fjsHdXi0354y9m0sEiQ1knSPZ+kzzgnCaVTJwSwemwCygrDkbhAJtP8=&amp;_app_id=central_doc_viewer&amp;center_on_screen=true&amp;width=950&amp;height=800&amp;_dd2=%26f%3Dsld%26c%3Dtrue%26os%3D730618%26oe%3D730624" xr:uid="{F5A7636E-3D54-4FCF-9CB5-61AC5A32FA0B}"/>
    <hyperlink ref="I52" r:id="rId270" display="fdsup://factset/Doc Viewer Single?float_window=true&amp;positioning_strategy=center_on_screen&amp;_doc_docfn=U2FsdGVkX18szIGJyKxarIDsNeESvF3UGGkw8HS3yiU9DsQ67jClnwzJG306oW48MbFC0tzvEDsXlHmwnzToTHbFcH5yz4FQJsi3FP7OtCo=&amp;_app_id=central_doc_viewer&amp;center_on_screen=true&amp;width=950&amp;height=800&amp;_dd2=%26f%3Dsld%26c%3Dtrue%26os%3D918792%26oe%3D918798" xr:uid="{E62C34F5-4DFE-41DA-A6DA-813D38E02C27}"/>
    <hyperlink ref="H52" r:id="rId271" display="fdsup://factset/Doc Viewer Single?float_window=true&amp;positioning_strategy=center_on_screen&amp;_doc_docfn=U2FsdGVkX18wdiUBX1uTOSjepNoElPhm6A0M3Y0dBeAIxeVresd8Skq34ex2TtdItgcfPd2RgNpmIlcG2YUf6+CteGzNpVIqXAqbUUoRlGE=&amp;_app_id=central_doc_viewer&amp;center_on_screen=true&amp;width=950&amp;height=800&amp;_dd2=%26f%3Dsld%26c%3Dtrue%26os%3D26597%26oe%3D26603" xr:uid="{70E13E0D-807A-4F9E-9306-D89C8DB32903}"/>
    <hyperlink ref="G52" r:id="rId272" display="fdsup://factset/Doc Viewer Single?float_window=true&amp;positioning_strategy=center_on_screen&amp;_doc_docfn=U2FsdGVkX1+FfijV0P6NsK9z+RL0OR6j7CFQk+waULuXk6zYcZDOX4mklx+AR6D/Nhh1eZgbDtkEram57fPAlkAbMdIC2u1J2ueSM057iaM=&amp;_app_id=central_doc_viewer&amp;center_on_screen=true&amp;width=950&amp;height=800&amp;_dd2=%26f%3Dsld%26c%3Dtrue%26os%3D25768%26oe%3D25774" xr:uid="{81B1C76B-6653-4CB5-AEB3-D13AE14CD8B0}"/>
    <hyperlink ref="F52" r:id="rId273" display="fdsup://factset/Doc Viewer Single?float_window=true&amp;positioning_strategy=center_on_screen&amp;_doc_docfn=U2FsdGVkX19O4eBnItGYF4lIa8Qc4IpsdIJbJgd8zYVaYZhPVWWjIZN8d6oz9Mi03Gxtk44vTYjv1cR3KBHrOeueHMOPtHGcUrxrrYj4/C8=&amp;_app_id=central_doc_viewer&amp;center_on_screen=true&amp;width=950&amp;height=800&amp;_dd2=%26f%3Dsld%26c%3Dtrue%26os%3D23461%26oe%3D23467" xr:uid="{838241F4-0973-41B5-9EE6-E1067B3907FC}"/>
    <hyperlink ref="E52" r:id="rId274" display="fdsup://factset/Doc Viewer Single?float_window=true&amp;positioning_strategy=center_on_screen&amp;_doc_docfn=U2FsdGVkX1+7fIwFp5enPOgKkCV2ZRn6bqGgDaMy3csxwzRNL97/9U6wU17K/B89bIK+ofrKyxoRJSynFjJCp6t4k41NrpKV+b2nMw6eP0I=&amp;_app_id=central_doc_viewer&amp;center_on_screen=true&amp;width=950&amp;height=800&amp;_dd2=%26f%3Dsld%26c%3Dtrue%26os%3D23608%26oe%3D23614" xr:uid="{6B7683CF-2E3D-44E4-9A34-D90AD62A7700}"/>
    <hyperlink ref="D52" r:id="rId275" display="fdsup://factset/Doc Viewer Single?float_window=true&amp;positioning_strategy=center_on_screen&amp;_doc_docfn=U2FsdGVkX19la6WUmoOosdq5tuAJo/0z/FI3jomTxm1R6K5LZVJh6pvCiTZRpF1bCjmk91pb8iHLBOrT/YyAS9cwOM96vMqKVYzNZOOVgqc=&amp;_app_id=central_doc_viewer&amp;center_on_screen=true&amp;width=950&amp;height=800&amp;_dd2=%26f%3Dsld%26c%3Dtrue%26os%3D955050%26oe%3D955055" xr:uid="{C92B726D-0AF5-4F01-9E9D-65A755DD5DB1}"/>
    <hyperlink ref="C52" r:id="rId276" display="fdsup://factset/Doc Viewer Single?float_window=true&amp;positioning_strategy=center_on_screen&amp;_doc_docfn=U2FsdGVkX18F/+p0+c+oTPMlx5iqN8/t+Znj5BOvCY2E0sahYbkSD4xcnF6y0FCTMYnZ+HMPjdflTLSRMpdLBnvKq3uKcLNA34+1Y7MpNA0=&amp;_app_id=central_doc_viewer&amp;center_on_screen=true&amp;width=950&amp;height=800&amp;_dd2=%26f%3Dsld%26c%3Dtrue%26os%3D898652%26oe%3D898657" xr:uid="{308C4667-E8D0-44CF-8D40-D45197559B1D}"/>
    <hyperlink ref="B52" r:id="rId277" display="fdsup://factset/Doc Viewer Single?float_window=true&amp;positioning_strategy=center_on_screen&amp;_doc_docfn=U2FsdGVkX18e62Nx+4rIYlgSfjEihi11gbiIfPWTNC7KfYrX3r621erLccFLHjFVcx63tp7qrj/p7En19L1coqQQSHhXaipaQmb14vr+BwA=&amp;_app_id=central_doc_viewer&amp;center_on_screen=true&amp;width=950&amp;height=800&amp;_dd2=%26f%3Dsld%26c%3Dtrue%26os%3D563918%26oe%3D563923" xr:uid="{A4540791-6509-4455-AB60-3B6550405E0A}"/>
    <hyperlink ref="K53" r:id="rId278" display="fdsup://factset/Doc Viewer Single?float_window=true&amp;positioning_strategy=center_on_screen&amp;_doc_docfn=U2FsdGVkX18fXlhGwlVx5xTXbYsrwOgBcV3ylm/895I8jwgcjkWMqUoQnn0qH06GCNtESdv8dkC0AasvGzXR0EgwGYUTaMxoum8HFjWPB7s=&amp;_app_id=central_doc_viewer&amp;center_on_screen=true&amp;width=950&amp;height=800&amp;_dd2=%26f%3Dsld%26c%3Dtrue%26os%3D77051%26oe%3D77057" xr:uid="{ECFEFF4F-032B-453F-B534-9A4F87EDC60A}"/>
    <hyperlink ref="J53" r:id="rId279" display="fdsup://factset/Doc Viewer Single?float_window=true&amp;positioning_strategy=center_on_screen&amp;_doc_docfn=U2FsdGVkX1+dJZHspVzJGJFzIenTjbTqCW/fHIiCCssPzyARCI5rhdPfY1ehaXgiA3Zl8mJkNh3KzneBw1OCXxkdqjOhd7UV3mS2CL5FXgk=&amp;_app_id=central_doc_viewer&amp;center_on_screen=true&amp;width=950&amp;height=800&amp;_dd2=%26f%3Dsld%26c%3Dtrue%26os%3D81451%26oe%3D81457" xr:uid="{780FD0D4-9657-434A-8EA6-18ACDD8C5EDD}"/>
    <hyperlink ref="I53" r:id="rId280" display="fdsup://factset/Doc Viewer Single?float_window=true&amp;positioning_strategy=center_on_screen&amp;_doc_docfn=U2FsdGVkX1++OECGVqqMcLYvdh96UBWCoussAMmLWaI1K8PF3fOyH6hDPhLAbusoe1qlQmyLP32/w8qNCdhE+JfOo8tngsQ9HB9G+VgEVY0=&amp;_app_id=central_doc_viewer&amp;center_on_screen=true&amp;width=950&amp;height=800&amp;_dd2=%26f%3Dsld%26c%3Dtrue%26os%3D67871%26oe%3D67877" xr:uid="{BF751F41-6810-41DB-AFB0-0B59E55F36B6}"/>
    <hyperlink ref="H53" r:id="rId281" display="fdsup://factset/Doc Viewer Single?float_window=true&amp;positioning_strategy=center_on_screen&amp;_doc_docfn=U2FsdGVkX182ur5I87G1Oe6iy1/18n29wf9XbTb8UpftLGFEfOuVLxmefm8hjGrLxWmYUu9y+RCAx9v7mkng2tkdGw3nW5LIKaxN1lt7iW8=&amp;_app_id=central_doc_viewer&amp;center_on_screen=true&amp;width=950&amp;height=800&amp;_dd2=%26f%3Dsld%26c%3Dtrue%26os%3D50372%26oe%3D50378" xr:uid="{48F80237-D562-4863-B2C2-994749F43D8D}"/>
    <hyperlink ref="G53" r:id="rId282" display="fdsup://factset/Doc Viewer Single?float_window=true&amp;positioning_strategy=center_on_screen&amp;_doc_docfn=U2FsdGVkX19SnH/j2ILmW7nbIQiVvObBy3o1l6qWRT6DX5yVaClnLyTDH50UzdG2le1LpJYpzJXwqIAL+S/ndPVuoDI/WUlCbfBnXS9J/4I=&amp;_app_id=central_doc_viewer&amp;center_on_screen=true&amp;width=950&amp;height=800&amp;_dd2=%26f%3Dsld%26c%3Dtrue%26os%3D49313%26oe%3D49319" xr:uid="{092EF84F-5584-4688-AFCB-692B7E30E414}"/>
    <hyperlink ref="F53" r:id="rId283" display="fdsup://factset/Doc Viewer Single?float_window=true&amp;positioning_strategy=center_on_screen&amp;_doc_docfn=U2FsdGVkX188YUvqTnZi44gNs1VGTGgHRMtpktpqozZX1J5qzoWn1EjPAfSDQfxYZ/6udLglamtsAvYXA+pWUyJdSCYXntYM9L7h+YnbrFk=&amp;_app_id=central_doc_viewer&amp;center_on_screen=true&amp;width=950&amp;height=800&amp;_dd2=%26f%3Dsld%26c%3Dtrue%26os%3D48731%26oe%3D48737" xr:uid="{8C233673-10BB-4AD8-A886-0864233EFF37}"/>
    <hyperlink ref="E53" r:id="rId284" display="fdsup://factset/Doc Viewer Single?float_window=true&amp;positioning_strategy=center_on_screen&amp;_doc_docfn=U2FsdGVkX1/hfqgwRu5N+y1MBrNGgUIsbRuFRksXtPjo4H3p/LJAZCTJZFpV5ekhUKRPEOnr0AEAjsP47L/ZgdaQ8FyLbx6QnGI6/R5Igq4=&amp;_app_id=central_doc_viewer&amp;center_on_screen=true&amp;width=950&amp;height=800&amp;_dd2=%26f%3Dsld%26c%3Dtrue%26os%3D49704%26oe%3D49710" xr:uid="{D5C01DF8-055B-4E39-B4B3-D2E70F823E9B}"/>
    <hyperlink ref="D53" r:id="rId285" display="fdsup://factset/Doc Viewer Single?float_window=true&amp;positioning_strategy=center_on_screen&amp;_doc_docfn=U2FsdGVkX19eXbVuNsz6RJzkX1DotclehCABAJDuEHL7E7A6bOwyZ8gJ78mqSBFkG6gWUIwKTgDHPNP0KJEI3CXe0IMsizjsRByPL3+Rofs=&amp;_app_id=central_doc_viewer&amp;center_on_screen=true&amp;width=950&amp;height=800&amp;_dd2=%26f%3Dsld%26c%3Dtrue%26os%3D1024581%26oe%3D1024587" xr:uid="{4747B3F1-8887-4C1F-AB03-F0F291C7C42F}"/>
    <hyperlink ref="C53" r:id="rId286" display="fdsup://factset/Doc Viewer Single?float_window=true&amp;positioning_strategy=center_on_screen&amp;_doc_docfn=U2FsdGVkX1+t07EQdhFv++3k4hBAsDv3RQJwSYEHTugg/H+LiTABY4U97i5v54glB6vfLzuq2vBKF4SO2NRNojqYzoT3DyQoKLCZzINFtyM=&amp;_app_id=central_doc_viewer&amp;center_on_screen=true&amp;width=950&amp;height=800&amp;_dd2=%26f%3Dsld%26c%3Dtrue%26os%3D964070%26oe%3D964075" xr:uid="{AFD2D12A-7AB2-48EF-93C1-43FC2ABC527D}"/>
    <hyperlink ref="B53" r:id="rId287" display="fdsup://factset/Doc Viewer Single?float_window=true&amp;positioning_strategy=center_on_screen&amp;_doc_docfn=U2FsdGVkX18/RlTX5R9w7J0fDjOOZytTxu8Wo8K0mVjxVJQ7ljRw/Ei1ubhFgf+/ppjuThTz7vtE0gcVT0Z208KNvUzPqkXHHUWRU13gSOc=&amp;_app_id=central_doc_viewer&amp;center_on_screen=true&amp;width=950&amp;height=800&amp;_dd2=%26f%3Dsld%26c%3Dtrue%26os%3D605686%26oe%3D605691" xr:uid="{21EA4884-63F9-4DFE-9821-287F628B6580}"/>
    <hyperlink ref="K55" r:id="rId288" display="fdsup://factset/Doc Viewer Single?float_window=true&amp;positioning_strategy=center_on_screen&amp;_doc_docfn=U2FsdGVkX1/0cbIRN4xkdPBeMGTUI5IgnKITOhgsZxPbNkulUNkLL+skdk8Vo2m06lVVA+K9pHv6zR4FbQ8LqgmtIQh42mbKR7a8AcW12qs=&amp;_app_id=central_doc_viewer&amp;center_on_screen=true&amp;width=950&amp;height=800&amp;_dd2=%26f%3Dsld%26c%3Dtrue%26os%3D1677337%26oe%3D1677342" xr:uid="{5D65F77B-6CED-4AC5-BBA1-BD38B75066A7}"/>
    <hyperlink ref="J55" r:id="rId289" display="fdsup://factset/Doc Viewer Single?float_window=true&amp;positioning_strategy=center_on_screen&amp;_doc_docfn=U2FsdGVkX193xpvQCpRMEP2L2eAjqIKjJKvLWoSAsFEEq8GFkWEdAYxSl9uRcrHM7p8bJ8OiOe+GQoqiMi7QXCE6DxZBv3duIFcnBdB/SI8=&amp;_app_id=central_doc_viewer&amp;center_on_screen=true&amp;width=950&amp;height=800&amp;_dd2=%26f%3Dsld%26c%3Dtrue%26os%3D1866141%26oe%3D1866144" xr:uid="{96789DFB-014D-441C-A540-AD7E5C66B5F5}"/>
    <hyperlink ref="I55" r:id="rId290" display="fdsup://factset/Doc Viewer Single?float_window=true&amp;positioning_strategy=center_on_screen&amp;_doc_docfn=U2FsdGVkX19tV2Eaua1Q/VqALbEpbvMtNx9DF2eoHH4w0ATfQHqibmfc992ML0I8RIGvixKp/At9pvYTAB4IngjEgThYzfSboL5unon6vgo=&amp;_app_id=central_doc_viewer&amp;center_on_screen=true&amp;width=950&amp;height=800&amp;_dd2=%26f%3Dsld%26c%3Dtrue%26os%3D68996%26oe%3D68999" xr:uid="{070375E5-47D5-4C19-B288-EB5F08127D50}"/>
    <hyperlink ref="H55" r:id="rId291" display="fdsup://factset/Doc Viewer Single?float_window=true&amp;positioning_strategy=center_on_screen&amp;_doc_docfn=U2FsdGVkX194DehqnW1TdI+oArfZ5roHWduWNMNUqyY9LI007kh5Bg3xELNaycVFcYD3CVGP9MZ9eUTc5kKLhjaoSSkfDm6/ekpKQrTvx/Q=&amp;_app_id=central_doc_viewer&amp;center_on_screen=true&amp;width=950&amp;height=800&amp;_dd2=%26f%3Dsld%26c%3Dtrue%26os%3D51562%26oe%3D51565" xr:uid="{C1A6235B-3E60-4C37-85A9-5AF7144D86DA}"/>
    <hyperlink ref="G55" r:id="rId292" display="fdsup://factset/Doc Viewer Single?float_window=true&amp;positioning_strategy=center_on_screen&amp;_doc_docfn=U2FsdGVkX19/pGx0At2v2xDfYe1YTvm4sZ37xY1HWfE8oerSKaVe1yyE7e/rqXRSIhF96frkMpfFHbi+Gq5Ufr/hw5DgG7eN3vph4mgo69Y=&amp;_app_id=central_doc_viewer&amp;center_on_screen=true&amp;width=950&amp;height=800&amp;_dd2=%26f%3Dsld%26c%3Dtrue%26os%3D50455%26oe%3D50458" xr:uid="{8F41BE97-0F23-4656-A862-E56A46E062AF}"/>
    <hyperlink ref="F55" r:id="rId293" display="fdsup://factset/Doc Viewer Single?float_window=true&amp;positioning_strategy=center_on_screen&amp;_doc_docfn=U2FsdGVkX190DQJnkVXYV0HKGxxXUO7pZDwCtytxU760W7lHjo9FVtBXAvgN/Xn4NVQQVmL4p7A7ofs1N6AJx5YJIxNVgDzVBr4etBy/oM0=&amp;_app_id=central_doc_viewer&amp;center_on_screen=true&amp;width=950&amp;height=800&amp;_dd2=%26f%3Dsld%26c%3Dtrue%26os%3D49856%26oe%3D49859" xr:uid="{EC4840C4-EFC1-4E7E-9655-16915CB1FE97}"/>
    <hyperlink ref="E55" r:id="rId294" display="fdsup://factset/Doc Viewer Single?float_window=true&amp;positioning_strategy=center_on_screen&amp;_doc_docfn=U2FsdGVkX1+UL2yjN58VrP/whxEda5KpAimJMB6wvzTMBILJFR2wdgPgpvEP5SIH0XixArNyVAR3zZ1l7KOMT0r0GkVmP2k1xArOvlby7ko=&amp;_app_id=central_doc_viewer&amp;center_on_screen=true&amp;width=950&amp;height=800&amp;_dd2=%26f%3Dsld%26c%3Dtrue%26os%3D50827%26oe%3D50830" xr:uid="{1A469471-F1A2-433D-9069-4B012580F82E}"/>
    <hyperlink ref="D55" r:id="rId295" display="fdsup://factset/Doc Viewer Single?float_window=true&amp;positioning_strategy=center_on_screen&amp;_doc_docfn=U2FsdGVkX1+RVbJv4hDl/zddzjQDOCuPDdMAwrqYFdDssFEgP5hwBHvHPOFVP/c+Wkp7r0UYxM/PGs2IsAUGhsH3RomK7vQoIa3mNtp/o0w=&amp;_app_id=central_doc_viewer&amp;center_on_screen=true&amp;width=950&amp;height=800&amp;_dd2=%26f%3Dsld%26c%3Dtrue%26os%3D1028700%26oe%3D1028702" xr:uid="{8D8AA809-0266-42B0-8D95-BD547DA55054}"/>
    <hyperlink ref="C55" r:id="rId296" display="fdsup://factset/Doc Viewer Single?float_window=true&amp;positioning_strategy=center_on_screen&amp;_doc_docfn=U2FsdGVkX18IXAXqjO9e1fOZ2zUTl3jFG5w6mhSdbsXv6Iiz15r0DeSp25c6yB9cwaPJhOjGsY16wPR9UdX04rRu3ickyonN+s50ivQjrsQ=&amp;_app_id=central_doc_viewer&amp;center_on_screen=true&amp;width=950&amp;height=800&amp;_dd2=%26f%3Dsld%26c%3Dtrue%26os%3D968188%26oe%3D968190" xr:uid="{74735A04-02DE-4D98-9651-B18D7BD33C5F}"/>
    <hyperlink ref="B55" r:id="rId297" display="fdsup://factset/Doc Viewer Single?float_window=true&amp;positioning_strategy=center_on_screen&amp;_doc_docfn=U2FsdGVkX1+i2Lmpjocpu1oFIA/NkAqRVEW+amyL+k654NvaUmntSMCkslpqH2iA23XgdlMFz+4fgD4euUFDHKjQflE75AlLu1zKkYmWPeo=&amp;_app_id=central_doc_viewer&amp;center_on_screen=true&amp;width=950&amp;height=800&amp;_dd2=%26f%3Dsld%26c%3Dtrue%26os%3D608234%26oe%3D608236" xr:uid="{B08493FB-3EBD-47F3-9947-EB2740AE34A6}"/>
    <hyperlink ref="K56" r:id="rId298" display="fdsup://factset/Doc Viewer Single?float_window=true&amp;positioning_strategy=center_on_screen&amp;_doc_docfn=U2FsdGVkX18ardzay6mSkCCwM7nLMCXojcCNQ1NjW4u60kRgbazEgOJKiMSWTcirwqnco98jmzkGO+643rS4WDPWbQXl+OYKvmqa4dJH0rI=&amp;_app_id=central_doc_viewer&amp;center_on_screen=true&amp;width=950&amp;height=800&amp;_dd2=%26f%3Dsld%26c%3Dtrue%26os%3D1678055%26oe%3D1678060" xr:uid="{52CFE381-6D5E-4CF6-A503-7FF3A5C28B4E}"/>
    <hyperlink ref="J56" r:id="rId299" display="fdsup://factset/Doc Viewer Single?float_window=true&amp;positioning_strategy=center_on_screen&amp;_doc_docfn=U2FsdGVkX19AP6RPx4EFw1HuPejfFbn3QPvBrRXDu8y+pkbaFWaRAuTnh3t9px+LTI8a1WE3bgvOQz3NYj53aHEBPyzxImz7Zol6Am0k9Cc=&amp;_app_id=central_doc_viewer&amp;center_on_screen=true&amp;width=950&amp;height=800&amp;_dd2=%26f%3Dsld%26c%3Dtrue%26os%3D1866857%26oe%3D1866862" xr:uid="{BE2A56B1-5D8E-4208-809F-AF46F5F97E2C}"/>
    <hyperlink ref="I56" r:id="rId300" display="fdsup://factset/Doc Viewer Single?float_window=true&amp;positioning_strategy=center_on_screen&amp;_doc_docfn=U2FsdGVkX1/os5tROWtXjd0OT2lTDAXqF4321tZIR22BaJHXXfXNADODEbo5CNe4npzqi7DPzyT3QbDJpwbJx3rvmzBZKMQlCVSIHwYM4EA=&amp;_app_id=central_doc_viewer&amp;center_on_screen=true&amp;width=950&amp;height=800&amp;_dd2=%26f%3Dsld%26c%3Dtrue%26os%3D69708%26oe%3D69713" xr:uid="{FF851152-35CA-422A-98CA-72429CC63D6A}"/>
    <hyperlink ref="H57" r:id="rId301" display="fdsup://factset/Doc Viewer Single?float_window=true&amp;positioning_strategy=center_on_screen&amp;_doc_docfn=U2FsdGVkX19FGncdShs+zfQ7Vv1RDdDTSSVTLm+bXVHUwe/PHORMZCoBFzfPzOQbX7r/foQuGYXHxtGVIbuSJi/gm2kjwzKJ5vPKERezzFs=&amp;_app_id=central_doc_viewer&amp;center_on_screen=true&amp;width=950&amp;height=800&amp;_dd2=%26f%3Dsld%26c%3Dtrue%26os%3D52390%26oe%3D52393" xr:uid="{F037A832-59D2-49CC-B344-E7552033973C}"/>
    <hyperlink ref="G57" r:id="rId302" display="fdsup://factset/Doc Viewer Single?float_window=true&amp;positioning_strategy=center_on_screen&amp;_doc_docfn=U2FsdGVkX1+vdR+GtRlZ/fUSwSRKwiVACzKun9Kg0IZq7nCqKQBBQ/J56ryBb3+VsWQBu4xFROcGDedH5rHDMSrrctF/agYzzSfc1OCerlA=&amp;_app_id=central_doc_viewer&amp;center_on_screen=true&amp;width=950&amp;height=800&amp;_dd2=%26f%3Dsld%26c%3Dtrue%26os%3D51283%26oe%3D51286" xr:uid="{3B0BF770-B0F7-4677-8180-2FCC33158707}"/>
    <hyperlink ref="F57" r:id="rId303" display="fdsup://factset/Doc Viewer Single?float_window=true&amp;positioning_strategy=center_on_screen&amp;_doc_docfn=U2FsdGVkX19KnAnTE+TV8KxJWguDHd23/Qpwb96uGjQgyspIh+6D5J1JskGBM8QyMcsFBb4MzzNCaYdAsIhhibSYQBCxBo9zaLaV83bQtNc=&amp;_app_id=central_doc_viewer&amp;center_on_screen=true&amp;width=950&amp;height=800&amp;_dd2=%26f%3Dsld%26c%3Dtrue%26os%3D50655%26oe%3D50658" xr:uid="{D9D238A3-ECA5-4731-85FB-852C2DE852E2}"/>
    <hyperlink ref="E57" r:id="rId304" display="fdsup://factset/Doc Viewer Single?float_window=true&amp;positioning_strategy=center_on_screen&amp;_doc_docfn=U2FsdGVkX1/WvCan6oBhnddWAe0nukRAeOoqCLzuvX7OF+eDFKOtt5z9NYx7nurdRfvVy0k3lHMyZH9ZfuAD8IqUeXFt/T8GVb6UbQQxgwA=&amp;_app_id=central_doc_viewer&amp;center_on_screen=true&amp;width=950&amp;height=800&amp;_dd2=%26f%3Dsld%26c%3Dtrue%26os%3D51624%26oe%3D51627" xr:uid="{E02D9B0D-9CBF-43A8-83FC-F1C4369311CF}"/>
    <hyperlink ref="K58" r:id="rId305" display="fdsup://factset/Doc Viewer Single?float_window=true&amp;positioning_strategy=center_on_screen&amp;_doc_docfn=U2FsdGVkX1+AO7fk2qgnOrFfwenleU0vz2qAMD+8HEeDj8fXSgRNLdmLRRZfEUVR6ThsayAKgOV76RnNjytMJEA+Bu2aX5b2xwZmDWb3Rw4=&amp;_app_id=central_doc_viewer&amp;center_on_screen=true&amp;width=950&amp;height=800&amp;_dd2=%26f%3Dsld%26c%3Dtrue%26os%3D1678798%26oe%3D1678801" xr:uid="{6C3AE050-2F77-4823-BEA0-34C3F554C5C2}"/>
    <hyperlink ref="J58" r:id="rId306" display="fdsup://factset/Doc Viewer Single?float_window=true&amp;positioning_strategy=center_on_screen&amp;_doc_docfn=U2FsdGVkX19iHisj6T4JNmolkC/NXUCVXlLS0cpJkAQdWKTm3jgIwCdDXgMOlPMnhFCItVAxgrciC+UGSrdQcOahDE9j31SxrNqPZzxMJU4=&amp;_app_id=central_doc_viewer&amp;center_on_screen=true&amp;width=950&amp;height=800&amp;_dd2=%26f%3Dsld%26c%3Dtrue%26os%3D1867587%26oe%3D1867590" xr:uid="{9863A3A3-7025-4A6D-A774-D677044D5527}"/>
    <hyperlink ref="I59" r:id="rId307" display="fdsup://factset/Doc Viewer Single?float_window=true&amp;positioning_strategy=center_on_screen&amp;_doc_docfn=U2FsdGVkX1+iWgBX2Ghciz1bnMlBnMcfNDR7MqAIzJKc6EVF9DUyC6jfSHWpqRNZ9T9rqoT2hd3L6zPc9aSVlXucZRxqZ3i1W4BhyUrmSiM=&amp;_app_id=central_doc_viewer&amp;center_on_screen=true&amp;width=950&amp;height=800&amp;_dd2=%26f%3Dsld%26c%3Dtrue%26os%3D70342%26oe%3D70343" xr:uid="{7E20166B-E558-452C-821E-418D62002AC2}"/>
    <hyperlink ref="I60" r:id="rId308" display="fdsup://factset/Doc Viewer Single?float_window=true&amp;positioning_strategy=center_on_screen&amp;_doc_docfn=U2FsdGVkX1+osCV5bBlDNItsmUD3D+c1CWEjoim9n+smjvpbMCcALMXRuoxEoDBzgi7U/Xx4VGJpVj/7fhFSNlkyf3n/ITOzFiyWkuKF5/M=&amp;_app_id=central_doc_viewer&amp;center_on_screen=true&amp;width=950&amp;height=800&amp;_dd2=%26f%3Dsld%26c%3Dtrue%26os%3D71117%26oe%3D71120" xr:uid="{03DFBAFB-F87C-4FB5-942E-DD79936A441C}"/>
    <hyperlink ref="K61" r:id="rId309" display="fdsup://factset/Doc Viewer Single?float_window=true&amp;positioning_strategy=center_on_screen&amp;_doc_docfn=U2FsdGVkX18YtptH25WbKrnHJZH0pDBa84iIXsNOyb/WzLT6neb4c61/N3qcJJf72FOsMEpsJ57z9tWLReCJs0bcz47ZTn+hDg2MDeXJgmk=&amp;_app_id=central_doc_viewer&amp;center_on_screen=true&amp;width=950&amp;height=800&amp;_dd2=%26f%3Dsld%26c%3Dtrue%26os%3D1679569%26oe%3D1679572" xr:uid="{2552C76F-22E7-4721-BCB0-4A12A7CD1F5E}"/>
    <hyperlink ref="J61" r:id="rId310" display="fdsup://factset/Doc Viewer Single?float_window=true&amp;positioning_strategy=center_on_screen&amp;_doc_docfn=U2FsdGVkX19Lv5mxUzY3eSsRdZ4witJxhHZdqDs/mz+1OFZvrtANoHLWO4EE4wtQ2t8vK1tyumW3zYOK91d66/DrmMYRgbll/QIsr15DWOY=&amp;_app_id=central_doc_viewer&amp;center_on_screen=true&amp;width=950&amp;height=800&amp;_dd2=%26f%3Dsld%26c%3Dtrue%26os%3D1868358%26oe%3D1868361" xr:uid="{F7D6EA61-1FBB-4304-9D01-58105E250B01}"/>
    <hyperlink ref="I61" r:id="rId311" display="fdsup://factset/Doc Viewer Single?float_window=true&amp;positioning_strategy=center_on_screen&amp;_doc_docfn=U2FsdGVkX19hkHAxXDDrqXNqaSIWs1fgDAOCEudXMssRqz5vIKbHikWSe7SqHMYo+LLt4ePiTDCszQY9YubJSYzHyW8Qaaf0Z6Oxj6/PfJA=&amp;_app_id=central_doc_viewer&amp;center_on_screen=true&amp;width=950&amp;height=800&amp;_dd2=%26f%3Dsld%26c%3Dtrue%26os%3D71749%26oe%3D71751" xr:uid="{0C6B22CC-1141-4181-A007-C527FF555E2F}"/>
    <hyperlink ref="K62" r:id="rId312" display="fdsup://factset/Doc Viewer Single?float_window=true&amp;positioning_strategy=center_on_screen&amp;_doc_docfn=U2FsdGVkX19kSZduybMpcnw0wpABq8NyxntY+gvuBYC2Rzhi/qIYhpTM0OBoEbchZFPNCXyQbp5eWy5nEZk5EM3379bwpBWD4LT5Q5fekUI=&amp;_app_id=central_doc_viewer&amp;center_on_screen=true&amp;width=950&amp;height=800&amp;_dd2=%26f%3Dsld%26c%3Dtrue%26os%3D1680299%26oe%3D1680304" xr:uid="{A753F2D3-098C-47BD-858D-C5FAC8DD62EB}"/>
    <hyperlink ref="J62" r:id="rId313" display="fdsup://factset/Doc Viewer Single?float_window=true&amp;positioning_strategy=center_on_screen&amp;_doc_docfn=U2FsdGVkX19EwPCq8fnS4ecGAktTFWrTEb33B0SaF2IaqxZGl5oli3fIduvLvXEZg2XFHJOJQPQqUirA5XLMrL94i2tBHP2ppjK/T91HzHo=&amp;_app_id=central_doc_viewer&amp;center_on_screen=true&amp;width=950&amp;height=800&amp;_dd2=%26f%3Dsld%26c%3Dtrue%26os%3D1869088%26oe%3D1869093" xr:uid="{A8DAAD39-7266-4472-95C7-F094D08D056E}"/>
    <hyperlink ref="I62" r:id="rId314" display="fdsup://factset/Doc Viewer Single?float_window=true&amp;positioning_strategy=center_on_screen&amp;_doc_docfn=U2FsdGVkX1/UnzYc3OEIQzzoAOXN5PceUEC9QQ0usPdLJfYiVdgKPFiDSYhNNS6QQpa+vIdn2EMfRjiNciQwbw1/iAUnPjadSd8Xk0WBOkA=&amp;_app_id=central_doc_viewer&amp;center_on_screen=true&amp;width=950&amp;height=800&amp;_dd2=%26f%3Dsld%26c%3Dtrue%26os%3D72479%26oe%3D72482" xr:uid="{085A6980-8919-4BB1-9B12-E0DAD8EEC106}"/>
    <hyperlink ref="H62" r:id="rId315" display="fdsup://factset/Doc Viewer Single?float_window=true&amp;positioning_strategy=center_on_screen&amp;_doc_docfn=U2FsdGVkX19J2BosWROHAR/wx/MTq5bdt/CaOqzoVl2ajKsdPHpo7cxfBm3HIFJqgn4N/4RcalqugBS+QSFWalqWLBA6c2nUrQK+hwmr5ps=&amp;_app_id=central_doc_viewer&amp;center_on_screen=true&amp;width=950&amp;height=800&amp;_dd2=%26f%3Dsld%26c%3Dtrue%26os%3D53208%26oe%3D53213" xr:uid="{EC656B08-4025-4B28-860E-A793708CD437}"/>
    <hyperlink ref="G62" r:id="rId316" display="fdsup://factset/Doc Viewer Single?float_window=true&amp;positioning_strategy=center_on_screen&amp;_doc_docfn=U2FsdGVkX1+GTETLV8x1k5zdI04Gqq/5AeUuxEj+OhRpWqZxBo/3yn3RyFekhKtH1eGcPcY6iqdSRACroKx2m62r3MuN8E52YEm/KuKi4YA=&amp;_app_id=central_doc_viewer&amp;center_on_screen=true&amp;width=950&amp;height=800&amp;_dd2=%26f%3Dsld%26c%3Dtrue%26os%3D52100%26oe%3D52103" xr:uid="{A241A1B4-5DB9-4DC2-BA59-5E051C36A58B}"/>
    <hyperlink ref="F62" r:id="rId317" display="fdsup://factset/Doc Viewer Single?float_window=true&amp;positioning_strategy=center_on_screen&amp;_doc_docfn=U2FsdGVkX1/uHhu98EuNUpXoTyk7sW+OIsolRDW++wiPmHF04nWtqC/ZVeQHxY8nmcsx2x1a580o/xWX6sLx7PSak1sDpll1dp2wXXTlvjI=&amp;_app_id=central_doc_viewer&amp;center_on_screen=true&amp;width=950&amp;height=800&amp;_dd2=%26f%3Dsld%26c%3Dtrue%26os%3D51460%26oe%3D51463" xr:uid="{F2AD8299-134B-4775-A937-B7B7CA997F5A}"/>
    <hyperlink ref="E62" r:id="rId318" display="fdsup://factset/Doc Viewer Single?float_window=true&amp;positioning_strategy=center_on_screen&amp;_doc_docfn=U2FsdGVkX1+nvUd82Oz4Ij65nSDxIQif+FXPwQ1cm32Qvv7I46b7AoX3tzESYE/s4rf6i8YPFVRyLJM2gfY71LOHmGTcPi/votYGcQCHcow=&amp;_app_id=central_doc_viewer&amp;center_on_screen=true&amp;width=950&amp;height=800&amp;_dd2=%26f%3Dsld%26c%3Dtrue%26os%3D52428%26oe%3D52431" xr:uid="{5C89522F-7E71-4F2A-908A-11327F3642E6}"/>
    <hyperlink ref="D62" r:id="rId319" display="fdsup://factset/Doc Viewer Single?float_window=true&amp;positioning_strategy=center_on_screen&amp;_doc_docfn=U2FsdGVkX1++WDeX9gEovf47A7Vtfc0o24h8mU4usKmhiRaufUMkRRKA1CRyiubsmqEAbtdJtNheRJ1NltBAWGqCGJ64Sn68x/kC2It/tIw=&amp;_app_id=central_doc_viewer&amp;center_on_screen=true&amp;width=950&amp;height=800&amp;_dd2=%26f%3Dsld%26c%3Dtrue%26os%3D1030898%26oe%3D1030901" xr:uid="{C5C872DE-F70B-4B43-A858-6832CEFA3AA3}"/>
    <hyperlink ref="C62" r:id="rId320" display="fdsup://factset/Doc Viewer Single?float_window=true&amp;positioning_strategy=center_on_screen&amp;_doc_docfn=U2FsdGVkX1+i6LSZd6g09hjscxunNIkPfjQOlzCskbxj1mhZ/Z4lGqUddf2ggo7wnO/DGqHjes6BR8TXl9ckROuwrFout73HH/Cppt6Y7W4=&amp;_app_id=central_doc_viewer&amp;center_on_screen=true&amp;width=950&amp;height=800&amp;_dd2=%26f%3Dsld%26c%3Dtrue%26os%3D970386%26oe%3D970389" xr:uid="{115833B1-DD05-44C5-968C-6939E8AFA5D2}"/>
    <hyperlink ref="B62" r:id="rId321" display="fdsup://factset/Doc Viewer Single?float_window=true&amp;positioning_strategy=center_on_screen&amp;_doc_docfn=U2FsdGVkX18Ml1Zn5Z2jsliClE1MpwQiq7yZq+dRzwi80aZcMiI+ICS3YjqyB9ab1Vx7qk4uAuf+fRctMpbZoSTA1uDDpeoYOd4AnYqQ6Vg=&amp;_app_id=central_doc_viewer&amp;center_on_screen=true&amp;width=950&amp;height=800&amp;_dd2=%26f%3Dsld%26c%3Dtrue%26os%3D609493%26oe%3D609496" xr:uid="{CC8EDC2A-6C78-4FDD-9D91-B8AD8D176ED9}"/>
    <hyperlink ref="K63" r:id="rId322" display="fdsup://factset/Doc Viewer Single?float_window=true&amp;positioning_strategy=center_on_screen&amp;_doc_docfn=U2FsdGVkX1/Q6SrQ8yMdGMmDPo+utXi3wQ34PYBRQSwAhxpoRF/ubiM3o7mJ0xMUe8EaxrlqHdvak7q57syOZWYll4odIqNTs7T2FbSGweA=&amp;_app_id=central_doc_viewer&amp;center_on_screen=true&amp;width=950&amp;height=800&amp;_dd2=%26f%3Dsld%26c%3Dtrue%26os%3D1681052%26oe%3D1681058" xr:uid="{43986D49-F778-4B7C-BF87-39370B45C117}"/>
    <hyperlink ref="J63" r:id="rId323" display="fdsup://factset/Doc Viewer Single?float_window=true&amp;positioning_strategy=center_on_screen&amp;_doc_docfn=U2FsdGVkX1/JS8WgwpannqRycl+hbY1WIBydRlthth6gHSo4jUdVyDJBNOklb6LVJGOi7pc2C3Tn55BYrtihXtFFvEArjv7FM7oQUj0mUb0=&amp;_app_id=central_doc_viewer&amp;center_on_screen=true&amp;width=950&amp;height=800&amp;_dd2=%26f%3Dsld%26c%3Dtrue%26os%3D1869841%26oe%3D1869847" xr:uid="{DA37291F-AF21-456B-B65E-E8423D7F4F1C}"/>
    <hyperlink ref="I63" r:id="rId324" display="fdsup://factset/Doc Viewer Single?float_window=true&amp;positioning_strategy=center_on_screen&amp;_doc_docfn=U2FsdGVkX1+6Wi8ANGWa5IvtgUmvTJnvtOGdHjjYfTlAYHdDdqfcrd+sP3I2vWEgIY/UWxLkvON3dl/UM3aVcpFRFI5UWprRphoN8rWkh8c=&amp;_app_id=central_doc_viewer&amp;center_on_screen=true&amp;width=950&amp;height=800&amp;_dd2=%26f%3Dsld%26c%3Dtrue%26os%3D73233%26oe%3D73238" xr:uid="{44DDEAB1-FEEB-4D47-BB76-833E06A1A5FE}"/>
    <hyperlink ref="K64" r:id="rId325" display="fdsup://factset/Doc Viewer Single?float_window=true&amp;positioning_strategy=center_on_screen&amp;_doc_docfn=U2FsdGVkX18T4PLoeCLxgZVvLy+wV+YUbzMaaD1Pqub/DWDL5zj0GZe55bL6sQ/iBfpnhpaOZWA2IWSzKbNU91mAertOz0EcwJj4k0vQcTw=&amp;_app_id=central_doc_viewer&amp;center_on_screen=true&amp;width=950&amp;height=800&amp;_dd2=%26f%3Dsld%26c%3Dtrue%26os%3D1681904%26oe%3D1681909" xr:uid="{0FD1C526-B8E6-4F89-929F-C808977B78D5}"/>
    <hyperlink ref="J64" r:id="rId326" display="fdsup://factset/Doc Viewer Single?float_window=true&amp;positioning_strategy=center_on_screen&amp;_doc_docfn=U2FsdGVkX19DKShdxVk1pNuPwBTzM4+4Bdd+I5XuecQvoRHICv5JfZmU5r1qKIPI/DcmjukTXk0wZ52qH997SSoWitx8Hio4dBLlBs/D4MM=&amp;_app_id=central_doc_viewer&amp;center_on_screen=true&amp;width=950&amp;height=800&amp;_dd2=%26f%3Dsld%26c%3Dtrue%26os%3D1870679%26oe%3D1870685" xr:uid="{25C03487-1B82-4127-AAAE-3A88A1243F14}"/>
    <hyperlink ref="H64" r:id="rId327" display="fdsup://factset/Doc Viewer Single?float_window=true&amp;positioning_strategy=center_on_screen&amp;_doc_docfn=U2FsdGVkX1/J9iVTLPz4McJ9oTQzE9UMRGwdUFet+0nvxwZy24nMk1rnmr4YULGi5J3Hk4BNh3ZnZaagXkN1tnb2A9f1ou+hxjPLHE3VB1A=&amp;_app_id=central_doc_viewer&amp;center_on_screen=true&amp;width=950&amp;height=800&amp;_dd2=%26f%3Dsld%26c%3Dtrue%26os%3D54000%26oe%3D54006" xr:uid="{4C759F59-6D4E-4F47-8258-FAA87D3016F4}"/>
    <hyperlink ref="G64" r:id="rId328" display="fdsup://factset/Doc Viewer Single?float_window=true&amp;positioning_strategy=center_on_screen&amp;_doc_docfn=U2FsdGVkX1+7sTkcgJmfweh864drqqK4+IrtWs5oBj41s+N5gy23rbHHfZA9priTiDEtVqPYqbU8njMyxhkD9f59O9yVT/s4zdW1lpNmlIk=&amp;_app_id=central_doc_viewer&amp;center_on_screen=true&amp;width=950&amp;height=800&amp;_dd2=%26f%3Dsld%26c%3Dtrue%26os%3D52889%26oe%3D52894" xr:uid="{6F17A9E4-8E48-4B47-9A5E-5FD5ED6CBDD9}"/>
    <hyperlink ref="F64" r:id="rId329" display="fdsup://factset/Doc Viewer Single?float_window=true&amp;positioning_strategy=center_on_screen&amp;_doc_docfn=U2FsdGVkX1/O1JJIJZuKw5QMnohf1HvurGhGPHo0MYby/ogGC4NahLd7KNNmnzGtIo5kAgWukJbLLAGj7ATtZCynaoqyuz2yEYzilHRZI6I=&amp;_app_id=central_doc_viewer&amp;center_on_screen=true&amp;width=950&amp;height=800&amp;_dd2=%26f%3Dsld%26c%3Dtrue%26os%3D53061%26oe%3D53066" xr:uid="{B669AB44-5160-4E56-9486-E132397700A6}"/>
    <hyperlink ref="E64" r:id="rId330" display="fdsup://factset/Doc Viewer Single?float_window=true&amp;positioning_strategy=center_on_screen&amp;_doc_docfn=U2FsdGVkX18rvUDNlsRfgqWai3frqYruTC6P46ln5KbmQD43pCfkWnM/hsaJxndYyAamZC/qKJ2RCnW6YRI/rBrWCe8gZNtL5+8G4EIx0H8=&amp;_app_id=central_doc_viewer&amp;center_on_screen=true&amp;width=950&amp;height=800&amp;_dd2=%26f%3Dsld%26c%3Dtrue%26os%3D54029%26oe%3D54034" xr:uid="{2281A997-7732-43D7-82EE-9B5C44FAAD70}"/>
    <hyperlink ref="D64" r:id="rId331" display="fdsup://factset/Doc Viewer Single?float_window=true&amp;positioning_strategy=center_on_screen&amp;_doc_docfn=U2FsdGVkX1935M5DUCZHvPBBAEW9QqZPhVgvxTT4Q2R6jNaRLqkbcbI+T5gKOQJd/BVeqhuKjMYtvSAdk8IoMEPRhiWYaEWuSifSnCcvmmc=&amp;_app_id=central_doc_viewer&amp;center_on_screen=true&amp;width=950&amp;height=800&amp;_dd2=%26f%3Dsld%26c%3Dtrue%26os%3D1032893%26oe%3D1032898" xr:uid="{BACCBF8C-5FBB-44B6-BE30-EC0D77839308}"/>
    <hyperlink ref="C64" r:id="rId332" display="fdsup://factset/Doc Viewer Single?float_window=true&amp;positioning_strategy=center_on_screen&amp;_doc_docfn=U2FsdGVkX18mRPTCK4U7f62SIa+uf0mqkQAKFCTUoSFiLe0CLbGe9ef4FQQ8Z5teaNcY76P0c1XQIKNg5/nsXt6m4G6+o5M+EtnftHgW2Es=&amp;_app_id=central_doc_viewer&amp;center_on_screen=true&amp;width=950&amp;height=800&amp;_dd2=%26f%3Dsld%26c%3Dtrue%26os%3D972380%26oe%3D972385" xr:uid="{B93A1147-E99A-46D1-99FD-CF5135203050}"/>
    <hyperlink ref="B64" r:id="rId333" display="fdsup://factset/Doc Viewer Single?float_window=true&amp;positioning_strategy=center_on_screen&amp;_doc_docfn=U2FsdGVkX1+MatYHJe+unL6CgnzezGEILF/eQmva2xjY+pSXx79Tz9qmPAaQuLCKFrMtVNJia0gszaNkfBwhP85DAhEa7JU2rfItEyMXpRU=&amp;_app_id=central_doc_viewer&amp;center_on_screen=true&amp;width=950&amp;height=800&amp;_dd2=%26f%3Dsld%26c%3Dtrue%26os%3D610754%26oe%3D610757" xr:uid="{10F600DB-D9E9-4CD2-81DC-DBC3C65A4616}"/>
    <hyperlink ref="I65" r:id="rId334" display="fdsup://factset/Doc Viewer Single?float_window=true&amp;positioning_strategy=center_on_screen&amp;_doc_docfn=U2FsdGVkX19dN1AtWTFJSK24Iyl0a/C9TbMTp9Q2XiYTHXd9zAqpVLl4kIzKo029vjOPAZaRvphuAo+9KBkg/GmtbZWeb5xXJRwfFVfCHkY=&amp;_app_id=central_doc_viewer&amp;center_on_screen=true&amp;width=950&amp;height=800&amp;_dd2=%26f%3Dsld%26c%3Dtrue%26os%3D73944%26oe%3D73945" xr:uid="{815677AA-0F31-41A5-A8D7-110CEA9A00D9}"/>
    <hyperlink ref="I66" r:id="rId335" display="fdsup://factset/Doc Viewer Single?float_window=true&amp;positioning_strategy=center_on_screen&amp;_doc_docfn=U2FsdGVkX1956GRPaO15WfuM2K3t1MIJ99G7srD6ZACV1g01kuEvi5NzQZGIQTAe/6xKsxPPAlnx/MEAo4he32uXyB5Fp50u62N/c1JqG/Y=&amp;_app_id=central_doc_viewer&amp;center_on_screen=true&amp;width=950&amp;height=800&amp;_dd2=%26f%3Dsld%26c%3Dtrue%26os%3D74754%26oe%3D74760" xr:uid="{3040187F-3783-49B4-A5BE-D55D76A49B0E}"/>
    <hyperlink ref="K67" r:id="rId336" display="fdsup://factset/Doc Viewer Single?float_window=true&amp;positioning_strategy=center_on_screen&amp;_doc_docfn=U2FsdGVkX1/vhOWnR6n9VOvGsFtxGhDLF/G/eJKX4hE5LV4Bn4G6942qPlGep6pjOcfviqqckimLA1RIUb5SHv3ipfVBkws3j4Ybkff/tFA=&amp;_app_id=central_doc_viewer&amp;center_on_screen=true&amp;width=950&amp;height=800&amp;_dd2=%26f%3Dsld%26c%3Dtrue%26os%3D1682780%26oe%3D1682785" xr:uid="{F382DE0A-8E8D-4815-B07B-43FCD09FC446}"/>
    <hyperlink ref="J67" r:id="rId337" display="fdsup://factset/Doc Viewer Single?float_window=true&amp;positioning_strategy=center_on_screen&amp;_doc_docfn=U2FsdGVkX19amZczbl9a3zM7EYu3Za8mGyqRqii0g3bGFTk278DfMouQoqEbjK3eHYBYkb1BMmGbs345Z2vE2Vr9HwvCw4HO8k4lO5RE5lo=&amp;_app_id=central_doc_viewer&amp;center_on_screen=true&amp;width=950&amp;height=800&amp;_dd2=%26f%3Dsld%26c%3Dtrue%26os%3D1871550%26oe%3D1871555" xr:uid="{56B9FED3-73E8-4AF7-88A5-C6790EF88169}"/>
    <hyperlink ref="I67" r:id="rId338" display="fdsup://factset/Doc Viewer Single?float_window=true&amp;positioning_strategy=center_on_screen&amp;_doc_docfn=U2FsdGVkX1/i6Mcprdi9oqsMFscoUesIxsK64JvrFBENc19RDR6p8bdKGse6yWZGKGJh1Vr5LwBmbucD8hUYsvNQxxRGF4h/EtYIzZ4vX+8=&amp;_app_id=central_doc_viewer&amp;center_on_screen=true&amp;width=950&amp;height=800&amp;_dd2=%26f%3Dsld%26c%3Dtrue%26os%3D75477%26oe%3D75482" xr:uid="{894185C9-2216-40F0-A5B3-D11E9ABE4DFD}"/>
    <hyperlink ref="H67" r:id="rId339" display="fdsup://factset/Doc Viewer Single?float_window=true&amp;positioning_strategy=center_on_screen&amp;_doc_docfn=U2FsdGVkX19KxfKquGhCZiFH8ycCL33S6DYMK7znbjc034UXP3qfauG5qYbxh70egtRoWGdrC9YEHjHMXHt8/iYgMGTY5BX15vCys9ysYB8=&amp;_app_id=central_doc_viewer&amp;center_on_screen=true&amp;width=950&amp;height=800&amp;_dd2=%26f%3Dsld%26c%3Dtrue%26os%3D54839%26oe%3D54844" xr:uid="{F1876A6D-A679-45E9-9477-968EAE4FA61C}"/>
    <hyperlink ref="G67" r:id="rId340" display="fdsup://factset/Doc Viewer Single?float_window=true&amp;positioning_strategy=center_on_screen&amp;_doc_docfn=U2FsdGVkX18QA7hSIaoPBcykDnAQQDvm6dlNEDMKOXcw9aPGKsHp93U/MgeMyKTstZtm7/+hcGmb2DPqnkuXokim9cIBHXPgtik4KJxKQW4=&amp;_app_id=central_doc_viewer&amp;center_on_screen=true&amp;width=950&amp;height=800&amp;_dd2=%26f%3Dsld%26c%3Dtrue%26os%3D53727%26oe%3D53732" xr:uid="{59ABA476-9F87-460A-ACB1-D4A2AC7E1A8B}"/>
    <hyperlink ref="F67" r:id="rId341" display="fdsup://factset/Doc Viewer Single?float_window=true&amp;positioning_strategy=center_on_screen&amp;_doc_docfn=U2FsdGVkX1+90h8u9UKNOKvG0NLcx3U9ALwP1GfKA5PbEElf1yWhoqmOG06spfl5WnooUmVgjW1G/b5fX1lcOz8ibQ7YIP9iMiKkyy+Tob0=&amp;_app_id=central_doc_viewer&amp;center_on_screen=true&amp;width=950&amp;height=800&amp;_dd2=%26f%3Dsld%26c%3Dtrue%26os%3D54895%26oe%3D54900" xr:uid="{6820CEEC-C66D-4CA5-9B7E-22B00F8EE843}"/>
    <hyperlink ref="E67" r:id="rId342" display="fdsup://factset/Doc Viewer Single?float_window=true&amp;positioning_strategy=center_on_screen&amp;_doc_docfn=U2FsdGVkX19LlZAUNm9Z5dSSHLFOE256fAwh1SYQzqeVOpNH2acdB4F7ffVqeh99tYHHZYzd1L1LypmLut5lCEJbW1BP7OSJoPRms8p9TY4=&amp;_app_id=central_doc_viewer&amp;center_on_screen=true&amp;width=950&amp;height=800&amp;_dd2=%26f%3Dsld%26c%3Dtrue%26os%3D55862%26oe%3D55865" xr:uid="{A2FBB18E-6017-4F6A-AB49-7AA01DC94B59}"/>
    <hyperlink ref="D67" r:id="rId343" display="fdsup://factset/Doc Viewer Single?float_window=true&amp;positioning_strategy=center_on_screen&amp;_doc_docfn=U2FsdGVkX19ZiEikO1OFvL9j1HetChGnPwtmuI0tD8yitKRoWDzpd5uDH7Kx2WYjtP84ipAUpTTw2b0DgK2ay3iilrqU0wPiuJ5GEskQh7I=&amp;_app_id=central_doc_viewer&amp;center_on_screen=true&amp;width=950&amp;height=800&amp;_dd2=%26f%3Dsld%26c%3Dtrue%26os%3D1034773%26oe%3D1034776" xr:uid="{D4B91F0E-70D6-4FD2-9B21-67B91FF56508}"/>
    <hyperlink ref="C67" r:id="rId344" display="fdsup://factset/Doc Viewer Single?float_window=true&amp;positioning_strategy=center_on_screen&amp;_doc_docfn=U2FsdGVkX18bXx7UhcnqD08CADwLy4gnw14tmypM4ASL9PXC/IV0pMkpdbJJBeGH/rhLs3SSiI53HZvwMhlAY4GAWJbpXVZAhbm2WxWGg2Y=&amp;_app_id=central_doc_viewer&amp;center_on_screen=true&amp;width=950&amp;height=800&amp;_dd2=%26f%3Dsld%26c%3Dtrue%26os%3D974258%26oe%3D974261" xr:uid="{DF66F205-9338-489D-BD98-F4F610CB1E03}"/>
    <hyperlink ref="B67" r:id="rId345" display="fdsup://factset/Doc Viewer Single?float_window=true&amp;positioning_strategy=center_on_screen&amp;_doc_docfn=U2FsdGVkX1/s6SKBQiBMUKUkven1nN+oqBi6CxDVlmU4nyW6YY/4FK6UxfWrQdMmKRCys5b9LqP12KLbVB9cTc176Sbk7UjoRyjkWl3h+XU=&amp;_app_id=central_doc_viewer&amp;center_on_screen=true&amp;width=950&amp;height=800&amp;_dd2=%26f%3Dsld%26c%3Dtrue%26os%3D612041%26oe%3D612043" xr:uid="{47105FBF-F350-4A22-AE19-C42EA7BDBF21}"/>
  </hyperlinks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FdsFormulaCache xmlns="urn:fdsformulacache" version="2" timestamp="1658683423"><![CDATA[{"AMZN^FE_ESTIMATE(DEP_AMORT_EXP,MEAN,ANN_ROLL,2022,NOW,,,'')":38716.438,"AMZN^FE_ESTIMATE(DEP_AMORT_EXP,MEAN,ANN_ROLL,2023,NOW,,,'')":44728.72,"AMZN^FE_ESTIMATE(DEP_AMORT_EXP,MEAN,ANN_ROLL,2024,NOW,,,'')":52136.97,"AMZN^FE_ESTIMATE(DEP_AMORT_EXP,MEAN,ANN_ROLL,2025,NOW,,,'')":55507.54,"AMZN^FE_ESTIMATE(DEP_AMORT_EXP,MEAN,ANN_ROLL,2026,NOW,,,'')":58234.55,"AMZN^FE_ESTIMATE(DEP_AMORT_EXP,MEAN,ANN_ROLL,2027,NOW,,,'')":64625.0,"AMZN^FE_ESTIMATE(CAPEX,MEAN,ANN_ROLL,2022,NOW,,,'')":61050.723,"AMZN^FE_ESTIMATE(CAPEX,MEAN,ANN_ROLL,2023,NOW,,,'')":62598.887,"AMZN^FE_ESTIMATE(CAPEX,MEAN,ANN_ROLL,2024,NOW,,,'')":64481.453,"AMZN^FE_ESTIMATE(CAPEX,MEAN,ANN_ROLL,2025,NOW,,,'')":69493.41,"AMZN^FE_ESTIMATE(CAPEX,MEAN,ANN_ROLL,2026,NOW,,,'')":65697.0,"AMZN^FE_ESTIMATE(CAPEX,MEAN,ANN_ROLL,2027,NOW,,,'')":69051.93}]]></FdsFormulaCache>
</file>

<file path=customXml/itemProps1.xml><?xml version="1.0" encoding="utf-8"?>
<ds:datastoreItem xmlns:ds="http://schemas.openxmlformats.org/officeDocument/2006/customXml" ds:itemID="{A526D3C0-3EFD-4AAE-9122-7BC4D1911E20}">
  <ds:schemaRefs>
    <ds:schemaRef ds:uri="urn:fdsformulacach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DCF</vt:lpstr>
      <vt:lpstr>WACC</vt:lpstr>
      <vt:lpstr>IS</vt:lpstr>
      <vt:lpstr>CFS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MD Enayetullah Anqur</cp:lastModifiedBy>
  <dcterms:created xsi:type="dcterms:W3CDTF">2022-06-12T18:45:32Z</dcterms:created>
  <dcterms:modified xsi:type="dcterms:W3CDTF">2023-12-25T06:38:46Z</dcterms:modified>
</cp:coreProperties>
</file>