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Zhang 'Tanz&quot; Tan" sheetId="1" r:id="rId3"/>
    <sheet state="visible" name="Tanzsynfonia v2" sheetId="2" r:id="rId4"/>
    <sheet state="visible" name="Temerity v2" sheetId="3" r:id="rId5"/>
    <sheet state="visible" name="Coe v2" sheetId="4" r:id="rId6"/>
    <sheet state="visible" name="Bastion" sheetId="5" r:id="rId7"/>
    <sheet state="visible" name="Grimalkin Divine Sorc" sheetId="6" r:id="rId8"/>
    <sheet state="visible" name="Corvus Thatcher(Human)" sheetId="7" r:id="rId9"/>
    <sheet state="visible" name="Template v2" sheetId="8" r:id="rId10"/>
    <sheet state="visible" name="Data" sheetId="9" r:id="rId11"/>
  </sheets>
  <definedNames/>
  <calcPr/>
</workbook>
</file>

<file path=xl/sharedStrings.xml><?xml version="1.0" encoding="utf-8"?>
<sst xmlns="http://schemas.openxmlformats.org/spreadsheetml/2006/main" count="2340" uniqueCount="876">
  <si>
    <t>Basic</t>
  </si>
  <si>
    <t>Details</t>
  </si>
  <si>
    <t xml:space="preserve">Phyiscal </t>
  </si>
  <si>
    <t>Level</t>
  </si>
  <si>
    <t>AC</t>
  </si>
  <si>
    <t>Character Name</t>
  </si>
  <si>
    <t>Zhang 'Tanz' Tan</t>
  </si>
  <si>
    <t>Age</t>
  </si>
  <si>
    <t>HP Die</t>
  </si>
  <si>
    <t>Initiative</t>
  </si>
  <si>
    <t>Class - 2</t>
  </si>
  <si>
    <t>Monk</t>
  </si>
  <si>
    <t>Height</t>
  </si>
  <si>
    <t>Proficiency</t>
  </si>
  <si>
    <t>Speed</t>
  </si>
  <si>
    <t>Class - 4</t>
  </si>
  <si>
    <t>Ranger (Revised)</t>
  </si>
  <si>
    <t>Weight</t>
  </si>
  <si>
    <t xml:space="preserve">Notes: </t>
  </si>
  <si>
    <t>Passive Wisom</t>
  </si>
  <si>
    <t>Class - 14</t>
  </si>
  <si>
    <t>Warlock</t>
  </si>
  <si>
    <t>Eyes</t>
  </si>
  <si>
    <t>Notes</t>
  </si>
  <si>
    <t>Background</t>
  </si>
  <si>
    <t>Sage</t>
  </si>
  <si>
    <t>Skin</t>
  </si>
  <si>
    <t>Tanzsynfonia</t>
  </si>
  <si>
    <t>Race</t>
  </si>
  <si>
    <t>Human</t>
  </si>
  <si>
    <t>Hair</t>
  </si>
  <si>
    <t>Alignment</t>
  </si>
  <si>
    <t>Neutral Good</t>
  </si>
  <si>
    <t>Deity</t>
  </si>
  <si>
    <t>Celestian</t>
  </si>
  <si>
    <t>Temerity</t>
  </si>
  <si>
    <t>Magic items</t>
  </si>
  <si>
    <t>Class - 17</t>
  </si>
  <si>
    <t>Prof. Bonus</t>
  </si>
  <si>
    <t>Head</t>
  </si>
  <si>
    <t>Hand</t>
  </si>
  <si>
    <t>Class - 1</t>
  </si>
  <si>
    <t>Cleric</t>
  </si>
  <si>
    <t>Strength</t>
  </si>
  <si>
    <t>Fighter</t>
  </si>
  <si>
    <t>Finger</t>
  </si>
  <si>
    <t>Level ≤</t>
  </si>
  <si>
    <t>Score</t>
  </si>
  <si>
    <t>Saving Throw</t>
  </si>
  <si>
    <t>Athletics</t>
  </si>
  <si>
    <t>Ability</t>
  </si>
  <si>
    <t>Neck</t>
  </si>
  <si>
    <t>Chest</t>
  </si>
  <si>
    <t>Waist</t>
  </si>
  <si>
    <t>Key</t>
  </si>
  <si>
    <t>H</t>
  </si>
  <si>
    <t>Half Prof.</t>
  </si>
  <si>
    <t>P</t>
  </si>
  <si>
    <t xml:space="preserve">Prof. </t>
  </si>
  <si>
    <t>E</t>
  </si>
  <si>
    <t>Double Prof</t>
  </si>
  <si>
    <t>1 Step Increase</t>
  </si>
  <si>
    <t>2 Step Increase</t>
  </si>
  <si>
    <t>Dexterity</t>
  </si>
  <si>
    <t>Far Traveler</t>
  </si>
  <si>
    <t>Acrobatics</t>
  </si>
  <si>
    <t>Sleight of Hand</t>
  </si>
  <si>
    <t>Stealth</t>
  </si>
  <si>
    <t>Class</t>
  </si>
  <si>
    <t>Barbarian</t>
  </si>
  <si>
    <t>5'10"</t>
  </si>
  <si>
    <t xml:space="preserve">Notes: Take Cleric at 6, Take Fight @ 8/9 </t>
  </si>
  <si>
    <t>Hermit</t>
  </si>
  <si>
    <t xml:space="preserve">167 lb. </t>
  </si>
  <si>
    <t>Tiefling</t>
  </si>
  <si>
    <t>Blue</t>
  </si>
  <si>
    <t>Chaotic Good</t>
  </si>
  <si>
    <t>Pale Blue</t>
  </si>
  <si>
    <t>Patron</t>
  </si>
  <si>
    <t xml:space="preserve">Lalamia </t>
  </si>
  <si>
    <t>Black</t>
  </si>
  <si>
    <t>Tome of Leadership</t>
  </si>
  <si>
    <t>Rod Pac+3</t>
  </si>
  <si>
    <t>Ring of the Shooting Star</t>
  </si>
  <si>
    <t>Constitution</t>
  </si>
  <si>
    <t>HP</t>
  </si>
  <si>
    <t>#</t>
  </si>
  <si>
    <t># Step Increase</t>
  </si>
  <si>
    <t>Intelligence</t>
  </si>
  <si>
    <t>Arcana</t>
  </si>
  <si>
    <t>History</t>
  </si>
  <si>
    <t>Investigation</t>
  </si>
  <si>
    <t>Nature</t>
  </si>
  <si>
    <t>Religion</t>
  </si>
  <si>
    <t xml:space="preserve">Notes: Con increase 1 step @ 8, 12 and 2 steps @ 19 due to Feat/ASI. Prof @ 12 due feat. </t>
  </si>
  <si>
    <t>T</t>
  </si>
  <si>
    <t>Wisdom</t>
  </si>
  <si>
    <t xml:space="preserve">Notes: Tough @ 11 </t>
  </si>
  <si>
    <t>Animal Handling</t>
  </si>
  <si>
    <t>Insight</t>
  </si>
  <si>
    <t>Medicine</t>
  </si>
  <si>
    <t>Perception</t>
  </si>
  <si>
    <t>Survival</t>
  </si>
  <si>
    <t>Notes: Survival @ 3</t>
  </si>
  <si>
    <t>Charisma</t>
  </si>
  <si>
    <t>Deception</t>
  </si>
  <si>
    <t>Intimidation</t>
  </si>
  <si>
    <t>Performace</t>
  </si>
  <si>
    <t>Persuasion</t>
  </si>
  <si>
    <t>Ranger</t>
  </si>
  <si>
    <t>Racial Features</t>
  </si>
  <si>
    <t>Class Feature</t>
  </si>
  <si>
    <t xml:space="preserve">LvL </t>
  </si>
  <si>
    <t>Skills</t>
  </si>
  <si>
    <t>LvL</t>
  </si>
  <si>
    <t>Traits</t>
  </si>
  <si>
    <t>Feats</t>
  </si>
  <si>
    <t>Unarmored Defense</t>
  </si>
  <si>
    <t>Natural Explorer</t>
  </si>
  <si>
    <t>BG</t>
  </si>
  <si>
    <t>Prodigy</t>
  </si>
  <si>
    <t>Martial Arts</t>
  </si>
  <si>
    <t>Favored Enemy</t>
  </si>
  <si>
    <t>HIstory</t>
  </si>
  <si>
    <t>Languages</t>
  </si>
  <si>
    <t>Common</t>
  </si>
  <si>
    <t>Keen Mind</t>
  </si>
  <si>
    <t>Unarmored Movement</t>
  </si>
  <si>
    <t>Fighting Style - Two Weapon Fighting</t>
  </si>
  <si>
    <t>R</t>
  </si>
  <si>
    <t>Choice</t>
  </si>
  <si>
    <t xml:space="preserve">Observant </t>
  </si>
  <si>
    <t>Ki</t>
  </si>
  <si>
    <t>Spellcasting</t>
  </si>
  <si>
    <t>F</t>
  </si>
  <si>
    <t>Alert</t>
  </si>
  <si>
    <t>Beast Conclave</t>
  </si>
  <si>
    <t>C</t>
  </si>
  <si>
    <t>WIS +2</t>
  </si>
  <si>
    <t>Animal Companion</t>
  </si>
  <si>
    <t>Armor</t>
  </si>
  <si>
    <t>Light, Medium, Shield</t>
  </si>
  <si>
    <t>Primeval Awareness</t>
  </si>
  <si>
    <t xml:space="preserve">Survival </t>
  </si>
  <si>
    <t>Tools</t>
  </si>
  <si>
    <t>Pact Patron: The Seeker</t>
  </si>
  <si>
    <t>Artisians Tool</t>
  </si>
  <si>
    <t>Expanded Spell List (Seeker)</t>
  </si>
  <si>
    <t>Eldritch Invocation</t>
  </si>
  <si>
    <t xml:space="preserve">Shielding Aurora </t>
  </si>
  <si>
    <t>Path of the Seeker</t>
  </si>
  <si>
    <t>Weapons</t>
  </si>
  <si>
    <t>Simple, Short Swords</t>
  </si>
  <si>
    <t>Pact Magic</t>
  </si>
  <si>
    <t>Seeker's Speech</t>
  </si>
  <si>
    <t xml:space="preserve">Martial </t>
  </si>
  <si>
    <t>Spellcating Ability (Seeker)</t>
  </si>
  <si>
    <t>Celestian's Ire</t>
  </si>
  <si>
    <t>Cosmic Seer</t>
  </si>
  <si>
    <t>Pact Boon: Pact of the Star Chain</t>
  </si>
  <si>
    <t>Visions of the Unseen Eye</t>
  </si>
  <si>
    <t>Astral Refuge</t>
  </si>
  <si>
    <t>Whispers of the Grave</t>
  </si>
  <si>
    <t>Far Wanderer</t>
  </si>
  <si>
    <t>Astral Sequestration</t>
  </si>
  <si>
    <t>Spell Levels</t>
  </si>
  <si>
    <t># of Spells</t>
  </si>
  <si>
    <t>Spell</t>
  </si>
  <si>
    <t>Spell Slots</t>
  </si>
  <si>
    <t>1st</t>
  </si>
  <si>
    <t>Speak with Animals</t>
  </si>
  <si>
    <t>Beast Bond</t>
  </si>
  <si>
    <t>Animal Friendship</t>
  </si>
  <si>
    <t>Cantrips</t>
  </si>
  <si>
    <t>Mystic Arcanum</t>
  </si>
  <si>
    <t>Prestidigitation</t>
  </si>
  <si>
    <t>Identify</t>
  </si>
  <si>
    <t>Arcane Gate</t>
  </si>
  <si>
    <t>True Strike</t>
  </si>
  <si>
    <t>2nd</t>
  </si>
  <si>
    <t>Unseen Servant</t>
  </si>
  <si>
    <t>Plane Shift</t>
  </si>
  <si>
    <t>Guidance</t>
  </si>
  <si>
    <t>3rd</t>
  </si>
  <si>
    <t>Illusory Script</t>
  </si>
  <si>
    <t>Mage Hand</t>
  </si>
  <si>
    <t>Ritual</t>
  </si>
  <si>
    <t>Augury</t>
  </si>
  <si>
    <t>Blade Ward</t>
  </si>
  <si>
    <t>Locate Object</t>
  </si>
  <si>
    <t>See Invisibility</t>
  </si>
  <si>
    <t>Sending</t>
  </si>
  <si>
    <t>Clairvoyance</t>
  </si>
  <si>
    <t>Locate Creature</t>
  </si>
  <si>
    <t>Arcane Eye</t>
  </si>
  <si>
    <t>Legend Lore</t>
  </si>
  <si>
    <t>Passwall</t>
  </si>
  <si>
    <t>Scrying</t>
  </si>
  <si>
    <t xml:space="preserve">Personality </t>
  </si>
  <si>
    <t>Class Backstory</t>
  </si>
  <si>
    <t>Idea</t>
  </si>
  <si>
    <t xml:space="preserve">Bond </t>
  </si>
  <si>
    <t>Flaw</t>
  </si>
  <si>
    <t>Background Backstory</t>
  </si>
  <si>
    <t xml:space="preserve">Background Feature: </t>
  </si>
  <si>
    <t>PRIMARY MOTIVATORS</t>
  </si>
  <si>
    <t>Acquisition,To obtain possessions/wealth</t>
  </si>
  <si>
    <t xml:space="preserve">Class </t>
  </si>
  <si>
    <t>Emotional Disposition</t>
  </si>
  <si>
    <t>Class Features</t>
  </si>
  <si>
    <t xml:space="preserve">Eldritch Invocation </t>
  </si>
  <si>
    <t>Apathetic</t>
  </si>
  <si>
    <t>Moodiness</t>
  </si>
  <si>
    <t>Otherworldy Patron - Celetial</t>
  </si>
  <si>
    <t>Labile</t>
  </si>
  <si>
    <t>Agonizing Blast</t>
  </si>
  <si>
    <t>1. OUTLOOK</t>
  </si>
  <si>
    <t>2. INTEGRITY</t>
  </si>
  <si>
    <t xml:space="preserve">BG </t>
  </si>
  <si>
    <t>Outlook is one’s basic worldview, interpreting the world as being essentially good or bad.</t>
  </si>
  <si>
    <t>Infernal Legacy</t>
  </si>
  <si>
    <t>Thaumatugy</t>
  </si>
  <si>
    <t>Flames of Phlegethos</t>
  </si>
  <si>
    <t>Healing Light</t>
  </si>
  <si>
    <t>Devil's Sight</t>
  </si>
  <si>
    <t>Hellish Rebuke</t>
  </si>
  <si>
    <t>Basic values regarding work and social interactions.</t>
  </si>
  <si>
    <t>CHR +2</t>
  </si>
  <si>
    <t>Bonus Cantrips</t>
  </si>
  <si>
    <t>Books of Ancient Secrets</t>
  </si>
  <si>
    <t>Darkness</t>
  </si>
  <si>
    <t>Pessimistic - Cynical, bleak, distrustful, foreboding, resigned</t>
  </si>
  <si>
    <t>Infernal Constitution</t>
  </si>
  <si>
    <t>Aspect of the Moon</t>
  </si>
  <si>
    <t>Darkvision</t>
  </si>
  <si>
    <t>60 ft</t>
  </si>
  <si>
    <t>Unscrupulous - Lazy, deceitful, unreliable, manipulative, slipshod, impractical</t>
  </si>
  <si>
    <t>Reslient (Con)</t>
  </si>
  <si>
    <t>Pact of the Tome</t>
  </si>
  <si>
    <t>Whisper of the Grave</t>
  </si>
  <si>
    <t>Hellish Resistance</t>
  </si>
  <si>
    <t>Resist: Fire</t>
  </si>
  <si>
    <t>3. IMPULSIVENESS</t>
  </si>
  <si>
    <t>4. BOLDNESS</t>
  </si>
  <si>
    <t>The ability to regulate one’s thoughts and actions.</t>
  </si>
  <si>
    <t>Willingness to face danger and enter into battle.</t>
  </si>
  <si>
    <t>War Caster</t>
  </si>
  <si>
    <t>Radiant Soul</t>
  </si>
  <si>
    <t>Eldritch Sight</t>
  </si>
  <si>
    <t>Spontaneous - Capricious, flighty, hyperactive, rash</t>
  </si>
  <si>
    <t>Intrepid - Daring, reckless, valorous, dauntless, audacious, confident</t>
  </si>
  <si>
    <t>CON +2</t>
  </si>
  <si>
    <t>Celestial Resilience</t>
  </si>
  <si>
    <t>Eyes of the Rune Keeper</t>
  </si>
  <si>
    <t xml:space="preserve">Infernal </t>
  </si>
  <si>
    <t>5. AGREEABLENESS</t>
  </si>
  <si>
    <t>6. INTERACTIVITY</t>
  </si>
  <si>
    <t>General attitude towards people and the ability to handle new situations, tough choices, and interpersonal conflicts.</t>
  </si>
  <si>
    <t>Searing Vengenance</t>
  </si>
  <si>
    <t>Style and degree to which your character interacts with others.</t>
  </si>
  <si>
    <t>Witch Sight</t>
  </si>
  <si>
    <t>Celestial</t>
  </si>
  <si>
    <t>Agreeable - Warm, empathic, tolerant, forgiving, open-minded, adaptable, altruistic</t>
  </si>
  <si>
    <t>Engaging - Talkative, candid, entertaining, touchy</t>
  </si>
  <si>
    <t>Eldritch Master</t>
  </si>
  <si>
    <t>Light</t>
  </si>
  <si>
    <t>7. CONFORMITY</t>
  </si>
  <si>
    <t>Basic relationship with cultural norms.</t>
  </si>
  <si>
    <t>Herbalism Kit</t>
  </si>
  <si>
    <t>Heterodox - Rebellious, arty, shocking, freethinking, exotic</t>
  </si>
  <si>
    <t>Simple Weapons</t>
  </si>
  <si>
    <t>Sense of Humor</t>
  </si>
  <si>
    <t>Favorite Topics of Conversation</t>
  </si>
  <si>
    <t>Hobbies and Enjoyments</t>
  </si>
  <si>
    <t>Prankster</t>
  </si>
  <si>
    <t>Conflict (who or what does your character fight or fight for?)</t>
  </si>
  <si>
    <t>Eldtrich Blast</t>
  </si>
  <si>
    <t>Challenges (what limits your character?)</t>
  </si>
  <si>
    <t>Hex</t>
  </si>
  <si>
    <t>Investiture of Flame</t>
  </si>
  <si>
    <t>Minor Illusion</t>
  </si>
  <si>
    <t>Mystery (what doesn’t your character know?)</t>
  </si>
  <si>
    <t>Passion (what drives your character?)</t>
  </si>
  <si>
    <t>Cure Light Wounds</t>
  </si>
  <si>
    <t>Crown of Stars</t>
  </si>
  <si>
    <t>Sacred Flame</t>
  </si>
  <si>
    <t>Guiding Bolt</t>
  </si>
  <si>
    <t>Maddening Darkness</t>
  </si>
  <si>
    <t>4th</t>
  </si>
  <si>
    <t>Foresight</t>
  </si>
  <si>
    <t>Thaumaturgy</t>
  </si>
  <si>
    <t>5th</t>
  </si>
  <si>
    <t>Mirrior Image</t>
  </si>
  <si>
    <t xml:space="preserve">Guidance </t>
  </si>
  <si>
    <t>Book of Ancient Secrets</t>
  </si>
  <si>
    <t xml:space="preserve">Shocking Grasp </t>
  </si>
  <si>
    <t xml:space="preserve">Revivify </t>
  </si>
  <si>
    <t>Find Familiar</t>
  </si>
  <si>
    <t xml:space="preserve">Cleric </t>
  </si>
  <si>
    <t>Presitdigitation</t>
  </si>
  <si>
    <t>Domain: Life</t>
  </si>
  <si>
    <t>Remove Curse</t>
  </si>
  <si>
    <t xml:space="preserve">Identify </t>
  </si>
  <si>
    <t>Chill Touch</t>
  </si>
  <si>
    <t xml:space="preserve">H. Variant </t>
  </si>
  <si>
    <t>WIS/CON</t>
  </si>
  <si>
    <t xml:space="preserve">Healer </t>
  </si>
  <si>
    <t>Proficiency: All Armor</t>
  </si>
  <si>
    <t>Dispels Magic</t>
  </si>
  <si>
    <t>Green-Flame Blade</t>
  </si>
  <si>
    <t>Herbalist Healer</t>
  </si>
  <si>
    <t>Wall of Fire</t>
  </si>
  <si>
    <t xml:space="preserve">Spellcasting </t>
  </si>
  <si>
    <t>Foreign Language</t>
  </si>
  <si>
    <t>Magic Initiate- Druid</t>
  </si>
  <si>
    <t>CounterSpell</t>
  </si>
  <si>
    <t>Disciple of Life</t>
  </si>
  <si>
    <t>Acrobatic</t>
  </si>
  <si>
    <t>All Armor</t>
  </si>
  <si>
    <t>Resilence(CON)</t>
  </si>
  <si>
    <t>Way of the Empath</t>
  </si>
  <si>
    <t>Greater Restoration</t>
  </si>
  <si>
    <t xml:space="preserve">Atlethics </t>
  </si>
  <si>
    <t>Shields</t>
  </si>
  <si>
    <t>Flamestrike</t>
  </si>
  <si>
    <t>Durable</t>
  </si>
  <si>
    <t>Healing Chakra</t>
  </si>
  <si>
    <t>Wall of Light</t>
  </si>
  <si>
    <t>Foreign Musical Instrustments</t>
  </si>
  <si>
    <t>Tough</t>
  </si>
  <si>
    <t>Empathy</t>
  </si>
  <si>
    <t>Flaming Sphere</t>
  </si>
  <si>
    <t>Alchelmist</t>
  </si>
  <si>
    <t>Guardian of Faith</t>
  </si>
  <si>
    <t xml:space="preserve">Deflect Missle </t>
  </si>
  <si>
    <t>Fighting Style - Protection</t>
  </si>
  <si>
    <t>Herbelist</t>
  </si>
  <si>
    <t>Sickening Radiance</t>
  </si>
  <si>
    <t>Slow Fall</t>
  </si>
  <si>
    <t>Second Wind</t>
  </si>
  <si>
    <t>Dream</t>
  </si>
  <si>
    <t>Simple, Shortsword</t>
  </si>
  <si>
    <t>Extra Attack</t>
  </si>
  <si>
    <t>Action Surge</t>
  </si>
  <si>
    <t>Patron's Attitude</t>
  </si>
  <si>
    <t>I connect everything that happens to me in a grand cosmis plan.</t>
  </si>
  <si>
    <t xml:space="preserve">You are mostly left to your own devices with no interference from your patron. Sometimes you dread the demands it will make when it does appear. </t>
  </si>
  <si>
    <t>I am working on a grand philosophical theory and love sharing my ideas</t>
  </si>
  <si>
    <t>Special Terms of the Pact</t>
  </si>
  <si>
    <t>Martial</t>
  </si>
  <si>
    <t>Your pact tests your willpower you are required to abstain from alcohol and other intoxicants.</t>
  </si>
  <si>
    <t>Self-Knowledge. If you know yourself, there's nothing left to know</t>
  </si>
  <si>
    <t>Binding Mark</t>
  </si>
  <si>
    <t>Stunning Strike</t>
  </si>
  <si>
    <t>Due to the Pact, your left eye glows amber</t>
  </si>
  <si>
    <t>Should my discovery come to light, it could bring ruin to the world</t>
  </si>
  <si>
    <t>Ki-Empowered Strikes</t>
  </si>
  <si>
    <t>Hermit Backstory</t>
  </si>
  <si>
    <t xml:space="preserve">Now that I've returned to the world, I enjoy its delights a littel too much. </t>
  </si>
  <si>
    <t>You lived most of your adult life in seclusion attempting to create a Pact with someone of the Outerplanes.  When you finally summoned someone, it was a Deva from the Upperplanes.</t>
  </si>
  <si>
    <t>Empathetic Bond</t>
  </si>
  <si>
    <t>Discovery</t>
  </si>
  <si>
    <t>Sense Emotions</t>
  </si>
  <si>
    <t xml:space="preserve">My life could unfold the very fabric of existences. </t>
  </si>
  <si>
    <t>Stillness of Mind</t>
  </si>
  <si>
    <t>Evasion</t>
  </si>
  <si>
    <t>Unarmored Movement Improved</t>
  </si>
  <si>
    <t>Purity of Body</t>
  </si>
  <si>
    <t>Adrenal Surge</t>
  </si>
  <si>
    <t>Tongue of the Sun and Moon</t>
  </si>
  <si>
    <t>Diamond Soul</t>
  </si>
  <si>
    <t>Timeless Body</t>
  </si>
  <si>
    <t>Optimistic - Idealistic, confident, trusting, hopeful, upbeat</t>
  </si>
  <si>
    <t>Improved Empathetic Bond</t>
  </si>
  <si>
    <t>Magic Stone</t>
  </si>
  <si>
    <t>Goodberry</t>
  </si>
  <si>
    <t>Druidcraft</t>
  </si>
  <si>
    <t>Bless*</t>
  </si>
  <si>
    <t>Word of Radiance</t>
  </si>
  <si>
    <t>Cure Wounds*</t>
  </si>
  <si>
    <t>calm emotions(2 ki)</t>
  </si>
  <si>
    <t>Resistance</t>
  </si>
  <si>
    <t>detect thoughts(2 ki)</t>
  </si>
  <si>
    <t>Friendship</t>
  </si>
  <si>
    <t>Notes:  Goodberry 1/Day; Calm Emotions, Detect Thoughts @ 2 ki, * always prepared cleric spells</t>
  </si>
  <si>
    <t>His Discovery</t>
  </si>
  <si>
    <t>Eating</t>
  </si>
  <si>
    <t>Philosophy</t>
  </si>
  <si>
    <t>Art appreciation</t>
  </si>
  <si>
    <t>Music</t>
  </si>
  <si>
    <t>Painting</t>
  </si>
  <si>
    <t>Monastery</t>
  </si>
  <si>
    <t>I express affection or contempt in ways that are unfamiliar to others.</t>
  </si>
  <si>
    <t>Your monastery is carved out of a mountainside, where it looms over a treacherous pass.</t>
  </si>
  <si>
    <t>I have different assumptions from those around me concerning personal space, blithely invading others' space in innocence, or reacting to ignorant invasion of my own.</t>
  </si>
  <si>
    <t>Monastic Icon</t>
  </si>
  <si>
    <t>Dragon. A dragon once laired within your monastery. Its influence remains long after its departure.</t>
  </si>
  <si>
    <t>Open. I have much to learn from the kindly folk I meet along my way. (Good)</t>
  </si>
  <si>
    <t>Master</t>
  </si>
  <si>
    <t>Your master was kindly and taught you to pursue the cause of peace.</t>
  </si>
  <si>
    <t>My freedom is my most precious possession. I'll never let anyone take it from me again.</t>
  </si>
  <si>
    <t>Treasured Item</t>
  </si>
  <si>
    <t>A sprig from the meeting tree that stands in the center of your monastery. The source of Goodberry.</t>
  </si>
  <si>
    <t>I pretend not to understand the local language in order to avoid interactions I would rather not have.</t>
  </si>
  <si>
    <t>Temple</t>
  </si>
  <si>
    <t>The monastery also served as a temple and is a fortress and a proving ground that trains warrior-priests.</t>
  </si>
  <si>
    <t>Keepsake</t>
  </si>
  <si>
    <t>Coe</t>
  </si>
  <si>
    <t>Liberation,To free the self and/or others from perceived captivity or enslavement</t>
  </si>
  <si>
    <t>A runestone said to be blessed by your gods</t>
  </si>
  <si>
    <t>Secrets</t>
  </si>
  <si>
    <t>Calm</t>
  </si>
  <si>
    <t>Even though you can work divine magic, you have never truly felt the presence of a divine essence within yourself.</t>
  </si>
  <si>
    <t>Heraldic Signs</t>
  </si>
  <si>
    <t>Even-tempered</t>
  </si>
  <si>
    <t>A dragon in a ring of fire, an expression of an indomitable spirit.</t>
  </si>
  <si>
    <t>Instructor</t>
  </si>
  <si>
    <t>Class - 3</t>
  </si>
  <si>
    <t>Bard</t>
  </si>
  <si>
    <t>City Watch. Crowd control and peacekeeping are your instructor's specialties.</t>
  </si>
  <si>
    <t>5'4"</t>
  </si>
  <si>
    <t>Signature Style</t>
  </si>
  <si>
    <t>Conscientious - Industrious, honest, responsible, meticulous, pragmatic</t>
  </si>
  <si>
    <t>Rogue</t>
  </si>
  <si>
    <t>Elegant. You move with precise grace and total control, never using more energy than you need.</t>
  </si>
  <si>
    <t>Background Feature: All Eyes on Me</t>
  </si>
  <si>
    <t>Colorless</t>
  </si>
  <si>
    <t>Controlled - Deliberate, focused, steady, thoughtful</t>
  </si>
  <si>
    <t>Spy</t>
  </si>
  <si>
    <t>Pale</t>
  </si>
  <si>
    <t>Changeling</t>
  </si>
  <si>
    <t>Silver</t>
  </si>
  <si>
    <t>Chaotic Neutral</t>
  </si>
  <si>
    <t>Slarkrethel</t>
  </si>
  <si>
    <t>Bastion</t>
  </si>
  <si>
    <t>7 ft</t>
  </si>
  <si>
    <t>Warforged</t>
  </si>
  <si>
    <t>Green Glow</t>
  </si>
  <si>
    <t>Lawful Good</t>
  </si>
  <si>
    <t>Grey</t>
  </si>
  <si>
    <t>None</t>
  </si>
  <si>
    <t>Cloak of Protection/Docent</t>
  </si>
  <si>
    <t>Animated Shield/ Shield +3/ Spellguard Shield</t>
  </si>
  <si>
    <t>Grimalkin Blue - 
Divine Soul Sorc</t>
  </si>
  <si>
    <t>Gliave +1/2/3</t>
  </si>
  <si>
    <t>Sorcery Points</t>
  </si>
  <si>
    <t xml:space="preserve">- </t>
  </si>
  <si>
    <t>Proficiency Bonus</t>
  </si>
  <si>
    <t>STR</t>
  </si>
  <si>
    <t>Bonus</t>
  </si>
  <si>
    <t>--Athletics</t>
  </si>
  <si>
    <t>DEX</t>
  </si>
  <si>
    <t>--Acrobatics</t>
  </si>
  <si>
    <t>--Slight of Hand</t>
  </si>
  <si>
    <t>--Stealth</t>
  </si>
  <si>
    <t>CON</t>
  </si>
  <si>
    <t>INT</t>
  </si>
  <si>
    <t>--Arcana</t>
  </si>
  <si>
    <t>--History</t>
  </si>
  <si>
    <t>--Investigation</t>
  </si>
  <si>
    <t>--Nature</t>
  </si>
  <si>
    <t>--Religion</t>
  </si>
  <si>
    <t>WIS</t>
  </si>
  <si>
    <t>--Animal Handling</t>
  </si>
  <si>
    <t>--Insight</t>
  </si>
  <si>
    <t>--Medicine</t>
  </si>
  <si>
    <t>--Perception</t>
  </si>
  <si>
    <t>--Survival</t>
  </si>
  <si>
    <t>CHR</t>
  </si>
  <si>
    <t>--Deception</t>
  </si>
  <si>
    <t>--Intimidation</t>
  </si>
  <si>
    <t>--Performance</t>
  </si>
  <si>
    <t>--Persuasion</t>
  </si>
  <si>
    <t>Passive Wisdom</t>
  </si>
  <si>
    <t>NG</t>
  </si>
  <si>
    <t>Feats/AS</t>
  </si>
  <si>
    <t>Inscrutable</t>
  </si>
  <si>
    <t>Actor</t>
  </si>
  <si>
    <t>Feat</t>
  </si>
  <si>
    <t>Lucky</t>
  </si>
  <si>
    <t xml:space="preserve">Prestidigitation </t>
  </si>
  <si>
    <t>Control Flames</t>
  </si>
  <si>
    <t>Toll the Dead</t>
  </si>
  <si>
    <t>Spare the Dying</t>
  </si>
  <si>
    <t xml:space="preserve">Spell lv </t>
  </si>
  <si>
    <t>#ofSpells</t>
  </si>
  <si>
    <t>Spells</t>
  </si>
  <si>
    <t>Silent Image</t>
  </si>
  <si>
    <t>Prayer of Healing</t>
  </si>
  <si>
    <t>Aid</t>
  </si>
  <si>
    <t>Catnap</t>
  </si>
  <si>
    <t>Beacon of Hope</t>
  </si>
  <si>
    <t>Misty Step</t>
  </si>
  <si>
    <t>Skill Empowerment</t>
  </si>
  <si>
    <t>Telekinesis</t>
  </si>
  <si>
    <t>Heal</t>
  </si>
  <si>
    <t>Mental Prison</t>
  </si>
  <si>
    <t>Globe of Invulnerability</t>
  </si>
  <si>
    <t>Regenerate</t>
  </si>
  <si>
    <t>Teleport</t>
  </si>
  <si>
    <t>Control Weather</t>
  </si>
  <si>
    <t>Mass Heal</t>
  </si>
  <si>
    <t>Shield</t>
  </si>
  <si>
    <t>Time Stop</t>
  </si>
  <si>
    <t>Wish</t>
  </si>
  <si>
    <t>True Resurrection</t>
  </si>
  <si>
    <t>Bless</t>
  </si>
  <si>
    <t>Enhance Ability</t>
  </si>
  <si>
    <t>Major Image</t>
  </si>
  <si>
    <t>Far Step</t>
  </si>
  <si>
    <t>Meta Magic</t>
  </si>
  <si>
    <t>Subtle Spell</t>
  </si>
  <si>
    <t>Twinned Spell</t>
  </si>
  <si>
    <t>Heightened Spell</t>
  </si>
  <si>
    <t>Distant Spell</t>
  </si>
  <si>
    <t>Divine Magic - Good</t>
  </si>
  <si>
    <t>Font of Magic</t>
  </si>
  <si>
    <t>Empowered Healing</t>
  </si>
  <si>
    <t>Otherworldly Wings</t>
  </si>
  <si>
    <t>Unearthly Recovery</t>
  </si>
  <si>
    <t>Favored by the Gods</t>
  </si>
  <si>
    <t>Racial</t>
  </si>
  <si>
    <t>Size -Small</t>
  </si>
  <si>
    <t>Wild Shape</t>
  </si>
  <si>
    <t>Speed - 40</t>
  </si>
  <si>
    <t>Keen Sense - Perception</t>
  </si>
  <si>
    <t>Lang - Common</t>
  </si>
  <si>
    <t>Feline Finesse</t>
  </si>
  <si>
    <t>Beastly</t>
  </si>
  <si>
    <t>Telepathy - 30 ft</t>
  </si>
  <si>
    <t>Empathy - 30 ft</t>
  </si>
  <si>
    <t>Bite and Scratch</t>
  </si>
  <si>
    <t>ASI - Cha 1/Dex 1</t>
  </si>
  <si>
    <t>Evasive - 1 AC</t>
  </si>
  <si>
    <t>Nimble - Adv Init</t>
  </si>
  <si>
    <t xml:space="preserve">Entertainer </t>
  </si>
  <si>
    <t>By Popular Demand</t>
  </si>
  <si>
    <t>Nobody stays angry at me or around me for long, since I can defuse any amount of tension.</t>
  </si>
  <si>
    <t>Whenever I come to a new place, I collect local rumors and spread gossip.</t>
  </si>
  <si>
    <t>Ideal</t>
  </si>
  <si>
    <t>People. I like seeing the smiles on people's faces when I perform. That's all that matters. (Neutral)</t>
  </si>
  <si>
    <t>Bond</t>
  </si>
  <si>
    <t>I want to be famous, whatever it takes.</t>
  </si>
  <si>
    <t>I'm a sucker for a pretty face.</t>
  </si>
  <si>
    <t>Sorcerer Details</t>
  </si>
  <si>
    <t>Arcane Origin</t>
  </si>
  <si>
    <t>A powerful entity entered the world. Its magic changed you.</t>
  </si>
  <si>
    <t xml:space="preserve">Reaction </t>
  </si>
  <si>
    <t>Your powers are seen as a great blessing by those around you, and you are expected to use them in service to your community.</t>
  </si>
  <si>
    <t>Supernatural Marks</t>
  </si>
  <si>
    <t>Your eyes are an unusual color, such as red.</t>
  </si>
  <si>
    <t>Signs of Sorcery</t>
  </si>
  <si>
    <t>when using material spells, magical energy concentrates in the special hairs of their whiskers and along its back, which it expends as sparks</t>
  </si>
  <si>
    <t>Primary Motivators</t>
  </si>
  <si>
    <t>Adoration</t>
  </si>
  <si>
    <t xml:space="preserve">Emotion </t>
  </si>
  <si>
    <t>Curious</t>
  </si>
  <si>
    <t>Core Traits</t>
  </si>
  <si>
    <t>Outlook</t>
  </si>
  <si>
    <t>Optimistic</t>
  </si>
  <si>
    <t>Integrity</t>
  </si>
  <si>
    <t>Conscientious</t>
  </si>
  <si>
    <t>Impulsiveness</t>
  </si>
  <si>
    <t>Controlled</t>
  </si>
  <si>
    <t>Boldness</t>
  </si>
  <si>
    <t>Intrepid</t>
  </si>
  <si>
    <t>Agreeableness</t>
  </si>
  <si>
    <t>Agreeable</t>
  </si>
  <si>
    <t>Interactivity</t>
  </si>
  <si>
    <t>Engaging</t>
  </si>
  <si>
    <t>Conformity</t>
  </si>
  <si>
    <t>Heterodox</t>
  </si>
  <si>
    <t>Secondary Traints</t>
  </si>
  <si>
    <t>Gleeful</t>
  </si>
  <si>
    <t>Relationships, Current Events, Hobbies and Pastimes, Entertainment</t>
  </si>
  <si>
    <t>Group Affiliations</t>
  </si>
  <si>
    <t>n/a</t>
  </si>
  <si>
    <t>Religion and Spirituality</t>
  </si>
  <si>
    <t>Adherence</t>
  </si>
  <si>
    <t>Agnostic</t>
  </si>
  <si>
    <t>Tolerance</t>
  </si>
  <si>
    <t>inclusive</t>
  </si>
  <si>
    <t>Religious Demeanor</t>
  </si>
  <si>
    <t>Expression of beliefs</t>
  </si>
  <si>
    <t>none</t>
  </si>
  <si>
    <t>Converting others</t>
  </si>
  <si>
    <t>never</t>
  </si>
  <si>
    <t>Attitude</t>
  </si>
  <si>
    <t>humble</t>
  </si>
  <si>
    <t>Religious Association</t>
  </si>
  <si>
    <t>Solitary</t>
  </si>
  <si>
    <t>Religious Roles</t>
  </si>
  <si>
    <t>Guru</t>
  </si>
  <si>
    <t>Quirks, Habits, Oddities</t>
  </si>
  <si>
    <t>Constant grooming, Excessively touching others, Eavesdropping, Tree climbing</t>
  </si>
  <si>
    <t>Bird watching, Music appreciation, Fishing</t>
  </si>
  <si>
    <t>Lore Background (Starting)</t>
  </si>
  <si>
    <t>Character Background</t>
  </si>
  <si>
    <t>Conflict</t>
  </si>
  <si>
    <t>Fights against that sadness of others</t>
  </si>
  <si>
    <t>Challenges</t>
  </si>
  <si>
    <t>He's a strange Cat</t>
  </si>
  <si>
    <t>Mystery</t>
  </si>
  <si>
    <t>His origins</t>
  </si>
  <si>
    <t>Passion</t>
  </si>
  <si>
    <t>Pleasure and to please others</t>
  </si>
  <si>
    <t>Where were you born?</t>
  </si>
  <si>
    <t>Unknown</t>
  </si>
  <si>
    <t>Who weere your family?</t>
  </si>
  <si>
    <t>Name one mystery, conflict, or significant past event.</t>
  </si>
  <si>
    <t>Awoke in a crag in the forest</t>
  </si>
  <si>
    <t>What is your adventure trigger?</t>
  </si>
  <si>
    <t>Search for a family</t>
  </si>
  <si>
    <t>If different from your trigger, do you have a quest?</t>
  </si>
  <si>
    <t>To find the Tastiest Fish</t>
  </si>
  <si>
    <t>Rogue - Mastermind</t>
  </si>
  <si>
    <t>Warlock - Old Ones Pact of the Tome</t>
  </si>
  <si>
    <t xml:space="preserve">Sneak Attack </t>
  </si>
  <si>
    <t>1d6</t>
  </si>
  <si>
    <t>2d6</t>
  </si>
  <si>
    <t xml:space="preserve">Spell Level </t>
  </si>
  <si>
    <t>-</t>
  </si>
  <si>
    <t xml:space="preserve">Jose Homebrew </t>
  </si>
  <si>
    <t>Resilent (CHA)</t>
  </si>
  <si>
    <t>Human - Variant</t>
  </si>
  <si>
    <t>Human - Feat</t>
  </si>
  <si>
    <t>Progidy</t>
  </si>
  <si>
    <t>Human  - Skill</t>
  </si>
  <si>
    <t>Human - Ability</t>
  </si>
  <si>
    <t>INT/CHR</t>
  </si>
  <si>
    <t xml:space="preserve">Languages - </t>
  </si>
  <si>
    <t>Common, Elven, Dwarfven,Gnomish, Halfling, Thieves Cant</t>
  </si>
  <si>
    <t>Light Armor</t>
  </si>
  <si>
    <t>Three-Dragon Ante, Dice, Thieves tools, Disguise kit, Forgery kit, Jevwery Kit</t>
  </si>
  <si>
    <t>Simple, Hand Crossbows, Longswords, rapiers, shortswords</t>
  </si>
  <si>
    <t xml:space="preserve">Spy </t>
  </si>
  <si>
    <t>Criminal Contact</t>
  </si>
  <si>
    <t>Inspiring Leader</t>
  </si>
  <si>
    <t>Observant</t>
  </si>
  <si>
    <t>Dex 2</t>
  </si>
  <si>
    <t>Expertise</t>
  </si>
  <si>
    <t>Cunning Action</t>
  </si>
  <si>
    <t>Master of Intrigue</t>
  </si>
  <si>
    <t>Old Ones Patron</t>
  </si>
  <si>
    <t>2x EI</t>
  </si>
  <si>
    <t>Pact Boon</t>
  </si>
  <si>
    <t>Thieves' Cant</t>
  </si>
  <si>
    <t>Masterof Tactics</t>
  </si>
  <si>
    <t>Pact magic</t>
  </si>
  <si>
    <t>Awaken Mind</t>
  </si>
  <si>
    <t>Entropic Ward</t>
  </si>
  <si>
    <t>Thought Shield</t>
  </si>
  <si>
    <t>Create Thrall</t>
  </si>
  <si>
    <t>Eldritch Blast</t>
  </si>
  <si>
    <t>Friends</t>
  </si>
  <si>
    <t>Arms of Hadar</t>
  </si>
  <si>
    <t>Suggestion</t>
  </si>
  <si>
    <t>Detect Thoughts</t>
  </si>
  <si>
    <t>Hunger of Hadar</t>
  </si>
  <si>
    <t>Evard's Black Tentacles</t>
  </si>
  <si>
    <t>Hypnotic Pattern</t>
  </si>
  <si>
    <t>Enervation</t>
  </si>
  <si>
    <t>Synaptic Static</t>
  </si>
  <si>
    <t>Dissonant Whispers</t>
  </si>
  <si>
    <t>Devil Sight</t>
  </si>
  <si>
    <t>Mask of Many Faces</t>
  </si>
  <si>
    <t>Gift of the Ever-Living Ones</t>
  </si>
  <si>
    <t>Tomb of Levistus</t>
  </si>
  <si>
    <t>Voice of the Chain Master</t>
  </si>
  <si>
    <t>Chains of Carceri</t>
  </si>
  <si>
    <t>Master of Myriad Forms</t>
  </si>
  <si>
    <t>Eye Bite</t>
  </si>
  <si>
    <t>Forcecage</t>
  </si>
  <si>
    <t>Feeblemind</t>
  </si>
  <si>
    <t>Psychic Scream</t>
  </si>
  <si>
    <t>Fighting Style</t>
  </si>
  <si>
    <t>Defense</t>
  </si>
  <si>
    <t>Warforged Resilience</t>
  </si>
  <si>
    <t>Not Living</t>
  </si>
  <si>
    <t>Polearm Master</t>
  </si>
  <si>
    <t>Intergrated Protection</t>
  </si>
  <si>
    <t>Sentinel</t>
  </si>
  <si>
    <t>Action Surge(1)</t>
  </si>
  <si>
    <t>Maneuvers</t>
  </si>
  <si>
    <t>Athlethics</t>
  </si>
  <si>
    <t>ASI</t>
  </si>
  <si>
    <t>2 STR/ +1 CON</t>
  </si>
  <si>
    <t>Shield Master</t>
  </si>
  <si>
    <t>Battle Master</t>
  </si>
  <si>
    <t>Goading Attack</t>
  </si>
  <si>
    <t>Sentry's Rest</t>
  </si>
  <si>
    <t>Awake Sleep</t>
  </si>
  <si>
    <t>Heavy Armor Master</t>
  </si>
  <si>
    <t>Student of War</t>
  </si>
  <si>
    <t>Riposte</t>
  </si>
  <si>
    <t>Powerful Build</t>
  </si>
  <si>
    <t xml:space="preserve"> +1 Size</t>
  </si>
  <si>
    <t>Resilient(WIS)</t>
  </si>
  <si>
    <t>Combat Superiority</t>
  </si>
  <si>
    <t>Commander's Strike</t>
  </si>
  <si>
    <t>Acolyte</t>
  </si>
  <si>
    <t>Iron Fists</t>
  </si>
  <si>
    <t>Unarmed Damage</t>
  </si>
  <si>
    <t>Great Weapon Master</t>
  </si>
  <si>
    <t>Feinting Attack</t>
  </si>
  <si>
    <t>All Eyes on Me</t>
  </si>
  <si>
    <t>Background Feature</t>
  </si>
  <si>
    <t xml:space="preserve"> +2 CON</t>
  </si>
  <si>
    <t>Know Your Enemy</t>
  </si>
  <si>
    <t>Triping Attack</t>
  </si>
  <si>
    <t>Spell Casting</t>
  </si>
  <si>
    <t>Indomitable(1)</t>
  </si>
  <si>
    <t>Precision Attack</t>
  </si>
  <si>
    <t>Any</t>
  </si>
  <si>
    <t>Improver Superior Dice</t>
  </si>
  <si>
    <t>Change Appearance</t>
  </si>
  <si>
    <t>Menacing Attack</t>
  </si>
  <si>
    <t>All Armor, Shield</t>
  </si>
  <si>
    <t>Disarming Attack</t>
  </si>
  <si>
    <t>Dragonborn</t>
  </si>
  <si>
    <t>Bardic Inspiration</t>
  </si>
  <si>
    <t>Game Set</t>
  </si>
  <si>
    <t>Sneak Attack</t>
  </si>
  <si>
    <t>Indomitable(2)</t>
  </si>
  <si>
    <t>Pushing Attack</t>
  </si>
  <si>
    <t>Changeling Instinct</t>
  </si>
  <si>
    <t>Smith Tools</t>
  </si>
  <si>
    <t>Prof - Insight, Persuasion</t>
  </si>
  <si>
    <t>Relentless</t>
  </si>
  <si>
    <t>All Weapons</t>
  </si>
  <si>
    <t>Resilince(Wis)</t>
  </si>
  <si>
    <t>Jack of All Trades</t>
  </si>
  <si>
    <t>Action Surge(2)</t>
  </si>
  <si>
    <t>Indomitable(3)</t>
  </si>
  <si>
    <t>Unsettling Visage</t>
  </si>
  <si>
    <t>Song of Rest</t>
  </si>
  <si>
    <t>Roguish Archetype - Mastermind</t>
  </si>
  <si>
    <t>1. You analyze (out loud) the potential threat posed by every creature you meet.</t>
  </si>
  <si>
    <t>Crossed Glaives in front of a castle gate, signifying the defense of a city or kingdom</t>
  </si>
  <si>
    <t>2. You often say the things you are thinking aloud without realizing it.</t>
  </si>
  <si>
    <t>Divergent Persona</t>
  </si>
  <si>
    <t>Codi Butterfield Cooking Utensils</t>
  </si>
  <si>
    <t>3. I have my own ideas about what is and is not food, and I find the eating habits of those around me fascinating, confusing, or revolting.</t>
  </si>
  <si>
    <t>4. I have different assumptions from those around me concerning personal space, blithely invading others' space in innocence, or reacting to ignorant invasion of my own.</t>
  </si>
  <si>
    <t>Signature  Styles</t>
  </si>
  <si>
    <t>Effortless. You rarely perspire or display anything other than a stoic expression in battle.</t>
  </si>
  <si>
    <t>Bard College - Lore</t>
  </si>
  <si>
    <t>Reserved.  As someone new to these strange lands, I am cautious and respectful in my dealings. (Lawful)</t>
  </si>
  <si>
    <t>Far Traveled Backstory</t>
  </si>
  <si>
    <t xml:space="preserve">I'm fascinated by the beauty and wonder of this new land. </t>
  </si>
  <si>
    <t xml:space="preserve">Bastion is from Ebberron.  During an adventure he was shifted to the Sword Coast Material Planes.  He has settled in Waterdeep and often offers aid and protection to the City Watch and is well liked  due to his vase Combat Knowledge. </t>
  </si>
  <si>
    <t>Performance</t>
  </si>
  <si>
    <t xml:space="preserve">I pretend not to understand the local language in order to avoid interactions I would rather not have. </t>
  </si>
  <si>
    <t>Education,To provide information, teach, enlighten, or train</t>
  </si>
  <si>
    <t>Bonus Profinciencies</t>
  </si>
  <si>
    <t>Master of Tactics</t>
  </si>
  <si>
    <t xml:space="preserve">Elven </t>
  </si>
  <si>
    <t>Phlegmatic</t>
  </si>
  <si>
    <t>Cutting Words</t>
  </si>
  <si>
    <t>Sneak Attack Dice</t>
  </si>
  <si>
    <t xml:space="preserve">Dwafven </t>
  </si>
  <si>
    <t>Gnomish</t>
  </si>
  <si>
    <t>Undercommon</t>
  </si>
  <si>
    <t>Slight of Hand</t>
  </si>
  <si>
    <t>Disagreeable - Cold, rigid, tense, intractable, narrow-minded, cantankerous, stingy</t>
  </si>
  <si>
    <t>Eldritch Invocations</t>
  </si>
  <si>
    <t>Conventional - Orthodox, formal, down-to-earth, mainstream, traditional</t>
  </si>
  <si>
    <t>Otherworldly Patron - The Great Old Ones</t>
  </si>
  <si>
    <t>Dry</t>
  </si>
  <si>
    <t>Battle Tactics</t>
  </si>
  <si>
    <t>Gamings - Go</t>
  </si>
  <si>
    <t>Flute</t>
  </si>
  <si>
    <t>Bewitching Whispers</t>
  </si>
  <si>
    <t>Viol</t>
  </si>
  <si>
    <t>Expanded Spell List</t>
  </si>
  <si>
    <t>Horn</t>
  </si>
  <si>
    <t>Awakened Mind</t>
  </si>
  <si>
    <t>Three-Dragon Anti</t>
  </si>
  <si>
    <t>Thieves Tool</t>
  </si>
  <si>
    <t>Pact of the Chain</t>
  </si>
  <si>
    <t>Ghostly Gaze</t>
  </si>
  <si>
    <t>Cooking Utensils</t>
  </si>
  <si>
    <t>ASI/Feat</t>
  </si>
  <si>
    <t>Dice</t>
  </si>
  <si>
    <t>Ascendent Step</t>
  </si>
  <si>
    <t>Forgery Kit</t>
  </si>
  <si>
    <t>Disguise Kit</t>
  </si>
  <si>
    <t>Hand Cross Bow</t>
  </si>
  <si>
    <t>Longswords</t>
  </si>
  <si>
    <t>Rapiers</t>
  </si>
  <si>
    <t>Shortswords</t>
  </si>
  <si>
    <t>Bard Spells</t>
  </si>
  <si>
    <t>Vicious Mockery</t>
  </si>
  <si>
    <t>Charm Person</t>
  </si>
  <si>
    <t>Message</t>
  </si>
  <si>
    <t>Comprehend Languages</t>
  </si>
  <si>
    <t>Idenitfy</t>
  </si>
  <si>
    <t>Spell*</t>
  </si>
  <si>
    <t>Calm Emotions</t>
  </si>
  <si>
    <t>Zone of Truth</t>
  </si>
  <si>
    <t>Warlock Spells</t>
  </si>
  <si>
    <t>Achievement,To overcome obstacles and succeed; to become the best</t>
  </si>
  <si>
    <t>Dissonant Whipers</t>
  </si>
  <si>
    <t xml:space="preserve">Suggestion </t>
  </si>
  <si>
    <t>Adoration,To be cherished, admired, and wanted by others</t>
  </si>
  <si>
    <t>Balance/Peace,To bring all things into harmony and equilibrium</t>
  </si>
  <si>
    <t>Beneficence,To protect the helpless, heal the sick, feed the hungry, etc.</t>
  </si>
  <si>
    <t>Chaos,To disrupt, to cause confusion and discord</t>
  </si>
  <si>
    <t>Competition,To seek out or create rule-based win/lose scenarios; to defeat others in contests</t>
  </si>
  <si>
    <t>Conflict,To seek out or create rivalry, fighting, or animosity</t>
  </si>
  <si>
    <t>Conquest,To conquer other peoples, to bring them into one’s own culture/rule</t>
  </si>
  <si>
    <t>Corruption,To despoil, ruin, humiliate, or make depraved</t>
  </si>
  <si>
    <t>Creation,To build or make new, such as art, culture, invention, design,etc.</t>
  </si>
  <si>
    <t>Destruction,To annihilate, exterminate, and unmake</t>
  </si>
  <si>
    <t>Discovery/Adventure,To explore, uncover mysteries, and pioneer</t>
  </si>
  <si>
    <t>Domesticity,To get married, have children, and live a family life</t>
  </si>
  <si>
    <t>Entertainment,To entertain, amuse, and delight others</t>
  </si>
  <si>
    <t>Enslavement,To force others into servitude</t>
  </si>
  <si>
    <t>Hedonism,To enjoy all things sensuous</t>
  </si>
  <si>
    <t>Heroism,To find valor and honor through battle or self-sacrifice</t>
  </si>
  <si>
    <t xml:space="preserve">Scrying </t>
  </si>
  <si>
    <t>Love,To experience/share affection and emotional commitment, whether romantic or platonic</t>
  </si>
  <si>
    <t>Nobility/Honor,To exalt ideals such as generosity, honesty, bravery, and courtliness</t>
  </si>
  <si>
    <t>Order,To arrange, organize, and reduce chaos</t>
  </si>
  <si>
    <t>Play,To have fun, to enjoy life</t>
  </si>
  <si>
    <t>Power,To control and lead others</t>
  </si>
  <si>
    <t>Proselytization,To spread a belief system; indoctrinate others</t>
  </si>
  <si>
    <t>Purity,To achieve a state of moral or spiritual perfection, of self and/or others</t>
  </si>
  <si>
    <t>Rebellion,To fight against power structures; to undermine authority</t>
  </si>
  <si>
    <t>Recognition,To gain approval, social status, or fame</t>
  </si>
  <si>
    <t>Service,To follow a person, government, order, religion, etc.</t>
  </si>
  <si>
    <t>Torment,To inflict pain and suffering, on others and/or the self</t>
  </si>
  <si>
    <t>Understanding,To seek knowledge or wisdom (spiritual, scientific, magical,etc)</t>
  </si>
  <si>
    <t>Vice,To enable or engage in self-destructive behavior</t>
  </si>
  <si>
    <t>Joyful</t>
  </si>
  <si>
    <t>I am always calm, no matter what the situations.I never raised my voice or let my emotions control me</t>
  </si>
  <si>
    <t>I am always willing to make a deal for useful information, a favor, or to save someone</t>
  </si>
  <si>
    <t>Anxious</t>
  </si>
  <si>
    <t>People. I'm loyal to my friends, not to any ideal, and everyone else can take a trip down the Styx for all I care. (Neutral)</t>
  </si>
  <si>
    <t>Melancholy</t>
  </si>
  <si>
    <t xml:space="preserve">Someone I loved died because of a mistake I made. That will never happen again. </t>
  </si>
  <si>
    <t>Spy Backstory</t>
  </si>
  <si>
    <t>Angry</t>
  </si>
  <si>
    <t>Contemptuous</t>
  </si>
  <si>
    <t xml:space="preserve">I've worn so many disguises, I've lost sight of who I truly am. </t>
  </si>
  <si>
    <t>Excited</t>
  </si>
  <si>
    <t>Ashamed</t>
  </si>
  <si>
    <r>
      <t xml:space="preserve">Optimistic - </t>
    </r>
    <r>
      <rPr/>
      <t>Idealistic, confident, trusting, hopeful, upbeat</t>
    </r>
  </si>
  <si>
    <r>
      <t xml:space="preserve">Pessimistic - </t>
    </r>
    <r>
      <rPr/>
      <t>Cynical, bleak, distrustful, foreboding, resigned</t>
    </r>
  </si>
  <si>
    <r>
      <t xml:space="preserve">Conscientious - </t>
    </r>
    <r>
      <rPr/>
      <t>Industrious, honest, responsible, meticulous, pragmatic</t>
    </r>
  </si>
  <si>
    <r>
      <rPr>
        <rFont val="Arial"/>
      </rPr>
      <t xml:space="preserve">Unscrupulous - </t>
    </r>
    <r>
      <rPr>
        <rFont val="Arial"/>
      </rPr>
      <t>Lazy, deceitful, unreliable, manipulative, slipshod, impractical</t>
    </r>
  </si>
  <si>
    <r>
      <t xml:space="preserve">Controlled - </t>
    </r>
    <r>
      <rPr/>
      <t>Deliberate, focused, steady, thoughtful</t>
    </r>
  </si>
  <si>
    <r>
      <t xml:space="preserve">Spontaneous - </t>
    </r>
    <r>
      <rPr/>
      <t>Capricious, flighty, hyperactive, rash</t>
    </r>
  </si>
  <si>
    <r>
      <rPr>
        <rFont val="Arial"/>
      </rPr>
      <t xml:space="preserve">Intrepid - </t>
    </r>
    <r>
      <rPr>
        <rFont val="Arial"/>
      </rPr>
      <t>Daring, reckless, valorous, dauntless, audacious, confident</t>
    </r>
  </si>
  <si>
    <r>
      <rPr>
        <rFont val="Arial"/>
      </rPr>
      <t xml:space="preserve">Cautious - </t>
    </r>
    <r>
      <rPr>
        <rFont val="Arial"/>
      </rPr>
      <t>Timid, paranoid, vigilant, nervous, tentative</t>
    </r>
  </si>
  <si>
    <r>
      <rPr>
        <rFont val="Arial"/>
      </rPr>
      <t xml:space="preserve">Agreeable - </t>
    </r>
    <r>
      <rPr>
        <rFont val="Arial"/>
      </rPr>
      <t>Warm, empathic, tolerant, forgiving, open-minded, adaptable, altruistic</t>
    </r>
  </si>
  <si>
    <r>
      <rPr>
        <rFont val="Arial"/>
      </rPr>
      <t xml:space="preserve">Disagreeable - </t>
    </r>
    <r>
      <rPr>
        <rFont val="Arial"/>
      </rPr>
      <t>Cold, rigid, tense, intractable, narrow-minded, cantankerous, stingy</t>
    </r>
  </si>
  <si>
    <r>
      <rPr>
        <rFont val="Arial"/>
      </rPr>
      <t xml:space="preserve">Engaging - </t>
    </r>
    <r>
      <rPr>
        <rFont val="Arial"/>
      </rPr>
      <t>Talkative, candid, entertaining, touchy</t>
    </r>
  </si>
  <si>
    <r>
      <t xml:space="preserve">Reserved - </t>
    </r>
    <r>
      <rPr/>
      <t>Shy, loner, taciturn, evasive, cryptic</t>
    </r>
  </si>
  <si>
    <r>
      <rPr>
        <rFont val="Arial"/>
      </rPr>
      <t xml:space="preserve">Conventional - </t>
    </r>
    <r>
      <rPr>
        <rFont val="Arial"/>
      </rPr>
      <t>Orthodox, formal, down-to-earth, mainstream, traditional</t>
    </r>
  </si>
  <si>
    <r>
      <rPr>
        <rFont val="Arial"/>
      </rPr>
      <t xml:space="preserve">Heterodox - </t>
    </r>
    <r>
      <rPr>
        <rFont val="Arial"/>
      </rPr>
      <t>Rebellious, arty, shocking, freethinking, exotic</t>
    </r>
  </si>
  <si>
    <t>Crude</t>
  </si>
  <si>
    <t>Slapstick</t>
  </si>
  <si>
    <t>Paladin</t>
  </si>
  <si>
    <t>Jokey</t>
  </si>
  <si>
    <t>Lawful Neutral</t>
  </si>
  <si>
    <t>Cynical</t>
  </si>
  <si>
    <t>True Neutral</t>
  </si>
  <si>
    <t>Mean-spirited</t>
  </si>
  <si>
    <t>Lawful Evil</t>
  </si>
  <si>
    <t>Druid</t>
  </si>
  <si>
    <t>Neutral Evil</t>
  </si>
  <si>
    <t>Surreal</t>
  </si>
  <si>
    <t>Chaotic Evil</t>
  </si>
  <si>
    <t>Sorcerer</t>
  </si>
  <si>
    <t>Wizard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</si>
</sst>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23">
    <font>
      <sz val="10.0"/>
      <color rgb="FF000000"/>
      <name val="Arial"/>
    </font>
    <font>
      <b/>
      <color rgb="FFFFFFFF"/>
    </font>
    <font>
      <b/>
      <color rgb="FF3969AD"/>
    </font>
    <font/>
    <font>
      <u/>
      <color rgb="FF0000FF"/>
    </font>
    <font>
      <sz val="10.0"/>
      <color rgb="FF333333"/>
      <name val="Q_serif"/>
    </font>
    <font>
      <sz val="11.0"/>
      <color rgb="FF000000"/>
      <name val="Inconsolata"/>
    </font>
    <font>
      <name val="Arial"/>
    </font>
    <font>
      <color rgb="FF000000"/>
      <name val="Arial"/>
    </font>
    <font>
      <i/>
      <sz val="8.0"/>
      <name val="Arial"/>
    </font>
    <font>
      <sz val="8.0"/>
    </font>
    <font>
      <strike/>
    </font>
    <font>
      <b/>
    </font>
    <font>
      <b/>
      <name val="Arial"/>
    </font>
    <font>
      <b/>
      <color rgb="FF333333"/>
      <name val="Helvetica"/>
    </font>
    <font>
      <color rgb="FF333333"/>
      <name val="Helvetica"/>
    </font>
    <font>
      <color rgb="FF333333"/>
      <name val="Arial"/>
    </font>
    <font>
      <b/>
      <i/>
    </font>
    <font>
      <b/>
      <color rgb="FFFFFFFF"/>
      <name val="Arial"/>
    </font>
    <font>
      <b/>
      <color rgb="FF3969AD"/>
      <name val="Arial"/>
    </font>
    <font>
      <sz val="10.0"/>
      <color rgb="FF333333"/>
      <name val="Arial"/>
    </font>
    <font>
      <b/>
      <color rgb="FF333333"/>
      <name val="Arial"/>
    </font>
    <font>
      <sz val="10.0"/>
      <name val="Arial"/>
    </font>
  </fonts>
  <fills count="8">
    <fill>
      <patternFill patternType="none"/>
    </fill>
    <fill>
      <patternFill patternType="lightGray"/>
    </fill>
    <fill>
      <patternFill patternType="solid">
        <fgColor rgb="FF3969AD"/>
        <bgColor rgb="FF3969AD"/>
      </patternFill>
    </fill>
    <fill>
      <patternFill patternType="solid">
        <fgColor rgb="FFD4E0F1"/>
        <bgColor rgb="FFD4E0F1"/>
      </patternFill>
    </fill>
    <fill>
      <patternFill patternType="solid">
        <fgColor rgb="FFD8D8D8"/>
        <bgColor rgb="FFD8D8D8"/>
      </patternFill>
    </fill>
    <fill>
      <patternFill patternType="solid">
        <fgColor rgb="FFFFFFFF"/>
        <bgColor rgb="FFFFFFFF"/>
      </patternFill>
    </fill>
    <fill>
      <patternFill patternType="solid">
        <fgColor rgb="FFDBE1E2"/>
        <bgColor rgb="FFDBE1E2"/>
      </patternFill>
    </fill>
    <fill>
      <patternFill patternType="solid">
        <fgColor rgb="FFE0E5E6"/>
        <bgColor rgb="FFE0E5E6"/>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right style="thin">
        <color rgb="FF000000"/>
      </right>
    </border>
    <border>
      <left style="thin">
        <color rgb="FFAAAAAA"/>
      </left>
      <right style="thin">
        <color rgb="FFAAAAAA"/>
      </right>
      <top style="thin">
        <color rgb="FFAAAAAA"/>
      </top>
      <bottom style="thin">
        <color rgb="FFAAAAAA"/>
      </bottom>
    </border>
    <border>
      <left style="thin">
        <color rgb="FF666666"/>
      </left>
      <right style="thin">
        <color rgb="FF666666"/>
      </right>
      <top style="thin">
        <color rgb="FF666666"/>
      </top>
      <bottom style="thin">
        <color rgb="FFAAAAAA"/>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2" numFmtId="0" xfId="0" applyAlignment="1" applyFill="1" applyFont="1">
      <alignment readingOrder="0" shrinkToFit="0" wrapText="1"/>
    </xf>
    <xf borderId="0" fillId="0" fontId="3" numFmtId="0" xfId="0" applyAlignment="1" applyFont="1">
      <alignment horizontal="right" readingOrder="0" shrinkToFit="0" wrapText="1"/>
    </xf>
    <xf borderId="0" fillId="0" fontId="3" numFmtId="0" xfId="0" applyAlignment="1" applyFont="1">
      <alignment shrinkToFit="0" wrapText="1"/>
    </xf>
    <xf borderId="1" fillId="0" fontId="3" numFmtId="0" xfId="0" applyAlignment="1" applyBorder="1" applyFont="1">
      <alignment horizontal="center" readingOrder="0" shrinkToFit="0" wrapText="1"/>
    </xf>
    <xf borderId="1" fillId="0" fontId="3" numFmtId="0" xfId="0" applyAlignment="1" applyBorder="1" applyFont="1">
      <alignment shrinkToFit="0" wrapText="1"/>
    </xf>
    <xf borderId="0" fillId="0" fontId="3" numFmtId="0" xfId="0" applyAlignment="1" applyFont="1">
      <alignment readingOrder="0" shrinkToFit="0" wrapText="1"/>
    </xf>
    <xf borderId="2" fillId="0" fontId="3" numFmtId="0" xfId="0" applyAlignment="1" applyBorder="1" applyFont="1">
      <alignment horizontal="right" readingOrder="0" shrinkToFit="0" wrapText="1"/>
    </xf>
    <xf borderId="3" fillId="0" fontId="3" numFmtId="0" xfId="0" applyBorder="1" applyFont="1"/>
    <xf borderId="4" fillId="0" fontId="3" numFmtId="0" xfId="0" applyBorder="1" applyFont="1"/>
    <xf borderId="0" fillId="0" fontId="3" numFmtId="0" xfId="0" applyAlignment="1" applyFont="1">
      <alignment readingOrder="0" shrinkToFit="0" vertical="top" wrapText="1"/>
    </xf>
    <xf borderId="0" fillId="2" fontId="1" numFmtId="0" xfId="0" applyAlignment="1" applyFont="1">
      <alignment readingOrder="0"/>
    </xf>
    <xf borderId="0" fillId="3" fontId="2" numFmtId="0" xfId="0" applyAlignment="1" applyFont="1">
      <alignment readingOrder="0"/>
    </xf>
    <xf borderId="0" fillId="0" fontId="3" numFmtId="0" xfId="0" applyAlignment="1" applyFont="1">
      <alignment horizontal="right" readingOrder="0"/>
    </xf>
    <xf borderId="1" fillId="0" fontId="3" numFmtId="0" xfId="0" applyAlignment="1" applyBorder="1" applyFont="1">
      <alignment horizontal="center" readingOrder="0"/>
    </xf>
    <xf borderId="1" fillId="0" fontId="3" numFmtId="0" xfId="0" applyBorder="1" applyFont="1"/>
    <xf borderId="0" fillId="4" fontId="3" numFmtId="0" xfId="0" applyAlignment="1" applyFill="1" applyFont="1">
      <alignment shrinkToFit="0" wrapText="1"/>
    </xf>
    <xf borderId="0" fillId="0" fontId="3" numFmtId="0" xfId="0" applyAlignment="1" applyFont="1">
      <alignment readingOrder="0"/>
    </xf>
    <xf borderId="0" fillId="0" fontId="3" numFmtId="0" xfId="0" applyAlignment="1" applyFont="1">
      <alignment horizontal="center" readingOrder="0" shrinkToFit="0" wrapText="1"/>
    </xf>
    <xf borderId="0" fillId="0" fontId="4" numFmtId="0" xfId="0" applyAlignment="1" applyFont="1">
      <alignment readingOrder="0" shrinkToFit="0" vertical="top" wrapText="1"/>
    </xf>
    <xf borderId="2" fillId="0" fontId="3" numFmtId="0" xfId="0" applyAlignment="1" applyBorder="1" applyFont="1">
      <alignment readingOrder="0" shrinkToFit="0" wrapText="1"/>
    </xf>
    <xf borderId="2" fillId="0" fontId="3" numFmtId="0" xfId="0" applyAlignment="1" applyBorder="1" applyFont="1">
      <alignment shrinkToFit="0" wrapText="1"/>
    </xf>
    <xf borderId="0" fillId="3" fontId="2" numFmtId="0" xfId="0" applyAlignment="1" applyFont="1">
      <alignment horizontal="center" readingOrder="0" shrinkToFit="0" wrapText="1"/>
    </xf>
    <xf borderId="0" fillId="0" fontId="5" numFmtId="0" xfId="0" applyAlignment="1" applyFont="1">
      <alignment horizontal="center" readingOrder="0" shrinkToFit="0" wrapText="1"/>
    </xf>
    <xf borderId="1" fillId="5" fontId="6" numFmtId="0" xfId="0" applyAlignment="1" applyBorder="1" applyFill="1" applyFont="1">
      <alignment horizontal="center" readingOrder="0" shrinkToFit="0" wrapText="1"/>
    </xf>
    <xf borderId="2" fillId="0" fontId="3" numFmtId="0" xfId="0" applyAlignment="1" applyBorder="1" applyFont="1">
      <alignment horizontal="center" readingOrder="0" shrinkToFit="0" wrapText="1"/>
    </xf>
    <xf borderId="1" fillId="0" fontId="3" numFmtId="0" xfId="0" applyAlignment="1" applyBorder="1" applyFont="1">
      <alignment horizontal="center" shrinkToFit="0" wrapText="1"/>
    </xf>
    <xf borderId="2" fillId="0" fontId="3" numFmtId="0" xfId="0" applyAlignment="1" applyBorder="1" applyFont="1">
      <alignment horizontal="right" readingOrder="0"/>
    </xf>
    <xf borderId="0" fillId="0" fontId="3" numFmtId="0" xfId="0" applyAlignment="1" applyFont="1">
      <alignment readingOrder="0" vertical="top"/>
    </xf>
    <xf borderId="0" fillId="4" fontId="3" numFmtId="0" xfId="0" applyFont="1"/>
    <xf borderId="0" fillId="0" fontId="3" numFmtId="0" xfId="0" applyAlignment="1" applyFont="1">
      <alignment horizontal="center" readingOrder="0"/>
    </xf>
    <xf borderId="2" fillId="0" fontId="3" numFmtId="0" xfId="0" applyAlignment="1" applyBorder="1" applyFont="1">
      <alignment readingOrder="0"/>
    </xf>
    <xf borderId="2" fillId="0" fontId="3" numFmtId="0" xfId="0" applyBorder="1" applyFont="1"/>
    <xf borderId="0" fillId="3" fontId="2" numFmtId="0" xfId="0" applyAlignment="1" applyFont="1">
      <alignment horizontal="center" readingOrder="0"/>
    </xf>
    <xf borderId="0" fillId="0" fontId="5" numFmtId="0" xfId="0" applyAlignment="1" applyFont="1">
      <alignment horizontal="center" readingOrder="0"/>
    </xf>
    <xf borderId="1" fillId="5" fontId="6" numFmtId="0" xfId="0" applyAlignment="1" applyBorder="1" applyFont="1">
      <alignment horizontal="center" readingOrder="0"/>
    </xf>
    <xf borderId="2" fillId="0" fontId="3" numFmtId="0" xfId="0" applyAlignment="1" applyBorder="1" applyFont="1">
      <alignment horizontal="center" readingOrder="0"/>
    </xf>
    <xf borderId="1" fillId="0" fontId="3" numFmtId="0" xfId="0" applyAlignment="1" applyBorder="1" applyFont="1">
      <alignment horizontal="center"/>
    </xf>
    <xf borderId="0" fillId="3" fontId="2" numFmtId="0" xfId="0" applyAlignment="1" applyFont="1">
      <alignment horizontal="left" readingOrder="0" shrinkToFit="0" wrapText="1"/>
    </xf>
    <xf borderId="0" fillId="3" fontId="2" numFmtId="0" xfId="0" applyAlignment="1" applyFont="1">
      <alignment horizontal="left" readingOrder="0"/>
    </xf>
    <xf borderId="0" fillId="0" fontId="3" numFmtId="0" xfId="0" applyAlignment="1" applyFont="1">
      <alignment shrinkToFit="0" wrapText="1"/>
    </xf>
    <xf borderId="0" fillId="0" fontId="3" numFmtId="0" xfId="0" applyFont="1"/>
    <xf borderId="0" fillId="0" fontId="3" numFmtId="0" xfId="0" applyAlignment="1" applyFont="1">
      <alignment horizontal="center" shrinkToFit="0" wrapText="1"/>
    </xf>
    <xf borderId="0" fillId="0" fontId="7" numFmtId="0" xfId="0" applyAlignment="1" applyFont="1">
      <alignment readingOrder="0" shrinkToFit="0" vertical="bottom" wrapText="1"/>
    </xf>
    <xf borderId="5" fillId="0" fontId="3" numFmtId="0" xfId="0" applyBorder="1" applyFont="1"/>
    <xf borderId="1" fillId="0" fontId="3" numFmtId="0" xfId="0" applyAlignment="1" applyBorder="1" applyFont="1">
      <alignment readingOrder="0" shrinkToFit="0" wrapText="1"/>
    </xf>
    <xf borderId="0" fillId="0" fontId="7" numFmtId="0" xfId="0" applyAlignment="1" applyFont="1">
      <alignment shrinkToFit="0" vertical="bottom" wrapText="1"/>
    </xf>
    <xf borderId="0" fillId="0" fontId="3" numFmtId="0" xfId="0" applyAlignment="1" applyFont="1">
      <alignment horizontal="center" readingOrder="0" shrinkToFit="0" vertical="center" wrapText="1"/>
    </xf>
    <xf borderId="2" fillId="0" fontId="3" numFmtId="0" xfId="0" applyAlignment="1" applyBorder="1" applyFont="1">
      <alignment horizontal="center" readingOrder="0" shrinkToFit="0" vertical="center" wrapText="1"/>
    </xf>
    <xf borderId="0" fillId="5" fontId="8" numFmtId="0" xfId="0" applyAlignment="1" applyFont="1">
      <alignment horizontal="left" readingOrder="0"/>
    </xf>
    <xf borderId="0" fillId="0" fontId="7" numFmtId="0" xfId="0" applyAlignment="1" applyFont="1">
      <alignment horizontal="center" readingOrder="0" shrinkToFit="0" vertical="bottom" wrapText="1"/>
    </xf>
    <xf borderId="4" fillId="0" fontId="3" numFmtId="0" xfId="0" applyAlignment="1" applyBorder="1" applyFont="1">
      <alignment horizontal="center" readingOrder="0" shrinkToFit="0" wrapText="1"/>
    </xf>
    <xf borderId="1" fillId="0" fontId="3" numFmtId="0" xfId="0" applyAlignment="1" applyBorder="1" applyFont="1">
      <alignment readingOrder="0"/>
    </xf>
    <xf borderId="0" fillId="0" fontId="9" numFmtId="0" xfId="0" applyAlignment="1" applyFont="1">
      <alignment shrinkToFit="0" vertical="top" wrapText="1"/>
    </xf>
    <xf borderId="0" fillId="0" fontId="10" numFmtId="0" xfId="0" applyAlignment="1" applyFont="1">
      <alignment shrinkToFit="0" vertical="top" wrapText="1"/>
    </xf>
    <xf borderId="0" fillId="0" fontId="7" numFmtId="0" xfId="0" applyAlignment="1" applyFont="1">
      <alignment readingOrder="0" shrinkToFit="0" vertical="top" wrapText="1"/>
    </xf>
    <xf borderId="0" fillId="0" fontId="3" numFmtId="0" xfId="0" applyAlignment="1" applyFont="1">
      <alignment shrinkToFit="0" vertical="top" wrapText="1"/>
    </xf>
    <xf borderId="0" fillId="0" fontId="7" numFmtId="0" xfId="0" applyAlignment="1" applyFont="1">
      <alignment shrinkToFit="0" vertical="top" wrapText="1"/>
    </xf>
    <xf borderId="0" fillId="0" fontId="3" numFmtId="0" xfId="0" applyAlignment="1" applyFont="1">
      <alignment horizontal="center" shrinkToFit="0" vertical="center" wrapText="1"/>
    </xf>
    <xf borderId="2" fillId="0"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7" fillId="0" fontId="3" numFmtId="0" xfId="0" applyBorder="1" applyFont="1"/>
    <xf borderId="0" fillId="0" fontId="11" numFmtId="0" xfId="0" applyAlignment="1" applyFont="1">
      <alignment readingOrder="0" shrinkToFit="0" wrapText="1"/>
    </xf>
    <xf borderId="6" fillId="0"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9" fillId="0" fontId="3" numFmtId="0" xfId="0" applyBorder="1" applyFont="1"/>
    <xf borderId="8" fillId="0" fontId="3" numFmtId="0" xfId="0" applyAlignment="1" applyBorder="1" applyFont="1">
      <alignment horizontal="center" readingOrder="0" shrinkToFit="0" vertical="center" wrapText="1"/>
    </xf>
    <xf borderId="0" fillId="0" fontId="10" numFmtId="0" xfId="0" applyAlignment="1" applyFont="1">
      <alignment readingOrder="0" shrinkToFit="0" vertical="top" wrapText="1"/>
    </xf>
    <xf borderId="5" fillId="0" fontId="7"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12" numFmtId="0" xfId="0" applyAlignment="1" applyFont="1">
      <alignment readingOrder="0"/>
    </xf>
    <xf borderId="0" fillId="0" fontId="3" numFmtId="0" xfId="0" applyAlignment="1" applyFont="1">
      <alignment readingOrder="0"/>
    </xf>
    <xf borderId="0" fillId="0" fontId="13" numFmtId="0" xfId="0" applyAlignment="1" applyFont="1">
      <alignment vertical="bottom"/>
    </xf>
    <xf borderId="0" fillId="0" fontId="3" numFmtId="0" xfId="0" applyAlignment="1" applyFont="1">
      <alignment readingOrder="0"/>
    </xf>
    <xf borderId="0" fillId="5" fontId="6" numFmtId="0" xfId="0" applyFont="1"/>
    <xf borderId="0" fillId="0" fontId="12" numFmtId="0" xfId="0" applyAlignment="1" applyFont="1">
      <alignment readingOrder="0"/>
    </xf>
    <xf borderId="0" fillId="0" fontId="11" numFmtId="0" xfId="0" applyAlignment="1" applyFont="1">
      <alignment readingOrder="0"/>
    </xf>
    <xf borderId="0" fillId="6" fontId="14" numFmtId="0" xfId="0" applyAlignment="1" applyFill="1" applyFont="1">
      <alignment horizontal="left" readingOrder="0" shrinkToFit="0" wrapText="0"/>
    </xf>
    <xf borderId="0" fillId="5" fontId="14" numFmtId="0" xfId="0" applyAlignment="1" applyFont="1">
      <alignment horizontal="left" readingOrder="0" shrinkToFit="0" wrapText="0"/>
    </xf>
    <xf borderId="0" fillId="0" fontId="14" numFmtId="0" xfId="0" applyAlignment="1" applyFont="1">
      <alignment horizontal="left" readingOrder="0" shrinkToFit="0" wrapText="0"/>
    </xf>
    <xf borderId="0" fillId="5" fontId="0" numFmtId="0" xfId="0" applyAlignment="1" applyFont="1">
      <alignment horizontal="left" readingOrder="0"/>
    </xf>
    <xf borderId="0" fillId="0" fontId="14" numFmtId="0" xfId="0" applyAlignment="1" applyFont="1">
      <alignment horizontal="left" readingOrder="0"/>
    </xf>
    <xf borderId="0" fillId="7" fontId="14" numFmtId="0" xfId="0" applyAlignment="1" applyFill="1" applyFont="1">
      <alignment horizontal="left" readingOrder="0" shrinkToFit="0" wrapText="0"/>
    </xf>
    <xf borderId="0" fillId="5" fontId="15" numFmtId="0" xfId="0" applyAlignment="1" applyFont="1">
      <alignment horizontal="left" readingOrder="0" shrinkToFit="0" wrapText="0"/>
    </xf>
    <xf borderId="0" fillId="7" fontId="15" numFmtId="0" xfId="0" applyAlignment="1" applyFont="1">
      <alignment horizontal="left" readingOrder="0" shrinkToFit="0" wrapText="0"/>
    </xf>
    <xf borderId="0" fillId="5" fontId="16" numFmtId="0" xfId="0" applyAlignment="1" applyFont="1">
      <alignment horizontal="left" readingOrder="0" shrinkToFit="0" wrapText="0"/>
    </xf>
    <xf borderId="0" fillId="7" fontId="16" numFmtId="0" xfId="0" applyAlignment="1" applyFont="1">
      <alignment horizontal="left" readingOrder="0" shrinkToFit="0" wrapText="0"/>
    </xf>
    <xf borderId="0" fillId="0" fontId="17" numFmtId="0" xfId="0" applyAlignment="1" applyFont="1">
      <alignment readingOrder="0"/>
    </xf>
    <xf borderId="0" fillId="0" fontId="11" numFmtId="0" xfId="0" applyAlignment="1" applyFont="1">
      <alignment readingOrder="0"/>
    </xf>
    <xf borderId="0" fillId="0" fontId="3" numFmtId="164" xfId="0" applyAlignment="1" applyFont="1" applyNumberFormat="1">
      <alignment horizontal="center" readingOrder="0" shrinkToFit="0" wrapText="1"/>
    </xf>
    <xf borderId="0" fillId="2" fontId="18" numFmtId="0" xfId="0" applyAlignment="1" applyFont="1">
      <alignment shrinkToFit="0" vertical="bottom" wrapText="1"/>
    </xf>
    <xf borderId="0" fillId="0" fontId="7" numFmtId="0" xfId="0" applyAlignment="1" applyFont="1">
      <alignment vertical="bottom"/>
    </xf>
    <xf borderId="10" fillId="0" fontId="7" numFmtId="0" xfId="0" applyAlignment="1" applyBorder="1" applyFont="1">
      <alignment vertical="bottom"/>
    </xf>
    <xf borderId="11" fillId="3" fontId="19" numFmtId="0" xfId="0" applyAlignment="1" applyBorder="1" applyFont="1">
      <alignment shrinkToFit="0" vertical="bottom" wrapText="1"/>
    </xf>
    <xf borderId="0" fillId="3" fontId="19" numFmtId="0" xfId="0" applyAlignment="1" applyFont="1">
      <alignment shrinkToFit="0" vertical="bottom" wrapText="1"/>
    </xf>
    <xf borderId="11" fillId="2" fontId="18" numFmtId="0" xfId="0" applyAlignment="1" applyBorder="1" applyFont="1">
      <alignment shrinkToFit="0" vertical="bottom" wrapText="1"/>
    </xf>
    <xf borderId="11" fillId="0" fontId="3" numFmtId="0" xfId="0" applyBorder="1" applyFont="1"/>
    <xf borderId="0" fillId="3" fontId="19" numFmtId="0" xfId="0" applyAlignment="1" applyFont="1">
      <alignment horizontal="center" shrinkToFit="0" vertical="bottom" wrapText="1"/>
    </xf>
    <xf borderId="0" fillId="3" fontId="19" numFmtId="0" xfId="0" applyAlignment="1" applyFont="1">
      <alignment shrinkToFit="0" vertical="bottom" wrapText="1"/>
    </xf>
    <xf borderId="0" fillId="0" fontId="7" numFmtId="0" xfId="0" applyAlignment="1" applyFont="1">
      <alignment shrinkToFit="0" vertical="bottom" wrapText="1"/>
    </xf>
    <xf borderId="1" fillId="0" fontId="7" numFmtId="0" xfId="0" applyAlignment="1" applyBorder="1" applyFont="1">
      <alignment horizontal="center" readingOrder="0" shrinkToFit="0" vertical="bottom" wrapText="1"/>
    </xf>
    <xf borderId="12" fillId="0" fontId="7" numFmtId="0" xfId="0" applyAlignment="1" applyBorder="1" applyFont="1">
      <alignment horizontal="center" readingOrder="0" shrinkToFit="0" wrapText="1"/>
    </xf>
    <xf borderId="11" fillId="0" fontId="7" numFmtId="0" xfId="0" applyAlignment="1" applyBorder="1" applyFont="1">
      <alignment horizontal="center" shrinkToFit="0" wrapText="1"/>
    </xf>
    <xf borderId="13" fillId="6" fontId="16" numFmtId="0" xfId="0" applyAlignment="1" applyBorder="1" applyFont="1">
      <alignment horizontal="left" readingOrder="0" shrinkToFit="0" wrapText="0"/>
    </xf>
    <xf borderId="13" fillId="6" fontId="15" numFmtId="0" xfId="0" applyAlignment="1" applyBorder="1" applyFont="1">
      <alignment horizontal="left" readingOrder="0" shrinkToFit="0" wrapText="0"/>
    </xf>
    <xf borderId="14" fillId="6" fontId="15" numFmtId="0" xfId="0" applyAlignment="1" applyBorder="1" applyFont="1">
      <alignment horizontal="left" readingOrder="0" shrinkToFit="0" wrapText="0"/>
    </xf>
    <xf borderId="13" fillId="5" fontId="15" numFmtId="0" xfId="0" applyAlignment="1" applyBorder="1" applyFont="1">
      <alignment horizontal="left" readingOrder="0" shrinkToFit="0" wrapText="0"/>
    </xf>
    <xf borderId="14" fillId="5" fontId="15" numFmtId="165" xfId="0" applyAlignment="1" applyBorder="1" applyFont="1" applyNumberFormat="1">
      <alignment horizontal="left" readingOrder="0" shrinkToFit="0" wrapText="0"/>
    </xf>
    <xf borderId="14" fillId="5" fontId="15" numFmtId="0" xfId="0" applyAlignment="1" applyBorder="1" applyFont="1">
      <alignment horizontal="left" readingOrder="0" shrinkToFit="0" wrapText="0"/>
    </xf>
    <xf borderId="13" fillId="6" fontId="20" numFmtId="0" xfId="0" applyAlignment="1" applyBorder="1" applyFont="1">
      <alignment horizontal="left" readingOrder="0" shrinkToFit="0" wrapText="0"/>
    </xf>
    <xf borderId="13" fillId="5" fontId="20" numFmtId="0" xfId="0" applyAlignment="1" applyBorder="1" applyFont="1">
      <alignment horizontal="left" readingOrder="0" shrinkToFit="0" wrapText="0"/>
    </xf>
    <xf borderId="14" fillId="6" fontId="16" numFmtId="0" xfId="0" applyAlignment="1" applyBorder="1" applyFont="1">
      <alignment horizontal="left" readingOrder="0" shrinkToFit="0" wrapText="0"/>
    </xf>
    <xf borderId="0" fillId="5" fontId="20" numFmtId="0" xfId="0" applyAlignment="1" applyFont="1">
      <alignment horizontal="left" readingOrder="0" shrinkToFit="0" wrapText="0"/>
    </xf>
    <xf borderId="14" fillId="5" fontId="16" numFmtId="0" xfId="0" applyAlignment="1" applyBorder="1" applyFont="1">
      <alignment horizontal="left" readingOrder="0" shrinkToFit="0" wrapText="0"/>
    </xf>
    <xf borderId="0" fillId="5" fontId="0" numFmtId="0" xfId="0" applyAlignment="1" applyFont="1">
      <alignment readingOrder="0"/>
    </xf>
    <xf borderId="0" fillId="0" fontId="7" numFmtId="0" xfId="0" applyFont="1"/>
    <xf borderId="14" fillId="5" fontId="21" numFmtId="0" xfId="0" applyAlignment="1" applyBorder="1" applyFont="1">
      <alignment horizontal="left" readingOrder="0"/>
    </xf>
    <xf borderId="14" fillId="5" fontId="14" numFmtId="0" xfId="0" applyAlignment="1" applyBorder="1" applyFont="1">
      <alignment horizontal="left" readingOrder="0"/>
    </xf>
    <xf borderId="14" fillId="7" fontId="15" numFmtId="0" xfId="0" applyAlignment="1" applyBorder="1" applyFont="1">
      <alignment horizontal="left" readingOrder="0" shrinkToFit="0" wrapText="0"/>
    </xf>
    <xf borderId="0" fillId="0" fontId="22" numFmtId="0" xfId="0" applyAlignment="1" applyFont="1">
      <alignment readingOrder="0"/>
    </xf>
    <xf borderId="0" fillId="0" fontId="3" numFmtId="4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8" width="5.0"/>
  </cols>
  <sheetData>
    <row r="1">
      <c r="A1" s="1" t="s">
        <v>0</v>
      </c>
      <c r="D1" s="2" t="s">
        <v>1</v>
      </c>
      <c r="G1" s="3"/>
      <c r="H1" s="1" t="s">
        <v>2</v>
      </c>
      <c r="J1" s="2" t="s">
        <v>1</v>
      </c>
      <c r="L1" s="4"/>
      <c r="M1" s="1" t="s">
        <v>3</v>
      </c>
      <c r="O1" s="5">
        <v>1.0</v>
      </c>
      <c r="P1" s="3"/>
      <c r="Q1" s="1" t="s">
        <v>4</v>
      </c>
      <c r="T1" s="6">
        <f>rounddown(10+ IF(D3="Barbarian", ((D41-10)/2), IF(OR(D3="Monk"),((D65-10)/2) )) +((D29-10)/2))</f>
        <v>14</v>
      </c>
      <c r="U1" s="4"/>
      <c r="V1" s="4"/>
      <c r="W1" s="4"/>
      <c r="X1" s="4"/>
      <c r="Y1" s="4"/>
      <c r="Z1" s="4"/>
      <c r="AA1" s="4"/>
      <c r="AB1" s="4"/>
    </row>
    <row r="2">
      <c r="A2" s="7" t="s">
        <v>5</v>
      </c>
      <c r="D2" s="8" t="s">
        <v>6</v>
      </c>
      <c r="E2" s="9"/>
      <c r="F2" s="10"/>
      <c r="G2" s="3"/>
      <c r="H2" s="7" t="s">
        <v>7</v>
      </c>
      <c r="J2" s="8"/>
      <c r="K2" s="10"/>
      <c r="L2" s="4"/>
      <c r="M2" s="1" t="s">
        <v>8</v>
      </c>
      <c r="O2" s="5">
        <f>IF(D3="Barbarian", 12, IF(OR(D3="Fighter", D3="Paladin", D3="Ranger"), 10, IF(OR(D3="Bard", D3="Cleric", D3="Druid", D3="Monk", D3="Rogue", D3="Warlock"), 8, IF(OR(D3="Sorcerer", D3="Wizard"), 6))))</f>
        <v>8</v>
      </c>
      <c r="P2" s="4"/>
      <c r="Q2" s="1" t="s">
        <v>9</v>
      </c>
      <c r="T2" s="6">
        <f>Rounddown((D31-10)/2)</f>
        <v>1</v>
      </c>
      <c r="U2" s="4"/>
      <c r="V2" s="4"/>
      <c r="W2" s="4"/>
      <c r="X2" s="4"/>
      <c r="Y2" s="4"/>
      <c r="Z2" s="4"/>
      <c r="AA2" s="4"/>
      <c r="AB2" s="4"/>
    </row>
    <row r="3">
      <c r="A3" s="7" t="s">
        <v>10</v>
      </c>
      <c r="D3" s="8" t="s">
        <v>11</v>
      </c>
      <c r="E3" s="9"/>
      <c r="F3" s="10"/>
      <c r="G3" s="3"/>
      <c r="H3" s="7" t="s">
        <v>12</v>
      </c>
      <c r="J3" s="8"/>
      <c r="K3" s="10"/>
      <c r="L3" s="4"/>
      <c r="M3" s="1" t="s">
        <v>13</v>
      </c>
      <c r="O3" s="5">
        <f>ROUNDDOWN((7+O1)/4)</f>
        <v>2</v>
      </c>
      <c r="P3" s="4"/>
      <c r="Q3" s="1" t="s">
        <v>14</v>
      </c>
      <c r="T3" s="6"/>
      <c r="U3" s="4"/>
      <c r="V3" s="4"/>
      <c r="W3" s="4"/>
      <c r="X3" s="4"/>
      <c r="Y3" s="4"/>
      <c r="Z3" s="4"/>
      <c r="AA3" s="4"/>
      <c r="AB3" s="4"/>
    </row>
    <row r="4">
      <c r="A4" s="7" t="s">
        <v>15</v>
      </c>
      <c r="D4" s="8" t="s">
        <v>16</v>
      </c>
      <c r="E4" s="9"/>
      <c r="F4" s="10"/>
      <c r="G4" s="3"/>
      <c r="H4" s="7" t="s">
        <v>17</v>
      </c>
      <c r="J4" s="8"/>
      <c r="K4" s="10"/>
      <c r="L4" s="4"/>
      <c r="M4" s="11" t="s">
        <v>18</v>
      </c>
      <c r="P4" s="4"/>
      <c r="Q4" s="1" t="s">
        <v>19</v>
      </c>
      <c r="T4" s="6">
        <f>RoundDown(10+((D65-10)/2))</f>
        <v>13</v>
      </c>
      <c r="U4" s="4"/>
      <c r="V4" s="4"/>
      <c r="W4" s="4"/>
      <c r="X4" s="4"/>
      <c r="Y4" s="4"/>
      <c r="Z4" s="4"/>
      <c r="AA4" s="4"/>
      <c r="AB4" s="4"/>
    </row>
    <row r="5">
      <c r="A5" s="7" t="s">
        <v>20</v>
      </c>
      <c r="D5" s="8" t="s">
        <v>21</v>
      </c>
      <c r="E5" s="9"/>
      <c r="F5" s="10"/>
      <c r="G5" s="3"/>
      <c r="H5" s="7" t="s">
        <v>22</v>
      </c>
      <c r="J5" s="8"/>
      <c r="K5" s="10"/>
      <c r="L5" s="4"/>
      <c r="P5" s="4"/>
      <c r="Q5" s="11" t="s">
        <v>23</v>
      </c>
      <c r="U5" s="4"/>
      <c r="V5" s="4"/>
      <c r="W5" s="4"/>
      <c r="X5" s="4"/>
      <c r="Y5" s="4"/>
      <c r="Z5" s="4"/>
      <c r="AA5" s="4"/>
      <c r="AB5" s="4"/>
    </row>
    <row r="6">
      <c r="A6" s="7" t="s">
        <v>24</v>
      </c>
      <c r="D6" s="8" t="s">
        <v>25</v>
      </c>
      <c r="E6" s="9"/>
      <c r="F6" s="10"/>
      <c r="G6" s="3"/>
      <c r="H6" s="7" t="s">
        <v>26</v>
      </c>
      <c r="J6" s="8"/>
      <c r="K6" s="10"/>
      <c r="L6" s="4"/>
      <c r="P6" s="4"/>
      <c r="U6" s="4"/>
      <c r="V6" s="4"/>
      <c r="W6" s="4"/>
      <c r="X6" s="4"/>
      <c r="Y6" s="4"/>
      <c r="Z6" s="4"/>
      <c r="AA6" s="4"/>
      <c r="AB6" s="4"/>
    </row>
    <row r="7">
      <c r="A7" s="7" t="s">
        <v>28</v>
      </c>
      <c r="D7" s="8" t="s">
        <v>29</v>
      </c>
      <c r="E7" s="9"/>
      <c r="F7" s="10"/>
      <c r="G7" s="3"/>
      <c r="H7" s="7" t="s">
        <v>30</v>
      </c>
      <c r="J7" s="8"/>
      <c r="K7" s="10"/>
      <c r="L7" s="4"/>
      <c r="P7" s="4"/>
      <c r="U7" s="4"/>
      <c r="V7" s="4"/>
      <c r="W7" s="4"/>
      <c r="X7" s="4"/>
      <c r="Y7" s="4"/>
      <c r="Z7" s="4"/>
      <c r="AA7" s="4"/>
      <c r="AB7" s="4"/>
    </row>
    <row r="8">
      <c r="A8" s="7" t="s">
        <v>31</v>
      </c>
      <c r="D8" s="8" t="s">
        <v>32</v>
      </c>
      <c r="E8" s="9"/>
      <c r="F8" s="10"/>
      <c r="G8" s="3"/>
      <c r="H8" s="17"/>
      <c r="I8" s="17"/>
      <c r="J8" s="17"/>
      <c r="K8" s="17"/>
      <c r="L8" s="4"/>
      <c r="P8" s="4"/>
      <c r="U8" s="4"/>
      <c r="V8" s="4"/>
      <c r="W8" s="4"/>
      <c r="X8" s="4"/>
      <c r="Y8" s="4"/>
      <c r="Z8" s="4"/>
      <c r="AA8" s="4"/>
      <c r="AB8" s="4"/>
    </row>
    <row r="9">
      <c r="A9" s="7" t="s">
        <v>33</v>
      </c>
      <c r="D9" s="8" t="s">
        <v>34</v>
      </c>
      <c r="E9" s="9"/>
      <c r="F9" s="10"/>
      <c r="G9" s="3"/>
      <c r="H9" s="11" t="s">
        <v>18</v>
      </c>
      <c r="L9" s="4"/>
      <c r="P9" s="4"/>
      <c r="U9" s="4"/>
      <c r="V9" s="4"/>
      <c r="W9" s="4"/>
      <c r="X9" s="4"/>
      <c r="Y9" s="4"/>
      <c r="Z9" s="4"/>
      <c r="AA9" s="4"/>
      <c r="AB9" s="4"/>
    </row>
    <row r="10">
      <c r="A10" s="17"/>
      <c r="B10" s="17"/>
      <c r="C10" s="17"/>
      <c r="D10" s="17"/>
      <c r="E10" s="17"/>
      <c r="F10" s="17"/>
      <c r="G10" s="3"/>
      <c r="L10" s="4"/>
      <c r="P10" s="4"/>
      <c r="U10" s="4"/>
      <c r="V10" s="4"/>
      <c r="W10" s="4"/>
      <c r="X10" s="4"/>
      <c r="Y10" s="19"/>
      <c r="Z10" s="4"/>
      <c r="AA10" s="4"/>
      <c r="AB10" s="4"/>
    </row>
    <row r="11">
      <c r="A11" s="20" t="str">
        <f>HYPERLINK("https://www.gmbinder.com/share/-L6zTMj6EDubRST3JmUR?fbclid=IwAR1fXmeG2eCaSBdFR-8jfxsQv8GipTS6w4GpqPWT_JGrSuDBbdJpfFK9uno","Notes:  Link for Seeker Warlock")</f>
        <v>Notes:  Link for Seeker Warlock</v>
      </c>
      <c r="G11" s="11"/>
      <c r="L11" s="4"/>
      <c r="P11" s="4"/>
      <c r="U11" s="4"/>
      <c r="V11" s="4"/>
      <c r="W11" s="4"/>
      <c r="X11" s="4"/>
      <c r="Y11" s="4"/>
      <c r="Z11" s="4"/>
      <c r="AA11" s="4"/>
      <c r="AB11" s="4"/>
    </row>
    <row r="12">
      <c r="G12" s="11"/>
      <c r="L12" s="4"/>
      <c r="M12" s="4"/>
      <c r="N12" s="4"/>
      <c r="O12" s="4"/>
      <c r="P12" s="4"/>
      <c r="Q12" s="4"/>
      <c r="R12" s="4"/>
      <c r="S12" s="4"/>
      <c r="T12" s="4"/>
      <c r="U12" s="4"/>
      <c r="V12" s="4"/>
      <c r="W12" s="4"/>
      <c r="X12" s="4"/>
      <c r="Y12" s="4"/>
      <c r="Z12" s="4"/>
      <c r="AA12" s="4"/>
      <c r="AB12" s="4"/>
    </row>
    <row r="13">
      <c r="G13" s="11"/>
      <c r="L13" s="4"/>
      <c r="M13" s="4"/>
      <c r="N13" s="4"/>
      <c r="O13" s="4"/>
      <c r="P13" s="4"/>
      <c r="Q13" s="1" t="s">
        <v>36</v>
      </c>
      <c r="T13" s="21"/>
      <c r="U13" s="9"/>
      <c r="V13" s="9"/>
      <c r="W13" s="9"/>
      <c r="X13" s="10"/>
      <c r="Y13" s="4"/>
      <c r="Z13" s="4"/>
      <c r="AA13" s="4"/>
      <c r="AB13" s="4"/>
    </row>
    <row r="14">
      <c r="G14" s="11"/>
      <c r="L14" s="4"/>
      <c r="M14" s="4"/>
      <c r="N14" s="4"/>
      <c r="O14" s="4"/>
      <c r="P14" s="4"/>
      <c r="Q14" s="1" t="s">
        <v>39</v>
      </c>
      <c r="T14" s="21"/>
      <c r="U14" s="9"/>
      <c r="V14" s="9"/>
      <c r="W14" s="9"/>
      <c r="X14" s="10"/>
      <c r="Y14" s="4"/>
      <c r="Z14" s="4"/>
      <c r="AA14" s="4"/>
      <c r="AB14" s="4"/>
    </row>
    <row r="15">
      <c r="G15" s="11"/>
      <c r="L15" s="4"/>
      <c r="M15" s="4"/>
      <c r="N15" s="4"/>
      <c r="O15" s="4"/>
      <c r="P15" s="4"/>
      <c r="Q15" s="1" t="s">
        <v>40</v>
      </c>
      <c r="T15" s="22"/>
      <c r="U15" s="9"/>
      <c r="V15" s="9"/>
      <c r="W15" s="9"/>
      <c r="X15" s="10"/>
      <c r="Y15" s="4"/>
      <c r="Z15" s="4"/>
      <c r="AA15" s="4"/>
      <c r="AB15" s="4"/>
    </row>
    <row r="16">
      <c r="A16" s="4"/>
      <c r="B16" s="4"/>
      <c r="C16" s="4"/>
      <c r="D16" s="4"/>
      <c r="E16" s="4"/>
      <c r="F16" s="4"/>
      <c r="G16" s="4"/>
      <c r="H16" s="4"/>
      <c r="I16" s="4"/>
      <c r="J16" s="4"/>
      <c r="K16" s="4"/>
      <c r="L16" s="4"/>
      <c r="M16" s="4"/>
      <c r="N16" s="4"/>
      <c r="O16" s="4"/>
      <c r="P16" s="4"/>
      <c r="Q16" s="1" t="s">
        <v>40</v>
      </c>
      <c r="T16" s="22"/>
      <c r="U16" s="9"/>
      <c r="V16" s="9"/>
      <c r="W16" s="9"/>
      <c r="X16" s="10"/>
      <c r="Y16" s="4"/>
      <c r="Z16" s="4"/>
      <c r="AA16" s="4"/>
      <c r="AB16" s="4"/>
    </row>
    <row r="17">
      <c r="A17" s="1" t="s">
        <v>43</v>
      </c>
      <c r="D17" s="19">
        <f>IF(LTE($O$1,$A$19),D19, IF(LTE($O$1,$A20), $D20,IF(LTE($O$1,$A21), $D21,IF(LTE($O$1,$A22), $D22,IF(LTE($O$1,$A23), $D23, IF(LTE($O$1,$A24), $D24))))))</f>
        <v>8</v>
      </c>
      <c r="M17" s="4"/>
      <c r="N17" s="4"/>
      <c r="O17" s="4"/>
      <c r="P17" s="4"/>
      <c r="Q17" s="1" t="s">
        <v>45</v>
      </c>
      <c r="T17" s="21"/>
      <c r="U17" s="9"/>
      <c r="V17" s="9"/>
      <c r="W17" s="9"/>
      <c r="X17" s="10"/>
      <c r="Y17" s="4"/>
      <c r="Z17" s="4"/>
      <c r="AA17" s="4"/>
      <c r="AB17" s="4"/>
    </row>
    <row r="18">
      <c r="A18" s="1" t="s">
        <v>46</v>
      </c>
      <c r="D18" s="23" t="s">
        <v>47</v>
      </c>
      <c r="G18" s="23" t="s">
        <v>48</v>
      </c>
      <c r="J18" s="23" t="s">
        <v>49</v>
      </c>
      <c r="M18" s="23" t="s">
        <v>50</v>
      </c>
      <c r="P18" s="4"/>
      <c r="Q18" s="1" t="s">
        <v>45</v>
      </c>
      <c r="T18" s="22"/>
      <c r="U18" s="9"/>
      <c r="V18" s="9"/>
      <c r="W18" s="9"/>
      <c r="X18" s="10"/>
      <c r="Y18" s="4"/>
      <c r="Z18" s="4"/>
      <c r="AA18" s="4"/>
      <c r="AB18" s="4"/>
    </row>
    <row r="19">
      <c r="A19" s="24">
        <v>1.0</v>
      </c>
      <c r="D19" s="5">
        <v>8.0</v>
      </c>
      <c r="E19" s="25">
        <f t="shared" ref="E19:E24" si="1">Rounddown((D19-10)/2)</f>
        <v>-1</v>
      </c>
      <c r="F19" s="5"/>
      <c r="G19" s="26">
        <f t="shared" ref="G19:G24" si="2">$E19+IF(I19="P",ROUNDDOWN((7+$A19)/4),IF(I19="E",ROUNDDOWN((7+$A19)/4)*2, IF(I19="H",Rounddown((ROUNDDOWN((7+$A19)/4)/2)))))</f>
        <v>-1</v>
      </c>
      <c r="H19" s="10"/>
      <c r="I19" s="5"/>
      <c r="J19" s="26">
        <f t="shared" ref="J19:J24" si="3">$E19+IF(L19="P",ROUNDDOWN((7+$A19)/4),IF(L19="E",ROUNDDOWN((7+$A19)/4)*2, IF(L19="H",Rounddown((ROUNDDOWN((7+$A19)/4)/2)))))</f>
        <v>-1</v>
      </c>
      <c r="K19" s="10"/>
      <c r="L19" s="5"/>
      <c r="M19" s="26">
        <f t="shared" ref="M19:M24" si="4">$E19+IF(O19="P",ROUNDDOWN((7+$A19)/4),IF(O19="E",ROUNDDOWN((7+$A19)/4)*2, IF(O19="H",Rounddown((ROUNDDOWN((7+$A19)/4)/2)))))</f>
        <v>-1</v>
      </c>
      <c r="N19" s="10"/>
      <c r="O19" s="5"/>
      <c r="P19" s="4"/>
      <c r="Q19" s="1" t="s">
        <v>51</v>
      </c>
      <c r="T19" s="22"/>
      <c r="U19" s="9"/>
      <c r="V19" s="9"/>
      <c r="W19" s="9"/>
      <c r="X19" s="10"/>
      <c r="Y19" s="4"/>
      <c r="Z19" s="4"/>
      <c r="AA19" s="4"/>
      <c r="AB19" s="4"/>
    </row>
    <row r="20">
      <c r="A20" s="24">
        <v>4.0</v>
      </c>
      <c r="D20" s="5">
        <f t="shared" ref="D20:D24" si="5">D19+F20</f>
        <v>8</v>
      </c>
      <c r="E20" s="25">
        <f t="shared" si="1"/>
        <v>-1</v>
      </c>
      <c r="F20" s="5"/>
      <c r="G20" s="26">
        <f t="shared" si="2"/>
        <v>-1</v>
      </c>
      <c r="H20" s="10"/>
      <c r="I20" s="5"/>
      <c r="J20" s="26">
        <f t="shared" si="3"/>
        <v>-1</v>
      </c>
      <c r="K20" s="10"/>
      <c r="L20" s="5"/>
      <c r="M20" s="26">
        <f t="shared" si="4"/>
        <v>-1</v>
      </c>
      <c r="N20" s="10"/>
      <c r="O20" s="5"/>
      <c r="P20" s="4"/>
      <c r="Q20" s="1" t="s">
        <v>52</v>
      </c>
      <c r="T20" s="22"/>
      <c r="U20" s="9"/>
      <c r="V20" s="9"/>
      <c r="W20" s="9"/>
      <c r="X20" s="10"/>
      <c r="Y20" s="4"/>
      <c r="Z20" s="4"/>
      <c r="AA20" s="4"/>
      <c r="AB20" s="4"/>
    </row>
    <row r="21">
      <c r="A21" s="24">
        <v>8.0</v>
      </c>
      <c r="D21" s="5">
        <f t="shared" si="5"/>
        <v>8</v>
      </c>
      <c r="E21" s="25">
        <f t="shared" si="1"/>
        <v>-1</v>
      </c>
      <c r="F21" s="27"/>
      <c r="G21" s="26">
        <f t="shared" si="2"/>
        <v>-1</v>
      </c>
      <c r="H21" s="10"/>
      <c r="I21" s="5"/>
      <c r="J21" s="26">
        <f t="shared" si="3"/>
        <v>-1</v>
      </c>
      <c r="K21" s="10"/>
      <c r="L21" s="5"/>
      <c r="M21" s="26">
        <f t="shared" si="4"/>
        <v>-1</v>
      </c>
      <c r="N21" s="10"/>
      <c r="O21" s="5"/>
      <c r="P21" s="4"/>
      <c r="Q21" s="1" t="s">
        <v>53</v>
      </c>
      <c r="T21" s="22"/>
      <c r="U21" s="9"/>
      <c r="V21" s="9"/>
      <c r="W21" s="9"/>
      <c r="X21" s="10"/>
      <c r="Y21" s="4"/>
      <c r="Z21" s="4"/>
      <c r="AA21" s="4"/>
      <c r="AB21" s="4"/>
    </row>
    <row r="22">
      <c r="A22" s="24">
        <v>12.0</v>
      </c>
      <c r="D22" s="5">
        <f t="shared" si="5"/>
        <v>8</v>
      </c>
      <c r="E22" s="25">
        <f t="shared" si="1"/>
        <v>-1</v>
      </c>
      <c r="F22" s="27"/>
      <c r="G22" s="26">
        <f t="shared" si="2"/>
        <v>-1</v>
      </c>
      <c r="H22" s="10"/>
      <c r="I22" s="5"/>
      <c r="J22" s="26">
        <f t="shared" si="3"/>
        <v>-1</v>
      </c>
      <c r="K22" s="10"/>
      <c r="L22" s="5"/>
      <c r="M22" s="26">
        <f t="shared" si="4"/>
        <v>-1</v>
      </c>
      <c r="N22" s="10"/>
      <c r="O22" s="5"/>
      <c r="P22" s="4"/>
      <c r="Q22" s="4"/>
      <c r="R22" s="4"/>
      <c r="S22" s="4"/>
      <c r="T22" s="4"/>
      <c r="U22" s="4"/>
      <c r="V22" s="4"/>
      <c r="W22" s="4"/>
      <c r="X22" s="4"/>
      <c r="Y22" s="4"/>
      <c r="Z22" s="4"/>
      <c r="AA22" s="4"/>
      <c r="AB22" s="4"/>
    </row>
    <row r="23">
      <c r="A23" s="24">
        <v>16.0</v>
      </c>
      <c r="D23" s="5">
        <f t="shared" si="5"/>
        <v>8</v>
      </c>
      <c r="E23" s="25">
        <f t="shared" si="1"/>
        <v>-1</v>
      </c>
      <c r="F23" s="27"/>
      <c r="G23" s="26">
        <f t="shared" si="2"/>
        <v>-1</v>
      </c>
      <c r="H23" s="10"/>
      <c r="I23" s="5"/>
      <c r="J23" s="26">
        <f t="shared" si="3"/>
        <v>-1</v>
      </c>
      <c r="K23" s="10"/>
      <c r="L23" s="5"/>
      <c r="M23" s="26">
        <f t="shared" si="4"/>
        <v>-1</v>
      </c>
      <c r="N23" s="10"/>
      <c r="O23" s="5"/>
      <c r="P23" s="4"/>
      <c r="Q23" s="4"/>
      <c r="R23" s="4"/>
      <c r="S23" s="1" t="s">
        <v>54</v>
      </c>
      <c r="W23" s="4"/>
      <c r="X23" s="4"/>
      <c r="Y23" s="4"/>
      <c r="Z23" s="4"/>
      <c r="AA23" s="4"/>
      <c r="AB23" s="4"/>
    </row>
    <row r="24">
      <c r="A24" s="24">
        <v>20.0</v>
      </c>
      <c r="D24" s="5">
        <f t="shared" si="5"/>
        <v>8</v>
      </c>
      <c r="E24" s="25">
        <f t="shared" si="1"/>
        <v>-1</v>
      </c>
      <c r="F24" s="27"/>
      <c r="G24" s="26">
        <f t="shared" si="2"/>
        <v>-1</v>
      </c>
      <c r="H24" s="10"/>
      <c r="I24" s="5"/>
      <c r="J24" s="26">
        <f t="shared" si="3"/>
        <v>-1</v>
      </c>
      <c r="K24" s="10"/>
      <c r="L24" s="5"/>
      <c r="M24" s="26">
        <f t="shared" si="4"/>
        <v>-1</v>
      </c>
      <c r="N24" s="10"/>
      <c r="O24" s="5"/>
      <c r="P24" s="4"/>
      <c r="Q24" s="4"/>
      <c r="R24" s="4"/>
      <c r="S24" s="19" t="s">
        <v>55</v>
      </c>
      <c r="T24" s="7" t="s">
        <v>56</v>
      </c>
      <c r="W24" s="4"/>
      <c r="X24" s="4"/>
      <c r="Y24" s="4"/>
      <c r="Z24" s="4"/>
      <c r="AA24" s="4"/>
      <c r="AB24" s="4"/>
    </row>
    <row r="25">
      <c r="A25" s="17"/>
      <c r="B25" s="17"/>
      <c r="C25" s="17"/>
      <c r="D25" s="17"/>
      <c r="E25" s="17"/>
      <c r="F25" s="17"/>
      <c r="G25" s="17"/>
      <c r="H25" s="17"/>
      <c r="I25" s="17"/>
      <c r="J25" s="17"/>
      <c r="K25" s="17"/>
      <c r="L25" s="17"/>
      <c r="M25" s="17"/>
      <c r="N25" s="17"/>
      <c r="O25" s="17"/>
      <c r="P25" s="4"/>
      <c r="Q25" s="4"/>
      <c r="R25" s="4"/>
      <c r="S25" s="19" t="s">
        <v>57</v>
      </c>
      <c r="T25" s="7" t="s">
        <v>58</v>
      </c>
      <c r="W25" s="4"/>
      <c r="X25" s="4"/>
      <c r="Y25" s="4"/>
      <c r="Z25" s="4"/>
      <c r="AA25" s="4"/>
      <c r="AB25" s="4"/>
    </row>
    <row r="26">
      <c r="A26" s="11" t="s">
        <v>18</v>
      </c>
      <c r="P26" s="4"/>
      <c r="Q26" s="4"/>
      <c r="R26" s="4"/>
      <c r="S26" s="19" t="s">
        <v>59</v>
      </c>
      <c r="T26" s="7" t="s">
        <v>60</v>
      </c>
      <c r="W26" s="4"/>
      <c r="X26" s="4"/>
      <c r="Y26" s="4"/>
      <c r="Z26" s="4"/>
      <c r="AA26" s="4"/>
      <c r="AB26" s="4"/>
    </row>
    <row r="27">
      <c r="P27" s="4"/>
      <c r="Q27" s="4"/>
      <c r="R27" s="4"/>
      <c r="S27" s="19">
        <v>1.0</v>
      </c>
      <c r="T27" s="7" t="s">
        <v>61</v>
      </c>
      <c r="W27" s="4"/>
      <c r="X27" s="4"/>
      <c r="Y27" s="4"/>
      <c r="Z27" s="4"/>
      <c r="AA27" s="4"/>
      <c r="AB27" s="4"/>
    </row>
    <row r="28">
      <c r="A28" s="11"/>
      <c r="B28" s="11"/>
      <c r="C28" s="11"/>
      <c r="D28" s="4"/>
      <c r="E28" s="4"/>
      <c r="F28" s="4"/>
      <c r="G28" s="4"/>
      <c r="H28" s="4"/>
      <c r="I28" s="4"/>
      <c r="J28" s="4"/>
      <c r="K28" s="4"/>
      <c r="L28" s="4"/>
      <c r="M28" s="4"/>
      <c r="N28" s="4"/>
      <c r="O28" s="4"/>
      <c r="P28" s="4"/>
      <c r="Q28" s="4"/>
      <c r="R28" s="4"/>
      <c r="S28" s="19">
        <v>2.0</v>
      </c>
      <c r="T28" s="7" t="s">
        <v>62</v>
      </c>
      <c r="W28" s="4"/>
      <c r="X28" s="4"/>
      <c r="Y28" s="4"/>
      <c r="Z28" s="4"/>
      <c r="AA28" s="4"/>
      <c r="AB28" s="4"/>
    </row>
    <row r="29">
      <c r="A29" s="1" t="s">
        <v>63</v>
      </c>
      <c r="D29" s="19">
        <f>IF(LTE($O$1,$A$19),D31, IF(LTE($O$1,$A32), $D32,IF(LTE($O$1,$A33), $D33,IF(LTE($O$1,$A34), $D34,IF(LTE($O$1,$A35), $D35, IF(LTE($O$1,$A36), $D36))))))</f>
        <v>13</v>
      </c>
      <c r="S29" s="4"/>
      <c r="T29" s="4"/>
      <c r="U29" s="4"/>
      <c r="V29" s="4"/>
      <c r="W29" s="4"/>
      <c r="X29" s="4"/>
      <c r="Y29" s="4"/>
      <c r="Z29" s="4"/>
      <c r="AA29" s="4"/>
      <c r="AB29" s="4"/>
    </row>
    <row r="30">
      <c r="A30" s="1" t="s">
        <v>46</v>
      </c>
      <c r="D30" s="23" t="s">
        <v>47</v>
      </c>
      <c r="G30" s="23" t="s">
        <v>48</v>
      </c>
      <c r="J30" s="23" t="s">
        <v>65</v>
      </c>
      <c r="M30" s="23" t="s">
        <v>66</v>
      </c>
      <c r="P30" s="23" t="s">
        <v>67</v>
      </c>
      <c r="S30" s="23" t="s">
        <v>50</v>
      </c>
      <c r="V30" s="4"/>
      <c r="W30" s="4"/>
      <c r="X30" s="4"/>
      <c r="Y30" s="4"/>
      <c r="Z30" s="4"/>
      <c r="AA30" s="4"/>
      <c r="AB30" s="4"/>
    </row>
    <row r="31">
      <c r="A31" s="24">
        <v>1.0</v>
      </c>
      <c r="D31" s="5">
        <v>13.0</v>
      </c>
      <c r="E31" s="25">
        <f t="shared" ref="E31:E36" si="6">Rounddown((D31-10)/2)</f>
        <v>1</v>
      </c>
      <c r="F31" s="5"/>
      <c r="G31" s="26">
        <f t="shared" ref="G31:G36" si="7">$E31+IF(I31="P",ROUNDDOWN((7+$A31)/4),IF(I31="E",ROUNDDOWN((7+$A31)/4)*2, IF(I31="H",Rounddown((ROUNDDOWN((7+$A31)/4)/2)))))</f>
        <v>1</v>
      </c>
      <c r="H31" s="10"/>
      <c r="I31" s="5"/>
      <c r="J31" s="26">
        <f t="shared" ref="J31:J36" si="8">$E31+IF(L31="P",ROUNDDOWN((7+$A31)/4),IF(L31="E",ROUNDDOWN((7+$A31)/4)*2, IF(L31="H",Rounddown((ROUNDDOWN((7+$A31)/4)/2)))))</f>
        <v>3</v>
      </c>
      <c r="K31" s="10"/>
      <c r="L31" s="5" t="s">
        <v>57</v>
      </c>
      <c r="M31" s="26">
        <f t="shared" ref="M31:M36" si="9">$E31+IF(O31="P",ROUNDDOWN((7+$A31)/4),IF(O31="E",ROUNDDOWN((7+$A31)/4)*2, IF(O31="H",Rounddown((ROUNDDOWN((7+$A31)/4)/2)))))</f>
        <v>1</v>
      </c>
      <c r="N31" s="10"/>
      <c r="O31" s="5"/>
      <c r="P31" s="26">
        <f t="shared" ref="P31:P36" si="10">$E31+IF(R31="P",ROUNDDOWN((7+$A31)/4),IF(R31="E",ROUNDDOWN((7+$A31)/4)*2, IF(R31="H",Rounddown((ROUNDDOWN((7+$A31)/4)/2)))))</f>
        <v>1</v>
      </c>
      <c r="Q31" s="10"/>
      <c r="R31" s="5"/>
      <c r="S31" s="26">
        <f t="shared" ref="S31:S36" si="11">$E31+IF(U31="P",ROUNDDOWN((7+$A31)/4),IF(U31="E",ROUNDDOWN((7+$A31)/4)*2, IF(U31="H",Rounddown((ROUNDDOWN((7+$A31)/4)/2)))))</f>
        <v>1</v>
      </c>
      <c r="T31" s="10"/>
      <c r="U31" s="5"/>
      <c r="V31" s="4"/>
      <c r="W31" s="4"/>
      <c r="X31" s="4"/>
      <c r="Y31" s="4"/>
      <c r="Z31" s="4"/>
      <c r="AA31" s="4"/>
      <c r="AB31" s="4"/>
    </row>
    <row r="32">
      <c r="A32" s="24">
        <v>4.0</v>
      </c>
      <c r="D32" s="5">
        <f t="shared" ref="D32:D36" si="12">D31+F32</f>
        <v>13</v>
      </c>
      <c r="E32" s="25">
        <f t="shared" si="6"/>
        <v>1</v>
      </c>
      <c r="F32" s="5"/>
      <c r="G32" s="26">
        <f t="shared" si="7"/>
        <v>1</v>
      </c>
      <c r="H32" s="10"/>
      <c r="I32" s="5"/>
      <c r="J32" s="26">
        <f t="shared" si="8"/>
        <v>3</v>
      </c>
      <c r="K32" s="10"/>
      <c r="L32" s="5" t="s">
        <v>57</v>
      </c>
      <c r="M32" s="26">
        <f t="shared" si="9"/>
        <v>1</v>
      </c>
      <c r="N32" s="10"/>
      <c r="O32" s="5"/>
      <c r="P32" s="26">
        <f t="shared" si="10"/>
        <v>1</v>
      </c>
      <c r="Q32" s="10"/>
      <c r="R32" s="5"/>
      <c r="S32" s="26">
        <f t="shared" si="11"/>
        <v>1</v>
      </c>
      <c r="T32" s="10"/>
      <c r="U32" s="5"/>
      <c r="V32" s="4"/>
      <c r="W32" s="4"/>
      <c r="X32" s="4"/>
      <c r="Y32" s="4"/>
      <c r="Z32" s="4"/>
      <c r="AA32" s="4"/>
      <c r="AB32" s="4"/>
    </row>
    <row r="33">
      <c r="A33" s="24">
        <v>8.0</v>
      </c>
      <c r="D33" s="5">
        <f t="shared" si="12"/>
        <v>13</v>
      </c>
      <c r="E33" s="25">
        <f t="shared" si="6"/>
        <v>1</v>
      </c>
      <c r="F33" s="27"/>
      <c r="G33" s="26">
        <f t="shared" si="7"/>
        <v>1</v>
      </c>
      <c r="H33" s="10"/>
      <c r="I33" s="5"/>
      <c r="J33" s="26">
        <f t="shared" si="8"/>
        <v>4</v>
      </c>
      <c r="K33" s="10"/>
      <c r="L33" s="5" t="s">
        <v>57</v>
      </c>
      <c r="M33" s="26">
        <f t="shared" si="9"/>
        <v>1</v>
      </c>
      <c r="N33" s="10"/>
      <c r="O33" s="5"/>
      <c r="P33" s="26">
        <f t="shared" si="10"/>
        <v>1</v>
      </c>
      <c r="Q33" s="10"/>
      <c r="R33" s="5"/>
      <c r="S33" s="26">
        <f t="shared" si="11"/>
        <v>1</v>
      </c>
      <c r="T33" s="10"/>
      <c r="U33" s="5"/>
      <c r="V33" s="4"/>
      <c r="W33" s="4"/>
      <c r="X33" s="4"/>
      <c r="Y33" s="4"/>
      <c r="Z33" s="4"/>
      <c r="AA33" s="4"/>
      <c r="AB33" s="4"/>
    </row>
    <row r="34">
      <c r="A34" s="24">
        <v>12.0</v>
      </c>
      <c r="D34" s="5">
        <f t="shared" si="12"/>
        <v>13</v>
      </c>
      <c r="E34" s="25">
        <f t="shared" si="6"/>
        <v>1</v>
      </c>
      <c r="F34" s="27"/>
      <c r="G34" s="26">
        <f t="shared" si="7"/>
        <v>1</v>
      </c>
      <c r="H34" s="10"/>
      <c r="I34" s="5"/>
      <c r="J34" s="26">
        <f t="shared" si="8"/>
        <v>5</v>
      </c>
      <c r="K34" s="10"/>
      <c r="L34" s="5" t="s">
        <v>57</v>
      </c>
      <c r="M34" s="26">
        <f t="shared" si="9"/>
        <v>1</v>
      </c>
      <c r="N34" s="10"/>
      <c r="O34" s="5"/>
      <c r="P34" s="26">
        <f t="shared" si="10"/>
        <v>1</v>
      </c>
      <c r="Q34" s="10"/>
      <c r="R34" s="5"/>
      <c r="S34" s="26">
        <f t="shared" si="11"/>
        <v>1</v>
      </c>
      <c r="T34" s="10"/>
      <c r="U34" s="5"/>
      <c r="V34" s="4"/>
      <c r="W34" s="4"/>
      <c r="X34" s="4"/>
      <c r="Y34" s="4"/>
      <c r="Z34" s="4"/>
      <c r="AA34" s="4"/>
      <c r="AB34" s="4"/>
    </row>
    <row r="35">
      <c r="A35" s="24">
        <v>16.0</v>
      </c>
      <c r="D35" s="5">
        <f t="shared" si="12"/>
        <v>13</v>
      </c>
      <c r="E35" s="25">
        <f t="shared" si="6"/>
        <v>1</v>
      </c>
      <c r="F35" s="27"/>
      <c r="G35" s="26">
        <f t="shared" si="7"/>
        <v>1</v>
      </c>
      <c r="H35" s="10"/>
      <c r="I35" s="5"/>
      <c r="J35" s="26">
        <f t="shared" si="8"/>
        <v>6</v>
      </c>
      <c r="K35" s="10"/>
      <c r="L35" s="5" t="s">
        <v>57</v>
      </c>
      <c r="M35" s="26">
        <f t="shared" si="9"/>
        <v>1</v>
      </c>
      <c r="N35" s="10"/>
      <c r="O35" s="5"/>
      <c r="P35" s="26">
        <f t="shared" si="10"/>
        <v>1</v>
      </c>
      <c r="Q35" s="10"/>
      <c r="R35" s="5"/>
      <c r="S35" s="26">
        <f t="shared" si="11"/>
        <v>1</v>
      </c>
      <c r="T35" s="10"/>
      <c r="U35" s="5"/>
      <c r="V35" s="4"/>
      <c r="W35" s="4"/>
      <c r="X35" s="4"/>
      <c r="Y35" s="4"/>
      <c r="Z35" s="4"/>
      <c r="AA35" s="4"/>
      <c r="AB35" s="4"/>
    </row>
    <row r="36">
      <c r="A36" s="24">
        <v>20.0</v>
      </c>
      <c r="D36" s="5">
        <f t="shared" si="12"/>
        <v>13</v>
      </c>
      <c r="E36" s="25">
        <f t="shared" si="6"/>
        <v>1</v>
      </c>
      <c r="F36" s="27"/>
      <c r="G36" s="26">
        <f t="shared" si="7"/>
        <v>1</v>
      </c>
      <c r="H36" s="10"/>
      <c r="I36" s="5"/>
      <c r="J36" s="26">
        <f t="shared" si="8"/>
        <v>7</v>
      </c>
      <c r="K36" s="10"/>
      <c r="L36" s="5" t="s">
        <v>57</v>
      </c>
      <c r="M36" s="26">
        <f t="shared" si="9"/>
        <v>1</v>
      </c>
      <c r="N36" s="10"/>
      <c r="O36" s="5"/>
      <c r="P36" s="26">
        <f t="shared" si="10"/>
        <v>1</v>
      </c>
      <c r="Q36" s="10"/>
      <c r="R36" s="5"/>
      <c r="S36" s="26">
        <f t="shared" si="11"/>
        <v>1</v>
      </c>
      <c r="T36" s="10"/>
      <c r="U36" s="5"/>
      <c r="V36" s="4"/>
      <c r="W36" s="4"/>
      <c r="X36" s="4"/>
      <c r="Y36" s="4"/>
      <c r="Z36" s="4"/>
      <c r="AA36" s="4"/>
      <c r="AB36" s="4"/>
    </row>
    <row r="37">
      <c r="A37" s="17"/>
      <c r="B37" s="17"/>
      <c r="C37" s="17"/>
      <c r="D37" s="17"/>
      <c r="E37" s="17"/>
      <c r="F37" s="17"/>
      <c r="G37" s="17"/>
      <c r="H37" s="17"/>
      <c r="I37" s="17"/>
      <c r="J37" s="17"/>
      <c r="K37" s="17"/>
      <c r="L37" s="17"/>
      <c r="M37" s="17"/>
      <c r="N37" s="17"/>
      <c r="O37" s="17"/>
      <c r="P37" s="17"/>
      <c r="Q37" s="17"/>
      <c r="R37" s="17"/>
      <c r="S37" s="17"/>
      <c r="T37" s="17"/>
      <c r="U37" s="17"/>
      <c r="V37" s="4"/>
      <c r="W37" s="4"/>
      <c r="X37" s="4"/>
      <c r="Y37" s="4"/>
      <c r="Z37" s="4"/>
      <c r="AA37" s="4"/>
      <c r="AB37" s="4"/>
    </row>
    <row r="38">
      <c r="A38" s="11" t="s">
        <v>18</v>
      </c>
      <c r="V38" s="4"/>
      <c r="W38" s="4"/>
      <c r="X38" s="4"/>
      <c r="Y38" s="4"/>
      <c r="Z38" s="4"/>
      <c r="AA38" s="4"/>
      <c r="AB38" s="4"/>
    </row>
    <row r="39">
      <c r="V39" s="4"/>
      <c r="W39" s="4"/>
      <c r="X39" s="4"/>
      <c r="Y39" s="4"/>
      <c r="Z39" s="4"/>
      <c r="AA39" s="4"/>
      <c r="AB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c r="A41" s="1" t="s">
        <v>84</v>
      </c>
      <c r="D41" s="19">
        <f>IF(LTE($O$1,$A$19),D43, IF(LTE($O$1,$A44), $D44,IF(LTE($O$1,$A45), $D45,IF(LTE($O$1,$A46), $D46,IF(LTE($O$1,$A47), $D47, IF(LTE($O$1,$A48), $D48))))))</f>
        <v>10</v>
      </c>
      <c r="M41" s="4"/>
      <c r="N41" s="4"/>
      <c r="O41" s="4"/>
      <c r="P41" s="4"/>
      <c r="Q41" s="4"/>
      <c r="R41" s="4"/>
      <c r="S41" s="4"/>
      <c r="T41" s="4"/>
      <c r="U41" s="4"/>
      <c r="V41" s="4"/>
      <c r="W41" s="4"/>
      <c r="X41" s="4"/>
      <c r="Y41" s="4"/>
      <c r="Z41" s="4"/>
      <c r="AA41" s="4"/>
      <c r="AB41" s="4"/>
    </row>
    <row r="42">
      <c r="A42" s="1" t="s">
        <v>46</v>
      </c>
      <c r="D42" s="23" t="s">
        <v>47</v>
      </c>
      <c r="G42" s="23" t="s">
        <v>48</v>
      </c>
      <c r="J42" s="23" t="s">
        <v>85</v>
      </c>
      <c r="M42" s="23" t="s">
        <v>50</v>
      </c>
      <c r="P42" s="4"/>
      <c r="Q42" s="4"/>
      <c r="R42" s="4"/>
      <c r="S42" s="4"/>
      <c r="T42" s="4"/>
      <c r="U42" s="4"/>
      <c r="V42" s="4"/>
      <c r="W42" s="4"/>
      <c r="X42" s="4"/>
      <c r="Y42" s="4"/>
      <c r="Z42" s="4"/>
      <c r="AA42" s="4"/>
      <c r="AB42" s="4"/>
    </row>
    <row r="43">
      <c r="A43" s="24">
        <v>1.0</v>
      </c>
      <c r="D43" s="5">
        <v>10.0</v>
      </c>
      <c r="E43" s="25">
        <f t="shared" ref="E43:E48" si="13">Rounddown((D43-10)/2)</f>
        <v>0</v>
      </c>
      <c r="F43" s="5"/>
      <c r="G43" s="26">
        <f t="shared" ref="G43:G48" si="14">$E43+IF(I43="P",ROUNDDOWN((7+$A43)/4),IF(I43="E",ROUNDDOWN((7+$A43)/4)*2, IF(I43="H",Rounddown((ROUNDDOWN((7+$A43)/4)/2)))))</f>
        <v>0</v>
      </c>
      <c r="H43" s="10"/>
      <c r="I43" s="5"/>
      <c r="J43" s="26">
        <f t="shared" ref="J43:J48" si="15">$O$2+E43+((A43-1)*(($O$2/2)+1+E43))+IF(AND(L43="T",L42&lt;&gt;"T"), 2*A43, IF(L43="T",8))</f>
        <v>8</v>
      </c>
      <c r="K43" s="10"/>
      <c r="L43" s="5"/>
      <c r="M43" s="26">
        <f t="shared" ref="M43:M48" si="16">$E43+IF(O43="P",ROUNDDOWN((7+$A43)/4),IF(O43="E",ROUNDDOWN((7+$A43)/4)*2, IF(O43="H",Rounddown((ROUNDDOWN((7+$A43)/4)/2)))))</f>
        <v>0</v>
      </c>
      <c r="N43" s="10"/>
      <c r="O43" s="5"/>
      <c r="P43" s="4"/>
      <c r="Q43" s="4"/>
      <c r="R43" s="4"/>
      <c r="S43" s="4"/>
      <c r="T43" s="4"/>
      <c r="U43" s="4"/>
      <c r="V43" s="4"/>
      <c r="W43" s="4"/>
      <c r="X43" s="4"/>
      <c r="Y43" s="4"/>
      <c r="Z43" s="4"/>
      <c r="AA43" s="4"/>
      <c r="AB43" s="4"/>
    </row>
    <row r="44">
      <c r="A44" s="24">
        <v>4.0</v>
      </c>
      <c r="D44" s="5">
        <f t="shared" ref="D44:D48" si="17">D43+F44</f>
        <v>10</v>
      </c>
      <c r="E44" s="25">
        <f t="shared" si="13"/>
        <v>0</v>
      </c>
      <c r="F44" s="5"/>
      <c r="G44" s="26">
        <f t="shared" si="14"/>
        <v>0</v>
      </c>
      <c r="H44" s="10"/>
      <c r="I44" s="5"/>
      <c r="J44" s="26">
        <f t="shared" si="15"/>
        <v>23</v>
      </c>
      <c r="K44" s="10"/>
      <c r="L44" s="5"/>
      <c r="M44" s="26">
        <f t="shared" si="16"/>
        <v>0</v>
      </c>
      <c r="N44" s="10"/>
      <c r="O44" s="5"/>
      <c r="P44" s="4"/>
      <c r="Q44" s="4"/>
      <c r="R44" s="4"/>
      <c r="S44" s="4"/>
      <c r="T44" s="4"/>
      <c r="U44" s="4"/>
      <c r="V44" s="4"/>
      <c r="W44" s="4"/>
      <c r="X44" s="4"/>
      <c r="Y44" s="4"/>
      <c r="Z44" s="4"/>
      <c r="AA44" s="4"/>
      <c r="AB44" s="4"/>
    </row>
    <row r="45">
      <c r="A45" s="24">
        <v>8.0</v>
      </c>
      <c r="D45" s="5">
        <f t="shared" si="17"/>
        <v>10</v>
      </c>
      <c r="E45" s="25">
        <f t="shared" si="13"/>
        <v>0</v>
      </c>
      <c r="F45" s="5"/>
      <c r="G45" s="26">
        <f t="shared" si="14"/>
        <v>0</v>
      </c>
      <c r="H45" s="10"/>
      <c r="I45" s="5"/>
      <c r="J45" s="26">
        <f t="shared" si="15"/>
        <v>43</v>
      </c>
      <c r="K45" s="10"/>
      <c r="L45" s="5"/>
      <c r="M45" s="26">
        <f t="shared" si="16"/>
        <v>0</v>
      </c>
      <c r="N45" s="10"/>
      <c r="O45" s="5"/>
      <c r="P45" s="4"/>
      <c r="Q45" s="4"/>
      <c r="R45" s="4"/>
      <c r="S45" s="4"/>
      <c r="T45" s="4"/>
      <c r="U45" s="4"/>
      <c r="V45" s="4"/>
      <c r="W45" s="4"/>
      <c r="X45" s="4"/>
      <c r="Y45" s="4"/>
      <c r="Z45" s="4"/>
      <c r="AA45" s="4"/>
      <c r="AB45" s="4"/>
    </row>
    <row r="46">
      <c r="A46" s="24">
        <v>12.0</v>
      </c>
      <c r="D46" s="5">
        <f t="shared" si="17"/>
        <v>10</v>
      </c>
      <c r="E46" s="25">
        <f t="shared" si="13"/>
        <v>0</v>
      </c>
      <c r="F46" s="5"/>
      <c r="G46" s="26">
        <f t="shared" si="14"/>
        <v>0</v>
      </c>
      <c r="H46" s="10"/>
      <c r="I46" s="5"/>
      <c r="J46" s="26">
        <f t="shared" si="15"/>
        <v>63</v>
      </c>
      <c r="K46" s="10"/>
      <c r="L46" s="5"/>
      <c r="M46" s="26">
        <f t="shared" si="16"/>
        <v>0</v>
      </c>
      <c r="N46" s="10"/>
      <c r="O46" s="5"/>
      <c r="P46" s="4"/>
      <c r="Q46" s="4"/>
      <c r="R46" s="4"/>
      <c r="S46" s="4"/>
      <c r="T46" s="4"/>
      <c r="U46" s="4"/>
      <c r="V46" s="4"/>
      <c r="W46" s="4"/>
      <c r="X46" s="4"/>
      <c r="Y46" s="4"/>
      <c r="Z46" s="4"/>
      <c r="AA46" s="4"/>
      <c r="AB46" s="4"/>
    </row>
    <row r="47">
      <c r="A47" s="24">
        <v>16.0</v>
      </c>
      <c r="D47" s="5">
        <f t="shared" si="17"/>
        <v>10</v>
      </c>
      <c r="E47" s="25">
        <f t="shared" si="13"/>
        <v>0</v>
      </c>
      <c r="F47" s="27"/>
      <c r="G47" s="26">
        <f t="shared" si="14"/>
        <v>0</v>
      </c>
      <c r="H47" s="10"/>
      <c r="I47" s="5"/>
      <c r="J47" s="26">
        <f t="shared" si="15"/>
        <v>83</v>
      </c>
      <c r="K47" s="10"/>
      <c r="L47" s="5"/>
      <c r="M47" s="26">
        <f t="shared" si="16"/>
        <v>0</v>
      </c>
      <c r="N47" s="10"/>
      <c r="O47" s="5"/>
      <c r="P47" s="4"/>
      <c r="Q47" s="4"/>
      <c r="R47" s="4"/>
      <c r="S47" s="4"/>
      <c r="T47" s="4"/>
      <c r="U47" s="4"/>
      <c r="V47" s="4"/>
      <c r="W47" s="4"/>
      <c r="X47" s="4"/>
      <c r="Y47" s="4"/>
      <c r="Z47" s="4"/>
      <c r="AA47" s="4"/>
      <c r="AB47" s="4"/>
    </row>
    <row r="48">
      <c r="A48" s="24">
        <v>20.0</v>
      </c>
      <c r="D48" s="5">
        <f t="shared" si="17"/>
        <v>10</v>
      </c>
      <c r="E48" s="25">
        <f t="shared" si="13"/>
        <v>0</v>
      </c>
      <c r="F48" s="5"/>
      <c r="G48" s="26">
        <f t="shared" si="14"/>
        <v>0</v>
      </c>
      <c r="H48" s="10"/>
      <c r="I48" s="5"/>
      <c r="J48" s="26">
        <f t="shared" si="15"/>
        <v>103</v>
      </c>
      <c r="K48" s="10"/>
      <c r="L48" s="5"/>
      <c r="M48" s="26">
        <f t="shared" si="16"/>
        <v>0</v>
      </c>
      <c r="N48" s="10"/>
      <c r="O48" s="5"/>
      <c r="P48" s="4"/>
      <c r="Q48" s="4"/>
      <c r="R48" s="4"/>
      <c r="S48" s="4"/>
      <c r="T48" s="4"/>
      <c r="U48" s="4"/>
      <c r="V48" s="4"/>
      <c r="W48" s="4"/>
      <c r="X48" s="4"/>
      <c r="Y48" s="4"/>
      <c r="Z48" s="4"/>
      <c r="AA48" s="4"/>
      <c r="AB48" s="4"/>
    </row>
    <row r="49">
      <c r="A49" s="17"/>
      <c r="B49" s="17"/>
      <c r="C49" s="17"/>
      <c r="D49" s="17"/>
      <c r="E49" s="17"/>
      <c r="F49" s="17"/>
      <c r="G49" s="17"/>
      <c r="H49" s="17"/>
      <c r="I49" s="17"/>
      <c r="J49" s="17"/>
      <c r="K49" s="17"/>
      <c r="L49" s="17"/>
      <c r="M49" s="17"/>
      <c r="N49" s="17"/>
      <c r="O49" s="17"/>
      <c r="P49" s="4"/>
      <c r="Q49" s="4"/>
      <c r="R49" s="4"/>
      <c r="S49" s="4"/>
      <c r="T49" s="4"/>
      <c r="U49" s="4"/>
      <c r="V49" s="4"/>
      <c r="W49" s="4"/>
      <c r="X49" s="4"/>
      <c r="Y49" s="4"/>
      <c r="Z49" s="4"/>
      <c r="AA49" s="4"/>
      <c r="AB49" s="4"/>
    </row>
    <row r="50">
      <c r="A50" s="11" t="s">
        <v>18</v>
      </c>
      <c r="P50" s="4"/>
      <c r="Q50" s="4"/>
      <c r="R50" s="4"/>
      <c r="S50" s="4"/>
      <c r="T50" s="4"/>
      <c r="U50" s="4"/>
      <c r="V50" s="4"/>
      <c r="W50" s="4"/>
      <c r="X50" s="4"/>
      <c r="Y50" s="4"/>
      <c r="Z50" s="4"/>
      <c r="AA50" s="4"/>
      <c r="AB50" s="4"/>
    </row>
    <row r="51">
      <c r="P51" s="4"/>
      <c r="Q51" s="4"/>
      <c r="R51" s="4"/>
      <c r="S51" s="4"/>
      <c r="T51" s="11"/>
      <c r="U51" s="11"/>
      <c r="V51" s="11"/>
      <c r="W51" s="4"/>
      <c r="X51" s="4"/>
      <c r="Y51" s="4"/>
      <c r="Z51" s="4"/>
      <c r="AA51" s="4"/>
      <c r="AB51" s="4"/>
    </row>
    <row r="52">
      <c r="A52" s="4"/>
      <c r="B52" s="4"/>
      <c r="C52" s="4"/>
      <c r="D52" s="4"/>
      <c r="E52" s="4"/>
      <c r="F52" s="4"/>
      <c r="G52" s="4"/>
      <c r="H52" s="4"/>
      <c r="I52" s="4"/>
      <c r="J52" s="4"/>
      <c r="K52" s="4"/>
      <c r="L52" s="4"/>
      <c r="M52" s="4"/>
      <c r="N52" s="4"/>
      <c r="O52" s="4"/>
      <c r="P52" s="4"/>
      <c r="Q52" s="4"/>
      <c r="R52" s="4"/>
      <c r="S52" s="4"/>
      <c r="T52" s="11"/>
      <c r="U52" s="11"/>
      <c r="V52" s="11"/>
      <c r="W52" s="4"/>
      <c r="X52" s="4"/>
      <c r="Y52" s="4"/>
      <c r="Z52" s="4"/>
      <c r="AA52" s="4"/>
      <c r="AB52" s="4"/>
    </row>
    <row r="53">
      <c r="A53" s="1" t="s">
        <v>88</v>
      </c>
      <c r="D53" s="19">
        <f>IF(LTE($O$1,$A$19),D55, IF(LTE($O$1,$A56), $D56,IF(LTE($O$1,$A57), $D57,IF(LTE($O$1,$A58), $D58,IF(LTE($O$1,$A59), $D59, IF(LTE($O$1,$A60), $D60))))))</f>
        <v>16</v>
      </c>
      <c r="V53" s="11"/>
      <c r="W53" s="4"/>
      <c r="X53" s="4"/>
      <c r="Y53" s="4"/>
      <c r="Z53" s="4"/>
      <c r="AA53" s="4"/>
      <c r="AB53" s="4"/>
    </row>
    <row r="54">
      <c r="A54" s="1" t="s">
        <v>46</v>
      </c>
      <c r="D54" s="23" t="s">
        <v>47</v>
      </c>
      <c r="G54" s="23" t="s">
        <v>48</v>
      </c>
      <c r="J54" s="39" t="s">
        <v>89</v>
      </c>
      <c r="M54" s="39" t="s">
        <v>90</v>
      </c>
      <c r="P54" s="39" t="s">
        <v>91</v>
      </c>
      <c r="S54" s="39" t="s">
        <v>92</v>
      </c>
      <c r="V54" s="39" t="s">
        <v>93</v>
      </c>
      <c r="Y54" s="23" t="s">
        <v>50</v>
      </c>
      <c r="AB54" s="4"/>
    </row>
    <row r="55">
      <c r="A55" s="24">
        <v>1.0</v>
      </c>
      <c r="D55" s="5">
        <v>16.0</v>
      </c>
      <c r="E55" s="25">
        <f t="shared" ref="E55:E60" si="18">Rounddown((D55-10)/2)</f>
        <v>3</v>
      </c>
      <c r="F55" s="5"/>
      <c r="G55" s="26">
        <f t="shared" ref="G55:G60" si="19">$E55+IF(I55="P",ROUNDDOWN((7+$A55)/4),IF(I55="E",ROUNDDOWN((7+$A55)/4)*2, IF(I55="H",Rounddown((ROUNDDOWN((7+$A55)/4)/2)))))</f>
        <v>3</v>
      </c>
      <c r="H55" s="10"/>
      <c r="I55" s="5"/>
      <c r="J55" s="26">
        <f t="shared" ref="J55:J60" si="20">$E55+IF(L55="P",ROUNDDOWN((7+$A55)/4),IF(L55="E",ROUNDDOWN((7+$A55)/4)*2, IF(L55="H",Rounddown((ROUNDDOWN((7+$A55)/4)/2)))))</f>
        <v>5</v>
      </c>
      <c r="K55" s="10"/>
      <c r="L55" s="5" t="s">
        <v>57</v>
      </c>
      <c r="M55" s="26">
        <f t="shared" ref="M55:M60" si="21">$E55+IF(O55="P",ROUNDDOWN((7+$A55)/4),IF(O55="E",ROUNDDOWN((7+$A55)/4)*2, IF(O55="H",Rounddown((ROUNDDOWN((7+$A55)/4)/2)))))</f>
        <v>5</v>
      </c>
      <c r="N55" s="10"/>
      <c r="O55" s="5" t="s">
        <v>57</v>
      </c>
      <c r="P55" s="26">
        <f t="shared" ref="P55:P60" si="22">$E55+IF(R55="P",ROUNDDOWN((7+$A55)/4),IF(R55="E",ROUNDDOWN((7+$A55)/4)*2, IF(R55="H",Rounddown((ROUNDDOWN((7+$A55)/4)/2)))))</f>
        <v>3</v>
      </c>
      <c r="Q55" s="10"/>
      <c r="R55" s="5"/>
      <c r="S55" s="26">
        <f t="shared" ref="S55:S60" si="23">$E55+IF(U55="P",ROUNDDOWN((7+$A55)/4),IF(U55="E",ROUNDDOWN((7+$A55)/4)*2, IF(U55="H",Rounddown((ROUNDDOWN((7+$A55)/4)/2)))))</f>
        <v>3</v>
      </c>
      <c r="T55" s="10"/>
      <c r="U55" s="5"/>
      <c r="V55" s="26">
        <f t="shared" ref="V55:V60" si="24">$E55+IF(X55="P",ROUNDDOWN((7+$A55)/4),IF(X55="E",ROUNDDOWN((7+$A55)/4)*2, IF(X55="H",Rounddown((ROUNDDOWN((7+$A55)/4)/2)))))</f>
        <v>3</v>
      </c>
      <c r="W55" s="10"/>
      <c r="X55" s="5"/>
      <c r="Y55" s="26">
        <f t="shared" ref="Y55:Y60" si="25">$E55+IF(AA55="P",ROUNDDOWN((7+$A55)/4),IF(AA55="E",ROUNDDOWN((7+$A55)/4)*2, IF(AA55="H",Rounddown((ROUNDDOWN((7+$A55)/4)/2)))))</f>
        <v>3</v>
      </c>
      <c r="Z55" s="10"/>
      <c r="AA55" s="5"/>
      <c r="AB55" s="4"/>
    </row>
    <row r="56">
      <c r="A56" s="24">
        <v>4.0</v>
      </c>
      <c r="D56" s="5">
        <f t="shared" ref="D56:D60" si="26">D55+F56</f>
        <v>16</v>
      </c>
      <c r="E56" s="25">
        <f t="shared" si="18"/>
        <v>3</v>
      </c>
      <c r="F56" s="5"/>
      <c r="G56" s="26">
        <f t="shared" si="19"/>
        <v>3</v>
      </c>
      <c r="H56" s="10"/>
      <c r="I56" s="5"/>
      <c r="J56" s="26">
        <f t="shared" si="20"/>
        <v>5</v>
      </c>
      <c r="K56" s="10"/>
      <c r="L56" s="5" t="s">
        <v>57</v>
      </c>
      <c r="M56" s="26">
        <f t="shared" si="21"/>
        <v>5</v>
      </c>
      <c r="N56" s="10"/>
      <c r="O56" s="5" t="s">
        <v>57</v>
      </c>
      <c r="P56" s="26">
        <f t="shared" si="22"/>
        <v>3</v>
      </c>
      <c r="Q56" s="10"/>
      <c r="R56" s="5"/>
      <c r="S56" s="26">
        <f t="shared" si="23"/>
        <v>3</v>
      </c>
      <c r="T56" s="10"/>
      <c r="U56" s="5"/>
      <c r="V56" s="26">
        <f t="shared" si="24"/>
        <v>3</v>
      </c>
      <c r="W56" s="10"/>
      <c r="X56" s="5"/>
      <c r="Y56" s="26">
        <f t="shared" si="25"/>
        <v>3</v>
      </c>
      <c r="Z56" s="10"/>
      <c r="AA56" s="5"/>
      <c r="AB56" s="4"/>
    </row>
    <row r="57">
      <c r="A57" s="24">
        <v>8.0</v>
      </c>
      <c r="D57" s="5">
        <f t="shared" si="26"/>
        <v>16</v>
      </c>
      <c r="E57" s="25">
        <f t="shared" si="18"/>
        <v>3</v>
      </c>
      <c r="F57" s="27"/>
      <c r="G57" s="26">
        <f t="shared" si="19"/>
        <v>3</v>
      </c>
      <c r="H57" s="10"/>
      <c r="I57" s="5"/>
      <c r="J57" s="26">
        <f t="shared" si="20"/>
        <v>6</v>
      </c>
      <c r="K57" s="10"/>
      <c r="L57" s="5" t="s">
        <v>57</v>
      </c>
      <c r="M57" s="26">
        <f t="shared" si="21"/>
        <v>6</v>
      </c>
      <c r="N57" s="10"/>
      <c r="O57" s="5" t="s">
        <v>57</v>
      </c>
      <c r="P57" s="26">
        <f t="shared" si="22"/>
        <v>3</v>
      </c>
      <c r="Q57" s="10"/>
      <c r="R57" s="5"/>
      <c r="S57" s="26">
        <f t="shared" si="23"/>
        <v>3</v>
      </c>
      <c r="T57" s="10"/>
      <c r="U57" s="5"/>
      <c r="V57" s="26">
        <f t="shared" si="24"/>
        <v>3</v>
      </c>
      <c r="W57" s="10"/>
      <c r="X57" s="5"/>
      <c r="Y57" s="26">
        <f t="shared" si="25"/>
        <v>3</v>
      </c>
      <c r="Z57" s="10"/>
      <c r="AA57" s="5"/>
      <c r="AB57" s="4"/>
    </row>
    <row r="58">
      <c r="A58" s="24">
        <v>12.0</v>
      </c>
      <c r="D58" s="5">
        <f t="shared" si="26"/>
        <v>16</v>
      </c>
      <c r="E58" s="25">
        <f t="shared" si="18"/>
        <v>3</v>
      </c>
      <c r="F58" s="27"/>
      <c r="G58" s="26">
        <f t="shared" si="19"/>
        <v>3</v>
      </c>
      <c r="H58" s="10"/>
      <c r="I58" s="5"/>
      <c r="J58" s="26">
        <f t="shared" si="20"/>
        <v>7</v>
      </c>
      <c r="K58" s="10"/>
      <c r="L58" s="5" t="s">
        <v>57</v>
      </c>
      <c r="M58" s="26">
        <f t="shared" si="21"/>
        <v>7</v>
      </c>
      <c r="N58" s="10"/>
      <c r="O58" s="5" t="s">
        <v>57</v>
      </c>
      <c r="P58" s="26">
        <f t="shared" si="22"/>
        <v>3</v>
      </c>
      <c r="Q58" s="10"/>
      <c r="R58" s="5"/>
      <c r="S58" s="26">
        <f t="shared" si="23"/>
        <v>3</v>
      </c>
      <c r="T58" s="10"/>
      <c r="U58" s="5"/>
      <c r="V58" s="26">
        <f t="shared" si="24"/>
        <v>3</v>
      </c>
      <c r="W58" s="10"/>
      <c r="X58" s="5"/>
      <c r="Y58" s="26">
        <f t="shared" si="25"/>
        <v>3</v>
      </c>
      <c r="Z58" s="10"/>
      <c r="AA58" s="5"/>
      <c r="AB58" s="4"/>
    </row>
    <row r="59">
      <c r="A59" s="24">
        <v>16.0</v>
      </c>
      <c r="D59" s="5">
        <f t="shared" si="26"/>
        <v>16</v>
      </c>
      <c r="E59" s="25">
        <f t="shared" si="18"/>
        <v>3</v>
      </c>
      <c r="F59" s="27"/>
      <c r="G59" s="26">
        <f t="shared" si="19"/>
        <v>3</v>
      </c>
      <c r="H59" s="10"/>
      <c r="I59" s="5"/>
      <c r="J59" s="26">
        <f t="shared" si="20"/>
        <v>8</v>
      </c>
      <c r="K59" s="10"/>
      <c r="L59" s="5" t="s">
        <v>57</v>
      </c>
      <c r="M59" s="26">
        <f t="shared" si="21"/>
        <v>8</v>
      </c>
      <c r="N59" s="10"/>
      <c r="O59" s="5" t="s">
        <v>57</v>
      </c>
      <c r="P59" s="26">
        <f t="shared" si="22"/>
        <v>3</v>
      </c>
      <c r="Q59" s="10"/>
      <c r="R59" s="5"/>
      <c r="S59" s="26">
        <f t="shared" si="23"/>
        <v>3</v>
      </c>
      <c r="T59" s="10"/>
      <c r="U59" s="5"/>
      <c r="V59" s="26">
        <f t="shared" si="24"/>
        <v>3</v>
      </c>
      <c r="W59" s="10"/>
      <c r="X59" s="5"/>
      <c r="Y59" s="26">
        <f t="shared" si="25"/>
        <v>3</v>
      </c>
      <c r="Z59" s="10"/>
      <c r="AA59" s="5"/>
      <c r="AB59" s="4"/>
    </row>
    <row r="60">
      <c r="A60" s="24">
        <v>20.0</v>
      </c>
      <c r="D60" s="5">
        <f t="shared" si="26"/>
        <v>16</v>
      </c>
      <c r="E60" s="25">
        <f t="shared" si="18"/>
        <v>3</v>
      </c>
      <c r="F60" s="27"/>
      <c r="G60" s="26">
        <f t="shared" si="19"/>
        <v>3</v>
      </c>
      <c r="H60" s="10"/>
      <c r="I60" s="5"/>
      <c r="J60" s="26">
        <f t="shared" si="20"/>
        <v>9</v>
      </c>
      <c r="K60" s="10"/>
      <c r="L60" s="5" t="s">
        <v>57</v>
      </c>
      <c r="M60" s="26">
        <f t="shared" si="21"/>
        <v>9</v>
      </c>
      <c r="N60" s="10"/>
      <c r="O60" s="5" t="s">
        <v>57</v>
      </c>
      <c r="P60" s="26">
        <f t="shared" si="22"/>
        <v>3</v>
      </c>
      <c r="Q60" s="10"/>
      <c r="R60" s="5"/>
      <c r="S60" s="26">
        <f t="shared" si="23"/>
        <v>3</v>
      </c>
      <c r="T60" s="10"/>
      <c r="U60" s="5"/>
      <c r="V60" s="26">
        <f t="shared" si="24"/>
        <v>3</v>
      </c>
      <c r="W60" s="10"/>
      <c r="X60" s="5"/>
      <c r="Y60" s="26">
        <f t="shared" si="25"/>
        <v>3</v>
      </c>
      <c r="Z60" s="10"/>
      <c r="AA60" s="5"/>
      <c r="AB60" s="4"/>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4"/>
    </row>
    <row r="62">
      <c r="A62" s="11" t="s">
        <v>18</v>
      </c>
      <c r="AB62" s="4"/>
    </row>
    <row r="63">
      <c r="AB63" s="4"/>
    </row>
    <row r="64">
      <c r="A64" s="11"/>
      <c r="B64" s="11"/>
      <c r="C64" s="11"/>
      <c r="D64" s="4"/>
      <c r="E64" s="4"/>
      <c r="F64" s="4"/>
      <c r="G64" s="4"/>
      <c r="H64" s="4"/>
      <c r="I64" s="4"/>
      <c r="J64" s="4"/>
      <c r="K64" s="4"/>
      <c r="L64" s="4"/>
      <c r="M64" s="4"/>
      <c r="N64" s="4"/>
      <c r="O64" s="4"/>
      <c r="P64" s="4"/>
      <c r="Q64" s="4"/>
      <c r="R64" s="4"/>
      <c r="S64" s="4"/>
      <c r="T64" s="4"/>
      <c r="U64" s="4"/>
      <c r="V64" s="4"/>
      <c r="W64" s="4"/>
      <c r="X64" s="4"/>
      <c r="Y64" s="4"/>
      <c r="Z64" s="4"/>
      <c r="AA64" s="4"/>
      <c r="AB64" s="4"/>
    </row>
    <row r="65">
      <c r="A65" s="1" t="s">
        <v>96</v>
      </c>
      <c r="D65" s="19">
        <f>IF(LTE($O$1,$A$19),D67, IF(LTE($O$1,$A68), $D68,IF(LTE($O$1,$A69), $D69,IF(LTE($O$1,$A70), $D70,IF(LTE($O$1,$A71), $D71, IF(LTE($O$1,$A72), $D72))))))</f>
        <v>16</v>
      </c>
      <c r="Y65" s="4"/>
      <c r="Z65" s="4"/>
      <c r="AA65" s="4"/>
      <c r="AB65" s="41"/>
    </row>
    <row r="66">
      <c r="A66" s="1" t="s">
        <v>46</v>
      </c>
      <c r="D66" s="23" t="s">
        <v>47</v>
      </c>
      <c r="G66" s="23" t="s">
        <v>48</v>
      </c>
      <c r="J66" s="2" t="s">
        <v>98</v>
      </c>
      <c r="M66" s="2" t="s">
        <v>99</v>
      </c>
      <c r="P66" s="2" t="s">
        <v>100</v>
      </c>
      <c r="S66" s="2" t="s">
        <v>101</v>
      </c>
      <c r="V66" s="2" t="s">
        <v>102</v>
      </c>
      <c r="Y66" s="23" t="s">
        <v>50</v>
      </c>
      <c r="AB66" s="41"/>
    </row>
    <row r="67">
      <c r="A67" s="24">
        <v>1.0</v>
      </c>
      <c r="D67" s="5">
        <v>16.0</v>
      </c>
      <c r="E67" s="25">
        <f t="shared" ref="E67:E72" si="27">Rounddown((D67-10)/2)</f>
        <v>3</v>
      </c>
      <c r="F67" s="5"/>
      <c r="G67" s="26">
        <f t="shared" ref="G67:G72" si="28">$E67+IF(I67="P",ROUNDDOWN((7+$A67)/4),IF(I67="E",ROUNDDOWN((7+$A67)/4)*2, IF(I67="H",Rounddown((ROUNDDOWN((7+$A67)/4)/2)))))</f>
        <v>3</v>
      </c>
      <c r="H67" s="10"/>
      <c r="I67" s="5"/>
      <c r="J67" s="26">
        <f t="shared" ref="J67:J72" si="29">$E67+IF(L67="P",ROUNDDOWN((7+$A67)/4),IF(L67="E",ROUNDDOWN((7+$A67)/4)*2, IF(L67="H",Rounddown((ROUNDDOWN((7+$A67)/4)/2)))))</f>
        <v>5</v>
      </c>
      <c r="K67" s="10"/>
      <c r="L67" s="5" t="s">
        <v>57</v>
      </c>
      <c r="M67" s="26">
        <f t="shared" ref="M67:M72" si="30">$E67+IF(O67="P",ROUNDDOWN((7+$A67)/4),IF(O67="E",ROUNDDOWN((7+$A67)/4)*2, IF(O67="H",Rounddown((ROUNDDOWN((7+$A67)/4)/2)))))</f>
        <v>5</v>
      </c>
      <c r="N67" s="10"/>
      <c r="O67" s="5" t="s">
        <v>57</v>
      </c>
      <c r="P67" s="26">
        <f t="shared" ref="P67:P72" si="31">$E67+IF(R67="P",ROUNDDOWN((7+$A67)/4),IF(R67="E",ROUNDDOWN((7+$A67)/4)*2, IF(R67="H",Rounddown((ROUNDDOWN((7+$A67)/4)/2)))))</f>
        <v>3</v>
      </c>
      <c r="Q67" s="10"/>
      <c r="R67" s="5"/>
      <c r="S67" s="26">
        <f t="shared" ref="S67:S72" si="32">$E67+IF(U67="P",ROUNDDOWN((7+$A67)/4),IF(U67="E",ROUNDDOWN((7+$A67)/4)*2, IF(U67="H",Rounddown((ROUNDDOWN((7+$A67)/4)/2)))))</f>
        <v>7</v>
      </c>
      <c r="T67" s="10"/>
      <c r="U67" s="5" t="s">
        <v>59</v>
      </c>
      <c r="V67" s="26">
        <f t="shared" ref="V67:V72" si="33">$E67+IF(X67="P",ROUNDDOWN((7+$A67)/4),IF(X67="E",ROUNDDOWN((7+$A67)/4)*2, IF(X67="H",Rounddown((ROUNDDOWN((7+$A67)/4)/2)))))</f>
        <v>3</v>
      </c>
      <c r="W67" s="10"/>
      <c r="X67" s="5"/>
      <c r="Y67" s="26">
        <f t="shared" ref="Y67:Y72" si="34">$E67+IF(AA67="P",ROUNDDOWN((7+$A67)/4),IF(AA67="E",ROUNDDOWN((7+$A67)/4)*2, IF(AA67="H",Rounddown((ROUNDDOWN((7+$A67)/4)/2)))))</f>
        <v>3</v>
      </c>
      <c r="Z67" s="10"/>
      <c r="AA67" s="5"/>
      <c r="AB67" s="41"/>
    </row>
    <row r="68">
      <c r="A68" s="24">
        <v>4.0</v>
      </c>
      <c r="D68" s="5">
        <f t="shared" ref="D68:D72" si="35">D67+F68</f>
        <v>16</v>
      </c>
      <c r="E68" s="25">
        <f t="shared" si="27"/>
        <v>3</v>
      </c>
      <c r="F68" s="5"/>
      <c r="G68" s="26">
        <f t="shared" si="28"/>
        <v>3</v>
      </c>
      <c r="H68" s="10"/>
      <c r="I68" s="5"/>
      <c r="J68" s="26">
        <f t="shared" si="29"/>
        <v>5</v>
      </c>
      <c r="K68" s="10"/>
      <c r="L68" s="5" t="s">
        <v>57</v>
      </c>
      <c r="M68" s="26">
        <f t="shared" si="30"/>
        <v>5</v>
      </c>
      <c r="N68" s="10"/>
      <c r="O68" s="5" t="s">
        <v>57</v>
      </c>
      <c r="P68" s="26">
        <f t="shared" si="31"/>
        <v>3</v>
      </c>
      <c r="Q68" s="10"/>
      <c r="R68" s="5"/>
      <c r="S68" s="26">
        <f t="shared" si="32"/>
        <v>7</v>
      </c>
      <c r="T68" s="10"/>
      <c r="U68" s="5" t="s">
        <v>59</v>
      </c>
      <c r="V68" s="26">
        <f t="shared" si="33"/>
        <v>5</v>
      </c>
      <c r="W68" s="10"/>
      <c r="X68" s="5" t="s">
        <v>57</v>
      </c>
      <c r="Y68" s="26">
        <f t="shared" si="34"/>
        <v>3</v>
      </c>
      <c r="Z68" s="10"/>
      <c r="AA68" s="5"/>
      <c r="AB68" s="41"/>
    </row>
    <row r="69">
      <c r="A69" s="24">
        <v>8.0</v>
      </c>
      <c r="D69" s="5">
        <f t="shared" si="35"/>
        <v>17</v>
      </c>
      <c r="E69" s="25">
        <f t="shared" si="27"/>
        <v>3</v>
      </c>
      <c r="F69" s="5">
        <v>1.0</v>
      </c>
      <c r="G69" s="26">
        <f t="shared" si="28"/>
        <v>3</v>
      </c>
      <c r="H69" s="10"/>
      <c r="I69" s="5"/>
      <c r="J69" s="26">
        <f t="shared" si="29"/>
        <v>6</v>
      </c>
      <c r="K69" s="10"/>
      <c r="L69" s="5" t="s">
        <v>57</v>
      </c>
      <c r="M69" s="26">
        <f t="shared" si="30"/>
        <v>6</v>
      </c>
      <c r="N69" s="10"/>
      <c r="O69" s="5" t="s">
        <v>57</v>
      </c>
      <c r="P69" s="26">
        <f t="shared" si="31"/>
        <v>3</v>
      </c>
      <c r="Q69" s="10"/>
      <c r="R69" s="5"/>
      <c r="S69" s="26">
        <f t="shared" si="32"/>
        <v>9</v>
      </c>
      <c r="T69" s="10"/>
      <c r="U69" s="5" t="s">
        <v>59</v>
      </c>
      <c r="V69" s="26">
        <f t="shared" si="33"/>
        <v>6</v>
      </c>
      <c r="W69" s="10"/>
      <c r="X69" s="5" t="s">
        <v>57</v>
      </c>
      <c r="Y69" s="26">
        <f t="shared" si="34"/>
        <v>3</v>
      </c>
      <c r="Z69" s="10"/>
      <c r="AA69" s="5"/>
      <c r="AB69" s="41"/>
    </row>
    <row r="70">
      <c r="A70" s="24">
        <v>12.0</v>
      </c>
      <c r="D70" s="5">
        <f t="shared" si="35"/>
        <v>18</v>
      </c>
      <c r="E70" s="25">
        <f t="shared" si="27"/>
        <v>4</v>
      </c>
      <c r="F70" s="5">
        <v>1.0</v>
      </c>
      <c r="G70" s="26">
        <f t="shared" si="28"/>
        <v>4</v>
      </c>
      <c r="H70" s="10"/>
      <c r="I70" s="5"/>
      <c r="J70" s="26">
        <f t="shared" si="29"/>
        <v>8</v>
      </c>
      <c r="K70" s="10"/>
      <c r="L70" s="5" t="s">
        <v>57</v>
      </c>
      <c r="M70" s="26">
        <f t="shared" si="30"/>
        <v>8</v>
      </c>
      <c r="N70" s="10"/>
      <c r="O70" s="5" t="s">
        <v>57</v>
      </c>
      <c r="P70" s="26">
        <f t="shared" si="31"/>
        <v>4</v>
      </c>
      <c r="Q70" s="10"/>
      <c r="R70" s="5"/>
      <c r="S70" s="26">
        <f t="shared" si="32"/>
        <v>12</v>
      </c>
      <c r="T70" s="10"/>
      <c r="U70" s="5" t="s">
        <v>59</v>
      </c>
      <c r="V70" s="26">
        <f t="shared" si="33"/>
        <v>8</v>
      </c>
      <c r="W70" s="10"/>
      <c r="X70" s="5" t="s">
        <v>57</v>
      </c>
      <c r="Y70" s="26">
        <f t="shared" si="34"/>
        <v>4</v>
      </c>
      <c r="Z70" s="10"/>
      <c r="AA70" s="5"/>
      <c r="AB70" s="41"/>
    </row>
    <row r="71">
      <c r="A71" s="24">
        <v>16.0</v>
      </c>
      <c r="D71" s="5">
        <f t="shared" si="35"/>
        <v>18</v>
      </c>
      <c r="E71" s="25">
        <f t="shared" si="27"/>
        <v>4</v>
      </c>
      <c r="F71" s="27"/>
      <c r="G71" s="26">
        <f t="shared" si="28"/>
        <v>4</v>
      </c>
      <c r="H71" s="10"/>
      <c r="I71" s="5"/>
      <c r="J71" s="26">
        <f t="shared" si="29"/>
        <v>9</v>
      </c>
      <c r="K71" s="10"/>
      <c r="L71" s="5" t="s">
        <v>57</v>
      </c>
      <c r="M71" s="26">
        <f t="shared" si="30"/>
        <v>9</v>
      </c>
      <c r="N71" s="10"/>
      <c r="O71" s="5" t="s">
        <v>57</v>
      </c>
      <c r="P71" s="26">
        <f t="shared" si="31"/>
        <v>4</v>
      </c>
      <c r="Q71" s="10"/>
      <c r="R71" s="5"/>
      <c r="S71" s="26">
        <f t="shared" si="32"/>
        <v>14</v>
      </c>
      <c r="T71" s="10"/>
      <c r="U71" s="5" t="s">
        <v>59</v>
      </c>
      <c r="V71" s="26">
        <f t="shared" si="33"/>
        <v>9</v>
      </c>
      <c r="W71" s="10"/>
      <c r="X71" s="5" t="s">
        <v>57</v>
      </c>
      <c r="Y71" s="26">
        <f t="shared" si="34"/>
        <v>4</v>
      </c>
      <c r="Z71" s="10"/>
      <c r="AA71" s="5"/>
      <c r="AB71" s="4"/>
    </row>
    <row r="72">
      <c r="A72" s="24">
        <v>20.0</v>
      </c>
      <c r="D72" s="5">
        <f t="shared" si="35"/>
        <v>20</v>
      </c>
      <c r="E72" s="25">
        <f t="shared" si="27"/>
        <v>5</v>
      </c>
      <c r="F72" s="5">
        <v>2.0</v>
      </c>
      <c r="G72" s="26">
        <f t="shared" si="28"/>
        <v>5</v>
      </c>
      <c r="H72" s="10"/>
      <c r="I72" s="5"/>
      <c r="J72" s="26">
        <f t="shared" si="29"/>
        <v>11</v>
      </c>
      <c r="K72" s="10"/>
      <c r="L72" s="5" t="s">
        <v>57</v>
      </c>
      <c r="M72" s="26">
        <f t="shared" si="30"/>
        <v>11</v>
      </c>
      <c r="N72" s="10"/>
      <c r="O72" s="5" t="s">
        <v>57</v>
      </c>
      <c r="P72" s="26">
        <f t="shared" si="31"/>
        <v>5</v>
      </c>
      <c r="Q72" s="10"/>
      <c r="R72" s="5"/>
      <c r="S72" s="26">
        <f t="shared" si="32"/>
        <v>17</v>
      </c>
      <c r="T72" s="10"/>
      <c r="U72" s="5" t="s">
        <v>59</v>
      </c>
      <c r="V72" s="26">
        <f t="shared" si="33"/>
        <v>11</v>
      </c>
      <c r="W72" s="10"/>
      <c r="X72" s="5" t="s">
        <v>57</v>
      </c>
      <c r="Y72" s="26">
        <f t="shared" si="34"/>
        <v>5</v>
      </c>
      <c r="Z72" s="10"/>
      <c r="AA72" s="5"/>
      <c r="AB72" s="41"/>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41"/>
    </row>
    <row r="74">
      <c r="A74" s="11" t="s">
        <v>103</v>
      </c>
      <c r="AB74" s="41"/>
    </row>
    <row r="75">
      <c r="AB75" s="41"/>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1"/>
    </row>
    <row r="77">
      <c r="A77" s="1" t="s">
        <v>104</v>
      </c>
      <c r="D77" s="19">
        <f>IF(LTE($O$1,$A$19),D79, IF(LTE($O$1,$A80), $D80,IF(LTE($O$1,$A81), $D81,IF(LTE($O$1,$A82), $D82,IF(LTE($O$1,$A83), $D83, IF(LTE($O$1,$A84), $D84))))))</f>
        <v>10</v>
      </c>
      <c r="V77" s="4"/>
      <c r="W77" s="4"/>
      <c r="X77" s="4"/>
      <c r="Y77" s="4"/>
      <c r="Z77" s="4"/>
      <c r="AA77" s="4"/>
      <c r="AB77" s="4"/>
    </row>
    <row r="78">
      <c r="A78" s="1" t="s">
        <v>46</v>
      </c>
      <c r="D78" s="23" t="s">
        <v>47</v>
      </c>
      <c r="G78" s="23" t="s">
        <v>48</v>
      </c>
      <c r="J78" s="39" t="s">
        <v>105</v>
      </c>
      <c r="M78" s="39" t="s">
        <v>106</v>
      </c>
      <c r="P78" s="39" t="s">
        <v>107</v>
      </c>
      <c r="S78" s="23" t="s">
        <v>108</v>
      </c>
      <c r="V78" s="23" t="s">
        <v>50</v>
      </c>
      <c r="Y78" s="4"/>
      <c r="Z78" s="4"/>
      <c r="AA78" s="4"/>
      <c r="AB78" s="4"/>
    </row>
    <row r="79">
      <c r="A79" s="24">
        <v>1.0</v>
      </c>
      <c r="D79" s="5">
        <v>10.0</v>
      </c>
      <c r="E79" s="25">
        <f t="shared" ref="E79:E84" si="36">Rounddown((D79-10)/2)</f>
        <v>0</v>
      </c>
      <c r="F79" s="5"/>
      <c r="G79" s="26">
        <f t="shared" ref="G79:G84" si="37">$E79+IF(I79="P",ROUNDDOWN((7+$A79)/4),IF(I79="E",ROUNDDOWN((7+$A79)/4)*2, IF(I79="H",Rounddown((ROUNDDOWN((7+$A79)/4)/2)))))</f>
        <v>0</v>
      </c>
      <c r="H79" s="10"/>
      <c r="I79" s="5"/>
      <c r="J79" s="26">
        <f t="shared" ref="J79:J84" si="38">$E79+IF(L79="P",ROUNDDOWN((7+$A79)/4),IF(L79="E",ROUNDDOWN((7+$A79)/4)*2, IF(L79="H",Rounddown((ROUNDDOWN((7+$A79)/4)/2)))))</f>
        <v>0</v>
      </c>
      <c r="K79" s="10"/>
      <c r="L79" s="5"/>
      <c r="M79" s="26">
        <f t="shared" ref="M79:M84" si="39">$E79+IF(O79="P",ROUNDDOWN((7+$A79)/4),IF(O79="E",ROUNDDOWN((7+$A79)/4)*2, IF(O79="H",Rounddown((ROUNDDOWN((7+$A79)/4)/2)))))</f>
        <v>0</v>
      </c>
      <c r="N79" s="10"/>
      <c r="O79" s="5"/>
      <c r="P79" s="26">
        <f t="shared" ref="P79:P84" si="40">$E79+IF(R79="P",ROUNDDOWN((7+$A79)/4),IF(R79="E",ROUNDDOWN((7+$A79)/4)*2, IF(R79="H",Rounddown((ROUNDDOWN((7+$A79)/4)/2)))))</f>
        <v>0</v>
      </c>
      <c r="Q79" s="10"/>
      <c r="R79" s="5"/>
      <c r="S79" s="26">
        <f t="shared" ref="S79:S84" si="41">$E79+IF(U79="P",ROUNDDOWN((7+$A79)/4),IF(U79="E",ROUNDDOWN((7+$A79)/4)*2, IF(U79="H",Rounddown((ROUNDDOWN((7+$A79)/4)/2)))))</f>
        <v>0</v>
      </c>
      <c r="T79" s="10"/>
      <c r="U79" s="5"/>
      <c r="V79" s="26">
        <f t="shared" ref="V79:V84" si="42">$E79+IF(X79="P",ROUNDDOWN((7+$A79)/4),IF(X79="E",ROUNDDOWN((7+$A79)/4)*2, IF(X79="H",Rounddown((ROUNDDOWN((7+$A79)/4)/2)))))</f>
        <v>0</v>
      </c>
      <c r="W79" s="10"/>
      <c r="X79" s="5"/>
      <c r="Y79" s="4"/>
      <c r="Z79" s="4"/>
      <c r="AA79" s="4"/>
      <c r="AB79" s="4"/>
    </row>
    <row r="80">
      <c r="A80" s="24">
        <v>4.0</v>
      </c>
      <c r="D80" s="5">
        <f t="shared" ref="D80:D84" si="43">D79+F80</f>
        <v>10</v>
      </c>
      <c r="E80" s="25">
        <f t="shared" si="36"/>
        <v>0</v>
      </c>
      <c r="F80" s="5"/>
      <c r="G80" s="26">
        <f t="shared" si="37"/>
        <v>0</v>
      </c>
      <c r="H80" s="10"/>
      <c r="I80" s="5"/>
      <c r="J80" s="26">
        <f t="shared" si="38"/>
        <v>0</v>
      </c>
      <c r="K80" s="10"/>
      <c r="L80" s="5"/>
      <c r="M80" s="26">
        <f t="shared" si="39"/>
        <v>0</v>
      </c>
      <c r="N80" s="10"/>
      <c r="O80" s="5"/>
      <c r="P80" s="26">
        <f t="shared" si="40"/>
        <v>0</v>
      </c>
      <c r="Q80" s="10"/>
      <c r="R80" s="5"/>
      <c r="S80" s="26">
        <f t="shared" si="41"/>
        <v>0</v>
      </c>
      <c r="T80" s="10"/>
      <c r="U80" s="5"/>
      <c r="V80" s="26">
        <f t="shared" si="42"/>
        <v>0</v>
      </c>
      <c r="W80" s="10"/>
      <c r="X80" s="5"/>
      <c r="Y80" s="4"/>
      <c r="Z80" s="4"/>
      <c r="AA80" s="4"/>
      <c r="AB80" s="4"/>
    </row>
    <row r="81">
      <c r="A81" s="24">
        <v>8.0</v>
      </c>
      <c r="D81" s="5">
        <f t="shared" si="43"/>
        <v>10</v>
      </c>
      <c r="E81" s="25">
        <f t="shared" si="36"/>
        <v>0</v>
      </c>
      <c r="F81" s="27"/>
      <c r="G81" s="26">
        <f t="shared" si="37"/>
        <v>0</v>
      </c>
      <c r="H81" s="10"/>
      <c r="I81" s="5"/>
      <c r="J81" s="26">
        <f t="shared" si="38"/>
        <v>0</v>
      </c>
      <c r="K81" s="10"/>
      <c r="L81" s="5"/>
      <c r="M81" s="26">
        <f t="shared" si="39"/>
        <v>0</v>
      </c>
      <c r="N81" s="10"/>
      <c r="O81" s="5"/>
      <c r="P81" s="26">
        <f t="shared" si="40"/>
        <v>0</v>
      </c>
      <c r="Q81" s="10"/>
      <c r="R81" s="5"/>
      <c r="S81" s="26">
        <f t="shared" si="41"/>
        <v>0</v>
      </c>
      <c r="T81" s="10"/>
      <c r="U81" s="5"/>
      <c r="V81" s="26">
        <f t="shared" si="42"/>
        <v>0</v>
      </c>
      <c r="W81" s="10"/>
      <c r="X81" s="5"/>
      <c r="Y81" s="4"/>
      <c r="Z81" s="4"/>
      <c r="AA81" s="4"/>
      <c r="AB81" s="4"/>
    </row>
    <row r="82">
      <c r="A82" s="24">
        <v>12.0</v>
      </c>
      <c r="D82" s="5">
        <f t="shared" si="43"/>
        <v>10</v>
      </c>
      <c r="E82" s="25">
        <f t="shared" si="36"/>
        <v>0</v>
      </c>
      <c r="F82" s="27"/>
      <c r="G82" s="26">
        <f t="shared" si="37"/>
        <v>0</v>
      </c>
      <c r="H82" s="10"/>
      <c r="I82" s="5"/>
      <c r="J82" s="26">
        <f t="shared" si="38"/>
        <v>0</v>
      </c>
      <c r="K82" s="10"/>
      <c r="L82" s="5"/>
      <c r="M82" s="26">
        <f t="shared" si="39"/>
        <v>0</v>
      </c>
      <c r="N82" s="10"/>
      <c r="O82" s="5"/>
      <c r="P82" s="26">
        <f t="shared" si="40"/>
        <v>0</v>
      </c>
      <c r="Q82" s="10"/>
      <c r="R82" s="5"/>
      <c r="S82" s="26">
        <f t="shared" si="41"/>
        <v>0</v>
      </c>
      <c r="T82" s="10"/>
      <c r="U82" s="5"/>
      <c r="V82" s="26">
        <f t="shared" si="42"/>
        <v>0</v>
      </c>
      <c r="W82" s="10"/>
      <c r="X82" s="5"/>
      <c r="Y82" s="4"/>
      <c r="Z82" s="4"/>
      <c r="AA82" s="4"/>
      <c r="AB82" s="4"/>
    </row>
    <row r="83">
      <c r="A83" s="24">
        <v>16.0</v>
      </c>
      <c r="D83" s="5">
        <f t="shared" si="43"/>
        <v>10</v>
      </c>
      <c r="E83" s="25">
        <f t="shared" si="36"/>
        <v>0</v>
      </c>
      <c r="F83" s="27"/>
      <c r="G83" s="26">
        <f t="shared" si="37"/>
        <v>0</v>
      </c>
      <c r="H83" s="10"/>
      <c r="I83" s="5"/>
      <c r="J83" s="26">
        <f t="shared" si="38"/>
        <v>0</v>
      </c>
      <c r="K83" s="10"/>
      <c r="L83" s="5"/>
      <c r="M83" s="26">
        <f t="shared" si="39"/>
        <v>0</v>
      </c>
      <c r="N83" s="10"/>
      <c r="O83" s="5"/>
      <c r="P83" s="26">
        <f t="shared" si="40"/>
        <v>0</v>
      </c>
      <c r="Q83" s="10"/>
      <c r="R83" s="5"/>
      <c r="S83" s="26">
        <f t="shared" si="41"/>
        <v>0</v>
      </c>
      <c r="T83" s="10"/>
      <c r="U83" s="5"/>
      <c r="V83" s="26">
        <f t="shared" si="42"/>
        <v>0</v>
      </c>
      <c r="W83" s="10"/>
      <c r="X83" s="5"/>
      <c r="Y83" s="4"/>
      <c r="Z83" s="4"/>
      <c r="AA83" s="4"/>
      <c r="AB83" s="4"/>
    </row>
    <row r="84">
      <c r="A84" s="24">
        <v>20.0</v>
      </c>
      <c r="D84" s="5">
        <f t="shared" si="43"/>
        <v>10</v>
      </c>
      <c r="E84" s="25">
        <f t="shared" si="36"/>
        <v>0</v>
      </c>
      <c r="F84" s="27"/>
      <c r="G84" s="26">
        <f t="shared" si="37"/>
        <v>0</v>
      </c>
      <c r="H84" s="10"/>
      <c r="I84" s="5"/>
      <c r="J84" s="26">
        <f t="shared" si="38"/>
        <v>0</v>
      </c>
      <c r="K84" s="10"/>
      <c r="L84" s="5"/>
      <c r="M84" s="26">
        <f t="shared" si="39"/>
        <v>0</v>
      </c>
      <c r="N84" s="10"/>
      <c r="O84" s="5"/>
      <c r="P84" s="26">
        <f t="shared" si="40"/>
        <v>0</v>
      </c>
      <c r="Q84" s="10"/>
      <c r="R84" s="5"/>
      <c r="S84" s="26">
        <f t="shared" si="41"/>
        <v>0</v>
      </c>
      <c r="T84" s="10"/>
      <c r="U84" s="5"/>
      <c r="V84" s="26">
        <f t="shared" si="42"/>
        <v>0</v>
      </c>
      <c r="W84" s="10"/>
      <c r="X84" s="5"/>
      <c r="Y84" s="4"/>
      <c r="Z84" s="4"/>
      <c r="AA84" s="4"/>
      <c r="AB84" s="4"/>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4"/>
      <c r="Z85" s="4"/>
      <c r="AA85" s="4"/>
      <c r="AB85" s="4"/>
    </row>
    <row r="86">
      <c r="A86" s="11" t="s">
        <v>18</v>
      </c>
      <c r="Y86" s="4"/>
      <c r="Z86" s="4"/>
      <c r="AA86" s="4"/>
      <c r="AB86" s="4"/>
    </row>
    <row r="87">
      <c r="Y87" s="4"/>
      <c r="Z87" s="4"/>
      <c r="AA87" s="4"/>
      <c r="AB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1" t="s">
        <v>11</v>
      </c>
      <c r="D89" s="43"/>
      <c r="E89" s="43"/>
      <c r="F89" s="1" t="s">
        <v>109</v>
      </c>
      <c r="I89" s="43"/>
      <c r="J89" s="4"/>
      <c r="K89" s="4"/>
      <c r="L89" s="4"/>
      <c r="M89" s="4"/>
      <c r="N89" s="4"/>
      <c r="O89" s="4"/>
      <c r="P89" s="1" t="s">
        <v>110</v>
      </c>
      <c r="S89" s="4"/>
      <c r="T89" s="4"/>
      <c r="U89" s="4"/>
      <c r="V89" s="4"/>
      <c r="W89" s="4"/>
      <c r="X89" s="4"/>
      <c r="Y89" s="4"/>
      <c r="Z89" s="4"/>
      <c r="AA89" s="4"/>
      <c r="AB89" s="4"/>
    </row>
    <row r="90">
      <c r="A90" s="1" t="s">
        <v>111</v>
      </c>
      <c r="D90" s="2" t="s">
        <v>112</v>
      </c>
      <c r="E90" s="4"/>
      <c r="F90" s="1" t="s">
        <v>111</v>
      </c>
      <c r="I90" s="2" t="s">
        <v>112</v>
      </c>
      <c r="J90" s="4"/>
      <c r="K90" s="1" t="s">
        <v>113</v>
      </c>
      <c r="N90" s="2" t="s">
        <v>112</v>
      </c>
      <c r="O90" s="4"/>
      <c r="P90" s="2" t="s">
        <v>114</v>
      </c>
      <c r="Q90" s="1" t="s">
        <v>115</v>
      </c>
      <c r="T90" s="2" t="s">
        <v>1</v>
      </c>
      <c r="W90" s="4"/>
      <c r="X90" s="1" t="s">
        <v>116</v>
      </c>
      <c r="AA90" s="2" t="s">
        <v>112</v>
      </c>
      <c r="AB90" s="4"/>
    </row>
    <row r="91">
      <c r="A91" s="44" t="s">
        <v>117</v>
      </c>
      <c r="C91" s="45"/>
      <c r="D91" s="5">
        <v>1.0</v>
      </c>
      <c r="E91" s="4"/>
      <c r="F91" s="44" t="s">
        <v>118</v>
      </c>
      <c r="I91" s="5">
        <v>3.0</v>
      </c>
      <c r="J91" s="4"/>
      <c r="K91" s="5" t="s">
        <v>119</v>
      </c>
      <c r="L91" s="7" t="s">
        <v>89</v>
      </c>
      <c r="N91" s="5">
        <v>1.0</v>
      </c>
      <c r="O91" s="4"/>
      <c r="P91" s="46"/>
      <c r="Q91" s="4"/>
      <c r="T91" s="21"/>
      <c r="U91" s="9"/>
      <c r="V91" s="10"/>
      <c r="W91" s="4"/>
      <c r="X91" s="7" t="s">
        <v>120</v>
      </c>
      <c r="AA91" s="5">
        <v>1.0</v>
      </c>
      <c r="AB91" s="4"/>
    </row>
    <row r="92">
      <c r="A92" s="44" t="s">
        <v>121</v>
      </c>
      <c r="C92" s="45"/>
      <c r="D92" s="5">
        <v>1.0</v>
      </c>
      <c r="E92" s="4"/>
      <c r="F92" s="44" t="s">
        <v>122</v>
      </c>
      <c r="I92" s="5">
        <v>3.0</v>
      </c>
      <c r="J92" s="4"/>
      <c r="K92" s="5" t="s">
        <v>119</v>
      </c>
      <c r="L92" s="7" t="s">
        <v>123</v>
      </c>
      <c r="N92" s="5">
        <v>1.0</v>
      </c>
      <c r="O92" s="4"/>
      <c r="P92" s="46">
        <v>1.0</v>
      </c>
      <c r="Q92" s="7" t="s">
        <v>124</v>
      </c>
      <c r="T92" s="21" t="s">
        <v>125</v>
      </c>
      <c r="U92" s="9"/>
      <c r="V92" s="10"/>
      <c r="W92" s="4"/>
      <c r="X92" s="7" t="s">
        <v>126</v>
      </c>
      <c r="AA92" s="5">
        <v>6.0</v>
      </c>
      <c r="AB92" s="4"/>
    </row>
    <row r="93">
      <c r="A93" s="44" t="s">
        <v>127</v>
      </c>
      <c r="C93" s="45"/>
      <c r="D93" s="5">
        <v>2.0</v>
      </c>
      <c r="E93" s="4"/>
      <c r="F93" s="44" t="s">
        <v>128</v>
      </c>
      <c r="I93" s="5">
        <v>4.0</v>
      </c>
      <c r="J93" s="4"/>
      <c r="K93" s="5" t="s">
        <v>129</v>
      </c>
      <c r="L93" s="7" t="s">
        <v>98</v>
      </c>
      <c r="N93" s="5">
        <v>1.0</v>
      </c>
      <c r="O93" s="4"/>
      <c r="P93" s="46"/>
      <c r="Q93" s="7"/>
      <c r="R93" s="7"/>
      <c r="S93" s="7"/>
      <c r="T93" s="21" t="s">
        <v>130</v>
      </c>
      <c r="U93" s="9"/>
      <c r="V93" s="10"/>
      <c r="W93" s="4"/>
      <c r="X93" s="7" t="s">
        <v>131</v>
      </c>
      <c r="AA93" s="5">
        <v>10.0</v>
      </c>
      <c r="AB93" s="4"/>
    </row>
    <row r="94">
      <c r="A94" s="44" t="s">
        <v>132</v>
      </c>
      <c r="C94" s="45"/>
      <c r="D94" s="5">
        <v>2.0</v>
      </c>
      <c r="E94" s="4"/>
      <c r="F94" s="44" t="s">
        <v>133</v>
      </c>
      <c r="I94" s="5">
        <v>4.0</v>
      </c>
      <c r="J94" s="4"/>
      <c r="K94" s="5" t="s">
        <v>134</v>
      </c>
      <c r="L94" s="7" t="s">
        <v>101</v>
      </c>
      <c r="N94" s="5">
        <v>1.0</v>
      </c>
      <c r="O94" s="4"/>
      <c r="P94" s="46"/>
      <c r="Q94" s="7"/>
      <c r="T94" s="21" t="s">
        <v>130</v>
      </c>
      <c r="U94" s="9"/>
      <c r="V94" s="10"/>
      <c r="W94" s="4"/>
      <c r="X94" s="7" t="s">
        <v>135</v>
      </c>
      <c r="AA94" s="5">
        <v>14.0</v>
      </c>
      <c r="AB94" s="4"/>
    </row>
    <row r="95">
      <c r="A95" s="7"/>
      <c r="B95" s="7"/>
      <c r="C95" s="7"/>
      <c r="D95" s="19"/>
      <c r="E95" s="4"/>
      <c r="F95" s="44" t="s">
        <v>136</v>
      </c>
      <c r="I95" s="5">
        <v>5.0</v>
      </c>
      <c r="J95" s="4"/>
      <c r="K95" s="5" t="s">
        <v>137</v>
      </c>
      <c r="L95" s="7" t="s">
        <v>99</v>
      </c>
      <c r="N95" s="5">
        <v>1.0</v>
      </c>
      <c r="O95" s="4"/>
      <c r="P95" s="46"/>
      <c r="Q95" s="7"/>
      <c r="R95" s="7"/>
      <c r="S95" s="7"/>
      <c r="T95" s="21" t="s">
        <v>130</v>
      </c>
      <c r="U95" s="9"/>
      <c r="V95" s="10"/>
      <c r="W95" s="4"/>
      <c r="X95" s="7" t="s">
        <v>138</v>
      </c>
      <c r="AA95" s="5">
        <v>18.0</v>
      </c>
      <c r="AB95" s="4"/>
    </row>
    <row r="96">
      <c r="A96" s="1" t="s">
        <v>21</v>
      </c>
      <c r="D96" s="43"/>
      <c r="E96" s="4"/>
      <c r="F96" s="44" t="s">
        <v>139</v>
      </c>
      <c r="I96" s="5">
        <v>5.0</v>
      </c>
      <c r="J96" s="4"/>
      <c r="K96" s="5" t="s">
        <v>137</v>
      </c>
      <c r="L96" s="7" t="s">
        <v>65</v>
      </c>
      <c r="N96" s="5">
        <v>1.0</v>
      </c>
      <c r="O96" s="4"/>
      <c r="P96" s="46">
        <v>3.0</v>
      </c>
      <c r="Q96" s="7" t="s">
        <v>140</v>
      </c>
      <c r="T96" s="21" t="s">
        <v>141</v>
      </c>
      <c r="U96" s="9"/>
      <c r="V96" s="10"/>
      <c r="W96" s="4"/>
      <c r="X96" s="4"/>
      <c r="Y96" s="4"/>
      <c r="Z96" s="4"/>
      <c r="AA96" s="4"/>
      <c r="AB96" s="4"/>
    </row>
    <row r="97">
      <c r="A97" s="1" t="s">
        <v>111</v>
      </c>
      <c r="D97" s="2" t="s">
        <v>112</v>
      </c>
      <c r="E97" s="4"/>
      <c r="F97" s="44" t="s">
        <v>142</v>
      </c>
      <c r="I97" s="5">
        <v>5.0</v>
      </c>
      <c r="J97" s="4"/>
      <c r="K97" s="5" t="s">
        <v>137</v>
      </c>
      <c r="L97" s="7" t="s">
        <v>143</v>
      </c>
      <c r="N97" s="5">
        <v>3.0</v>
      </c>
      <c r="O97" s="4"/>
      <c r="P97" s="46">
        <v>1.0</v>
      </c>
      <c r="Q97" s="7" t="s">
        <v>144</v>
      </c>
      <c r="T97" s="21" t="s">
        <v>130</v>
      </c>
      <c r="U97" s="9"/>
      <c r="V97" s="10"/>
      <c r="W97" s="4"/>
      <c r="X97" s="4"/>
      <c r="Y97" s="4"/>
      <c r="Z97" s="4"/>
      <c r="AA97" s="4"/>
      <c r="AB97" s="4"/>
    </row>
    <row r="98">
      <c r="A98" s="44" t="s">
        <v>145</v>
      </c>
      <c r="C98" s="45"/>
      <c r="D98" s="5">
        <v>7.0</v>
      </c>
      <c r="E98" s="4"/>
      <c r="F98" s="47"/>
      <c r="G98" s="47"/>
      <c r="H98" s="47"/>
      <c r="I98" s="19"/>
      <c r="J98" s="4"/>
      <c r="O98" s="4"/>
      <c r="P98" s="46"/>
      <c r="Q98" s="7"/>
      <c r="R98" s="7"/>
      <c r="S98" s="7"/>
      <c r="T98" s="21" t="s">
        <v>146</v>
      </c>
      <c r="U98" s="9"/>
      <c r="V98" s="10"/>
      <c r="W98" s="4"/>
      <c r="X98" s="4"/>
      <c r="Y98" s="4"/>
      <c r="Z98" s="4"/>
      <c r="AA98" s="4"/>
      <c r="AB98" s="4"/>
    </row>
    <row r="99">
      <c r="A99" s="44" t="s">
        <v>147</v>
      </c>
      <c r="C99" s="45"/>
      <c r="D99" s="5">
        <v>7.0</v>
      </c>
      <c r="E99" s="4"/>
      <c r="F99" s="1" t="s">
        <v>148</v>
      </c>
      <c r="I99" s="2" t="s">
        <v>112</v>
      </c>
      <c r="J99" s="4"/>
      <c r="K99" s="19"/>
      <c r="L99" s="4"/>
      <c r="M99" s="4"/>
      <c r="N99" s="19"/>
      <c r="O99" s="4"/>
      <c r="P99" s="46"/>
      <c r="Q99" s="7"/>
      <c r="T99" s="21" t="s">
        <v>130</v>
      </c>
      <c r="U99" s="9"/>
      <c r="V99" s="10"/>
      <c r="W99" s="4"/>
      <c r="X99" s="4"/>
      <c r="Y99" s="4"/>
      <c r="Z99" s="4"/>
      <c r="AA99" s="4"/>
      <c r="AB99" s="4"/>
    </row>
    <row r="100">
      <c r="A100" s="44" t="s">
        <v>149</v>
      </c>
      <c r="C100" s="45"/>
      <c r="D100" s="5">
        <v>7.0</v>
      </c>
      <c r="E100" s="4"/>
      <c r="F100" s="44" t="s">
        <v>150</v>
      </c>
      <c r="H100" s="45"/>
      <c r="I100" s="5">
        <v>8.0</v>
      </c>
      <c r="J100" s="4"/>
      <c r="K100" s="47"/>
      <c r="L100" s="47"/>
      <c r="M100" s="47"/>
      <c r="N100" s="19"/>
      <c r="O100" s="4"/>
      <c r="P100" s="46">
        <v>1.0</v>
      </c>
      <c r="Q100" s="7" t="s">
        <v>151</v>
      </c>
      <c r="T100" s="21" t="s">
        <v>152</v>
      </c>
      <c r="U100" s="9"/>
      <c r="V100" s="10"/>
      <c r="W100" s="4"/>
      <c r="X100" s="4"/>
      <c r="Y100" s="4"/>
      <c r="Z100" s="4"/>
      <c r="AA100" s="4"/>
      <c r="AB100" s="4"/>
    </row>
    <row r="101">
      <c r="A101" s="44" t="s">
        <v>153</v>
      </c>
      <c r="C101" s="45"/>
      <c r="D101" s="5">
        <v>7.0</v>
      </c>
      <c r="E101" s="4"/>
      <c r="F101" s="44" t="s">
        <v>154</v>
      </c>
      <c r="H101" s="45"/>
      <c r="I101" s="5"/>
      <c r="J101" s="4"/>
      <c r="K101" s="47"/>
      <c r="L101" s="47"/>
      <c r="M101" s="47"/>
      <c r="N101" s="19"/>
      <c r="O101" s="4"/>
      <c r="P101" s="46">
        <v>3.0</v>
      </c>
      <c r="Q101" s="7"/>
      <c r="T101" s="21" t="s">
        <v>155</v>
      </c>
      <c r="U101" s="9"/>
      <c r="V101" s="10"/>
      <c r="W101" s="4"/>
      <c r="X101" s="4"/>
      <c r="Y101" s="4"/>
      <c r="Z101" s="4"/>
      <c r="AA101" s="4"/>
      <c r="AB101" s="4"/>
    </row>
    <row r="102">
      <c r="A102" s="44" t="s">
        <v>156</v>
      </c>
      <c r="C102" s="45"/>
      <c r="D102" s="5">
        <v>7.0</v>
      </c>
      <c r="E102" s="4"/>
      <c r="F102" s="44" t="s">
        <v>157</v>
      </c>
      <c r="H102" s="45"/>
      <c r="I102" s="5">
        <v>11.0</v>
      </c>
      <c r="J102" s="4"/>
      <c r="K102" s="47"/>
      <c r="L102" s="47"/>
      <c r="M102" s="47"/>
      <c r="N102" s="19"/>
      <c r="O102" s="4"/>
      <c r="P102" s="7"/>
      <c r="Q102" s="7"/>
      <c r="R102" s="7"/>
      <c r="S102" s="7"/>
      <c r="T102" s="7"/>
      <c r="U102" s="7"/>
      <c r="V102" s="7"/>
      <c r="W102" s="4"/>
      <c r="X102" s="4"/>
      <c r="Y102" s="4"/>
      <c r="Z102" s="4"/>
      <c r="AA102" s="4"/>
      <c r="AB102" s="4"/>
    </row>
    <row r="103">
      <c r="A103" s="44" t="s">
        <v>153</v>
      </c>
      <c r="C103" s="45"/>
      <c r="D103" s="5">
        <v>7.0</v>
      </c>
      <c r="E103" s="4"/>
      <c r="F103" s="44" t="s">
        <v>158</v>
      </c>
      <c r="H103" s="45"/>
      <c r="I103" s="5">
        <v>13.0</v>
      </c>
      <c r="J103" s="4"/>
      <c r="K103" s="47"/>
      <c r="L103" s="47"/>
      <c r="M103" s="47"/>
      <c r="N103" s="19"/>
      <c r="O103" s="4"/>
      <c r="P103" s="7"/>
      <c r="Q103" s="7"/>
      <c r="R103" s="7"/>
      <c r="S103" s="7"/>
      <c r="T103" s="7"/>
      <c r="U103" s="7"/>
      <c r="V103" s="7"/>
      <c r="W103" s="4"/>
      <c r="X103" s="4"/>
      <c r="Y103" s="4"/>
      <c r="Z103" s="4"/>
      <c r="AA103" s="4"/>
      <c r="AB103" s="4"/>
    </row>
    <row r="104">
      <c r="A104" s="44" t="s">
        <v>159</v>
      </c>
      <c r="C104" s="45"/>
      <c r="D104" s="5">
        <v>9.0</v>
      </c>
      <c r="E104" s="4"/>
      <c r="F104" s="44" t="s">
        <v>160</v>
      </c>
      <c r="H104" s="45"/>
      <c r="I104" s="5">
        <v>15.0</v>
      </c>
      <c r="J104" s="4"/>
      <c r="K104" s="47"/>
      <c r="L104" s="47"/>
      <c r="M104" s="47"/>
      <c r="N104" s="19"/>
      <c r="O104" s="4"/>
      <c r="P104" s="7"/>
      <c r="Q104" s="7"/>
      <c r="R104" s="7"/>
      <c r="S104" s="7"/>
      <c r="T104" s="7"/>
      <c r="U104" s="7"/>
      <c r="V104" s="7"/>
      <c r="W104" s="4"/>
      <c r="X104" s="4"/>
      <c r="Y104" s="4"/>
      <c r="Z104" s="4"/>
      <c r="AA104" s="4"/>
      <c r="AB104" s="4"/>
    </row>
    <row r="105">
      <c r="A105" s="44" t="s">
        <v>161</v>
      </c>
      <c r="C105" s="45"/>
      <c r="D105" s="5">
        <v>12.0</v>
      </c>
      <c r="E105" s="4"/>
      <c r="F105" s="44" t="s">
        <v>162</v>
      </c>
      <c r="H105" s="45"/>
      <c r="I105" s="5">
        <v>18.0</v>
      </c>
      <c r="J105" s="4"/>
      <c r="K105" s="47"/>
      <c r="L105" s="47"/>
      <c r="M105" s="47"/>
      <c r="N105" s="19"/>
      <c r="O105" s="4"/>
      <c r="P105" s="7"/>
      <c r="Q105" s="7"/>
      <c r="R105" s="7"/>
      <c r="S105" s="7"/>
      <c r="T105" s="7"/>
      <c r="U105" s="7"/>
      <c r="V105" s="7"/>
      <c r="W105" s="4"/>
      <c r="X105" s="4"/>
      <c r="Y105" s="4"/>
      <c r="Z105" s="4"/>
      <c r="AA105" s="4"/>
      <c r="AB105" s="4"/>
    </row>
    <row r="106">
      <c r="A106" s="44" t="s">
        <v>163</v>
      </c>
      <c r="C106" s="45"/>
      <c r="D106" s="5">
        <v>15.0</v>
      </c>
      <c r="E106" s="4"/>
      <c r="F106" s="47"/>
      <c r="G106" s="47"/>
      <c r="H106" s="47"/>
      <c r="I106" s="19"/>
      <c r="J106" s="4"/>
      <c r="K106" s="47"/>
      <c r="L106" s="47"/>
      <c r="M106" s="47"/>
      <c r="N106" s="19"/>
      <c r="O106" s="4"/>
      <c r="P106" s="7"/>
      <c r="Q106" s="7"/>
      <c r="R106" s="7"/>
      <c r="S106" s="7"/>
      <c r="T106" s="7"/>
      <c r="U106" s="7"/>
      <c r="V106" s="7"/>
      <c r="W106" s="4"/>
      <c r="X106" s="4"/>
      <c r="Y106" s="4"/>
      <c r="Z106" s="4"/>
      <c r="AA106" s="4"/>
      <c r="AB106" s="4"/>
    </row>
    <row r="107">
      <c r="A107" s="44" t="s">
        <v>164</v>
      </c>
      <c r="C107" s="45"/>
      <c r="D107" s="5">
        <v>20.0</v>
      </c>
      <c r="E107" s="4"/>
      <c r="F107" s="47"/>
      <c r="G107" s="47"/>
      <c r="H107" s="47"/>
      <c r="I107" s="19"/>
      <c r="J107" s="4"/>
      <c r="K107" s="47"/>
      <c r="L107" s="47"/>
      <c r="M107" s="47"/>
      <c r="N107" s="19"/>
      <c r="O107" s="4"/>
      <c r="P107" s="7"/>
      <c r="Q107" s="7"/>
      <c r="R107" s="7"/>
      <c r="S107" s="7"/>
      <c r="T107" s="7"/>
      <c r="U107" s="7"/>
      <c r="V107" s="7"/>
      <c r="W107" s="4"/>
      <c r="X107" s="4"/>
      <c r="Y107" s="4"/>
      <c r="Z107" s="4"/>
      <c r="AA107" s="4"/>
      <c r="AB107" s="4"/>
    </row>
    <row r="108">
      <c r="E108" s="4"/>
      <c r="F108" s="47"/>
      <c r="G108" s="47"/>
      <c r="H108" s="47"/>
      <c r="I108" s="19"/>
      <c r="J108" s="4"/>
      <c r="K108" s="47"/>
      <c r="L108" s="47"/>
      <c r="M108" s="47"/>
      <c r="N108" s="19"/>
      <c r="O108" s="4"/>
      <c r="P108" s="7"/>
      <c r="Q108" s="7"/>
      <c r="R108" s="7"/>
      <c r="S108" s="7"/>
      <c r="T108" s="7"/>
      <c r="U108" s="7"/>
      <c r="V108" s="7"/>
      <c r="W108" s="4"/>
      <c r="X108" s="4"/>
      <c r="Y108" s="4"/>
      <c r="Z108" s="4"/>
      <c r="AA108" s="4"/>
      <c r="AB108" s="4"/>
    </row>
    <row r="109">
      <c r="E109" s="4"/>
      <c r="F109" s="47"/>
      <c r="G109" s="47"/>
      <c r="H109" s="47"/>
      <c r="I109" s="19"/>
      <c r="J109" s="4"/>
      <c r="K109" s="47"/>
      <c r="L109" s="47"/>
      <c r="M109" s="47"/>
      <c r="N109" s="19"/>
      <c r="O109" s="4"/>
      <c r="P109" s="7"/>
      <c r="Q109" s="7"/>
      <c r="R109" s="7"/>
      <c r="S109" s="7"/>
      <c r="T109" s="7"/>
      <c r="U109" s="7"/>
      <c r="V109" s="7"/>
      <c r="W109" s="4"/>
      <c r="X109" s="4"/>
      <c r="Y109" s="4"/>
      <c r="Z109" s="4"/>
      <c r="AA109" s="4"/>
      <c r="AB109" s="4"/>
    </row>
    <row r="110">
      <c r="A110" s="44"/>
      <c r="B110" s="44"/>
      <c r="C110" s="44"/>
      <c r="D110" s="19"/>
      <c r="E110" s="4"/>
      <c r="F110" s="47"/>
      <c r="G110" s="47"/>
      <c r="H110" s="47"/>
      <c r="I110" s="19"/>
      <c r="J110" s="4"/>
      <c r="K110" s="47"/>
      <c r="L110" s="47"/>
      <c r="M110" s="47"/>
      <c r="N110" s="19"/>
      <c r="O110" s="4"/>
      <c r="P110" s="7"/>
      <c r="Q110" s="7"/>
      <c r="R110" s="7"/>
      <c r="S110" s="7"/>
      <c r="T110" s="7"/>
      <c r="U110" s="7"/>
      <c r="V110" s="7"/>
      <c r="W110" s="4"/>
      <c r="X110" s="4"/>
      <c r="Y110" s="4"/>
      <c r="Z110" s="4"/>
      <c r="AA110" s="4"/>
      <c r="AB110" s="4"/>
    </row>
    <row r="111">
      <c r="A111" s="1" t="s">
        <v>109</v>
      </c>
      <c r="D111" s="4"/>
      <c r="E111" s="4"/>
      <c r="F111" s="4"/>
      <c r="G111" s="4"/>
      <c r="H111" s="4"/>
      <c r="I111" s="4"/>
      <c r="J111" s="4"/>
      <c r="K111" s="4"/>
      <c r="L111" s="4"/>
      <c r="M111" s="4"/>
      <c r="N111" s="4"/>
      <c r="O111" s="4"/>
      <c r="U111" s="4"/>
      <c r="V111" s="4"/>
      <c r="W111" s="4"/>
      <c r="X111" s="4"/>
      <c r="Y111" s="4"/>
      <c r="Z111" s="4"/>
      <c r="AA111" s="4"/>
      <c r="AB111" s="4"/>
    </row>
    <row r="112">
      <c r="A112" s="1" t="s">
        <v>165</v>
      </c>
      <c r="C112" s="2" t="s">
        <v>112</v>
      </c>
      <c r="D112" s="4"/>
      <c r="E112" s="4"/>
      <c r="F112" s="2" t="s">
        <v>112</v>
      </c>
      <c r="G112" s="1" t="s">
        <v>166</v>
      </c>
      <c r="I112" s="23" t="s">
        <v>167</v>
      </c>
      <c r="L112" s="4"/>
      <c r="M112" s="1" t="s">
        <v>168</v>
      </c>
      <c r="O112" s="2" t="s">
        <v>114</v>
      </c>
      <c r="U112" s="4"/>
      <c r="V112" s="4"/>
      <c r="W112" s="4"/>
      <c r="X112" s="4"/>
      <c r="Y112" s="4"/>
      <c r="Z112" s="4"/>
      <c r="AA112" s="4"/>
      <c r="AB112" s="4"/>
    </row>
    <row r="113">
      <c r="A113" s="19" t="s">
        <v>169</v>
      </c>
      <c r="C113" s="5">
        <v>3.0</v>
      </c>
      <c r="D113" s="4"/>
      <c r="E113" s="4"/>
      <c r="F113" s="48">
        <v>4.0</v>
      </c>
      <c r="G113" s="49">
        <v>2.0</v>
      </c>
      <c r="H113" s="10"/>
      <c r="I113" s="7" t="s">
        <v>170</v>
      </c>
      <c r="L113" s="4"/>
      <c r="M113" s="19">
        <v>4.0</v>
      </c>
      <c r="O113" s="5">
        <v>3.0</v>
      </c>
      <c r="U113" s="4"/>
      <c r="V113" s="4"/>
      <c r="W113" s="4"/>
      <c r="X113" s="4"/>
      <c r="Y113" s="4"/>
      <c r="Z113" s="4"/>
      <c r="AA113" s="4"/>
      <c r="AB113" s="4"/>
    </row>
    <row r="114">
      <c r="A114" s="19"/>
      <c r="B114" s="19"/>
      <c r="C114" s="19"/>
      <c r="D114" s="4"/>
      <c r="E114" s="4"/>
      <c r="F114" s="48"/>
      <c r="G114" s="49"/>
      <c r="H114" s="10"/>
      <c r="I114" s="7" t="s">
        <v>171</v>
      </c>
      <c r="L114" s="4"/>
      <c r="M114" s="19">
        <v>5.0</v>
      </c>
      <c r="O114" s="5">
        <v>4.0</v>
      </c>
      <c r="U114" s="4"/>
      <c r="V114" s="4"/>
      <c r="W114" s="4"/>
      <c r="X114" s="4"/>
      <c r="Y114" s="4"/>
      <c r="Z114" s="4"/>
      <c r="AA114" s="4"/>
      <c r="AB114" s="4"/>
    </row>
    <row r="115">
      <c r="A115" s="19"/>
      <c r="B115" s="19"/>
      <c r="C115" s="19"/>
      <c r="D115" s="4"/>
      <c r="E115" s="4"/>
      <c r="F115" s="48">
        <v>5.0</v>
      </c>
      <c r="G115" s="49"/>
      <c r="H115" s="10"/>
      <c r="I115" s="7" t="s">
        <v>172</v>
      </c>
      <c r="L115" s="4"/>
      <c r="M115" s="19"/>
      <c r="N115" s="19"/>
      <c r="O115" s="19"/>
      <c r="U115" s="4"/>
      <c r="V115" s="4"/>
      <c r="W115" s="4"/>
      <c r="X115" s="4"/>
      <c r="Y115" s="4"/>
      <c r="Z115" s="4"/>
      <c r="AA115" s="4"/>
      <c r="AB115" s="4"/>
    </row>
    <row r="116">
      <c r="A116" s="7"/>
      <c r="B116" s="7"/>
      <c r="C116" s="7"/>
      <c r="D116" s="19"/>
      <c r="E116" s="4"/>
      <c r="F116" s="19"/>
      <c r="G116" s="19"/>
      <c r="H116" s="19"/>
      <c r="I116" s="4"/>
      <c r="J116" s="4"/>
      <c r="K116" s="48"/>
      <c r="L116" s="48"/>
      <c r="M116" s="48"/>
      <c r="N116" s="7"/>
      <c r="O116" s="7"/>
      <c r="P116" s="7"/>
      <c r="Q116" s="4"/>
      <c r="R116" s="19"/>
      <c r="S116" s="19"/>
      <c r="T116" s="19"/>
      <c r="U116" s="4"/>
      <c r="V116" s="4"/>
      <c r="W116" s="4"/>
      <c r="X116" s="4"/>
      <c r="Y116" s="4"/>
      <c r="Z116" s="4"/>
      <c r="AA116" s="4"/>
      <c r="AB116" s="4"/>
    </row>
    <row r="117">
      <c r="A117" s="1" t="s">
        <v>21</v>
      </c>
      <c r="E117" s="4"/>
      <c r="I117" s="4"/>
      <c r="J117" s="4"/>
      <c r="K117" s="4"/>
      <c r="L117" s="4"/>
      <c r="M117" s="4"/>
      <c r="N117" s="4"/>
      <c r="O117" s="4"/>
      <c r="P117" s="4"/>
      <c r="Q117" s="4"/>
      <c r="R117" s="4"/>
      <c r="S117" s="4"/>
      <c r="T117" s="4"/>
      <c r="U117" s="4"/>
      <c r="V117" s="4"/>
      <c r="W117" s="4"/>
      <c r="X117" s="4"/>
      <c r="Y117" s="4"/>
      <c r="Z117" s="4"/>
      <c r="AA117" s="4"/>
      <c r="AB117" s="4"/>
    </row>
    <row r="118">
      <c r="A118" s="1" t="s">
        <v>173</v>
      </c>
      <c r="D118" s="2" t="s">
        <v>114</v>
      </c>
      <c r="E118" s="4"/>
      <c r="F118" s="1" t="s">
        <v>165</v>
      </c>
      <c r="H118" s="2" t="s">
        <v>112</v>
      </c>
      <c r="I118" s="4"/>
      <c r="J118" s="4"/>
      <c r="K118" s="2" t="s">
        <v>112</v>
      </c>
      <c r="L118" s="1" t="s">
        <v>166</v>
      </c>
      <c r="N118" s="23" t="s">
        <v>167</v>
      </c>
      <c r="Q118" s="4"/>
      <c r="R118" s="1" t="s">
        <v>168</v>
      </c>
      <c r="T118" s="2" t="s">
        <v>114</v>
      </c>
      <c r="U118" s="4"/>
      <c r="V118" s="1" t="s">
        <v>174</v>
      </c>
      <c r="Y118" s="2" t="s">
        <v>112</v>
      </c>
      <c r="Z118" s="4"/>
      <c r="AA118" s="4"/>
      <c r="AB118" s="4"/>
    </row>
    <row r="119">
      <c r="A119" s="7" t="s">
        <v>175</v>
      </c>
      <c r="D119" s="5">
        <v>7.0</v>
      </c>
      <c r="E119" s="4"/>
      <c r="F119" s="19" t="s">
        <v>169</v>
      </c>
      <c r="H119" s="5">
        <v>7.0</v>
      </c>
      <c r="I119" s="4"/>
      <c r="J119" s="4"/>
      <c r="K119" s="48">
        <v>7.0</v>
      </c>
      <c r="L119" s="49">
        <v>2.0</v>
      </c>
      <c r="M119" s="10"/>
      <c r="N119" s="7" t="s">
        <v>176</v>
      </c>
      <c r="Q119" s="4"/>
      <c r="R119" s="19">
        <v>1.0</v>
      </c>
      <c r="T119" s="5">
        <v>7.0</v>
      </c>
      <c r="U119" s="4"/>
      <c r="V119" s="44" t="s">
        <v>177</v>
      </c>
      <c r="X119" s="45"/>
      <c r="Y119" s="5">
        <v>17.0</v>
      </c>
      <c r="Z119" s="4"/>
      <c r="AA119" s="4"/>
      <c r="AB119" s="4"/>
    </row>
    <row r="120">
      <c r="A120" s="7" t="s">
        <v>178</v>
      </c>
      <c r="D120" s="5"/>
      <c r="E120" s="4"/>
      <c r="F120" s="19" t="s">
        <v>179</v>
      </c>
      <c r="H120" s="5">
        <v>9.0</v>
      </c>
      <c r="I120" s="4"/>
      <c r="J120" s="4"/>
      <c r="K120" s="48"/>
      <c r="L120" s="49"/>
      <c r="M120" s="10"/>
      <c r="N120" s="7" t="s">
        <v>180</v>
      </c>
      <c r="Q120" s="4"/>
      <c r="R120" s="19">
        <v>2.0</v>
      </c>
      <c r="T120" s="5">
        <v>8.0</v>
      </c>
      <c r="U120" s="4"/>
      <c r="V120" s="44" t="s">
        <v>181</v>
      </c>
      <c r="X120" s="45"/>
      <c r="Y120" s="5">
        <v>19.0</v>
      </c>
      <c r="Z120" s="4"/>
      <c r="AA120" s="4"/>
      <c r="AB120" s="4"/>
    </row>
    <row r="121">
      <c r="A121" s="7" t="s">
        <v>182</v>
      </c>
      <c r="D121" s="5">
        <v>9.0</v>
      </c>
      <c r="E121" s="4"/>
      <c r="F121" s="19" t="s">
        <v>183</v>
      </c>
      <c r="H121" s="5">
        <v>11.0</v>
      </c>
      <c r="I121" s="4"/>
      <c r="J121" s="4"/>
      <c r="K121" s="48">
        <v>8.0</v>
      </c>
      <c r="L121" s="49">
        <v>3.0</v>
      </c>
      <c r="M121" s="10"/>
      <c r="N121" s="7" t="s">
        <v>184</v>
      </c>
      <c r="Q121" s="4"/>
      <c r="R121" s="19">
        <v>3.0</v>
      </c>
      <c r="T121" s="5">
        <v>17.0</v>
      </c>
      <c r="U121" s="4"/>
      <c r="V121" s="4"/>
      <c r="W121" s="4"/>
      <c r="X121" s="4"/>
      <c r="Y121" s="4"/>
      <c r="Z121" s="4"/>
      <c r="AA121" s="4"/>
      <c r="AB121" s="4"/>
    </row>
    <row r="122">
      <c r="A122" s="7" t="s">
        <v>185</v>
      </c>
      <c r="D122" s="5">
        <v>10.0</v>
      </c>
      <c r="E122" s="4"/>
      <c r="F122" s="19"/>
      <c r="G122" s="19"/>
      <c r="H122" s="19"/>
      <c r="I122" s="4"/>
      <c r="J122" s="4"/>
      <c r="K122" s="48">
        <v>9.0</v>
      </c>
      <c r="L122" s="49" t="s">
        <v>186</v>
      </c>
      <c r="M122" s="10"/>
      <c r="N122" s="7" t="s">
        <v>187</v>
      </c>
      <c r="Q122" s="4"/>
      <c r="R122" s="19"/>
      <c r="S122" s="19"/>
      <c r="T122" s="19"/>
      <c r="U122" s="4"/>
      <c r="V122" s="4"/>
      <c r="W122" s="4"/>
      <c r="X122" s="4"/>
      <c r="Y122" s="4"/>
      <c r="Z122" s="4"/>
      <c r="AA122" s="4"/>
      <c r="AB122" s="4"/>
    </row>
    <row r="123">
      <c r="A123" s="7" t="s">
        <v>188</v>
      </c>
      <c r="D123" s="5">
        <v>16.0</v>
      </c>
      <c r="E123" s="4"/>
      <c r="F123" s="19"/>
      <c r="G123" s="19"/>
      <c r="H123" s="19"/>
      <c r="I123" s="4"/>
      <c r="J123" s="4"/>
      <c r="K123" s="48"/>
      <c r="L123" s="49">
        <v>4.0</v>
      </c>
      <c r="M123" s="10"/>
      <c r="N123" s="7" t="s">
        <v>189</v>
      </c>
      <c r="Q123" s="4"/>
      <c r="R123" s="19"/>
      <c r="S123" s="19"/>
      <c r="T123" s="19"/>
      <c r="U123" s="4"/>
      <c r="V123" s="4"/>
      <c r="W123" s="4"/>
      <c r="X123" s="4"/>
      <c r="Y123" s="4"/>
      <c r="Z123" s="4"/>
      <c r="AA123" s="4"/>
      <c r="AB123" s="4"/>
    </row>
    <row r="124">
      <c r="A124" s="7"/>
      <c r="B124" s="7"/>
      <c r="C124" s="7"/>
      <c r="D124" s="19"/>
      <c r="E124" s="4"/>
      <c r="F124" s="19"/>
      <c r="G124" s="19"/>
      <c r="H124" s="19"/>
      <c r="I124" s="4"/>
      <c r="J124" s="4"/>
      <c r="K124" s="48">
        <v>10.0</v>
      </c>
      <c r="L124" s="49">
        <v>5.0</v>
      </c>
      <c r="M124" s="10"/>
      <c r="N124" s="7" t="s">
        <v>190</v>
      </c>
      <c r="Q124" s="4"/>
      <c r="R124" s="19"/>
      <c r="S124" s="19"/>
      <c r="T124" s="19"/>
      <c r="U124" s="4"/>
      <c r="V124" s="4"/>
      <c r="W124" s="4"/>
      <c r="X124" s="4"/>
      <c r="Y124" s="4"/>
      <c r="Z124" s="4"/>
      <c r="AA124" s="4"/>
      <c r="AB124" s="4"/>
    </row>
    <row r="125">
      <c r="A125" s="7"/>
      <c r="B125" s="7"/>
      <c r="C125" s="7"/>
      <c r="D125" s="19"/>
      <c r="E125" s="4"/>
      <c r="F125" s="19"/>
      <c r="G125" s="19"/>
      <c r="H125" s="19"/>
      <c r="I125" s="4"/>
      <c r="J125" s="4"/>
      <c r="K125" s="48">
        <v>11.0</v>
      </c>
      <c r="L125" s="49">
        <v>6.0</v>
      </c>
      <c r="M125" s="10"/>
      <c r="N125" s="7" t="s">
        <v>191</v>
      </c>
      <c r="Q125" s="4"/>
      <c r="R125" s="19"/>
      <c r="S125" s="19"/>
      <c r="T125" s="19"/>
      <c r="U125" s="4"/>
      <c r="V125" s="4"/>
      <c r="W125" s="4"/>
      <c r="X125" s="4"/>
      <c r="Y125" s="4"/>
      <c r="Z125" s="4"/>
      <c r="AA125" s="4"/>
      <c r="AB125" s="4"/>
    </row>
    <row r="126">
      <c r="A126" s="7"/>
      <c r="B126" s="7"/>
      <c r="C126" s="7"/>
      <c r="D126" s="19"/>
      <c r="E126" s="4"/>
      <c r="F126" s="19"/>
      <c r="G126" s="19"/>
      <c r="H126" s="19"/>
      <c r="I126" s="4"/>
      <c r="J126" s="4"/>
      <c r="K126" s="48">
        <v>12.0</v>
      </c>
      <c r="L126" s="49">
        <v>7.0</v>
      </c>
      <c r="M126" s="10"/>
      <c r="N126" s="7" t="s">
        <v>192</v>
      </c>
      <c r="Q126" s="4"/>
      <c r="R126" s="19"/>
      <c r="S126" s="19"/>
      <c r="T126" s="19"/>
      <c r="U126" s="4"/>
      <c r="V126" s="4"/>
      <c r="W126" s="4"/>
      <c r="X126" s="4"/>
      <c r="Y126" s="4"/>
      <c r="Z126" s="4"/>
      <c r="AA126" s="4"/>
      <c r="AB126" s="4"/>
    </row>
    <row r="127">
      <c r="A127" s="7"/>
      <c r="B127" s="7"/>
      <c r="C127" s="7"/>
      <c r="D127" s="19"/>
      <c r="E127" s="4"/>
      <c r="F127" s="19"/>
      <c r="G127" s="19"/>
      <c r="H127" s="19"/>
      <c r="I127" s="4"/>
      <c r="J127" s="4"/>
      <c r="K127" s="48">
        <v>13.0</v>
      </c>
      <c r="L127" s="49">
        <v>8.0</v>
      </c>
      <c r="M127" s="10"/>
      <c r="N127" s="7" t="s">
        <v>193</v>
      </c>
      <c r="Q127" s="4"/>
      <c r="R127" s="19"/>
      <c r="S127" s="19"/>
      <c r="T127" s="19"/>
      <c r="U127" s="4"/>
      <c r="V127" s="4"/>
      <c r="W127" s="4"/>
      <c r="X127" s="4"/>
      <c r="Y127" s="4"/>
      <c r="Z127" s="4"/>
      <c r="AA127" s="4"/>
      <c r="AB127" s="4"/>
    </row>
    <row r="128">
      <c r="A128" s="7"/>
      <c r="B128" s="7"/>
      <c r="C128" s="7"/>
      <c r="D128" s="19"/>
      <c r="E128" s="4"/>
      <c r="F128" s="19"/>
      <c r="G128" s="19"/>
      <c r="H128" s="19"/>
      <c r="I128" s="4"/>
      <c r="J128" s="4"/>
      <c r="K128" s="48">
        <v>14.0</v>
      </c>
      <c r="L128" s="49">
        <v>9.0</v>
      </c>
      <c r="M128" s="10"/>
      <c r="N128" s="50" t="s">
        <v>194</v>
      </c>
      <c r="Q128" s="4"/>
      <c r="R128" s="19"/>
      <c r="S128" s="19"/>
      <c r="T128" s="19"/>
      <c r="U128" s="4"/>
      <c r="V128" s="4"/>
      <c r="W128" s="4"/>
      <c r="X128" s="4"/>
      <c r="Y128" s="4"/>
      <c r="Z128" s="4"/>
      <c r="AA128" s="4"/>
      <c r="AB128" s="4"/>
    </row>
    <row r="129">
      <c r="A129" s="7"/>
      <c r="B129" s="7"/>
      <c r="C129" s="7"/>
      <c r="D129" s="19"/>
      <c r="E129" s="4"/>
      <c r="F129" s="19"/>
      <c r="G129" s="19"/>
      <c r="H129" s="19"/>
      <c r="I129" s="4"/>
      <c r="J129" s="4"/>
      <c r="K129" s="48">
        <v>15.0</v>
      </c>
      <c r="L129" s="49">
        <v>10.0</v>
      </c>
      <c r="M129" s="10"/>
      <c r="N129" s="7" t="s">
        <v>195</v>
      </c>
      <c r="Q129" s="4"/>
      <c r="R129" s="19"/>
      <c r="S129" s="19"/>
      <c r="T129" s="19"/>
      <c r="U129" s="4"/>
      <c r="V129" s="4"/>
      <c r="W129" s="4"/>
      <c r="X129" s="4"/>
      <c r="Y129" s="4"/>
      <c r="Z129" s="4"/>
      <c r="AA129" s="4"/>
      <c r="AB129" s="4"/>
    </row>
    <row r="130">
      <c r="A130" s="7"/>
      <c r="B130" s="7"/>
      <c r="C130" s="7"/>
      <c r="D130" s="19"/>
      <c r="E130" s="4"/>
      <c r="F130" s="19"/>
      <c r="G130" s="19"/>
      <c r="H130" s="19"/>
      <c r="I130" s="4"/>
      <c r="J130" s="4"/>
      <c r="K130" s="48">
        <v>17.0</v>
      </c>
      <c r="L130" s="49">
        <v>11.0</v>
      </c>
      <c r="M130" s="10"/>
      <c r="N130" s="50" t="s">
        <v>196</v>
      </c>
      <c r="Q130" s="4"/>
      <c r="R130" s="19"/>
      <c r="S130" s="19"/>
      <c r="T130" s="19"/>
      <c r="U130" s="4"/>
      <c r="V130" s="4"/>
      <c r="W130" s="4"/>
      <c r="X130" s="4"/>
      <c r="Y130" s="4"/>
      <c r="Z130" s="4"/>
      <c r="AA130" s="4"/>
      <c r="AB130" s="4"/>
    </row>
    <row r="131">
      <c r="A131" s="7"/>
      <c r="B131" s="7"/>
      <c r="C131" s="7"/>
      <c r="D131" s="19"/>
      <c r="E131" s="4"/>
      <c r="F131" s="19"/>
      <c r="G131" s="19"/>
      <c r="H131" s="19"/>
      <c r="I131" s="4"/>
      <c r="J131" s="4"/>
      <c r="K131" s="48">
        <v>19.0</v>
      </c>
      <c r="L131" s="49">
        <v>12.0</v>
      </c>
      <c r="M131" s="10"/>
      <c r="N131" s="7" t="s">
        <v>197</v>
      </c>
      <c r="Q131" s="4"/>
      <c r="R131" s="19"/>
      <c r="S131" s="19"/>
      <c r="T131" s="19"/>
      <c r="U131" s="4"/>
      <c r="V131" s="4"/>
      <c r="W131" s="4"/>
      <c r="X131" s="4"/>
      <c r="Y131" s="4"/>
      <c r="Z131" s="4"/>
      <c r="AA131" s="4"/>
      <c r="AB131" s="4"/>
    </row>
    <row r="132">
      <c r="A132" s="7"/>
      <c r="B132" s="7"/>
      <c r="C132" s="7"/>
      <c r="D132" s="19"/>
      <c r="E132" s="4"/>
      <c r="F132" s="19"/>
      <c r="G132" s="19"/>
      <c r="H132" s="19"/>
      <c r="I132" s="4"/>
      <c r="J132" s="4"/>
      <c r="O132" s="42"/>
      <c r="P132" s="42"/>
      <c r="Q132" s="4"/>
      <c r="R132" s="19"/>
      <c r="S132" s="19"/>
      <c r="T132" s="19"/>
      <c r="U132" s="4"/>
      <c r="V132" s="4"/>
      <c r="W132" s="4"/>
      <c r="X132" s="4"/>
      <c r="Y132" s="4"/>
      <c r="Z132" s="4"/>
      <c r="AA132" s="4"/>
      <c r="AB132" s="4"/>
    </row>
    <row r="133">
      <c r="A133" s="4"/>
      <c r="B133" s="4"/>
      <c r="C133" s="4"/>
      <c r="D133" s="4"/>
      <c r="E133" s="4"/>
      <c r="F133" s="7"/>
      <c r="G133" s="7"/>
      <c r="H133" s="7"/>
      <c r="I133" s="19"/>
      <c r="J133" s="4"/>
      <c r="K133" s="19"/>
      <c r="L133" s="19"/>
      <c r="M133" s="19"/>
      <c r="N133" s="4"/>
      <c r="O133" s="4"/>
      <c r="P133" s="48"/>
      <c r="Q133" s="48"/>
      <c r="R133" s="48"/>
      <c r="S133" s="7"/>
      <c r="T133" s="7"/>
      <c r="U133" s="4"/>
      <c r="V133" s="4"/>
      <c r="W133" s="4"/>
      <c r="X133" s="4"/>
      <c r="Y133" s="4"/>
      <c r="Z133" s="4"/>
      <c r="AA133" s="4"/>
      <c r="AB133" s="4"/>
    </row>
    <row r="134">
      <c r="A134" s="1" t="s">
        <v>198</v>
      </c>
      <c r="N134" s="4"/>
      <c r="O134" s="1" t="s">
        <v>199</v>
      </c>
      <c r="AB134" s="4"/>
    </row>
    <row r="135">
      <c r="A135" s="11"/>
      <c r="N135" s="4"/>
      <c r="O135" s="7"/>
      <c r="AB135" s="4"/>
    </row>
    <row r="136">
      <c r="A136" s="11"/>
      <c r="N136" s="4"/>
      <c r="O136" s="1" t="s">
        <v>199</v>
      </c>
      <c r="AB136" s="4"/>
    </row>
    <row r="137">
      <c r="A137" s="1" t="s">
        <v>200</v>
      </c>
      <c r="N137" s="4"/>
      <c r="O137" s="7"/>
      <c r="AB137" s="4"/>
    </row>
    <row r="138">
      <c r="A138" s="11"/>
      <c r="N138" s="4"/>
      <c r="O138" s="1" t="s">
        <v>199</v>
      </c>
      <c r="AB138" s="4"/>
    </row>
    <row r="139">
      <c r="A139" s="1" t="s">
        <v>201</v>
      </c>
      <c r="N139" s="4"/>
      <c r="O139" s="7"/>
      <c r="AB139" s="4"/>
    </row>
    <row r="140">
      <c r="A140" s="11"/>
      <c r="N140" s="4"/>
      <c r="O140" s="4"/>
      <c r="P140" s="4"/>
      <c r="Q140" s="4"/>
      <c r="R140" s="4"/>
      <c r="S140" s="4"/>
      <c r="T140" s="4"/>
      <c r="U140" s="4"/>
      <c r="V140" s="4"/>
      <c r="W140" s="4"/>
      <c r="X140" s="4"/>
      <c r="Y140" s="4"/>
      <c r="Z140" s="4"/>
      <c r="AA140" s="4"/>
      <c r="AB140" s="4"/>
    </row>
    <row r="141">
      <c r="A141" s="1" t="s">
        <v>202</v>
      </c>
      <c r="N141" s="4"/>
      <c r="O141" s="1" t="s">
        <v>203</v>
      </c>
      <c r="AB141" s="4"/>
    </row>
    <row r="142">
      <c r="A142" s="11"/>
      <c r="N142" s="4"/>
      <c r="O142" s="7"/>
      <c r="AB142" s="4"/>
    </row>
    <row r="143">
      <c r="A143" s="4"/>
      <c r="B143" s="4"/>
      <c r="C143" s="4"/>
      <c r="D143" s="4"/>
      <c r="E143" s="4"/>
      <c r="F143" s="4"/>
      <c r="G143" s="4"/>
      <c r="H143" s="4"/>
      <c r="I143" s="4"/>
      <c r="J143" s="4"/>
      <c r="K143" s="4"/>
      <c r="L143" s="4"/>
      <c r="M143" s="4"/>
      <c r="N143" s="4"/>
      <c r="O143" s="1" t="s">
        <v>204</v>
      </c>
      <c r="AB143" s="4"/>
    </row>
    <row r="144">
      <c r="A144" s="1" t="s">
        <v>205</v>
      </c>
      <c r="N144" s="4"/>
      <c r="O144" s="7"/>
      <c r="AB144" s="4"/>
    </row>
    <row r="145">
      <c r="A145" s="51" t="s">
        <v>206</v>
      </c>
      <c r="M145" s="45"/>
      <c r="N145" s="4"/>
      <c r="O145" s="4"/>
      <c r="P145" s="4"/>
      <c r="Q145" s="4"/>
      <c r="R145" s="4"/>
      <c r="S145" s="4"/>
      <c r="T145" s="4"/>
      <c r="U145" s="4"/>
      <c r="V145" s="4"/>
      <c r="W145" s="4"/>
      <c r="X145" s="4"/>
      <c r="Y145" s="4"/>
      <c r="Z145" s="4"/>
      <c r="AA145" s="4"/>
      <c r="AB145" s="4"/>
    </row>
    <row r="146">
      <c r="A146" s="1" t="s">
        <v>208</v>
      </c>
      <c r="N146" s="4"/>
      <c r="O146" s="4"/>
      <c r="P146" s="4"/>
      <c r="Q146" s="4"/>
      <c r="R146" s="4"/>
      <c r="S146" s="4"/>
      <c r="T146" s="4"/>
      <c r="U146" s="4"/>
      <c r="V146" s="4"/>
      <c r="W146" s="4"/>
      <c r="X146" s="4"/>
      <c r="Y146" s="4"/>
      <c r="Z146" s="4"/>
      <c r="AA146" s="4"/>
      <c r="AB146" s="4"/>
    </row>
    <row r="147">
      <c r="A147" s="51" t="s">
        <v>211</v>
      </c>
      <c r="M147" s="45"/>
      <c r="N147" s="4"/>
      <c r="O147" s="4"/>
      <c r="P147" s="4"/>
      <c r="Q147" s="4"/>
      <c r="R147" s="4"/>
      <c r="S147" s="4"/>
      <c r="T147" s="4"/>
      <c r="U147" s="4"/>
      <c r="V147" s="4"/>
      <c r="W147" s="4"/>
      <c r="X147" s="4"/>
      <c r="Y147" s="4"/>
      <c r="Z147" s="4"/>
      <c r="AA147" s="4"/>
      <c r="AB147" s="4"/>
    </row>
    <row r="148">
      <c r="A148" s="1" t="s">
        <v>212</v>
      </c>
      <c r="N148" s="4"/>
      <c r="O148" s="4"/>
      <c r="P148" s="4"/>
      <c r="Q148" s="4"/>
      <c r="R148" s="4"/>
      <c r="S148" s="4"/>
      <c r="T148" s="4"/>
      <c r="U148" s="4"/>
      <c r="V148" s="4"/>
      <c r="W148" s="4"/>
      <c r="X148" s="4"/>
      <c r="Y148" s="4"/>
      <c r="Z148" s="4"/>
      <c r="AA148" s="4"/>
      <c r="AB148" s="4"/>
    </row>
    <row r="149">
      <c r="A149" s="51" t="s">
        <v>214</v>
      </c>
      <c r="M149" s="45"/>
      <c r="N149" s="4"/>
      <c r="O149" s="4"/>
      <c r="P149" s="4"/>
      <c r="Q149" s="4"/>
      <c r="R149" s="4"/>
      <c r="S149" s="4"/>
      <c r="T149" s="4"/>
      <c r="U149" s="4"/>
      <c r="V149" s="4"/>
      <c r="W149" s="4"/>
      <c r="X149" s="4"/>
      <c r="Y149" s="4"/>
      <c r="Z149" s="4"/>
      <c r="AA149" s="4"/>
      <c r="AB149" s="4"/>
    </row>
    <row r="150">
      <c r="A150" s="47"/>
      <c r="B150" s="47"/>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1" t="s">
        <v>216</v>
      </c>
      <c r="G151" s="4"/>
      <c r="H151" s="1" t="s">
        <v>217</v>
      </c>
      <c r="N151" s="4"/>
      <c r="O151" s="4"/>
      <c r="P151" s="4"/>
      <c r="Q151" s="4"/>
      <c r="R151" s="4"/>
      <c r="S151" s="4"/>
      <c r="T151" s="4"/>
      <c r="U151" s="4"/>
      <c r="V151" s="4"/>
      <c r="W151" s="4"/>
      <c r="X151" s="4"/>
      <c r="Y151" s="4"/>
      <c r="Z151" s="4"/>
      <c r="AA151" s="4"/>
      <c r="AB151" s="4"/>
    </row>
    <row r="152">
      <c r="A152" s="54" t="s">
        <v>219</v>
      </c>
      <c r="F152" s="45"/>
      <c r="G152" s="55"/>
      <c r="H152" s="54" t="s">
        <v>226</v>
      </c>
      <c r="M152" s="45"/>
      <c r="N152" s="4"/>
      <c r="O152" s="4"/>
      <c r="P152" s="4"/>
      <c r="Q152" s="4"/>
      <c r="R152" s="4"/>
      <c r="S152" s="4"/>
      <c r="T152" s="4"/>
      <c r="U152" s="4"/>
      <c r="V152" s="4"/>
      <c r="W152" s="4"/>
      <c r="X152" s="4"/>
      <c r="Y152" s="4"/>
      <c r="Z152" s="4"/>
      <c r="AA152" s="4"/>
      <c r="AB152" s="4"/>
    </row>
    <row r="153">
      <c r="A153" s="56" t="s">
        <v>231</v>
      </c>
      <c r="F153" s="45"/>
      <c r="G153" s="57"/>
      <c r="H153" s="56" t="s">
        <v>236</v>
      </c>
      <c r="M153" s="45"/>
      <c r="N153" s="4"/>
      <c r="O153" s="4"/>
      <c r="P153" s="4"/>
      <c r="Q153" s="4"/>
      <c r="R153" s="4"/>
      <c r="S153" s="4"/>
      <c r="T153" s="4"/>
      <c r="U153" s="4"/>
      <c r="V153" s="4"/>
      <c r="W153" s="4"/>
      <c r="X153" s="4"/>
      <c r="Y153" s="4"/>
      <c r="Z153" s="4"/>
      <c r="AA153" s="4"/>
      <c r="AB153" s="4"/>
    </row>
    <row r="154">
      <c r="A154" s="47"/>
      <c r="B154" s="47"/>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1" t="s">
        <v>242</v>
      </c>
      <c r="G155" s="4"/>
      <c r="H155" s="1" t="s">
        <v>243</v>
      </c>
      <c r="N155" s="4"/>
      <c r="O155" s="4"/>
      <c r="P155" s="4"/>
      <c r="Q155" s="4"/>
      <c r="R155" s="4"/>
      <c r="S155" s="4"/>
      <c r="T155" s="4"/>
      <c r="U155" s="4"/>
      <c r="V155" s="4"/>
      <c r="W155" s="4"/>
      <c r="X155" s="4"/>
      <c r="Y155" s="4"/>
      <c r="Z155" s="4"/>
      <c r="AA155" s="4"/>
      <c r="AB155" s="4"/>
    </row>
    <row r="156">
      <c r="A156" s="54" t="s">
        <v>244</v>
      </c>
      <c r="F156" s="45"/>
      <c r="G156" s="55"/>
      <c r="H156" s="54" t="s">
        <v>245</v>
      </c>
      <c r="M156" s="45"/>
      <c r="N156" s="4"/>
      <c r="O156" s="4"/>
      <c r="P156" s="4"/>
      <c r="Q156" s="4"/>
      <c r="R156" s="4"/>
      <c r="S156" s="4"/>
      <c r="T156" s="4"/>
      <c r="U156" s="4"/>
      <c r="V156" s="4"/>
      <c r="W156" s="4"/>
      <c r="X156" s="4"/>
      <c r="Y156" s="4"/>
      <c r="Z156" s="4"/>
      <c r="AA156" s="4"/>
      <c r="AB156" s="4"/>
    </row>
    <row r="157">
      <c r="A157" s="56" t="s">
        <v>249</v>
      </c>
      <c r="F157" s="45"/>
      <c r="G157" s="57"/>
      <c r="H157" s="56" t="s">
        <v>250</v>
      </c>
      <c r="M157" s="45"/>
      <c r="N157" s="4"/>
      <c r="O157" s="4"/>
      <c r="P157" s="4"/>
      <c r="Q157" s="4"/>
      <c r="R157" s="4"/>
      <c r="S157" s="4"/>
      <c r="T157" s="4"/>
      <c r="U157" s="4"/>
      <c r="V157" s="4"/>
      <c r="W157" s="4"/>
      <c r="X157" s="4"/>
      <c r="Y157" s="4"/>
      <c r="Z157" s="4"/>
      <c r="AA157" s="4"/>
      <c r="AB157" s="4"/>
    </row>
    <row r="158">
      <c r="A158" s="47"/>
      <c r="B158" s="47"/>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1" t="s">
        <v>255</v>
      </c>
      <c r="G159" s="4"/>
      <c r="H159" s="1" t="s">
        <v>256</v>
      </c>
      <c r="N159" s="4"/>
      <c r="O159" s="4"/>
      <c r="P159" s="4"/>
      <c r="Q159" s="4"/>
      <c r="R159" s="4"/>
      <c r="S159" s="4"/>
      <c r="T159" s="4"/>
      <c r="U159" s="4"/>
      <c r="V159" s="4"/>
      <c r="W159" s="4"/>
      <c r="X159" s="4"/>
      <c r="Y159" s="4"/>
      <c r="Z159" s="4"/>
      <c r="AA159" s="4"/>
      <c r="AB159" s="4"/>
    </row>
    <row r="160">
      <c r="A160" s="54" t="s">
        <v>257</v>
      </c>
      <c r="F160" s="45"/>
      <c r="G160" s="55"/>
      <c r="H160" s="54" t="s">
        <v>259</v>
      </c>
      <c r="M160" s="45"/>
      <c r="N160" s="4"/>
      <c r="O160" s="4"/>
      <c r="P160" s="4"/>
      <c r="Q160" s="4"/>
      <c r="R160" s="4"/>
      <c r="S160" s="4"/>
      <c r="T160" s="4"/>
      <c r="U160" s="4"/>
      <c r="V160" s="4"/>
      <c r="W160" s="4"/>
      <c r="X160" s="4"/>
      <c r="Y160" s="4"/>
      <c r="Z160" s="4"/>
      <c r="AA160" s="4"/>
      <c r="AB160" s="4"/>
    </row>
    <row r="161">
      <c r="A161" s="56" t="s">
        <v>262</v>
      </c>
      <c r="F161" s="45"/>
      <c r="G161" s="57"/>
      <c r="H161" s="56" t="s">
        <v>263</v>
      </c>
      <c r="M161" s="45"/>
      <c r="N161" s="4"/>
      <c r="O161" s="4"/>
      <c r="P161" s="4"/>
      <c r="Q161" s="4"/>
      <c r="R161" s="4"/>
      <c r="S161" s="4"/>
      <c r="T161" s="4"/>
      <c r="U161" s="4"/>
      <c r="V161" s="4"/>
      <c r="W161" s="4"/>
      <c r="X161" s="4"/>
      <c r="Y161" s="4"/>
      <c r="Z161" s="4"/>
      <c r="AA161" s="4"/>
      <c r="AB161" s="4"/>
    </row>
    <row r="162">
      <c r="A162" s="47"/>
      <c r="B162" s="47"/>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1" t="s">
        <v>266</v>
      </c>
      <c r="G163" s="4"/>
      <c r="H163" s="4"/>
      <c r="I163" s="4"/>
      <c r="J163" s="4"/>
      <c r="K163" s="4"/>
      <c r="L163" s="4"/>
      <c r="M163" s="4"/>
      <c r="N163" s="4"/>
      <c r="O163" s="4"/>
      <c r="P163" s="4"/>
      <c r="Q163" s="4"/>
      <c r="R163" s="4"/>
      <c r="S163" s="4"/>
      <c r="T163" s="4"/>
      <c r="U163" s="4"/>
      <c r="V163" s="4"/>
      <c r="W163" s="4"/>
      <c r="X163" s="4"/>
      <c r="Y163" s="4"/>
      <c r="Z163" s="4"/>
      <c r="AA163" s="4"/>
      <c r="AB163" s="4"/>
    </row>
    <row r="164">
      <c r="A164" s="54" t="s">
        <v>267</v>
      </c>
      <c r="F164" s="45"/>
      <c r="G164" s="57"/>
      <c r="H164" s="57"/>
      <c r="I164" s="57"/>
      <c r="J164" s="4"/>
      <c r="K164" s="4"/>
      <c r="L164" s="4"/>
      <c r="M164" s="4"/>
      <c r="N164" s="4"/>
      <c r="O164" s="4"/>
      <c r="P164" s="4"/>
      <c r="Q164" s="4"/>
      <c r="R164" s="4"/>
      <c r="S164" s="4"/>
      <c r="T164" s="4"/>
      <c r="U164" s="4"/>
      <c r="V164" s="4"/>
      <c r="W164" s="4"/>
      <c r="X164" s="4"/>
      <c r="Y164" s="4"/>
      <c r="Z164" s="4"/>
      <c r="AA164" s="4"/>
      <c r="AB164" s="4"/>
    </row>
    <row r="165">
      <c r="A165" s="58" t="s">
        <v>269</v>
      </c>
      <c r="F165" s="45"/>
      <c r="G165" s="57"/>
      <c r="H165" s="57"/>
      <c r="I165" s="57"/>
      <c r="J165" s="4"/>
      <c r="K165" s="4"/>
      <c r="L165" s="4"/>
      <c r="M165" s="4"/>
      <c r="N165" s="4"/>
      <c r="O165" s="4"/>
      <c r="P165" s="4"/>
      <c r="Q165" s="4"/>
      <c r="R165" s="4"/>
      <c r="S165" s="4"/>
      <c r="T165" s="4"/>
      <c r="U165" s="4"/>
      <c r="V165" s="4"/>
      <c r="W165" s="4"/>
      <c r="X165" s="4"/>
      <c r="Y165" s="4"/>
      <c r="Z165" s="4"/>
      <c r="AA165" s="4"/>
      <c r="AB165" s="4"/>
    </row>
    <row r="166">
      <c r="A166" s="47"/>
      <c r="B166" s="47"/>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1" t="s">
        <v>271</v>
      </c>
      <c r="D167" s="4"/>
      <c r="E167" s="1" t="s">
        <v>272</v>
      </c>
      <c r="J167" s="4"/>
      <c r="K167" s="1" t="s">
        <v>273</v>
      </c>
      <c r="P167" s="4"/>
      <c r="Q167" s="4"/>
      <c r="R167" s="4"/>
      <c r="S167" s="4"/>
      <c r="T167" s="4"/>
      <c r="U167" s="4"/>
      <c r="V167" s="4"/>
      <c r="W167" s="4"/>
      <c r="X167" s="4"/>
      <c r="Y167" s="4"/>
      <c r="Z167" s="4"/>
      <c r="AA167" s="4"/>
      <c r="AB167" s="4"/>
    </row>
    <row r="168">
      <c r="A168" s="51" t="s">
        <v>274</v>
      </c>
      <c r="D168" s="4"/>
      <c r="E168" s="4"/>
      <c r="J168" s="4"/>
      <c r="K168" s="4"/>
      <c r="P168" s="4"/>
      <c r="Q168" s="4"/>
      <c r="R168" s="4"/>
      <c r="S168" s="4"/>
      <c r="T168" s="4"/>
      <c r="U168" s="4"/>
      <c r="V168" s="4"/>
      <c r="W168" s="4"/>
      <c r="X168" s="4"/>
      <c r="Y168" s="4"/>
      <c r="Z168" s="4"/>
      <c r="AA168" s="4"/>
      <c r="AB168" s="4"/>
    </row>
    <row r="169">
      <c r="A169" s="4"/>
      <c r="B169" s="47"/>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1" t="s">
        <v>275</v>
      </c>
      <c r="P170" s="4"/>
      <c r="Q170" s="4"/>
      <c r="R170" s="4"/>
      <c r="S170" s="4"/>
      <c r="T170" s="4"/>
      <c r="U170" s="4"/>
      <c r="V170" s="4"/>
      <c r="W170" s="4"/>
      <c r="X170" s="4"/>
      <c r="Y170" s="4"/>
      <c r="Z170" s="4"/>
      <c r="AA170" s="4"/>
      <c r="AB170" s="4"/>
    </row>
    <row r="171">
      <c r="A171" s="4"/>
      <c r="P171" s="4"/>
      <c r="Q171" s="4"/>
      <c r="R171" s="4"/>
      <c r="S171" s="4"/>
      <c r="T171" s="4"/>
      <c r="U171" s="4"/>
      <c r="V171" s="4"/>
      <c r="W171" s="4"/>
      <c r="X171" s="4"/>
      <c r="Y171" s="4"/>
      <c r="Z171" s="4"/>
      <c r="AA171" s="4"/>
      <c r="AB171" s="4"/>
    </row>
    <row r="172">
      <c r="A172" s="1" t="s">
        <v>277</v>
      </c>
      <c r="P172" s="4"/>
      <c r="Q172" s="4"/>
      <c r="R172" s="4"/>
      <c r="S172" s="4"/>
      <c r="T172" s="4"/>
      <c r="U172" s="4"/>
      <c r="V172" s="4"/>
      <c r="W172" s="4"/>
      <c r="X172" s="4"/>
      <c r="Y172" s="4"/>
      <c r="Z172" s="4"/>
      <c r="AA172" s="4"/>
      <c r="AB172" s="4"/>
    </row>
    <row r="173">
      <c r="A173" s="4"/>
      <c r="P173" s="4"/>
      <c r="Q173" s="4"/>
      <c r="R173" s="4"/>
      <c r="S173" s="4"/>
      <c r="T173" s="4"/>
      <c r="U173" s="4"/>
      <c r="V173" s="4"/>
      <c r="W173" s="4"/>
      <c r="X173" s="4"/>
      <c r="Y173" s="4"/>
      <c r="Z173" s="4"/>
      <c r="AA173" s="4"/>
      <c r="AB173" s="4"/>
    </row>
    <row r="174">
      <c r="A174" s="1" t="s">
        <v>281</v>
      </c>
      <c r="P174" s="4"/>
      <c r="Q174" s="4"/>
      <c r="R174" s="4"/>
      <c r="S174" s="4"/>
      <c r="T174" s="4"/>
      <c r="U174" s="4"/>
      <c r="V174" s="4"/>
      <c r="W174" s="4"/>
      <c r="X174" s="4"/>
      <c r="Y174" s="4"/>
      <c r="Z174" s="4"/>
      <c r="AA174" s="4"/>
      <c r="AB174" s="4"/>
    </row>
    <row r="175">
      <c r="A175" s="4"/>
      <c r="P175" s="4"/>
      <c r="Q175" s="4"/>
      <c r="R175" s="4"/>
      <c r="S175" s="4"/>
      <c r="T175" s="4"/>
      <c r="U175" s="4"/>
      <c r="V175" s="4"/>
      <c r="W175" s="4"/>
      <c r="X175" s="4"/>
      <c r="Y175" s="4"/>
      <c r="Z175" s="4"/>
      <c r="AA175" s="4"/>
      <c r="AB175" s="4"/>
    </row>
    <row r="176">
      <c r="A176" s="1" t="s">
        <v>282</v>
      </c>
      <c r="P176" s="4"/>
      <c r="Q176" s="4"/>
      <c r="R176" s="4"/>
      <c r="S176" s="4"/>
      <c r="T176" s="4"/>
      <c r="U176" s="4"/>
      <c r="V176" s="4"/>
      <c r="W176" s="4"/>
      <c r="X176" s="4"/>
      <c r="Y176" s="4"/>
      <c r="Z176" s="4"/>
      <c r="AA176" s="4"/>
      <c r="AB176" s="4"/>
    </row>
    <row r="177">
      <c r="A177" s="4"/>
      <c r="P177" s="4"/>
      <c r="Q177" s="4"/>
      <c r="R177" s="4"/>
      <c r="S177" s="4"/>
      <c r="T177" s="4"/>
      <c r="U177" s="4"/>
      <c r="V177" s="4"/>
      <c r="W177" s="4"/>
      <c r="X177" s="4"/>
      <c r="Y177" s="4"/>
      <c r="Z177" s="4"/>
      <c r="AA177" s="4"/>
      <c r="AB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sheetData>
  <mergeCells count="540">
    <mergeCell ref="T19:X19"/>
    <mergeCell ref="T15:X15"/>
    <mergeCell ref="T18:X18"/>
    <mergeCell ref="T17:X17"/>
    <mergeCell ref="T16:X16"/>
    <mergeCell ref="T21:X21"/>
    <mergeCell ref="Q21:S21"/>
    <mergeCell ref="Q17:S17"/>
    <mergeCell ref="Q16:S16"/>
    <mergeCell ref="Q2:S2"/>
    <mergeCell ref="Q1:S1"/>
    <mergeCell ref="Q3:S3"/>
    <mergeCell ref="Q4:S4"/>
    <mergeCell ref="Q15:S15"/>
    <mergeCell ref="Q13:S13"/>
    <mergeCell ref="Q14:S14"/>
    <mergeCell ref="Q19:S19"/>
    <mergeCell ref="Q20:S20"/>
    <mergeCell ref="Q5:T9"/>
    <mergeCell ref="T25:V25"/>
    <mergeCell ref="S23:V23"/>
    <mergeCell ref="T24:V24"/>
    <mergeCell ref="T20:X20"/>
    <mergeCell ref="Q18:S18"/>
    <mergeCell ref="V59:W59"/>
    <mergeCell ref="V66:X66"/>
    <mergeCell ref="S66:U66"/>
    <mergeCell ref="V54:X54"/>
    <mergeCell ref="S54:U54"/>
    <mergeCell ref="S67:T67"/>
    <mergeCell ref="V58:W58"/>
    <mergeCell ref="Y59:Z59"/>
    <mergeCell ref="Y60:Z60"/>
    <mergeCell ref="Y58:Z58"/>
    <mergeCell ref="S60:T60"/>
    <mergeCell ref="S58:T58"/>
    <mergeCell ref="S59:T59"/>
    <mergeCell ref="Y57:Z57"/>
    <mergeCell ref="T97:V97"/>
    <mergeCell ref="Q97:S97"/>
    <mergeCell ref="T96:V96"/>
    <mergeCell ref="T95:V95"/>
    <mergeCell ref="T94:V94"/>
    <mergeCell ref="T98:V98"/>
    <mergeCell ref="Q96:S96"/>
    <mergeCell ref="Q94:S94"/>
    <mergeCell ref="T99:V99"/>
    <mergeCell ref="P59:Q59"/>
    <mergeCell ref="P60:Q60"/>
    <mergeCell ref="P58:Q58"/>
    <mergeCell ref="P66:R66"/>
    <mergeCell ref="P55:Q55"/>
    <mergeCell ref="P67:Q67"/>
    <mergeCell ref="P70:Q70"/>
    <mergeCell ref="P69:Q69"/>
    <mergeCell ref="P57:Q57"/>
    <mergeCell ref="S32:T32"/>
    <mergeCell ref="P32:Q32"/>
    <mergeCell ref="S31:T31"/>
    <mergeCell ref="S33:T33"/>
    <mergeCell ref="S35:T35"/>
    <mergeCell ref="S34:T34"/>
    <mergeCell ref="P30:R30"/>
    <mergeCell ref="P35:Q35"/>
    <mergeCell ref="P31:Q31"/>
    <mergeCell ref="T13:X13"/>
    <mergeCell ref="T14:X14"/>
    <mergeCell ref="S30:U30"/>
    <mergeCell ref="T27:V27"/>
    <mergeCell ref="T28:V28"/>
    <mergeCell ref="T26:V26"/>
    <mergeCell ref="Y55:Z55"/>
    <mergeCell ref="Y56:Z56"/>
    <mergeCell ref="V81:W81"/>
    <mergeCell ref="P81:Q81"/>
    <mergeCell ref="S78:U78"/>
    <mergeCell ref="V78:X78"/>
    <mergeCell ref="S82:T82"/>
    <mergeCell ref="V83:W83"/>
    <mergeCell ref="V84:W84"/>
    <mergeCell ref="X92:Z92"/>
    <mergeCell ref="X93:Z93"/>
    <mergeCell ref="X94:Z94"/>
    <mergeCell ref="X91:Z91"/>
    <mergeCell ref="X90:Z90"/>
    <mergeCell ref="X95:Z95"/>
    <mergeCell ref="S36:T36"/>
    <mergeCell ref="P36:Q36"/>
    <mergeCell ref="P34:Q34"/>
    <mergeCell ref="P33:Q33"/>
    <mergeCell ref="A11:F15"/>
    <mergeCell ref="A19:C19"/>
    <mergeCell ref="A17:C17"/>
    <mergeCell ref="A18:C18"/>
    <mergeCell ref="D18:F18"/>
    <mergeCell ref="A20:C20"/>
    <mergeCell ref="A21:C21"/>
    <mergeCell ref="A4:C4"/>
    <mergeCell ref="A5:C5"/>
    <mergeCell ref="A32:C32"/>
    <mergeCell ref="A31:C31"/>
    <mergeCell ref="A30:C30"/>
    <mergeCell ref="A24:C24"/>
    <mergeCell ref="A34:C34"/>
    <mergeCell ref="D30:F30"/>
    <mergeCell ref="D4:F4"/>
    <mergeCell ref="D5:F5"/>
    <mergeCell ref="A7:C7"/>
    <mergeCell ref="A6:C6"/>
    <mergeCell ref="A33:C33"/>
    <mergeCell ref="A23:C23"/>
    <mergeCell ref="J1:K1"/>
    <mergeCell ref="J3:K3"/>
    <mergeCell ref="J2:K2"/>
    <mergeCell ref="J4:K4"/>
    <mergeCell ref="J5:K5"/>
    <mergeCell ref="H3:I3"/>
    <mergeCell ref="H2:I2"/>
    <mergeCell ref="H4:I4"/>
    <mergeCell ref="H5:I5"/>
    <mergeCell ref="M1:N1"/>
    <mergeCell ref="M2:N2"/>
    <mergeCell ref="M3:N3"/>
    <mergeCell ref="D1:F1"/>
    <mergeCell ref="D2:F2"/>
    <mergeCell ref="D3:F3"/>
    <mergeCell ref="A1:C1"/>
    <mergeCell ref="A2:C2"/>
    <mergeCell ref="A3:C3"/>
    <mergeCell ref="H1:I1"/>
    <mergeCell ref="A46:C46"/>
    <mergeCell ref="G46:H46"/>
    <mergeCell ref="J48:K48"/>
    <mergeCell ref="M48:N48"/>
    <mergeCell ref="A41:C41"/>
    <mergeCell ref="A42:C42"/>
    <mergeCell ref="A47:C47"/>
    <mergeCell ref="A48:C48"/>
    <mergeCell ref="A50:O51"/>
    <mergeCell ref="J47:K47"/>
    <mergeCell ref="M45:N45"/>
    <mergeCell ref="D7:F7"/>
    <mergeCell ref="D6:F6"/>
    <mergeCell ref="H7:I7"/>
    <mergeCell ref="H6:I6"/>
    <mergeCell ref="J6:K6"/>
    <mergeCell ref="J7:K7"/>
    <mergeCell ref="A8:C8"/>
    <mergeCell ref="A9:C9"/>
    <mergeCell ref="G32:H32"/>
    <mergeCell ref="G30:I30"/>
    <mergeCell ref="A26:O27"/>
    <mergeCell ref="M30:O30"/>
    <mergeCell ref="M23:N23"/>
    <mergeCell ref="G47:H47"/>
    <mergeCell ref="G48:H48"/>
    <mergeCell ref="G35:H35"/>
    <mergeCell ref="J46:K46"/>
    <mergeCell ref="J45:K45"/>
    <mergeCell ref="M47:N47"/>
    <mergeCell ref="M46:N46"/>
    <mergeCell ref="M18:O18"/>
    <mergeCell ref="M19:N19"/>
    <mergeCell ref="M4:O10"/>
    <mergeCell ref="D8:F8"/>
    <mergeCell ref="D9:F9"/>
    <mergeCell ref="D17:L17"/>
    <mergeCell ref="J18:L18"/>
    <mergeCell ref="G18:I18"/>
    <mergeCell ref="H9:K13"/>
    <mergeCell ref="J19:K19"/>
    <mergeCell ref="Y68:Z68"/>
    <mergeCell ref="Y66:AA66"/>
    <mergeCell ref="P68:Q68"/>
    <mergeCell ref="V68:W68"/>
    <mergeCell ref="S68:T68"/>
    <mergeCell ref="G68:H68"/>
    <mergeCell ref="A68:C68"/>
    <mergeCell ref="D65:X65"/>
    <mergeCell ref="A62:AA63"/>
    <mergeCell ref="S80:T80"/>
    <mergeCell ref="V80:W80"/>
    <mergeCell ref="G80:H80"/>
    <mergeCell ref="G81:H81"/>
    <mergeCell ref="G82:H82"/>
    <mergeCell ref="A82:C82"/>
    <mergeCell ref="M82:N82"/>
    <mergeCell ref="J82:K82"/>
    <mergeCell ref="Y70:Z70"/>
    <mergeCell ref="Y69:Z69"/>
    <mergeCell ref="Y54:AA54"/>
    <mergeCell ref="V69:W69"/>
    <mergeCell ref="V72:W72"/>
    <mergeCell ref="V70:W70"/>
    <mergeCell ref="V71:W71"/>
    <mergeCell ref="Y71:Z71"/>
    <mergeCell ref="Y72:Z72"/>
    <mergeCell ref="Y67:Z67"/>
    <mergeCell ref="V67:W67"/>
    <mergeCell ref="P80:Q80"/>
    <mergeCell ref="P79:Q79"/>
    <mergeCell ref="G78:I78"/>
    <mergeCell ref="D77:U77"/>
    <mergeCell ref="P82:Q82"/>
    <mergeCell ref="S81:T81"/>
    <mergeCell ref="S79:T79"/>
    <mergeCell ref="V82:W82"/>
    <mergeCell ref="P72:Q72"/>
    <mergeCell ref="P71:Q71"/>
    <mergeCell ref="V79:W79"/>
    <mergeCell ref="P78:R78"/>
    <mergeCell ref="A72:C72"/>
    <mergeCell ref="A74:AA75"/>
    <mergeCell ref="D54:F54"/>
    <mergeCell ref="A54:C54"/>
    <mergeCell ref="G55:H55"/>
    <mergeCell ref="A36:C36"/>
    <mergeCell ref="M36:N36"/>
    <mergeCell ref="G36:H36"/>
    <mergeCell ref="J36:K36"/>
    <mergeCell ref="A43:C43"/>
    <mergeCell ref="J43:K43"/>
    <mergeCell ref="G43:H43"/>
    <mergeCell ref="J35:K35"/>
    <mergeCell ref="M35:N35"/>
    <mergeCell ref="D29:R29"/>
    <mergeCell ref="G31:H31"/>
    <mergeCell ref="J31:K31"/>
    <mergeCell ref="G34:H34"/>
    <mergeCell ref="G42:I42"/>
    <mergeCell ref="J42:L42"/>
    <mergeCell ref="G45:H45"/>
    <mergeCell ref="G44:H44"/>
    <mergeCell ref="A38:U39"/>
    <mergeCell ref="A35:C35"/>
    <mergeCell ref="A44:C44"/>
    <mergeCell ref="A45:C45"/>
    <mergeCell ref="D42:F42"/>
    <mergeCell ref="D41:L41"/>
    <mergeCell ref="J44:K44"/>
    <mergeCell ref="J59:K59"/>
    <mergeCell ref="J60:K60"/>
    <mergeCell ref="J68:K68"/>
    <mergeCell ref="M67:N67"/>
    <mergeCell ref="M68:N68"/>
    <mergeCell ref="J67:K67"/>
    <mergeCell ref="J66:L66"/>
    <mergeCell ref="M66:O66"/>
    <mergeCell ref="J56:K56"/>
    <mergeCell ref="M59:N59"/>
    <mergeCell ref="M60:N60"/>
    <mergeCell ref="J55:K55"/>
    <mergeCell ref="M55:N55"/>
    <mergeCell ref="M57:N57"/>
    <mergeCell ref="M58:N58"/>
    <mergeCell ref="G71:H71"/>
    <mergeCell ref="G72:H72"/>
    <mergeCell ref="A77:C77"/>
    <mergeCell ref="A78:C78"/>
    <mergeCell ref="D78:F78"/>
    <mergeCell ref="G79:H79"/>
    <mergeCell ref="A81:C81"/>
    <mergeCell ref="J57:K57"/>
    <mergeCell ref="J58:K58"/>
    <mergeCell ref="G59:H59"/>
    <mergeCell ref="G60:H60"/>
    <mergeCell ref="G66:I66"/>
    <mergeCell ref="D66:F66"/>
    <mergeCell ref="G67:H67"/>
    <mergeCell ref="M78:O78"/>
    <mergeCell ref="J78:L78"/>
    <mergeCell ref="A80:C80"/>
    <mergeCell ref="A79:C79"/>
    <mergeCell ref="J81:K81"/>
    <mergeCell ref="J80:K80"/>
    <mergeCell ref="M80:N80"/>
    <mergeCell ref="M79:N79"/>
    <mergeCell ref="M81:N81"/>
    <mergeCell ref="J79:K79"/>
    <mergeCell ref="D53:U53"/>
    <mergeCell ref="A53:C53"/>
    <mergeCell ref="J54:L54"/>
    <mergeCell ref="G54:I54"/>
    <mergeCell ref="J33:K33"/>
    <mergeCell ref="J32:K32"/>
    <mergeCell ref="M20:N20"/>
    <mergeCell ref="M22:N22"/>
    <mergeCell ref="M21:N21"/>
    <mergeCell ref="M34:N34"/>
    <mergeCell ref="M33:N33"/>
    <mergeCell ref="M31:N31"/>
    <mergeCell ref="J30:L30"/>
    <mergeCell ref="J22:K22"/>
    <mergeCell ref="J21:K21"/>
    <mergeCell ref="J23:K23"/>
    <mergeCell ref="J24:K24"/>
    <mergeCell ref="M44:N44"/>
    <mergeCell ref="M42:O42"/>
    <mergeCell ref="M43:N43"/>
    <mergeCell ref="J34:K34"/>
    <mergeCell ref="J20:K20"/>
    <mergeCell ref="M32:N32"/>
    <mergeCell ref="M24:N24"/>
    <mergeCell ref="G23:H23"/>
    <mergeCell ref="G22:H22"/>
    <mergeCell ref="A29:C29"/>
    <mergeCell ref="A22:C22"/>
    <mergeCell ref="G33:H33"/>
    <mergeCell ref="G21:H21"/>
    <mergeCell ref="G24:H24"/>
    <mergeCell ref="G20:H20"/>
    <mergeCell ref="G19:H19"/>
    <mergeCell ref="H157:M157"/>
    <mergeCell ref="K90:M90"/>
    <mergeCell ref="L92:M92"/>
    <mergeCell ref="H153:M153"/>
    <mergeCell ref="H152:M152"/>
    <mergeCell ref="L97:M97"/>
    <mergeCell ref="I112:K112"/>
    <mergeCell ref="L130:M130"/>
    <mergeCell ref="L131:M131"/>
    <mergeCell ref="N131:P131"/>
    <mergeCell ref="N130:P130"/>
    <mergeCell ref="N118:P118"/>
    <mergeCell ref="N120:P120"/>
    <mergeCell ref="N121:P121"/>
    <mergeCell ref="N119:P119"/>
    <mergeCell ref="N129:P129"/>
    <mergeCell ref="N128:P128"/>
    <mergeCell ref="A146:M146"/>
    <mergeCell ref="A147:M147"/>
    <mergeCell ref="H155:M155"/>
    <mergeCell ref="H156:M156"/>
    <mergeCell ref="A145:M145"/>
    <mergeCell ref="A144:M144"/>
    <mergeCell ref="A149:M149"/>
    <mergeCell ref="H151:M151"/>
    <mergeCell ref="A148:M148"/>
    <mergeCell ref="T100:V100"/>
    <mergeCell ref="T101:V101"/>
    <mergeCell ref="F104:H104"/>
    <mergeCell ref="F105:H105"/>
    <mergeCell ref="Q90:S90"/>
    <mergeCell ref="F90:H90"/>
    <mergeCell ref="T90:V90"/>
    <mergeCell ref="P89:R89"/>
    <mergeCell ref="M114:N114"/>
    <mergeCell ref="M113:N113"/>
    <mergeCell ref="I113:K113"/>
    <mergeCell ref="F119:G119"/>
    <mergeCell ref="A123:C123"/>
    <mergeCell ref="R121:S121"/>
    <mergeCell ref="A100:C100"/>
    <mergeCell ref="A101:C101"/>
    <mergeCell ref="Q100:S100"/>
    <mergeCell ref="Q99:S99"/>
    <mergeCell ref="Q101:S101"/>
    <mergeCell ref="A96:C96"/>
    <mergeCell ref="A98:C98"/>
    <mergeCell ref="A97:C97"/>
    <mergeCell ref="A99:C99"/>
    <mergeCell ref="A91:C91"/>
    <mergeCell ref="A92:C92"/>
    <mergeCell ref="A102:C102"/>
    <mergeCell ref="A103:C103"/>
    <mergeCell ref="A104:C104"/>
    <mergeCell ref="A105:C105"/>
    <mergeCell ref="A106:C106"/>
    <mergeCell ref="A107:C107"/>
    <mergeCell ref="A140:M140"/>
    <mergeCell ref="A139:M139"/>
    <mergeCell ref="A136:M136"/>
    <mergeCell ref="A135:M135"/>
    <mergeCell ref="A157:F157"/>
    <mergeCell ref="A156:F156"/>
    <mergeCell ref="A160:F160"/>
    <mergeCell ref="A159:F159"/>
    <mergeCell ref="E168:I168"/>
    <mergeCell ref="K168:O168"/>
    <mergeCell ref="H160:M160"/>
    <mergeCell ref="H159:M159"/>
    <mergeCell ref="H161:M161"/>
    <mergeCell ref="A173:O173"/>
    <mergeCell ref="A175:O175"/>
    <mergeCell ref="A176:O176"/>
    <mergeCell ref="A177:O177"/>
    <mergeCell ref="A174:O174"/>
    <mergeCell ref="A170:O170"/>
    <mergeCell ref="A171:O171"/>
    <mergeCell ref="E167:I167"/>
    <mergeCell ref="A165:F165"/>
    <mergeCell ref="A168:C168"/>
    <mergeCell ref="A167:C167"/>
    <mergeCell ref="A172:O172"/>
    <mergeCell ref="K167:O167"/>
    <mergeCell ref="I114:K114"/>
    <mergeCell ref="I115:K115"/>
    <mergeCell ref="M112:N112"/>
    <mergeCell ref="G113:H113"/>
    <mergeCell ref="G114:H114"/>
    <mergeCell ref="G112:H112"/>
    <mergeCell ref="A112:B112"/>
    <mergeCell ref="A111:C111"/>
    <mergeCell ref="A113:B113"/>
    <mergeCell ref="G115:H115"/>
    <mergeCell ref="L120:M120"/>
    <mergeCell ref="L121:M121"/>
    <mergeCell ref="L119:M119"/>
    <mergeCell ref="F100:H100"/>
    <mergeCell ref="F101:H101"/>
    <mergeCell ref="L122:M122"/>
    <mergeCell ref="L123:M123"/>
    <mergeCell ref="L124:M124"/>
    <mergeCell ref="L125:M125"/>
    <mergeCell ref="L126:M126"/>
    <mergeCell ref="L127:M127"/>
    <mergeCell ref="F120:G120"/>
    <mergeCell ref="F121:G121"/>
    <mergeCell ref="L128:M128"/>
    <mergeCell ref="L129:M129"/>
    <mergeCell ref="V118:X118"/>
    <mergeCell ref="V119:X119"/>
    <mergeCell ref="V120:X120"/>
    <mergeCell ref="L118:M118"/>
    <mergeCell ref="F118:G118"/>
    <mergeCell ref="R120:S120"/>
    <mergeCell ref="R119:S119"/>
    <mergeCell ref="R118:S118"/>
    <mergeCell ref="N122:P122"/>
    <mergeCell ref="N123:P123"/>
    <mergeCell ref="F93:H93"/>
    <mergeCell ref="F94:H94"/>
    <mergeCell ref="L91:M91"/>
    <mergeCell ref="L93:M93"/>
    <mergeCell ref="L94:M94"/>
    <mergeCell ref="L95:M95"/>
    <mergeCell ref="F95:H95"/>
    <mergeCell ref="F96:H96"/>
    <mergeCell ref="O142:AA142"/>
    <mergeCell ref="O143:AA143"/>
    <mergeCell ref="O144:AA144"/>
    <mergeCell ref="O141:AA141"/>
    <mergeCell ref="O139:AA139"/>
    <mergeCell ref="A137:M137"/>
    <mergeCell ref="A134:M134"/>
    <mergeCell ref="O136:AA136"/>
    <mergeCell ref="O138:AA138"/>
    <mergeCell ref="O137:AA137"/>
    <mergeCell ref="O135:AA135"/>
    <mergeCell ref="O134:AA134"/>
    <mergeCell ref="N124:P124"/>
    <mergeCell ref="N125:P125"/>
    <mergeCell ref="N126:P126"/>
    <mergeCell ref="N127:P127"/>
    <mergeCell ref="F91:H91"/>
    <mergeCell ref="F92:H92"/>
    <mergeCell ref="T93:V93"/>
    <mergeCell ref="Q92:S92"/>
    <mergeCell ref="T92:V92"/>
    <mergeCell ref="T91:V91"/>
    <mergeCell ref="Q91:S91"/>
    <mergeCell ref="A93:C93"/>
    <mergeCell ref="A94:C94"/>
    <mergeCell ref="S84:T84"/>
    <mergeCell ref="P84:Q84"/>
    <mergeCell ref="S83:T83"/>
    <mergeCell ref="P83:Q83"/>
    <mergeCell ref="M83:N83"/>
    <mergeCell ref="J83:K83"/>
    <mergeCell ref="J84:K84"/>
    <mergeCell ref="M84:N84"/>
    <mergeCell ref="A86:X87"/>
    <mergeCell ref="G84:H84"/>
    <mergeCell ref="A84:C84"/>
    <mergeCell ref="A83:C83"/>
    <mergeCell ref="G83:H83"/>
    <mergeCell ref="A89:C89"/>
    <mergeCell ref="F89:H89"/>
    <mergeCell ref="A152:F152"/>
    <mergeCell ref="A151:F151"/>
    <mergeCell ref="A119:C119"/>
    <mergeCell ref="A120:C120"/>
    <mergeCell ref="A121:C121"/>
    <mergeCell ref="A122:C122"/>
    <mergeCell ref="A155:F155"/>
    <mergeCell ref="A153:F153"/>
    <mergeCell ref="A163:F163"/>
    <mergeCell ref="A161:F161"/>
    <mergeCell ref="A164:F164"/>
    <mergeCell ref="A118:C118"/>
    <mergeCell ref="A117:C117"/>
    <mergeCell ref="S56:T56"/>
    <mergeCell ref="S57:T57"/>
    <mergeCell ref="M56:N56"/>
    <mergeCell ref="M54:O54"/>
    <mergeCell ref="G57:H57"/>
    <mergeCell ref="G56:H56"/>
    <mergeCell ref="G58:H58"/>
    <mergeCell ref="V57:W57"/>
    <mergeCell ref="V56:W56"/>
    <mergeCell ref="V60:W60"/>
    <mergeCell ref="P54:R54"/>
    <mergeCell ref="S55:T55"/>
    <mergeCell ref="V55:W55"/>
    <mergeCell ref="P56:Q56"/>
    <mergeCell ref="A67:C67"/>
    <mergeCell ref="A66:C66"/>
    <mergeCell ref="A56:C56"/>
    <mergeCell ref="A55:C55"/>
    <mergeCell ref="A57:C57"/>
    <mergeCell ref="A60:C60"/>
    <mergeCell ref="A58:C58"/>
    <mergeCell ref="A59:C59"/>
    <mergeCell ref="A65:C65"/>
    <mergeCell ref="A69:C69"/>
    <mergeCell ref="A70:C70"/>
    <mergeCell ref="M70:N70"/>
    <mergeCell ref="M69:N69"/>
    <mergeCell ref="M72:N72"/>
    <mergeCell ref="J72:K72"/>
    <mergeCell ref="S71:T71"/>
    <mergeCell ref="M71:N71"/>
    <mergeCell ref="J70:K70"/>
    <mergeCell ref="J69:K69"/>
    <mergeCell ref="S72:T72"/>
    <mergeCell ref="S70:T70"/>
    <mergeCell ref="S69:T69"/>
    <mergeCell ref="A71:C71"/>
    <mergeCell ref="G69:H69"/>
    <mergeCell ref="G70:H70"/>
    <mergeCell ref="J71:K71"/>
    <mergeCell ref="F102:H102"/>
    <mergeCell ref="F103:H103"/>
    <mergeCell ref="A141:M141"/>
    <mergeCell ref="A142:M142"/>
    <mergeCell ref="A90:C90"/>
    <mergeCell ref="A138:M138"/>
    <mergeCell ref="F97:H97"/>
    <mergeCell ref="L96:M96"/>
    <mergeCell ref="F99:H99"/>
  </mergeCells>
  <dataValidations>
    <dataValidation type="list" allowBlank="1" showErrorMessage="1" sqref="D7">
      <formula1>"Dragonborn,Dwarf,Elf,Gnome,Half-Elf,Halfing,Half-Orc,Human,Tiefling,Aarakocra,Genasi,Goliath,Aasimar,Bugbear,Firbolg,Goblin,Hobogoblin,Kenku,Kobold,Lizardfolk,Orc,Tabaxi,Triton,Yuan-ti Pureblood,Tortle,Gith,Changeling,Kalashtar,Shifter,Warforged"</formula1>
    </dataValidation>
    <dataValidation type="list" allowBlank="1" sqref="H157">
      <formula1>Data!$A$49:$B$49</formula1>
    </dataValidation>
    <dataValidation type="list" allowBlank="1" sqref="A157">
      <formula1>Data!$A$48:$B$48</formula1>
    </dataValidation>
    <dataValidation type="list" allowBlank="1" showErrorMessage="1" sqref="D8">
      <formula1>Data!$D$54:$D$62</formula1>
    </dataValidation>
    <dataValidation type="list" allowBlank="1" showErrorMessage="1" sqref="D6">
      <formula1>"Acolyte,Anthropologist,Archaeologist,Charlatan,City Watch,Investigator,Clan Crafter,Courtier,Criminal,Spy,Entertainer,Faction Agent,Far Traveler,Folk Hero,Gladiator,Guild Artisan,Guild Merchant,Haunted One,Hermit,Inheritor,Knight,Knight of the Order,Merce"&amp;"nary Veteran,Noble,Outlander,Pirate,Sage,Sailor,Soldier,Urban Bounty Hunter,Urchin,Uthgardt Tribe Member,Waterdhavian Noble"</formula1>
    </dataValidation>
    <dataValidation type="list" allowBlank="1" sqref="H153">
      <formula1>Data!$A$47:$B$47</formula1>
    </dataValidation>
    <dataValidation type="list" allowBlank="1" sqref="A153">
      <formula1>Data!$A$46:$B$46</formula1>
    </dataValidation>
    <dataValidation type="list" allowBlank="1" showErrorMessage="1" sqref="D3:D5">
      <formula1>Data!$C$54:$C$66</formula1>
    </dataValidation>
    <dataValidation type="list" allowBlank="1" sqref="A161">
      <formula1>Data!$A$50:$B$50</formula1>
    </dataValidation>
    <dataValidation type="list" allowBlank="1" showErrorMessage="1" sqref="A145">
      <formula1>Data!$A$1:$B$33</formula1>
    </dataValidation>
    <dataValidation type="decimal" allowBlank="1" showDropDown="1" sqref="O1">
      <formula1>1.0</formula1>
      <formula2>20.0</formula2>
    </dataValidation>
    <dataValidation type="list" allowBlank="1" sqref="A149">
      <formula1>Data!$B$35:$B$37</formula1>
    </dataValidation>
    <dataValidation type="list" allowBlank="1" sqref="A165">
      <formula1>Data!$A$52:$B$52</formula1>
    </dataValidation>
    <dataValidation type="list" allowBlank="1" sqref="A168">
      <formula1>Data!$A$54:$A$63</formula1>
    </dataValidation>
    <dataValidation type="list" allowBlank="1" showErrorMessage="1" sqref="A147">
      <formula1>Data!$A$35:$A$44</formula1>
    </dataValidation>
    <dataValidation type="list" allowBlank="1" sqref="H161">
      <formula1>Data!$A$51:$B$51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8" width="5.14"/>
  </cols>
  <sheetData>
    <row r="1">
      <c r="A1" s="1" t="s">
        <v>0</v>
      </c>
      <c r="D1" s="2" t="s">
        <v>1</v>
      </c>
      <c r="G1" s="3"/>
      <c r="H1" s="1" t="s">
        <v>2</v>
      </c>
      <c r="J1" s="2" t="s">
        <v>1</v>
      </c>
      <c r="L1" s="4"/>
      <c r="M1" s="1" t="s">
        <v>3</v>
      </c>
      <c r="O1" s="5">
        <v>1.0</v>
      </c>
      <c r="P1" s="3"/>
      <c r="Q1" s="1" t="s">
        <v>4</v>
      </c>
      <c r="T1" s="6">
        <f>rounddown(10+ IF(D3="Barbarian", ((D41-10)/2), IF(OR(D3="Monk"),((D65-10)/2) )) +((D29-10)/2))</f>
        <v>13</v>
      </c>
      <c r="U1" s="4"/>
      <c r="V1" s="4"/>
      <c r="W1" s="4"/>
      <c r="X1" s="4"/>
      <c r="Y1" s="4"/>
      <c r="Z1" s="4"/>
      <c r="AA1" s="4"/>
      <c r="AB1" s="4"/>
    </row>
    <row r="2">
      <c r="A2" s="7" t="s">
        <v>5</v>
      </c>
      <c r="D2" s="8" t="s">
        <v>27</v>
      </c>
      <c r="E2" s="9"/>
      <c r="F2" s="10"/>
      <c r="G2" s="3"/>
      <c r="H2" s="7" t="s">
        <v>7</v>
      </c>
      <c r="J2" s="8"/>
      <c r="K2" s="10"/>
      <c r="L2" s="4"/>
      <c r="M2" s="1" t="s">
        <v>8</v>
      </c>
      <c r="O2" s="5">
        <f>IF(D3="Barbarian", 12, IF(OR(D3="Fighter", D3="Paladin", D3="Ranger"), 10, IF(OR(D3="Bard", D3="Cleric", D3="Druid", D3="Monk", D3="Rogue", D3="Warlock"), 8, IF(OR(D3="Sorcerer", D3="Wizard"), 6))))</f>
        <v>8</v>
      </c>
      <c r="P2" s="4"/>
      <c r="Q2" s="1" t="s">
        <v>9</v>
      </c>
      <c r="T2" s="6">
        <f>Rounddown((D31-10)/2)</f>
        <v>1</v>
      </c>
      <c r="U2" s="4"/>
      <c r="V2" s="4"/>
      <c r="W2" s="4"/>
      <c r="X2" s="4"/>
      <c r="Y2" s="4"/>
      <c r="Z2" s="4"/>
      <c r="AA2" s="4"/>
      <c r="AB2" s="4"/>
    </row>
    <row r="3">
      <c r="A3" s="7" t="s">
        <v>37</v>
      </c>
      <c r="D3" s="8" t="s">
        <v>11</v>
      </c>
      <c r="E3" s="9"/>
      <c r="F3" s="10"/>
      <c r="G3" s="3"/>
      <c r="H3" s="7" t="s">
        <v>12</v>
      </c>
      <c r="J3" s="8"/>
      <c r="K3" s="10"/>
      <c r="L3" s="4"/>
      <c r="M3" s="1" t="s">
        <v>38</v>
      </c>
      <c r="O3" s="5">
        <f>ROUNDDOWN((7+O1)/4)</f>
        <v>2</v>
      </c>
      <c r="P3" s="4"/>
      <c r="Q3" s="1" t="s">
        <v>14</v>
      </c>
      <c r="T3" s="6"/>
      <c r="U3" s="4"/>
      <c r="V3" s="4"/>
      <c r="W3" s="4"/>
      <c r="X3" s="4"/>
      <c r="Y3" s="4"/>
      <c r="Z3" s="4"/>
      <c r="AA3" s="4"/>
      <c r="AB3" s="4"/>
    </row>
    <row r="4">
      <c r="A4" s="7" t="s">
        <v>41</v>
      </c>
      <c r="D4" s="8" t="s">
        <v>42</v>
      </c>
      <c r="E4" s="9"/>
      <c r="F4" s="10"/>
      <c r="G4" s="3"/>
      <c r="H4" s="7" t="s">
        <v>17</v>
      </c>
      <c r="J4" s="8"/>
      <c r="K4" s="10"/>
      <c r="L4" s="4"/>
      <c r="M4" s="11" t="s">
        <v>18</v>
      </c>
      <c r="P4" s="4"/>
      <c r="Q4" s="1" t="s">
        <v>19</v>
      </c>
      <c r="T4" s="6">
        <f>RoundDown(10+((D65-10)/2))</f>
        <v>12</v>
      </c>
      <c r="U4" s="4"/>
      <c r="V4" s="4"/>
      <c r="W4" s="4"/>
      <c r="X4" s="4"/>
      <c r="Y4" s="4"/>
      <c r="Z4" s="4"/>
      <c r="AA4" s="4"/>
      <c r="AB4" s="4"/>
    </row>
    <row r="5">
      <c r="A5" s="7" t="s">
        <v>10</v>
      </c>
      <c r="D5" s="8" t="s">
        <v>44</v>
      </c>
      <c r="E5" s="9"/>
      <c r="F5" s="10"/>
      <c r="G5" s="3"/>
      <c r="H5" s="7" t="s">
        <v>22</v>
      </c>
      <c r="J5" s="8"/>
      <c r="K5" s="10"/>
      <c r="L5" s="4"/>
      <c r="P5" s="4"/>
      <c r="Q5" s="1"/>
      <c r="R5" s="1"/>
      <c r="S5" s="1"/>
      <c r="T5" s="4"/>
      <c r="U5" s="4"/>
      <c r="V5" s="4"/>
      <c r="W5" s="4"/>
      <c r="X5" s="4"/>
      <c r="Y5" s="4"/>
      <c r="Z5" s="4"/>
      <c r="AA5" s="4"/>
      <c r="AB5" s="4"/>
    </row>
    <row r="6">
      <c r="A6" s="7" t="s">
        <v>24</v>
      </c>
      <c r="D6" s="8" t="s">
        <v>64</v>
      </c>
      <c r="E6" s="9"/>
      <c r="F6" s="10"/>
      <c r="G6" s="3"/>
      <c r="H6" s="7" t="s">
        <v>26</v>
      </c>
      <c r="J6" s="8"/>
      <c r="K6" s="10"/>
      <c r="L6" s="4"/>
      <c r="P6" s="4"/>
      <c r="Q6" s="11" t="s">
        <v>23</v>
      </c>
      <c r="U6" s="4"/>
      <c r="V6" s="4"/>
      <c r="W6" s="4"/>
      <c r="X6" s="4"/>
      <c r="Y6" s="4"/>
      <c r="Z6" s="4"/>
      <c r="AA6" s="4"/>
      <c r="AB6" s="4"/>
    </row>
    <row r="7">
      <c r="A7" s="7" t="s">
        <v>28</v>
      </c>
      <c r="D7" s="8" t="s">
        <v>29</v>
      </c>
      <c r="E7" s="9"/>
      <c r="F7" s="10"/>
      <c r="G7" s="3"/>
      <c r="H7" s="7" t="s">
        <v>30</v>
      </c>
      <c r="J7" s="8"/>
      <c r="K7" s="10"/>
      <c r="L7" s="4"/>
      <c r="P7" s="4"/>
      <c r="U7" s="4"/>
      <c r="V7" s="4"/>
      <c r="W7" s="4"/>
      <c r="X7" s="4"/>
      <c r="Y7" s="4"/>
      <c r="Z7" s="4"/>
      <c r="AA7" s="4"/>
      <c r="AB7" s="4"/>
    </row>
    <row r="8">
      <c r="A8" s="7" t="s">
        <v>31</v>
      </c>
      <c r="D8" s="8" t="s">
        <v>32</v>
      </c>
      <c r="E8" s="9"/>
      <c r="F8" s="10"/>
      <c r="G8" s="3"/>
      <c r="H8" s="17"/>
      <c r="I8" s="17"/>
      <c r="J8" s="17"/>
      <c r="K8" s="17"/>
      <c r="L8" s="4"/>
      <c r="P8" s="4"/>
      <c r="U8" s="4"/>
      <c r="V8" s="4"/>
      <c r="W8" s="4"/>
      <c r="X8" s="4"/>
      <c r="Y8" s="4"/>
      <c r="Z8" s="4"/>
      <c r="AA8" s="4"/>
      <c r="AB8" s="4"/>
    </row>
    <row r="9">
      <c r="A9" s="7" t="s">
        <v>33</v>
      </c>
      <c r="D9" s="8"/>
      <c r="E9" s="9"/>
      <c r="F9" s="10"/>
      <c r="G9" s="3"/>
      <c r="H9" s="11" t="s">
        <v>18</v>
      </c>
      <c r="L9" s="4"/>
      <c r="P9" s="4"/>
      <c r="U9" s="4"/>
      <c r="V9" s="4"/>
      <c r="W9" s="4"/>
      <c r="X9" s="4"/>
      <c r="Y9" s="4"/>
      <c r="Z9" s="4"/>
      <c r="AA9" s="4"/>
      <c r="AB9" s="4"/>
    </row>
    <row r="10">
      <c r="A10" s="17"/>
      <c r="B10" s="17"/>
      <c r="C10" s="17"/>
      <c r="D10" s="17"/>
      <c r="E10" s="17"/>
      <c r="F10" s="17"/>
      <c r="G10" s="3"/>
      <c r="L10" s="4"/>
      <c r="P10" s="4"/>
      <c r="U10" s="4"/>
      <c r="V10" s="4"/>
      <c r="W10" s="4"/>
      <c r="X10" s="4"/>
      <c r="Y10" s="19"/>
      <c r="Z10" s="4"/>
      <c r="AA10" s="4"/>
      <c r="AB10" s="4"/>
    </row>
    <row r="11">
      <c r="A11" s="11" t="s">
        <v>71</v>
      </c>
      <c r="G11" s="11"/>
      <c r="L11" s="4"/>
      <c r="M11" s="4"/>
      <c r="N11" s="4"/>
      <c r="O11" s="4"/>
      <c r="P11" s="4"/>
      <c r="Q11" s="4"/>
      <c r="R11" s="4"/>
      <c r="S11" s="4"/>
      <c r="T11" s="4"/>
      <c r="U11" s="4"/>
      <c r="V11" s="4"/>
      <c r="W11" s="4"/>
      <c r="X11" s="4"/>
      <c r="Y11" s="4"/>
      <c r="Z11" s="4"/>
      <c r="AA11" s="4"/>
      <c r="AB11" s="4"/>
    </row>
    <row r="12">
      <c r="G12" s="11"/>
      <c r="L12" s="4"/>
      <c r="M12" s="4"/>
      <c r="N12" s="4"/>
      <c r="O12" s="4"/>
      <c r="P12" s="4"/>
      <c r="Q12" s="4"/>
      <c r="R12" s="4"/>
      <c r="S12" s="4"/>
      <c r="T12" s="4"/>
      <c r="U12" s="4"/>
      <c r="V12" s="4"/>
      <c r="W12" s="4"/>
      <c r="X12" s="4"/>
      <c r="Y12" s="4"/>
      <c r="Z12" s="4"/>
      <c r="AA12" s="4"/>
      <c r="AB12" s="4"/>
    </row>
    <row r="13">
      <c r="G13" s="11"/>
      <c r="L13" s="4"/>
      <c r="M13" s="4"/>
      <c r="N13" s="4"/>
      <c r="O13" s="4"/>
      <c r="P13" s="4"/>
      <c r="Q13" s="1" t="s">
        <v>36</v>
      </c>
      <c r="T13" s="21"/>
      <c r="U13" s="9"/>
      <c r="V13" s="9"/>
      <c r="W13" s="9"/>
      <c r="X13" s="10"/>
      <c r="Y13" s="4"/>
      <c r="Z13" s="4"/>
      <c r="AA13" s="4"/>
      <c r="AB13" s="4"/>
    </row>
    <row r="14">
      <c r="G14" s="11"/>
      <c r="H14" s="4"/>
      <c r="I14" s="4"/>
      <c r="J14" s="4"/>
      <c r="K14" s="4"/>
      <c r="L14" s="4"/>
      <c r="M14" s="4"/>
      <c r="N14" s="4"/>
      <c r="O14" s="4"/>
      <c r="P14" s="4"/>
      <c r="Q14" s="1" t="s">
        <v>39</v>
      </c>
      <c r="T14" s="21"/>
      <c r="U14" s="9"/>
      <c r="V14" s="9"/>
      <c r="W14" s="9"/>
      <c r="X14" s="10"/>
      <c r="Y14" s="4"/>
      <c r="Z14" s="4"/>
      <c r="AA14" s="4"/>
      <c r="AB14" s="4"/>
    </row>
    <row r="15">
      <c r="G15" s="11"/>
      <c r="H15" s="4"/>
      <c r="I15" s="4"/>
      <c r="J15" s="4"/>
      <c r="K15" s="4"/>
      <c r="L15" s="4"/>
      <c r="M15" s="4"/>
      <c r="N15" s="4"/>
      <c r="O15" s="4"/>
      <c r="P15" s="4"/>
      <c r="Q15" s="1" t="s">
        <v>40</v>
      </c>
      <c r="T15" s="22"/>
      <c r="U15" s="9"/>
      <c r="V15" s="9"/>
      <c r="W15" s="9"/>
      <c r="X15" s="10"/>
      <c r="Y15" s="4"/>
      <c r="Z15" s="4"/>
      <c r="AA15" s="4"/>
      <c r="AB15" s="4"/>
    </row>
    <row r="16">
      <c r="A16" s="4"/>
      <c r="B16" s="4"/>
      <c r="C16" s="4"/>
      <c r="D16" s="4"/>
      <c r="E16" s="4"/>
      <c r="F16" s="4"/>
      <c r="G16" s="4"/>
      <c r="H16" s="4"/>
      <c r="I16" s="4"/>
      <c r="J16" s="4"/>
      <c r="K16" s="4"/>
      <c r="L16" s="4"/>
      <c r="M16" s="4"/>
      <c r="N16" s="4"/>
      <c r="O16" s="4"/>
      <c r="P16" s="4"/>
      <c r="Q16" s="1" t="s">
        <v>40</v>
      </c>
      <c r="T16" s="22"/>
      <c r="U16" s="9"/>
      <c r="V16" s="9"/>
      <c r="W16" s="9"/>
      <c r="X16" s="10"/>
      <c r="Y16" s="4"/>
      <c r="Z16" s="4"/>
      <c r="AA16" s="4"/>
      <c r="AB16" s="4"/>
    </row>
    <row r="17">
      <c r="A17" s="1" t="s">
        <v>43</v>
      </c>
      <c r="D17" s="19">
        <f>IF(LTE($O$1,$A$19),D19, IF(LTE($O$1,$A20), $D20,IF(LTE($O$1,$A21), $D21,IF(LTE($O$1,$A22), $D22,IF(LTE($O$1,$A23), $D23, IF(LTE($O$1,$A24), $D24))))))</f>
        <v>8</v>
      </c>
      <c r="M17" s="4"/>
      <c r="N17" s="4"/>
      <c r="O17" s="4"/>
      <c r="P17" s="4"/>
      <c r="Q17" s="1" t="s">
        <v>45</v>
      </c>
      <c r="T17" s="21"/>
      <c r="U17" s="9"/>
      <c r="V17" s="9"/>
      <c r="W17" s="9"/>
      <c r="X17" s="10"/>
      <c r="Y17" s="4"/>
      <c r="Z17" s="4"/>
      <c r="AA17" s="4"/>
      <c r="AB17" s="4"/>
    </row>
    <row r="18">
      <c r="A18" s="1" t="s">
        <v>46</v>
      </c>
      <c r="D18" s="23" t="s">
        <v>47</v>
      </c>
      <c r="G18" s="23" t="s">
        <v>48</v>
      </c>
      <c r="J18" s="23" t="s">
        <v>49</v>
      </c>
      <c r="M18" s="23" t="s">
        <v>50</v>
      </c>
      <c r="P18" s="4"/>
      <c r="Q18" s="1" t="s">
        <v>45</v>
      </c>
      <c r="T18" s="22"/>
      <c r="U18" s="9"/>
      <c r="V18" s="9"/>
      <c r="W18" s="9"/>
      <c r="X18" s="10"/>
      <c r="Y18" s="4"/>
      <c r="Z18" s="4"/>
      <c r="AA18" s="4"/>
      <c r="AB18" s="4"/>
    </row>
    <row r="19">
      <c r="A19" s="24">
        <v>1.0</v>
      </c>
      <c r="D19" s="5">
        <v>8.0</v>
      </c>
      <c r="E19" s="25">
        <f t="shared" ref="E19:E24" si="1">Rounddown((D19-10)/2)</f>
        <v>-1</v>
      </c>
      <c r="F19" s="5"/>
      <c r="G19" s="26">
        <f t="shared" ref="G19:G24" si="2">$E19+IF(I19="P",ROUNDDOWN((7+$A19)/4),IF(I19="E",ROUNDDOWN((7+$A19)/4)*2, IF(I19="H",Rounddown((ROUNDDOWN((7+$A19)/4)/2)))))</f>
        <v>1</v>
      </c>
      <c r="H19" s="10"/>
      <c r="I19" s="5" t="s">
        <v>57</v>
      </c>
      <c r="J19" s="26">
        <f t="shared" ref="J19:J24" si="3">$E19+IF(L19="P",ROUNDDOWN((7+$A19)/4),IF(L19="E",ROUNDDOWN((7+$A19)/4)*2, IF(L19="H",Rounddown((ROUNDDOWN((7+$A19)/4)/2)))))</f>
        <v>1</v>
      </c>
      <c r="K19" s="10"/>
      <c r="L19" s="5" t="s">
        <v>57</v>
      </c>
      <c r="M19" s="26">
        <f t="shared" ref="M19:M24" si="4">$E19+IF(O19="P",ROUNDDOWN((7+$A19)/4),IF(O19="E",ROUNDDOWN((7+$A19)/4)*2, IF(O19="H",Rounddown((ROUNDDOWN((7+$A19)/4)/2)))))</f>
        <v>-1</v>
      </c>
      <c r="N19" s="10"/>
      <c r="O19" s="5"/>
      <c r="P19" s="4"/>
      <c r="Q19" s="1" t="s">
        <v>51</v>
      </c>
      <c r="T19" s="22"/>
      <c r="U19" s="9"/>
      <c r="V19" s="9"/>
      <c r="W19" s="9"/>
      <c r="X19" s="10"/>
      <c r="Y19" s="4"/>
      <c r="Z19" s="4"/>
      <c r="AA19" s="4"/>
      <c r="AB19" s="4"/>
    </row>
    <row r="20">
      <c r="A20" s="24">
        <v>4.0</v>
      </c>
      <c r="D20" s="5">
        <f t="shared" ref="D20:D24" si="5">D19+F20</f>
        <v>8</v>
      </c>
      <c r="E20" s="25">
        <f t="shared" si="1"/>
        <v>-1</v>
      </c>
      <c r="F20" s="5"/>
      <c r="G20" s="26">
        <f t="shared" si="2"/>
        <v>1</v>
      </c>
      <c r="H20" s="10"/>
      <c r="I20" s="5" t="s">
        <v>57</v>
      </c>
      <c r="J20" s="26">
        <f t="shared" si="3"/>
        <v>1</v>
      </c>
      <c r="K20" s="10"/>
      <c r="L20" s="5" t="s">
        <v>57</v>
      </c>
      <c r="M20" s="26">
        <f t="shared" si="4"/>
        <v>-1</v>
      </c>
      <c r="N20" s="10"/>
      <c r="O20" s="5"/>
      <c r="P20" s="4"/>
      <c r="Q20" s="1" t="s">
        <v>52</v>
      </c>
      <c r="T20" s="22"/>
      <c r="U20" s="9"/>
      <c r="V20" s="9"/>
      <c r="W20" s="9"/>
      <c r="X20" s="10"/>
      <c r="Y20" s="4"/>
      <c r="Z20" s="4"/>
      <c r="AA20" s="4"/>
      <c r="AB20" s="4"/>
    </row>
    <row r="21">
      <c r="A21" s="24">
        <v>8.0</v>
      </c>
      <c r="D21" s="5">
        <f t="shared" si="5"/>
        <v>8</v>
      </c>
      <c r="E21" s="25">
        <f t="shared" si="1"/>
        <v>-1</v>
      </c>
      <c r="F21" s="27"/>
      <c r="G21" s="26">
        <f t="shared" si="2"/>
        <v>2</v>
      </c>
      <c r="H21" s="10"/>
      <c r="I21" s="5" t="s">
        <v>57</v>
      </c>
      <c r="J21" s="26">
        <f t="shared" si="3"/>
        <v>2</v>
      </c>
      <c r="K21" s="10"/>
      <c r="L21" s="5" t="s">
        <v>57</v>
      </c>
      <c r="M21" s="26">
        <f t="shared" si="4"/>
        <v>-1</v>
      </c>
      <c r="N21" s="10"/>
      <c r="O21" s="5"/>
      <c r="P21" s="4"/>
      <c r="Q21" s="1" t="s">
        <v>53</v>
      </c>
      <c r="T21" s="22"/>
      <c r="U21" s="9"/>
      <c r="V21" s="9"/>
      <c r="W21" s="9"/>
      <c r="X21" s="10"/>
      <c r="Y21" s="4"/>
      <c r="Z21" s="4"/>
      <c r="AA21" s="4"/>
      <c r="AB21" s="4"/>
    </row>
    <row r="22">
      <c r="A22" s="24">
        <v>12.0</v>
      </c>
      <c r="D22" s="5">
        <f t="shared" si="5"/>
        <v>8</v>
      </c>
      <c r="E22" s="25">
        <f t="shared" si="1"/>
        <v>-1</v>
      </c>
      <c r="F22" s="27"/>
      <c r="G22" s="26">
        <f t="shared" si="2"/>
        <v>3</v>
      </c>
      <c r="H22" s="10"/>
      <c r="I22" s="5" t="s">
        <v>57</v>
      </c>
      <c r="J22" s="26">
        <f t="shared" si="3"/>
        <v>3</v>
      </c>
      <c r="K22" s="10"/>
      <c r="L22" s="5" t="s">
        <v>57</v>
      </c>
      <c r="M22" s="26">
        <f t="shared" si="4"/>
        <v>-1</v>
      </c>
      <c r="N22" s="10"/>
      <c r="O22" s="5"/>
      <c r="P22" s="4"/>
      <c r="Q22" s="4"/>
      <c r="R22" s="4"/>
      <c r="S22" s="4"/>
      <c r="T22" s="4"/>
      <c r="U22" s="4"/>
      <c r="V22" s="4"/>
      <c r="W22" s="4"/>
      <c r="X22" s="4"/>
      <c r="Y22" s="4"/>
      <c r="Z22" s="4"/>
      <c r="AA22" s="4"/>
      <c r="AB22" s="4"/>
    </row>
    <row r="23">
      <c r="A23" s="24">
        <v>16.0</v>
      </c>
      <c r="D23" s="5">
        <f t="shared" si="5"/>
        <v>8</v>
      </c>
      <c r="E23" s="25">
        <f t="shared" si="1"/>
        <v>-1</v>
      </c>
      <c r="F23" s="27"/>
      <c r="G23" s="26">
        <f t="shared" si="2"/>
        <v>4</v>
      </c>
      <c r="H23" s="10"/>
      <c r="I23" s="5" t="s">
        <v>57</v>
      </c>
      <c r="J23" s="26">
        <f t="shared" si="3"/>
        <v>4</v>
      </c>
      <c r="K23" s="10"/>
      <c r="L23" s="5" t="s">
        <v>57</v>
      </c>
      <c r="M23" s="26">
        <f t="shared" si="4"/>
        <v>-1</v>
      </c>
      <c r="N23" s="10"/>
      <c r="O23" s="5"/>
      <c r="P23" s="4"/>
      <c r="Q23" s="4"/>
      <c r="R23" s="4"/>
      <c r="S23" s="1" t="s">
        <v>54</v>
      </c>
      <c r="W23" s="4"/>
      <c r="X23" s="4"/>
      <c r="Y23" s="4"/>
      <c r="Z23" s="4"/>
      <c r="AA23" s="4"/>
      <c r="AB23" s="4"/>
    </row>
    <row r="24">
      <c r="A24" s="24">
        <v>20.0</v>
      </c>
      <c r="D24" s="5">
        <f t="shared" si="5"/>
        <v>8</v>
      </c>
      <c r="E24" s="25">
        <f t="shared" si="1"/>
        <v>-1</v>
      </c>
      <c r="F24" s="27"/>
      <c r="G24" s="26">
        <f t="shared" si="2"/>
        <v>5</v>
      </c>
      <c r="H24" s="10"/>
      <c r="I24" s="5" t="s">
        <v>57</v>
      </c>
      <c r="J24" s="26">
        <f t="shared" si="3"/>
        <v>5</v>
      </c>
      <c r="K24" s="10"/>
      <c r="L24" s="5" t="s">
        <v>57</v>
      </c>
      <c r="M24" s="26">
        <f t="shared" si="4"/>
        <v>-1</v>
      </c>
      <c r="N24" s="10"/>
      <c r="O24" s="5"/>
      <c r="P24" s="4"/>
      <c r="Q24" s="4"/>
      <c r="R24" s="4"/>
      <c r="S24" s="19" t="s">
        <v>55</v>
      </c>
      <c r="T24" s="7" t="s">
        <v>56</v>
      </c>
      <c r="W24" s="4"/>
      <c r="X24" s="4"/>
      <c r="Y24" s="4"/>
      <c r="Z24" s="4"/>
      <c r="AA24" s="4"/>
      <c r="AB24" s="4"/>
    </row>
    <row r="25">
      <c r="A25" s="17"/>
      <c r="B25" s="17"/>
      <c r="C25" s="17"/>
      <c r="D25" s="17"/>
      <c r="E25" s="17"/>
      <c r="F25" s="17"/>
      <c r="G25" s="17"/>
      <c r="H25" s="17"/>
      <c r="I25" s="17"/>
      <c r="J25" s="17"/>
      <c r="K25" s="17"/>
      <c r="L25" s="17"/>
      <c r="M25" s="17"/>
      <c r="N25" s="17"/>
      <c r="O25" s="17"/>
      <c r="P25" s="4"/>
      <c r="Q25" s="4"/>
      <c r="R25" s="4"/>
      <c r="S25" s="19" t="s">
        <v>57</v>
      </c>
      <c r="T25" s="7" t="s">
        <v>58</v>
      </c>
      <c r="W25" s="4"/>
      <c r="X25" s="4"/>
      <c r="Y25" s="4"/>
      <c r="Z25" s="4"/>
      <c r="AA25" s="4"/>
      <c r="AB25" s="4"/>
    </row>
    <row r="26">
      <c r="A26" s="11" t="s">
        <v>18</v>
      </c>
      <c r="P26" s="4"/>
      <c r="Q26" s="4"/>
      <c r="R26" s="4"/>
      <c r="S26" s="19" t="s">
        <v>59</v>
      </c>
      <c r="T26" s="7" t="s">
        <v>60</v>
      </c>
      <c r="W26" s="4"/>
      <c r="X26" s="4"/>
      <c r="Y26" s="4"/>
      <c r="Z26" s="4"/>
      <c r="AA26" s="4"/>
      <c r="AB26" s="4"/>
    </row>
    <row r="27">
      <c r="P27" s="4"/>
      <c r="Q27" s="4"/>
      <c r="R27" s="4"/>
      <c r="S27" s="19" t="s">
        <v>86</v>
      </c>
      <c r="T27" s="7" t="s">
        <v>87</v>
      </c>
      <c r="W27" s="4"/>
      <c r="X27" s="4"/>
      <c r="Y27" s="4"/>
      <c r="Z27" s="4"/>
      <c r="AA27" s="4"/>
      <c r="AB27" s="4"/>
    </row>
    <row r="28">
      <c r="A28" s="11"/>
      <c r="B28" s="11"/>
      <c r="C28" s="11"/>
      <c r="D28" s="4"/>
      <c r="E28" s="4"/>
      <c r="F28" s="4"/>
      <c r="G28" s="4"/>
      <c r="H28" s="4"/>
      <c r="I28" s="4"/>
      <c r="J28" s="4"/>
      <c r="K28" s="4"/>
      <c r="L28" s="4"/>
      <c r="M28" s="4"/>
      <c r="N28" s="4"/>
      <c r="O28" s="4"/>
      <c r="P28" s="4"/>
      <c r="Q28" s="4"/>
      <c r="R28" s="4"/>
      <c r="S28" s="19"/>
      <c r="T28" s="4"/>
      <c r="W28" s="4"/>
      <c r="X28" s="4"/>
      <c r="Y28" s="4"/>
      <c r="Z28" s="4"/>
      <c r="AA28" s="4"/>
      <c r="AB28" s="4"/>
    </row>
    <row r="29">
      <c r="A29" s="1" t="s">
        <v>63</v>
      </c>
      <c r="D29" s="19">
        <f>IF(LTE($O$1,$A$19),D31, IF(LTE($O$1,$A32), $D32,IF(LTE($O$1,$A33), $D33,IF(LTE($O$1,$A34), $D34,IF(LTE($O$1,$A35), $D35, IF(LTE($O$1,$A36), $D36))))))</f>
        <v>13</v>
      </c>
      <c r="S29" s="4"/>
      <c r="T29" s="4"/>
      <c r="U29" s="4"/>
      <c r="V29" s="4"/>
      <c r="W29" s="4"/>
      <c r="X29" s="4"/>
      <c r="Y29" s="4"/>
      <c r="Z29" s="4"/>
      <c r="AA29" s="4"/>
      <c r="AB29" s="4"/>
    </row>
    <row r="30">
      <c r="A30" s="1" t="s">
        <v>46</v>
      </c>
      <c r="D30" s="23" t="s">
        <v>47</v>
      </c>
      <c r="G30" s="23" t="s">
        <v>48</v>
      </c>
      <c r="J30" s="23" t="s">
        <v>65</v>
      </c>
      <c r="M30" s="23" t="s">
        <v>66</v>
      </c>
      <c r="P30" s="23" t="s">
        <v>67</v>
      </c>
      <c r="S30" s="23" t="s">
        <v>50</v>
      </c>
      <c r="V30" s="4"/>
      <c r="W30" s="4"/>
      <c r="X30" s="4"/>
      <c r="Y30" s="4"/>
      <c r="Z30" s="4"/>
      <c r="AA30" s="4"/>
      <c r="AB30" s="4"/>
    </row>
    <row r="31">
      <c r="A31" s="24">
        <v>1.0</v>
      </c>
      <c r="D31" s="5">
        <v>13.0</v>
      </c>
      <c r="E31" s="25">
        <f t="shared" ref="E31:E36" si="6">Rounddown((D31-10)/2)</f>
        <v>1</v>
      </c>
      <c r="F31" s="5"/>
      <c r="G31" s="26">
        <f t="shared" ref="G31:G36" si="7">$E31+IF(I31="P",ROUNDDOWN((7+$A31)/4),IF(I31="E",ROUNDDOWN((7+$A31)/4)*2, IF(I31="H",Rounddown((ROUNDDOWN((7+$A31)/4)/2)))))</f>
        <v>3</v>
      </c>
      <c r="H31" s="10"/>
      <c r="I31" s="5" t="s">
        <v>57</v>
      </c>
      <c r="J31" s="26">
        <f t="shared" ref="J31:J36" si="8">$E31+IF(L31="P",ROUNDDOWN((7+$A31)/4),IF(L31="E",ROUNDDOWN((7+$A31)/4)*2, IF(L31="H",Rounddown((ROUNDDOWN((7+$A31)/4)/2)))))</f>
        <v>3</v>
      </c>
      <c r="K31" s="10"/>
      <c r="L31" s="5" t="s">
        <v>57</v>
      </c>
      <c r="M31" s="26">
        <f t="shared" ref="M31:M36" si="9">$E31+IF(O31="P",ROUNDDOWN((7+$A31)/4),IF(O31="E",ROUNDDOWN((7+$A31)/4)*2, IF(O31="H",Rounddown((ROUNDDOWN((7+$A31)/4)/2)))))</f>
        <v>1</v>
      </c>
      <c r="N31" s="10"/>
      <c r="O31" s="5"/>
      <c r="P31" s="26">
        <f t="shared" ref="P31:P36" si="10">$E31+IF(R31="P",ROUNDDOWN((7+$A31)/4),IF(R31="E",ROUNDDOWN((7+$A31)/4)*2, IF(R31="H",Rounddown((ROUNDDOWN((7+$A31)/4)/2)))))</f>
        <v>1</v>
      </c>
      <c r="Q31" s="10"/>
      <c r="R31" s="5"/>
      <c r="S31" s="26">
        <f t="shared" ref="S31:S36" si="11">$E31+IF(U31="P",ROUNDDOWN((7+$A31)/4),IF(U31="E",ROUNDDOWN((7+$A31)/4)*2, IF(U31="H",Rounddown((ROUNDDOWN((7+$A31)/4)/2)))))</f>
        <v>1</v>
      </c>
      <c r="T31" s="10"/>
      <c r="U31" s="5"/>
      <c r="V31" s="4"/>
      <c r="W31" s="4"/>
      <c r="X31" s="4"/>
      <c r="Y31" s="4"/>
      <c r="Z31" s="4"/>
      <c r="AA31" s="4"/>
      <c r="AB31" s="4"/>
    </row>
    <row r="32">
      <c r="A32" s="24">
        <v>4.0</v>
      </c>
      <c r="D32" s="5">
        <f t="shared" ref="D32:D36" si="12">D31+F32</f>
        <v>13</v>
      </c>
      <c r="E32" s="25">
        <f t="shared" si="6"/>
        <v>1</v>
      </c>
      <c r="F32" s="5"/>
      <c r="G32" s="26">
        <f t="shared" si="7"/>
        <v>3</v>
      </c>
      <c r="H32" s="10"/>
      <c r="I32" s="5" t="s">
        <v>57</v>
      </c>
      <c r="J32" s="26">
        <f t="shared" si="8"/>
        <v>3</v>
      </c>
      <c r="K32" s="10"/>
      <c r="L32" s="5" t="s">
        <v>57</v>
      </c>
      <c r="M32" s="26">
        <f t="shared" si="9"/>
        <v>1</v>
      </c>
      <c r="N32" s="10"/>
      <c r="O32" s="5"/>
      <c r="P32" s="26">
        <f t="shared" si="10"/>
        <v>1</v>
      </c>
      <c r="Q32" s="10"/>
      <c r="R32" s="5"/>
      <c r="S32" s="26">
        <f t="shared" si="11"/>
        <v>1</v>
      </c>
      <c r="T32" s="10"/>
      <c r="U32" s="5"/>
      <c r="V32" s="4"/>
      <c r="W32" s="4"/>
      <c r="X32" s="4"/>
      <c r="Y32" s="4"/>
      <c r="Z32" s="4"/>
      <c r="AA32" s="4"/>
      <c r="AB32" s="4"/>
    </row>
    <row r="33">
      <c r="A33" s="24">
        <v>8.0</v>
      </c>
      <c r="D33" s="5">
        <f t="shared" si="12"/>
        <v>13</v>
      </c>
      <c r="E33" s="25">
        <f t="shared" si="6"/>
        <v>1</v>
      </c>
      <c r="F33" s="27"/>
      <c r="G33" s="26">
        <f t="shared" si="7"/>
        <v>4</v>
      </c>
      <c r="H33" s="10"/>
      <c r="I33" s="5" t="s">
        <v>57</v>
      </c>
      <c r="J33" s="26">
        <f t="shared" si="8"/>
        <v>4</v>
      </c>
      <c r="K33" s="10"/>
      <c r="L33" s="5" t="s">
        <v>57</v>
      </c>
      <c r="M33" s="26">
        <f t="shared" si="9"/>
        <v>1</v>
      </c>
      <c r="N33" s="10"/>
      <c r="O33" s="5"/>
      <c r="P33" s="26">
        <f t="shared" si="10"/>
        <v>1</v>
      </c>
      <c r="Q33" s="10"/>
      <c r="R33" s="5"/>
      <c r="S33" s="26">
        <f t="shared" si="11"/>
        <v>1</v>
      </c>
      <c r="T33" s="10"/>
      <c r="U33" s="5"/>
      <c r="V33" s="4"/>
      <c r="W33" s="4"/>
      <c r="X33" s="4"/>
      <c r="Y33" s="4"/>
      <c r="Z33" s="4"/>
      <c r="AA33" s="4"/>
      <c r="AB33" s="4"/>
    </row>
    <row r="34">
      <c r="A34" s="24">
        <v>12.0</v>
      </c>
      <c r="D34" s="5">
        <f t="shared" si="12"/>
        <v>13</v>
      </c>
      <c r="E34" s="25">
        <f t="shared" si="6"/>
        <v>1</v>
      </c>
      <c r="F34" s="27"/>
      <c r="G34" s="26">
        <f t="shared" si="7"/>
        <v>5</v>
      </c>
      <c r="H34" s="10"/>
      <c r="I34" s="5" t="s">
        <v>57</v>
      </c>
      <c r="J34" s="26">
        <f t="shared" si="8"/>
        <v>5</v>
      </c>
      <c r="K34" s="10"/>
      <c r="L34" s="5" t="s">
        <v>57</v>
      </c>
      <c r="M34" s="26">
        <f t="shared" si="9"/>
        <v>1</v>
      </c>
      <c r="N34" s="10"/>
      <c r="O34" s="5"/>
      <c r="P34" s="26">
        <f t="shared" si="10"/>
        <v>1</v>
      </c>
      <c r="Q34" s="10"/>
      <c r="R34" s="5"/>
      <c r="S34" s="26">
        <f t="shared" si="11"/>
        <v>1</v>
      </c>
      <c r="T34" s="10"/>
      <c r="U34" s="5"/>
      <c r="V34" s="4"/>
      <c r="W34" s="4"/>
      <c r="X34" s="4"/>
      <c r="Y34" s="4"/>
      <c r="Z34" s="4"/>
      <c r="AA34" s="4"/>
      <c r="AB34" s="4"/>
    </row>
    <row r="35">
      <c r="A35" s="24">
        <v>16.0</v>
      </c>
      <c r="D35" s="5">
        <f t="shared" si="12"/>
        <v>13</v>
      </c>
      <c r="E35" s="25">
        <f t="shared" si="6"/>
        <v>1</v>
      </c>
      <c r="F35" s="27"/>
      <c r="G35" s="26">
        <f t="shared" si="7"/>
        <v>6</v>
      </c>
      <c r="H35" s="10"/>
      <c r="I35" s="5" t="s">
        <v>57</v>
      </c>
      <c r="J35" s="26">
        <f t="shared" si="8"/>
        <v>6</v>
      </c>
      <c r="K35" s="10"/>
      <c r="L35" s="5" t="s">
        <v>57</v>
      </c>
      <c r="M35" s="26">
        <f t="shared" si="9"/>
        <v>1</v>
      </c>
      <c r="N35" s="10"/>
      <c r="O35" s="5"/>
      <c r="P35" s="26">
        <f t="shared" si="10"/>
        <v>1</v>
      </c>
      <c r="Q35" s="10"/>
      <c r="R35" s="5"/>
      <c r="S35" s="26">
        <f t="shared" si="11"/>
        <v>1</v>
      </c>
      <c r="T35" s="10"/>
      <c r="U35" s="5"/>
      <c r="V35" s="4"/>
      <c r="W35" s="4"/>
      <c r="X35" s="4"/>
      <c r="Y35" s="4"/>
      <c r="Z35" s="4"/>
      <c r="AA35" s="4"/>
      <c r="AB35" s="4"/>
    </row>
    <row r="36">
      <c r="A36" s="24">
        <v>20.0</v>
      </c>
      <c r="D36" s="5">
        <f t="shared" si="12"/>
        <v>13</v>
      </c>
      <c r="E36" s="25">
        <f t="shared" si="6"/>
        <v>1</v>
      </c>
      <c r="F36" s="27"/>
      <c r="G36" s="26">
        <f t="shared" si="7"/>
        <v>7</v>
      </c>
      <c r="H36" s="10"/>
      <c r="I36" s="5" t="s">
        <v>57</v>
      </c>
      <c r="J36" s="26">
        <f t="shared" si="8"/>
        <v>7</v>
      </c>
      <c r="K36" s="10"/>
      <c r="L36" s="5" t="s">
        <v>57</v>
      </c>
      <c r="M36" s="26">
        <f t="shared" si="9"/>
        <v>1</v>
      </c>
      <c r="N36" s="10"/>
      <c r="O36" s="5"/>
      <c r="P36" s="26">
        <f t="shared" si="10"/>
        <v>1</v>
      </c>
      <c r="Q36" s="10"/>
      <c r="R36" s="5"/>
      <c r="S36" s="26">
        <f t="shared" si="11"/>
        <v>1</v>
      </c>
      <c r="T36" s="10"/>
      <c r="U36" s="5"/>
      <c r="V36" s="4"/>
      <c r="W36" s="4"/>
      <c r="X36" s="4"/>
      <c r="Y36" s="4"/>
      <c r="Z36" s="4"/>
      <c r="AA36" s="4"/>
      <c r="AB36" s="4"/>
    </row>
    <row r="37">
      <c r="A37" s="17"/>
      <c r="B37" s="17"/>
      <c r="C37" s="17"/>
      <c r="D37" s="17"/>
      <c r="E37" s="17"/>
      <c r="F37" s="17"/>
      <c r="G37" s="17"/>
      <c r="H37" s="17"/>
      <c r="I37" s="17"/>
      <c r="J37" s="17"/>
      <c r="K37" s="17"/>
      <c r="L37" s="17"/>
      <c r="M37" s="17"/>
      <c r="N37" s="17"/>
      <c r="O37" s="17"/>
      <c r="P37" s="17"/>
      <c r="Q37" s="17"/>
      <c r="R37" s="17"/>
      <c r="S37" s="17"/>
      <c r="T37" s="17"/>
      <c r="U37" s="17"/>
      <c r="V37" s="4"/>
      <c r="W37" s="4"/>
      <c r="X37" s="4"/>
      <c r="Y37" s="4"/>
      <c r="Z37" s="4"/>
      <c r="AA37" s="4"/>
      <c r="AB37" s="4"/>
    </row>
    <row r="38">
      <c r="A38" s="11" t="s">
        <v>18</v>
      </c>
      <c r="V38" s="4"/>
      <c r="W38" s="4"/>
      <c r="X38" s="4"/>
      <c r="Y38" s="4"/>
      <c r="Z38" s="4"/>
      <c r="AA38" s="4"/>
      <c r="AB38" s="4"/>
    </row>
    <row r="39">
      <c r="V39" s="4"/>
      <c r="W39" s="4"/>
      <c r="X39" s="4"/>
      <c r="Y39" s="4"/>
      <c r="Z39" s="4"/>
      <c r="AA39" s="4"/>
      <c r="AB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c r="A41" s="1" t="s">
        <v>84</v>
      </c>
      <c r="D41" s="19">
        <f>IF(LTE($O$1,$A$19),D43, IF(LTE($O$1,$A44), $D44,IF(LTE($O$1,$A45), $D45,IF(LTE($O$1,$A46), $D46,IF(LTE($O$1,$A47), $D47, IF(LTE($O$1,$A48), $D48))))))</f>
        <v>18</v>
      </c>
      <c r="M41" s="4"/>
      <c r="N41" s="4"/>
      <c r="O41" s="4"/>
      <c r="P41" s="4"/>
      <c r="Q41" s="4"/>
      <c r="R41" s="4"/>
      <c r="S41" s="4"/>
      <c r="T41" s="4"/>
      <c r="U41" s="4"/>
      <c r="V41" s="4"/>
      <c r="W41" s="4"/>
      <c r="X41" s="4"/>
      <c r="Y41" s="4"/>
      <c r="Z41" s="4"/>
      <c r="AA41" s="4"/>
      <c r="AB41" s="4"/>
    </row>
    <row r="42">
      <c r="A42" s="1" t="s">
        <v>46</v>
      </c>
      <c r="D42" s="23" t="s">
        <v>47</v>
      </c>
      <c r="G42" s="23" t="s">
        <v>48</v>
      </c>
      <c r="J42" s="23" t="s">
        <v>85</v>
      </c>
      <c r="M42" s="23" t="s">
        <v>50</v>
      </c>
      <c r="P42" s="4"/>
      <c r="Q42" s="4"/>
      <c r="R42" s="4"/>
      <c r="S42" s="4"/>
      <c r="T42" s="4"/>
      <c r="U42" s="4"/>
      <c r="V42" s="4"/>
      <c r="W42" s="4"/>
      <c r="X42" s="4"/>
      <c r="Y42" s="4"/>
      <c r="Z42" s="4"/>
      <c r="AA42" s="4"/>
      <c r="AB42" s="4"/>
    </row>
    <row r="43">
      <c r="A43" s="24">
        <v>1.0</v>
      </c>
      <c r="D43" s="5">
        <v>18.0</v>
      </c>
      <c r="E43" s="25">
        <f t="shared" ref="E43:E48" si="13">Rounddown((D43-10)/2)</f>
        <v>4</v>
      </c>
      <c r="F43" s="5"/>
      <c r="G43" s="26">
        <f t="shared" ref="G43:G48" si="14">$E43+IF(I43="P",ROUNDDOWN((7+$A43)/4),IF(I43="E",ROUNDDOWN((7+$A43)/4)*2, IF(I43="H",Rounddown((ROUNDDOWN((7+$A43)/4)/2)))))</f>
        <v>4</v>
      </c>
      <c r="H43" s="10"/>
      <c r="I43" s="5"/>
      <c r="J43" s="26">
        <f t="shared" ref="J43:J48" si="15">$O$2+E43+((A43-1)*(($O$2/2)+1+E43))+IF(AND(L43="T",L42&lt;&gt;"T"), 2*A43, IF(L43="T",8))</f>
        <v>12</v>
      </c>
      <c r="K43" s="10"/>
      <c r="L43" s="5"/>
      <c r="M43" s="26">
        <f t="shared" ref="M43:M48" si="16">$E43+IF(O43="P",ROUNDDOWN((7+$A43)/4),IF(O43="E",ROUNDDOWN((7+$A43)/4)*2, IF(O43="H",Rounddown((ROUNDDOWN((7+$A43)/4)/2)))))</f>
        <v>4</v>
      </c>
      <c r="N43" s="10"/>
      <c r="O43" s="5"/>
      <c r="P43" s="4"/>
      <c r="Q43" s="4"/>
      <c r="R43" s="4"/>
      <c r="S43" s="4"/>
      <c r="T43" s="4"/>
      <c r="U43" s="4"/>
      <c r="V43" s="4"/>
      <c r="W43" s="4"/>
      <c r="X43" s="4"/>
      <c r="Y43" s="4"/>
      <c r="Z43" s="4"/>
      <c r="AA43" s="4"/>
      <c r="AB43" s="4"/>
    </row>
    <row r="44">
      <c r="A44" s="24">
        <v>4.0</v>
      </c>
      <c r="D44" s="5">
        <f t="shared" ref="D44:D48" si="17">D43+F44</f>
        <v>18</v>
      </c>
      <c r="E44" s="25">
        <f t="shared" si="13"/>
        <v>4</v>
      </c>
      <c r="F44" s="5"/>
      <c r="G44" s="26">
        <f t="shared" si="14"/>
        <v>4</v>
      </c>
      <c r="H44" s="10"/>
      <c r="I44" s="5"/>
      <c r="J44" s="26">
        <f t="shared" si="15"/>
        <v>39</v>
      </c>
      <c r="K44" s="10"/>
      <c r="L44" s="5"/>
      <c r="M44" s="26">
        <f t="shared" si="16"/>
        <v>4</v>
      </c>
      <c r="N44" s="10"/>
      <c r="O44" s="5"/>
      <c r="P44" s="4"/>
      <c r="Q44" s="4"/>
      <c r="R44" s="4"/>
      <c r="S44" s="4"/>
      <c r="T44" s="4"/>
      <c r="U44" s="4"/>
      <c r="V44" s="4"/>
      <c r="W44" s="4"/>
      <c r="X44" s="4"/>
      <c r="Y44" s="4"/>
      <c r="Z44" s="4"/>
      <c r="AA44" s="4"/>
      <c r="AB44" s="4"/>
    </row>
    <row r="45">
      <c r="A45" s="24">
        <v>8.0</v>
      </c>
      <c r="D45" s="5">
        <f t="shared" si="17"/>
        <v>18</v>
      </c>
      <c r="E45" s="25">
        <f t="shared" si="13"/>
        <v>4</v>
      </c>
      <c r="F45" s="5"/>
      <c r="G45" s="26">
        <f t="shared" si="14"/>
        <v>4</v>
      </c>
      <c r="H45" s="10"/>
      <c r="I45" s="5"/>
      <c r="J45" s="26">
        <f t="shared" si="15"/>
        <v>75</v>
      </c>
      <c r="K45" s="10"/>
      <c r="L45" s="5"/>
      <c r="M45" s="26">
        <f t="shared" si="16"/>
        <v>4</v>
      </c>
      <c r="N45" s="10"/>
      <c r="O45" s="5"/>
      <c r="P45" s="4"/>
      <c r="Q45" s="4"/>
      <c r="R45" s="4"/>
      <c r="S45" s="4"/>
      <c r="T45" s="4"/>
      <c r="U45" s="4"/>
      <c r="V45" s="4"/>
      <c r="W45" s="4"/>
      <c r="X45" s="4"/>
      <c r="Y45" s="4"/>
      <c r="Z45" s="4"/>
      <c r="AA45" s="4"/>
      <c r="AB45" s="4"/>
    </row>
    <row r="46">
      <c r="A46" s="24">
        <v>12.0</v>
      </c>
      <c r="D46" s="5">
        <f t="shared" si="17"/>
        <v>19</v>
      </c>
      <c r="E46" s="25">
        <f t="shared" si="13"/>
        <v>4</v>
      </c>
      <c r="F46" s="5">
        <v>1.0</v>
      </c>
      <c r="G46" s="26">
        <f t="shared" si="14"/>
        <v>4</v>
      </c>
      <c r="H46" s="10"/>
      <c r="I46" s="5"/>
      <c r="J46" s="26">
        <f t="shared" si="15"/>
        <v>111</v>
      </c>
      <c r="K46" s="10"/>
      <c r="L46" s="5"/>
      <c r="M46" s="26">
        <f t="shared" si="16"/>
        <v>4</v>
      </c>
      <c r="N46" s="10"/>
      <c r="O46" s="5"/>
      <c r="P46" s="4"/>
      <c r="Q46" s="4"/>
      <c r="R46" s="4"/>
      <c r="S46" s="4"/>
      <c r="T46" s="4"/>
      <c r="U46" s="4"/>
      <c r="V46" s="4"/>
      <c r="W46" s="4"/>
      <c r="X46" s="4"/>
      <c r="Y46" s="4"/>
      <c r="Z46" s="4"/>
      <c r="AA46" s="4"/>
      <c r="AB46" s="4"/>
    </row>
    <row r="47">
      <c r="A47" s="24">
        <v>16.0</v>
      </c>
      <c r="D47" s="5">
        <f t="shared" si="17"/>
        <v>20</v>
      </c>
      <c r="E47" s="25">
        <f t="shared" si="13"/>
        <v>5</v>
      </c>
      <c r="F47" s="5">
        <v>1.0</v>
      </c>
      <c r="G47" s="26">
        <f t="shared" si="14"/>
        <v>5</v>
      </c>
      <c r="H47" s="10"/>
      <c r="I47" s="5"/>
      <c r="J47" s="26">
        <f t="shared" si="15"/>
        <v>163</v>
      </c>
      <c r="K47" s="10"/>
      <c r="L47" s="5"/>
      <c r="M47" s="26">
        <f t="shared" si="16"/>
        <v>5</v>
      </c>
      <c r="N47" s="10"/>
      <c r="O47" s="5"/>
      <c r="P47" s="4"/>
      <c r="Q47" s="4"/>
      <c r="R47" s="4"/>
      <c r="S47" s="4"/>
      <c r="T47" s="4"/>
      <c r="U47" s="4"/>
      <c r="V47" s="4"/>
      <c r="W47" s="4"/>
      <c r="X47" s="4"/>
      <c r="Y47" s="4"/>
      <c r="Z47" s="4"/>
      <c r="AA47" s="4"/>
      <c r="AB47" s="4"/>
    </row>
    <row r="48">
      <c r="A48" s="24">
        <v>20.0</v>
      </c>
      <c r="D48" s="5">
        <f t="shared" si="17"/>
        <v>20</v>
      </c>
      <c r="E48" s="25">
        <f t="shared" si="13"/>
        <v>5</v>
      </c>
      <c r="F48" s="5"/>
      <c r="G48" s="26">
        <f t="shared" si="14"/>
        <v>5</v>
      </c>
      <c r="H48" s="10"/>
      <c r="I48" s="5"/>
      <c r="J48" s="26">
        <f t="shared" si="15"/>
        <v>243</v>
      </c>
      <c r="K48" s="10"/>
      <c r="L48" s="5" t="s">
        <v>95</v>
      </c>
      <c r="M48" s="26">
        <f t="shared" si="16"/>
        <v>5</v>
      </c>
      <c r="N48" s="10"/>
      <c r="O48" s="5"/>
      <c r="P48" s="4"/>
      <c r="Q48" s="4"/>
      <c r="R48" s="4"/>
      <c r="S48" s="4"/>
      <c r="T48" s="4"/>
      <c r="U48" s="4"/>
      <c r="V48" s="4"/>
      <c r="W48" s="4"/>
      <c r="X48" s="4"/>
      <c r="Y48" s="4"/>
      <c r="Z48" s="4"/>
      <c r="AA48" s="4"/>
      <c r="AB48" s="4"/>
    </row>
    <row r="49">
      <c r="A49" s="17"/>
      <c r="B49" s="17"/>
      <c r="C49" s="17"/>
      <c r="D49" s="17"/>
      <c r="E49" s="17"/>
      <c r="F49" s="17"/>
      <c r="G49" s="17"/>
      <c r="H49" s="17"/>
      <c r="I49" s="17"/>
      <c r="J49" s="17"/>
      <c r="K49" s="17"/>
      <c r="L49" s="17"/>
      <c r="M49" s="17"/>
      <c r="N49" s="17"/>
      <c r="O49" s="17"/>
      <c r="P49" s="4"/>
      <c r="Q49" s="4"/>
      <c r="R49" s="4"/>
      <c r="S49" s="4"/>
      <c r="T49" s="4"/>
      <c r="U49" s="4"/>
      <c r="V49" s="4"/>
      <c r="W49" s="4"/>
      <c r="X49" s="4"/>
      <c r="Y49" s="4"/>
      <c r="Z49" s="4"/>
      <c r="AA49" s="4"/>
      <c r="AB49" s="4"/>
    </row>
    <row r="50">
      <c r="A50" s="11" t="s">
        <v>97</v>
      </c>
      <c r="P50" s="4"/>
      <c r="Q50" s="4"/>
      <c r="R50" s="4"/>
      <c r="S50" s="4"/>
      <c r="T50" s="4"/>
      <c r="U50" s="4"/>
      <c r="V50" s="4"/>
      <c r="W50" s="4"/>
      <c r="X50" s="4"/>
      <c r="Y50" s="4"/>
      <c r="Z50" s="4"/>
      <c r="AA50" s="4"/>
      <c r="AB50" s="4"/>
    </row>
    <row r="51">
      <c r="P51" s="4"/>
      <c r="Q51" s="4"/>
      <c r="R51" s="4"/>
      <c r="S51" s="4"/>
      <c r="T51" s="11"/>
      <c r="U51" s="11"/>
      <c r="V51" s="11"/>
      <c r="W51" s="4"/>
      <c r="X51" s="4"/>
      <c r="Y51" s="4"/>
      <c r="Z51" s="4"/>
      <c r="AA51" s="4"/>
      <c r="AB51" s="4"/>
    </row>
    <row r="52">
      <c r="A52" s="4"/>
      <c r="B52" s="4"/>
      <c r="C52" s="4"/>
      <c r="D52" s="4"/>
      <c r="E52" s="4"/>
      <c r="F52" s="4"/>
      <c r="G52" s="4"/>
      <c r="H52" s="4"/>
      <c r="I52" s="4"/>
      <c r="J52" s="4"/>
      <c r="K52" s="4"/>
      <c r="L52" s="4"/>
      <c r="M52" s="4"/>
      <c r="N52" s="4"/>
      <c r="O52" s="4"/>
      <c r="P52" s="4"/>
      <c r="Q52" s="4"/>
      <c r="R52" s="4"/>
      <c r="S52" s="4"/>
      <c r="T52" s="11"/>
      <c r="U52" s="11"/>
      <c r="V52" s="11"/>
      <c r="W52" s="4"/>
      <c r="X52" s="4"/>
      <c r="Y52" s="4"/>
      <c r="Z52" s="4"/>
      <c r="AA52" s="4"/>
      <c r="AB52" s="4"/>
    </row>
    <row r="53">
      <c r="A53" s="1" t="s">
        <v>88</v>
      </c>
      <c r="D53" s="19">
        <f>IF(LTE($O$1,$A$19),D55, IF(LTE($O$1,$A56), $D56,IF(LTE($O$1,$A57), $D57,IF(LTE($O$1,$A58), $D58,IF(LTE($O$1,$A59), $D59, IF(LTE($O$1,$A60), $D60))))))</f>
        <v>8</v>
      </c>
      <c r="V53" s="11"/>
      <c r="W53" s="4"/>
      <c r="X53" s="4"/>
      <c r="Y53" s="4"/>
      <c r="Z53" s="4"/>
      <c r="AA53" s="4"/>
      <c r="AB53" s="4"/>
    </row>
    <row r="54">
      <c r="A54" s="1" t="s">
        <v>46</v>
      </c>
      <c r="D54" s="23" t="s">
        <v>47</v>
      </c>
      <c r="G54" s="23" t="s">
        <v>48</v>
      </c>
      <c r="J54" s="39" t="s">
        <v>89</v>
      </c>
      <c r="M54" s="39" t="s">
        <v>90</v>
      </c>
      <c r="P54" s="39" t="s">
        <v>91</v>
      </c>
      <c r="S54" s="39" t="s">
        <v>92</v>
      </c>
      <c r="V54" s="39" t="s">
        <v>93</v>
      </c>
      <c r="Y54" s="23" t="s">
        <v>50</v>
      </c>
      <c r="AB54" s="4"/>
    </row>
    <row r="55">
      <c r="A55" s="24">
        <v>1.0</v>
      </c>
      <c r="D55" s="5">
        <v>8.0</v>
      </c>
      <c r="E55" s="25">
        <f t="shared" ref="E55:E60" si="18">Rounddown((D55-10)/2)</f>
        <v>-1</v>
      </c>
      <c r="F55" s="5"/>
      <c r="G55" s="26">
        <f t="shared" ref="G55:G60" si="19">$E55+IF(I55="P",ROUNDDOWN((7+$A55)/4),IF(I55="E",ROUNDDOWN((7+$A55)/4)*2, IF(I55="H",Rounddown((ROUNDDOWN((7+$A55)/4)/2)))))</f>
        <v>-1</v>
      </c>
      <c r="H55" s="10"/>
      <c r="I55" s="5"/>
      <c r="J55" s="26">
        <f t="shared" ref="J55:J60" si="20">$E55+IF(L55="P",ROUNDDOWN((7+$A55)/4),IF(L55="E",ROUNDDOWN((7+$A55)/4)*2, IF(L55="H",Rounddown((ROUNDDOWN((7+$A55)/4)/2)))))</f>
        <v>-1</v>
      </c>
      <c r="K55" s="10"/>
      <c r="L55" s="5"/>
      <c r="M55" s="26">
        <f t="shared" ref="M55:M60" si="21">$E55+IF(O55="P",ROUNDDOWN((7+$A55)/4),IF(O55="E",ROUNDDOWN((7+$A55)/4)*2, IF(O55="H",Rounddown((ROUNDDOWN((7+$A55)/4)/2)))))</f>
        <v>-1</v>
      </c>
      <c r="N55" s="10"/>
      <c r="O55" s="5"/>
      <c r="P55" s="26">
        <f t="shared" ref="P55:P60" si="22">$E55+IF(R55="P",ROUNDDOWN((7+$A55)/4),IF(R55="E",ROUNDDOWN((7+$A55)/4)*2, IF(R55="H",Rounddown((ROUNDDOWN((7+$A55)/4)/2)))))</f>
        <v>-1</v>
      </c>
      <c r="Q55" s="10"/>
      <c r="R55" s="5"/>
      <c r="S55" s="26">
        <f t="shared" ref="S55:S60" si="23">$E55+IF(U55="P",ROUNDDOWN((7+$A55)/4),IF(U55="E",ROUNDDOWN((7+$A55)/4)*2, IF(U55="H",Rounddown((ROUNDDOWN((7+$A55)/4)/2)))))</f>
        <v>-1</v>
      </c>
      <c r="T55" s="10"/>
      <c r="U55" s="5"/>
      <c r="V55" s="26">
        <f t="shared" ref="V55:V60" si="24">$E55+IF(X55="P",ROUNDDOWN((7+$A55)/4),IF(X55="E",ROUNDDOWN((7+$A55)/4)*2, IF(X55="H",Rounddown((ROUNDDOWN((7+$A55)/4)/2)))))</f>
        <v>-1</v>
      </c>
      <c r="W55" s="10"/>
      <c r="X55" s="5"/>
      <c r="Y55" s="26">
        <f t="shared" ref="Y55:Y60" si="25">$E55+IF(AA55="P",ROUNDDOWN((7+$A55)/4),IF(AA55="E",ROUNDDOWN((7+$A55)/4)*2, IF(AA55="H",Rounddown((ROUNDDOWN((7+$A55)/4)/2)))))</f>
        <v>-1</v>
      </c>
      <c r="Z55" s="10"/>
      <c r="AA55" s="5"/>
      <c r="AB55" s="4"/>
    </row>
    <row r="56">
      <c r="A56" s="24">
        <v>4.0</v>
      </c>
      <c r="D56" s="5">
        <f t="shared" ref="D56:D60" si="26">D55+F56</f>
        <v>8</v>
      </c>
      <c r="E56" s="25">
        <f t="shared" si="18"/>
        <v>-1</v>
      </c>
      <c r="F56" s="5"/>
      <c r="G56" s="26">
        <f t="shared" si="19"/>
        <v>-1</v>
      </c>
      <c r="H56" s="10"/>
      <c r="I56" s="5"/>
      <c r="J56" s="26">
        <f t="shared" si="20"/>
        <v>-1</v>
      </c>
      <c r="K56" s="10"/>
      <c r="L56" s="5"/>
      <c r="M56" s="26">
        <f t="shared" si="21"/>
        <v>-1</v>
      </c>
      <c r="N56" s="10"/>
      <c r="O56" s="5"/>
      <c r="P56" s="26">
        <f t="shared" si="22"/>
        <v>-1</v>
      </c>
      <c r="Q56" s="10"/>
      <c r="R56" s="5"/>
      <c r="S56" s="26">
        <f t="shared" si="23"/>
        <v>-1</v>
      </c>
      <c r="T56" s="10"/>
      <c r="U56" s="5"/>
      <c r="V56" s="26">
        <f t="shared" si="24"/>
        <v>-1</v>
      </c>
      <c r="W56" s="10"/>
      <c r="X56" s="5"/>
      <c r="Y56" s="26">
        <f t="shared" si="25"/>
        <v>-1</v>
      </c>
      <c r="Z56" s="10"/>
      <c r="AA56" s="5"/>
      <c r="AB56" s="4"/>
    </row>
    <row r="57">
      <c r="A57" s="24">
        <v>8.0</v>
      </c>
      <c r="D57" s="5">
        <f t="shared" si="26"/>
        <v>8</v>
      </c>
      <c r="E57" s="25">
        <f t="shared" si="18"/>
        <v>-1</v>
      </c>
      <c r="F57" s="27"/>
      <c r="G57" s="26">
        <f t="shared" si="19"/>
        <v>-1</v>
      </c>
      <c r="H57" s="10"/>
      <c r="I57" s="5"/>
      <c r="J57" s="26">
        <f t="shared" si="20"/>
        <v>-1</v>
      </c>
      <c r="K57" s="10"/>
      <c r="L57" s="5"/>
      <c r="M57" s="26">
        <f t="shared" si="21"/>
        <v>-1</v>
      </c>
      <c r="N57" s="10"/>
      <c r="O57" s="5"/>
      <c r="P57" s="26">
        <f t="shared" si="22"/>
        <v>-1</v>
      </c>
      <c r="Q57" s="10"/>
      <c r="R57" s="5"/>
      <c r="S57" s="26">
        <f t="shared" si="23"/>
        <v>-1</v>
      </c>
      <c r="T57" s="10"/>
      <c r="U57" s="5"/>
      <c r="V57" s="26">
        <f t="shared" si="24"/>
        <v>-1</v>
      </c>
      <c r="W57" s="10"/>
      <c r="X57" s="5"/>
      <c r="Y57" s="26">
        <f t="shared" si="25"/>
        <v>-1</v>
      </c>
      <c r="Z57" s="10"/>
      <c r="AA57" s="5"/>
      <c r="AB57" s="4"/>
    </row>
    <row r="58">
      <c r="A58" s="24">
        <v>12.0</v>
      </c>
      <c r="D58" s="5">
        <f t="shared" si="26"/>
        <v>8</v>
      </c>
      <c r="E58" s="25">
        <f t="shared" si="18"/>
        <v>-1</v>
      </c>
      <c r="F58" s="27"/>
      <c r="G58" s="26">
        <f t="shared" si="19"/>
        <v>-1</v>
      </c>
      <c r="H58" s="10"/>
      <c r="I58" s="5"/>
      <c r="J58" s="26">
        <f t="shared" si="20"/>
        <v>-1</v>
      </c>
      <c r="K58" s="10"/>
      <c r="L58" s="5"/>
      <c r="M58" s="26">
        <f t="shared" si="21"/>
        <v>-1</v>
      </c>
      <c r="N58" s="10"/>
      <c r="O58" s="5"/>
      <c r="P58" s="26">
        <f t="shared" si="22"/>
        <v>-1</v>
      </c>
      <c r="Q58" s="10"/>
      <c r="R58" s="5"/>
      <c r="S58" s="26">
        <f t="shared" si="23"/>
        <v>-1</v>
      </c>
      <c r="T58" s="10"/>
      <c r="U58" s="5"/>
      <c r="V58" s="26">
        <f t="shared" si="24"/>
        <v>-1</v>
      </c>
      <c r="W58" s="10"/>
      <c r="X58" s="5"/>
      <c r="Y58" s="26">
        <f t="shared" si="25"/>
        <v>-1</v>
      </c>
      <c r="Z58" s="10"/>
      <c r="AA58" s="5"/>
      <c r="AB58" s="4"/>
    </row>
    <row r="59">
      <c r="A59" s="24">
        <v>16.0</v>
      </c>
      <c r="D59" s="5">
        <f t="shared" si="26"/>
        <v>8</v>
      </c>
      <c r="E59" s="25">
        <f t="shared" si="18"/>
        <v>-1</v>
      </c>
      <c r="F59" s="27"/>
      <c r="G59" s="26">
        <f t="shared" si="19"/>
        <v>-1</v>
      </c>
      <c r="H59" s="10"/>
      <c r="I59" s="5"/>
      <c r="J59" s="26">
        <f t="shared" si="20"/>
        <v>-1</v>
      </c>
      <c r="K59" s="10"/>
      <c r="L59" s="5"/>
      <c r="M59" s="26">
        <f t="shared" si="21"/>
        <v>-1</v>
      </c>
      <c r="N59" s="10"/>
      <c r="O59" s="5"/>
      <c r="P59" s="26">
        <f t="shared" si="22"/>
        <v>-1</v>
      </c>
      <c r="Q59" s="10"/>
      <c r="R59" s="5"/>
      <c r="S59" s="26">
        <f t="shared" si="23"/>
        <v>-1</v>
      </c>
      <c r="T59" s="10"/>
      <c r="U59" s="5"/>
      <c r="V59" s="26">
        <f t="shared" si="24"/>
        <v>-1</v>
      </c>
      <c r="W59" s="10"/>
      <c r="X59" s="5"/>
      <c r="Y59" s="26">
        <f t="shared" si="25"/>
        <v>-1</v>
      </c>
      <c r="Z59" s="10"/>
      <c r="AA59" s="5"/>
      <c r="AB59" s="4"/>
    </row>
    <row r="60">
      <c r="A60" s="24">
        <v>20.0</v>
      </c>
      <c r="D60" s="5">
        <f t="shared" si="26"/>
        <v>8</v>
      </c>
      <c r="E60" s="25">
        <f t="shared" si="18"/>
        <v>-1</v>
      </c>
      <c r="F60" s="27"/>
      <c r="G60" s="26">
        <f t="shared" si="19"/>
        <v>-1</v>
      </c>
      <c r="H60" s="10"/>
      <c r="I60" s="5"/>
      <c r="J60" s="26">
        <f t="shared" si="20"/>
        <v>-1</v>
      </c>
      <c r="K60" s="10"/>
      <c r="L60" s="5"/>
      <c r="M60" s="26">
        <f t="shared" si="21"/>
        <v>-1</v>
      </c>
      <c r="N60" s="10"/>
      <c r="O60" s="5"/>
      <c r="P60" s="26">
        <f t="shared" si="22"/>
        <v>-1</v>
      </c>
      <c r="Q60" s="10"/>
      <c r="R60" s="5"/>
      <c r="S60" s="26">
        <f t="shared" si="23"/>
        <v>-1</v>
      </c>
      <c r="T60" s="10"/>
      <c r="U60" s="5"/>
      <c r="V60" s="26">
        <f t="shared" si="24"/>
        <v>-1</v>
      </c>
      <c r="W60" s="10"/>
      <c r="X60" s="5"/>
      <c r="Y60" s="26">
        <f t="shared" si="25"/>
        <v>-1</v>
      </c>
      <c r="Z60" s="10"/>
      <c r="AA60" s="5"/>
      <c r="AB60" s="4"/>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4"/>
    </row>
    <row r="62">
      <c r="A62" s="11" t="s">
        <v>18</v>
      </c>
      <c r="AB62" s="4"/>
    </row>
    <row r="63">
      <c r="AB63" s="4"/>
    </row>
    <row r="64">
      <c r="A64" s="11"/>
      <c r="B64" s="11"/>
      <c r="C64" s="11"/>
      <c r="D64" s="4"/>
      <c r="E64" s="4"/>
      <c r="F64" s="4"/>
      <c r="G64" s="4"/>
      <c r="H64" s="4"/>
      <c r="I64" s="4"/>
      <c r="J64" s="4"/>
      <c r="K64" s="4"/>
      <c r="L64" s="4"/>
      <c r="M64" s="4"/>
      <c r="N64" s="4"/>
      <c r="O64" s="4"/>
      <c r="P64" s="4"/>
      <c r="Q64" s="4"/>
      <c r="R64" s="4"/>
      <c r="S64" s="4"/>
      <c r="T64" s="4"/>
      <c r="U64" s="4"/>
      <c r="V64" s="4"/>
      <c r="W64" s="4"/>
      <c r="X64" s="4"/>
      <c r="Y64" s="4"/>
      <c r="Z64" s="4"/>
      <c r="AA64" s="4"/>
      <c r="AB64" s="4"/>
    </row>
    <row r="65">
      <c r="A65" s="1" t="s">
        <v>96</v>
      </c>
      <c r="D65" s="19">
        <f>IF(LTE($O$1,$A$19),D67, IF(LTE($O$1,$A68), $D68,IF(LTE($O$1,$A69), $D69,IF(LTE($O$1,$A70), $D70,IF(LTE($O$1,$A71), $D71, IF(LTE($O$1,$A72), $D72))))))</f>
        <v>14</v>
      </c>
      <c r="Y65" s="4"/>
      <c r="Z65" s="4"/>
      <c r="AA65" s="4"/>
      <c r="AB65" s="41"/>
    </row>
    <row r="66">
      <c r="A66" s="1" t="s">
        <v>46</v>
      </c>
      <c r="D66" s="23" t="s">
        <v>47</v>
      </c>
      <c r="G66" s="23" t="s">
        <v>48</v>
      </c>
      <c r="J66" s="2" t="s">
        <v>98</v>
      </c>
      <c r="M66" s="2" t="s">
        <v>99</v>
      </c>
      <c r="P66" s="2" t="s">
        <v>100</v>
      </c>
      <c r="S66" s="2" t="s">
        <v>101</v>
      </c>
      <c r="V66" s="2" t="s">
        <v>102</v>
      </c>
      <c r="Y66" s="23" t="s">
        <v>50</v>
      </c>
      <c r="AB66" s="41"/>
    </row>
    <row r="67">
      <c r="A67" s="24">
        <v>1.0</v>
      </c>
      <c r="D67" s="5">
        <v>14.0</v>
      </c>
      <c r="E67" s="25">
        <f t="shared" ref="E67:E72" si="27">Rounddown((D67-10)/2)</f>
        <v>2</v>
      </c>
      <c r="F67" s="5"/>
      <c r="G67" s="26">
        <f t="shared" ref="G67:G72" si="28">$E67+IF(I67="P",ROUNDDOWN((7+$A67)/4),IF(I67="E",ROUNDDOWN((7+$A67)/4)*2, IF(I67="H",Rounddown((ROUNDDOWN((7+$A67)/4)/2)))))</f>
        <v>2</v>
      </c>
      <c r="H67" s="10"/>
      <c r="I67" s="5"/>
      <c r="J67" s="26">
        <f t="shared" ref="J67:J72" si="29">$E67+IF(L67="P",ROUNDDOWN((7+$A67)/4),IF(L67="E",ROUNDDOWN((7+$A67)/4)*2, IF(L67="H",Rounddown((ROUNDDOWN((7+$A67)/4)/2)))))</f>
        <v>2</v>
      </c>
      <c r="K67" s="10"/>
      <c r="L67" s="5"/>
      <c r="M67" s="26">
        <f t="shared" ref="M67:M72" si="30">$E67+IF(O67="P",ROUNDDOWN((7+$A67)/4),IF(O67="E",ROUNDDOWN((7+$A67)/4)*2, IF(O67="H",Rounddown((ROUNDDOWN((7+$A67)/4)/2)))))</f>
        <v>4</v>
      </c>
      <c r="N67" s="10"/>
      <c r="O67" s="5" t="s">
        <v>57</v>
      </c>
      <c r="P67" s="26">
        <f t="shared" ref="P67:P72" si="31">$E67+IF(R67="P",ROUNDDOWN((7+$A67)/4),IF(R67="E",ROUNDDOWN((7+$A67)/4)*2, IF(R67="H",Rounddown((ROUNDDOWN((7+$A67)/4)/2)))))</f>
        <v>4</v>
      </c>
      <c r="Q67" s="10"/>
      <c r="R67" s="5" t="s">
        <v>57</v>
      </c>
      <c r="S67" s="26">
        <f t="shared" ref="S67:S72" si="32">$E67+IF(U67="P",ROUNDDOWN((7+$A67)/4),IF(U67="E",ROUNDDOWN((7+$A67)/4)*2, IF(U67="H",Rounddown((ROUNDDOWN((7+$A67)/4)/2)))))</f>
        <v>2</v>
      </c>
      <c r="T67" s="10"/>
      <c r="U67" s="5"/>
      <c r="V67" s="26">
        <f t="shared" ref="V67:V72" si="33">$E67+IF(X67="P",ROUNDDOWN((7+$A67)/4),IF(X67="E",ROUNDDOWN((7+$A67)/4)*2, IF(X67="H",Rounddown((ROUNDDOWN((7+$A67)/4)/2)))))</f>
        <v>2</v>
      </c>
      <c r="W67" s="10"/>
      <c r="X67" s="5"/>
      <c r="Y67" s="26">
        <f t="shared" ref="Y67:Y72" si="34">$E67+IF(AA67="P",ROUNDDOWN((7+$A67)/4),IF(AA67="E",ROUNDDOWN((7+$A67)/4)*2, IF(AA67="H",Rounddown((ROUNDDOWN((7+$A67)/4)/2)))))</f>
        <v>2</v>
      </c>
      <c r="Z67" s="10"/>
      <c r="AA67" s="5"/>
      <c r="AB67" s="41"/>
    </row>
    <row r="68">
      <c r="A68" s="24">
        <v>4.0</v>
      </c>
      <c r="D68" s="5">
        <f t="shared" ref="D68:D72" si="35">D67+F68</f>
        <v>14</v>
      </c>
      <c r="E68" s="25">
        <f t="shared" si="27"/>
        <v>2</v>
      </c>
      <c r="F68" s="5"/>
      <c r="G68" s="26">
        <f t="shared" si="28"/>
        <v>2</v>
      </c>
      <c r="H68" s="10"/>
      <c r="I68" s="5"/>
      <c r="J68" s="26">
        <f t="shared" si="29"/>
        <v>2</v>
      </c>
      <c r="K68" s="10"/>
      <c r="L68" s="5"/>
      <c r="M68" s="26">
        <f t="shared" si="30"/>
        <v>4</v>
      </c>
      <c r="N68" s="10"/>
      <c r="O68" s="5" t="s">
        <v>57</v>
      </c>
      <c r="P68" s="26">
        <f t="shared" si="31"/>
        <v>4</v>
      </c>
      <c r="Q68" s="10"/>
      <c r="R68" s="5" t="s">
        <v>57</v>
      </c>
      <c r="S68" s="26">
        <f t="shared" si="32"/>
        <v>2</v>
      </c>
      <c r="T68" s="10"/>
      <c r="U68" s="5"/>
      <c r="V68" s="26">
        <f t="shared" si="33"/>
        <v>2</v>
      </c>
      <c r="W68" s="10"/>
      <c r="X68" s="5"/>
      <c r="Y68" s="26">
        <f t="shared" si="34"/>
        <v>2</v>
      </c>
      <c r="Z68" s="10"/>
      <c r="AA68" s="5"/>
      <c r="AB68" s="41"/>
    </row>
    <row r="69">
      <c r="A69" s="24">
        <v>8.0</v>
      </c>
      <c r="D69" s="5">
        <f t="shared" si="35"/>
        <v>14</v>
      </c>
      <c r="E69" s="25">
        <f t="shared" si="27"/>
        <v>2</v>
      </c>
      <c r="F69" s="27"/>
      <c r="G69" s="26">
        <f t="shared" si="28"/>
        <v>2</v>
      </c>
      <c r="H69" s="10"/>
      <c r="I69" s="5"/>
      <c r="J69" s="26">
        <f t="shared" si="29"/>
        <v>2</v>
      </c>
      <c r="K69" s="10"/>
      <c r="L69" s="5"/>
      <c r="M69" s="26">
        <f t="shared" si="30"/>
        <v>5</v>
      </c>
      <c r="N69" s="10"/>
      <c r="O69" s="5" t="s">
        <v>57</v>
      </c>
      <c r="P69" s="26">
        <f t="shared" si="31"/>
        <v>5</v>
      </c>
      <c r="Q69" s="10"/>
      <c r="R69" s="5" t="s">
        <v>57</v>
      </c>
      <c r="S69" s="26">
        <f t="shared" si="32"/>
        <v>2</v>
      </c>
      <c r="T69" s="10"/>
      <c r="U69" s="5"/>
      <c r="V69" s="26">
        <f t="shared" si="33"/>
        <v>2</v>
      </c>
      <c r="W69" s="10"/>
      <c r="X69" s="5"/>
      <c r="Y69" s="26">
        <f t="shared" si="34"/>
        <v>2</v>
      </c>
      <c r="Z69" s="10"/>
      <c r="AA69" s="5"/>
      <c r="AB69" s="41"/>
    </row>
    <row r="70">
      <c r="A70" s="24">
        <v>12.0</v>
      </c>
      <c r="D70" s="5">
        <f t="shared" si="35"/>
        <v>14</v>
      </c>
      <c r="E70" s="25">
        <f t="shared" si="27"/>
        <v>2</v>
      </c>
      <c r="F70" s="27"/>
      <c r="G70" s="26">
        <f t="shared" si="28"/>
        <v>2</v>
      </c>
      <c r="H70" s="10"/>
      <c r="I70" s="5"/>
      <c r="J70" s="26">
        <f t="shared" si="29"/>
        <v>2</v>
      </c>
      <c r="K70" s="10"/>
      <c r="L70" s="5"/>
      <c r="M70" s="26">
        <f t="shared" si="30"/>
        <v>6</v>
      </c>
      <c r="N70" s="10"/>
      <c r="O70" s="5" t="s">
        <v>57</v>
      </c>
      <c r="P70" s="26">
        <f t="shared" si="31"/>
        <v>6</v>
      </c>
      <c r="Q70" s="10"/>
      <c r="R70" s="5" t="s">
        <v>57</v>
      </c>
      <c r="S70" s="26">
        <f t="shared" si="32"/>
        <v>2</v>
      </c>
      <c r="T70" s="10"/>
      <c r="U70" s="5"/>
      <c r="V70" s="26">
        <f t="shared" si="33"/>
        <v>2</v>
      </c>
      <c r="W70" s="10"/>
      <c r="X70" s="5"/>
      <c r="Y70" s="26">
        <f t="shared" si="34"/>
        <v>2</v>
      </c>
      <c r="Z70" s="10"/>
      <c r="AA70" s="5"/>
      <c r="AB70" s="41"/>
    </row>
    <row r="71">
      <c r="A71" s="24">
        <v>16.0</v>
      </c>
      <c r="D71" s="5">
        <f t="shared" si="35"/>
        <v>14</v>
      </c>
      <c r="E71" s="25">
        <f t="shared" si="27"/>
        <v>2</v>
      </c>
      <c r="F71" s="27"/>
      <c r="G71" s="26">
        <f t="shared" si="28"/>
        <v>2</v>
      </c>
      <c r="H71" s="10"/>
      <c r="I71" s="5"/>
      <c r="J71" s="26">
        <f t="shared" si="29"/>
        <v>2</v>
      </c>
      <c r="K71" s="10"/>
      <c r="L71" s="5"/>
      <c r="M71" s="26">
        <f t="shared" si="30"/>
        <v>7</v>
      </c>
      <c r="N71" s="10"/>
      <c r="O71" s="5" t="s">
        <v>57</v>
      </c>
      <c r="P71" s="26">
        <f t="shared" si="31"/>
        <v>7</v>
      </c>
      <c r="Q71" s="10"/>
      <c r="R71" s="5" t="s">
        <v>57</v>
      </c>
      <c r="S71" s="26">
        <f t="shared" si="32"/>
        <v>2</v>
      </c>
      <c r="T71" s="10"/>
      <c r="U71" s="5"/>
      <c r="V71" s="26">
        <f t="shared" si="33"/>
        <v>2</v>
      </c>
      <c r="W71" s="10"/>
      <c r="X71" s="5"/>
      <c r="Y71" s="26">
        <f t="shared" si="34"/>
        <v>2</v>
      </c>
      <c r="Z71" s="10"/>
      <c r="AA71" s="5"/>
      <c r="AB71" s="4"/>
    </row>
    <row r="72">
      <c r="A72" s="24">
        <v>20.0</v>
      </c>
      <c r="D72" s="5">
        <f t="shared" si="35"/>
        <v>14</v>
      </c>
      <c r="E72" s="25">
        <f t="shared" si="27"/>
        <v>2</v>
      </c>
      <c r="F72" s="27"/>
      <c r="G72" s="26">
        <f t="shared" si="28"/>
        <v>2</v>
      </c>
      <c r="H72" s="10"/>
      <c r="I72" s="5"/>
      <c r="J72" s="26">
        <f t="shared" si="29"/>
        <v>2</v>
      </c>
      <c r="K72" s="10"/>
      <c r="L72" s="5"/>
      <c r="M72" s="26">
        <f t="shared" si="30"/>
        <v>8</v>
      </c>
      <c r="N72" s="10"/>
      <c r="O72" s="5" t="s">
        <v>57</v>
      </c>
      <c r="P72" s="26">
        <f t="shared" si="31"/>
        <v>8</v>
      </c>
      <c r="Q72" s="10"/>
      <c r="R72" s="5" t="s">
        <v>57</v>
      </c>
      <c r="S72" s="26">
        <f t="shared" si="32"/>
        <v>2</v>
      </c>
      <c r="T72" s="10"/>
      <c r="U72" s="5"/>
      <c r="V72" s="26">
        <f t="shared" si="33"/>
        <v>2</v>
      </c>
      <c r="W72" s="10"/>
      <c r="X72" s="5"/>
      <c r="Y72" s="26">
        <f t="shared" si="34"/>
        <v>2</v>
      </c>
      <c r="Z72" s="10"/>
      <c r="AA72" s="5"/>
      <c r="AB72" s="41"/>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41"/>
    </row>
    <row r="74">
      <c r="A74" s="11" t="s">
        <v>18</v>
      </c>
      <c r="AB74" s="41"/>
    </row>
    <row r="75">
      <c r="AB75" s="41"/>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1"/>
    </row>
    <row r="77">
      <c r="A77" s="1" t="s">
        <v>104</v>
      </c>
      <c r="D77" s="19">
        <f>IF(LTE($O$1,$A$19),D79, IF(LTE($O$1,$A80), $D80,IF(LTE($O$1,$A81), $D81,IF(LTE($O$1,$A82), $D82,IF(LTE($O$1,$A83), $D83, IF(LTE($O$1,$A84), $D84))))))</f>
        <v>10</v>
      </c>
      <c r="V77" s="4"/>
      <c r="W77" s="4"/>
      <c r="X77" s="4"/>
      <c r="Y77" s="4"/>
      <c r="Z77" s="4"/>
      <c r="AA77" s="4"/>
      <c r="AB77" s="4"/>
    </row>
    <row r="78">
      <c r="A78" s="1" t="s">
        <v>46</v>
      </c>
      <c r="D78" s="23" t="s">
        <v>47</v>
      </c>
      <c r="G78" s="23" t="s">
        <v>48</v>
      </c>
      <c r="J78" s="39" t="s">
        <v>105</v>
      </c>
      <c r="M78" s="39" t="s">
        <v>106</v>
      </c>
      <c r="P78" s="39" t="s">
        <v>107</v>
      </c>
      <c r="S78" s="23" t="s">
        <v>108</v>
      </c>
      <c r="V78" s="23" t="s">
        <v>50</v>
      </c>
      <c r="Y78" s="4"/>
      <c r="Z78" s="4"/>
      <c r="AA78" s="4"/>
      <c r="AB78" s="4"/>
    </row>
    <row r="79">
      <c r="A79" s="24">
        <v>1.0</v>
      </c>
      <c r="D79" s="5">
        <v>10.0</v>
      </c>
      <c r="E79" s="25">
        <f t="shared" ref="E79:E84" si="36">Rounddown((D79-10)/2)</f>
        <v>0</v>
      </c>
      <c r="F79" s="5"/>
      <c r="G79" s="26">
        <f t="shared" ref="G79:G84" si="37">$E79+IF(I79="P",ROUNDDOWN((7+$A79)/4),IF(I79="E",ROUNDDOWN((7+$A79)/4)*2, IF(I79="H",Rounddown((ROUNDDOWN((7+$A79)/4)/2)))))</f>
        <v>0</v>
      </c>
      <c r="H79" s="10"/>
      <c r="I79" s="5"/>
      <c r="J79" s="26">
        <f t="shared" ref="J79:J84" si="38">$E79+IF(L79="P",ROUNDDOWN((7+$A79)/4),IF(L79="E",ROUNDDOWN((7+$A79)/4)*2, IF(L79="H",Rounddown((ROUNDDOWN((7+$A79)/4)/2)))))</f>
        <v>0</v>
      </c>
      <c r="K79" s="10"/>
      <c r="L79" s="5"/>
      <c r="M79" s="26">
        <f t="shared" ref="M79:M84" si="39">$E79+IF(O79="P",ROUNDDOWN((7+$A79)/4),IF(O79="E",ROUNDDOWN((7+$A79)/4)*2, IF(O79="H",Rounddown((ROUNDDOWN((7+$A79)/4)/2)))))</f>
        <v>0</v>
      </c>
      <c r="N79" s="10"/>
      <c r="O79" s="5"/>
      <c r="P79" s="26">
        <f t="shared" ref="P79:P84" si="40">$E79+IF(R79="P",ROUNDDOWN((7+$A79)/4),IF(R79="E",ROUNDDOWN((7+$A79)/4)*2, IF(R79="H",Rounddown((ROUNDDOWN((7+$A79)/4)/2)))))</f>
        <v>0</v>
      </c>
      <c r="Q79" s="10"/>
      <c r="R79" s="5"/>
      <c r="S79" s="26">
        <f t="shared" ref="S79:S84" si="41">$E79+IF(U79="P",ROUNDDOWN((7+$A79)/4),IF(U79="E",ROUNDDOWN((7+$A79)/4)*2, IF(U79="H",Rounddown((ROUNDDOWN((7+$A79)/4)/2)))))</f>
        <v>2</v>
      </c>
      <c r="T79" s="10"/>
      <c r="U79" s="5" t="s">
        <v>57</v>
      </c>
      <c r="V79" s="26">
        <f t="shared" ref="V79:V84" si="42">$E79+IF(X79="P",ROUNDDOWN((7+$A79)/4),IF(X79="E",ROUNDDOWN((7+$A79)/4)*2, IF(X79="H",Rounddown((ROUNDDOWN((7+$A79)/4)/2)))))</f>
        <v>0</v>
      </c>
      <c r="W79" s="10"/>
      <c r="X79" s="5"/>
      <c r="Y79" s="4"/>
      <c r="Z79" s="4"/>
      <c r="AA79" s="4"/>
      <c r="AB79" s="4"/>
    </row>
    <row r="80">
      <c r="A80" s="24">
        <v>4.0</v>
      </c>
      <c r="D80" s="5">
        <f t="shared" ref="D80:D84" si="43">D79+F80</f>
        <v>10</v>
      </c>
      <c r="E80" s="25">
        <f t="shared" si="36"/>
        <v>0</v>
      </c>
      <c r="F80" s="5"/>
      <c r="G80" s="26">
        <f t="shared" si="37"/>
        <v>0</v>
      </c>
      <c r="H80" s="10"/>
      <c r="I80" s="5"/>
      <c r="J80" s="26">
        <f t="shared" si="38"/>
        <v>0</v>
      </c>
      <c r="K80" s="10"/>
      <c r="L80" s="5"/>
      <c r="M80" s="26">
        <f t="shared" si="39"/>
        <v>0</v>
      </c>
      <c r="N80" s="10"/>
      <c r="O80" s="5"/>
      <c r="P80" s="26">
        <f t="shared" si="40"/>
        <v>0</v>
      </c>
      <c r="Q80" s="10"/>
      <c r="R80" s="5"/>
      <c r="S80" s="26">
        <f t="shared" si="41"/>
        <v>2</v>
      </c>
      <c r="T80" s="10"/>
      <c r="U80" s="5" t="s">
        <v>57</v>
      </c>
      <c r="V80" s="26">
        <f t="shared" si="42"/>
        <v>0</v>
      </c>
      <c r="W80" s="10"/>
      <c r="X80" s="5"/>
      <c r="Y80" s="4"/>
      <c r="Z80" s="4"/>
      <c r="AA80" s="4"/>
      <c r="AB80" s="4"/>
    </row>
    <row r="81">
      <c r="A81" s="24">
        <v>8.0</v>
      </c>
      <c r="D81" s="5">
        <f t="shared" si="43"/>
        <v>10</v>
      </c>
      <c r="E81" s="25">
        <f t="shared" si="36"/>
        <v>0</v>
      </c>
      <c r="F81" s="27"/>
      <c r="G81" s="26">
        <f t="shared" si="37"/>
        <v>0</v>
      </c>
      <c r="H81" s="10"/>
      <c r="I81" s="5"/>
      <c r="J81" s="26">
        <f t="shared" si="38"/>
        <v>0</v>
      </c>
      <c r="K81" s="10"/>
      <c r="L81" s="5"/>
      <c r="M81" s="26">
        <f t="shared" si="39"/>
        <v>0</v>
      </c>
      <c r="N81" s="10"/>
      <c r="O81" s="5"/>
      <c r="P81" s="26">
        <f t="shared" si="40"/>
        <v>0</v>
      </c>
      <c r="Q81" s="10"/>
      <c r="R81" s="5"/>
      <c r="S81" s="26">
        <f t="shared" si="41"/>
        <v>3</v>
      </c>
      <c r="T81" s="10"/>
      <c r="U81" s="5" t="s">
        <v>57</v>
      </c>
      <c r="V81" s="26">
        <f t="shared" si="42"/>
        <v>0</v>
      </c>
      <c r="W81" s="10"/>
      <c r="X81" s="5"/>
      <c r="Y81" s="4"/>
      <c r="Z81" s="4"/>
      <c r="AA81" s="4"/>
      <c r="AB81" s="4"/>
    </row>
    <row r="82">
      <c r="A82" s="24">
        <v>12.0</v>
      </c>
      <c r="D82" s="5">
        <f t="shared" si="43"/>
        <v>10</v>
      </c>
      <c r="E82" s="25">
        <f t="shared" si="36"/>
        <v>0</v>
      </c>
      <c r="F82" s="27"/>
      <c r="G82" s="26">
        <f t="shared" si="37"/>
        <v>0</v>
      </c>
      <c r="H82" s="10"/>
      <c r="I82" s="5"/>
      <c r="J82" s="26">
        <f t="shared" si="38"/>
        <v>0</v>
      </c>
      <c r="K82" s="10"/>
      <c r="L82" s="5"/>
      <c r="M82" s="26">
        <f t="shared" si="39"/>
        <v>0</v>
      </c>
      <c r="N82" s="10"/>
      <c r="O82" s="5"/>
      <c r="P82" s="26">
        <f t="shared" si="40"/>
        <v>0</v>
      </c>
      <c r="Q82" s="10"/>
      <c r="R82" s="5"/>
      <c r="S82" s="26">
        <f t="shared" si="41"/>
        <v>4</v>
      </c>
      <c r="T82" s="10"/>
      <c r="U82" s="5" t="s">
        <v>57</v>
      </c>
      <c r="V82" s="26">
        <f t="shared" si="42"/>
        <v>0</v>
      </c>
      <c r="W82" s="10"/>
      <c r="X82" s="5"/>
      <c r="Y82" s="4"/>
      <c r="Z82" s="4"/>
      <c r="AA82" s="4"/>
      <c r="AB82" s="4"/>
    </row>
    <row r="83">
      <c r="A83" s="24">
        <v>16.0</v>
      </c>
      <c r="D83" s="5">
        <f t="shared" si="43"/>
        <v>10</v>
      </c>
      <c r="E83" s="25">
        <f t="shared" si="36"/>
        <v>0</v>
      </c>
      <c r="F83" s="27"/>
      <c r="G83" s="26">
        <f t="shared" si="37"/>
        <v>0</v>
      </c>
      <c r="H83" s="10"/>
      <c r="I83" s="5"/>
      <c r="J83" s="26">
        <f t="shared" si="38"/>
        <v>0</v>
      </c>
      <c r="K83" s="10"/>
      <c r="L83" s="5"/>
      <c r="M83" s="26">
        <f t="shared" si="39"/>
        <v>0</v>
      </c>
      <c r="N83" s="10"/>
      <c r="O83" s="5"/>
      <c r="P83" s="26">
        <f t="shared" si="40"/>
        <v>0</v>
      </c>
      <c r="Q83" s="10"/>
      <c r="R83" s="5"/>
      <c r="S83" s="26">
        <f t="shared" si="41"/>
        <v>5</v>
      </c>
      <c r="T83" s="10"/>
      <c r="U83" s="5" t="s">
        <v>57</v>
      </c>
      <c r="V83" s="26">
        <f t="shared" si="42"/>
        <v>0</v>
      </c>
      <c r="W83" s="10"/>
      <c r="X83" s="5"/>
      <c r="Y83" s="4"/>
      <c r="Z83" s="4"/>
      <c r="AA83" s="4"/>
      <c r="AB83" s="4"/>
    </row>
    <row r="84">
      <c r="A84" s="24">
        <v>20.0</v>
      </c>
      <c r="D84" s="5">
        <f t="shared" si="43"/>
        <v>10</v>
      </c>
      <c r="E84" s="25">
        <f t="shared" si="36"/>
        <v>0</v>
      </c>
      <c r="F84" s="27"/>
      <c r="G84" s="26">
        <f t="shared" si="37"/>
        <v>0</v>
      </c>
      <c r="H84" s="10"/>
      <c r="I84" s="5"/>
      <c r="J84" s="26">
        <f t="shared" si="38"/>
        <v>0</v>
      </c>
      <c r="K84" s="10"/>
      <c r="L84" s="5"/>
      <c r="M84" s="26">
        <f t="shared" si="39"/>
        <v>0</v>
      </c>
      <c r="N84" s="10"/>
      <c r="O84" s="5"/>
      <c r="P84" s="26">
        <f t="shared" si="40"/>
        <v>0</v>
      </c>
      <c r="Q84" s="10"/>
      <c r="R84" s="5"/>
      <c r="S84" s="26">
        <f t="shared" si="41"/>
        <v>6</v>
      </c>
      <c r="T84" s="10"/>
      <c r="U84" s="5" t="s">
        <v>57</v>
      </c>
      <c r="V84" s="26">
        <f t="shared" si="42"/>
        <v>0</v>
      </c>
      <c r="W84" s="10"/>
      <c r="X84" s="5"/>
      <c r="Y84" s="4"/>
      <c r="Z84" s="4"/>
      <c r="AA84" s="4"/>
      <c r="AB84" s="4"/>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4"/>
      <c r="Z85" s="4"/>
      <c r="AA85" s="4"/>
      <c r="AB85" s="4"/>
    </row>
    <row r="86">
      <c r="A86" s="11" t="s">
        <v>18</v>
      </c>
      <c r="Y86" s="4"/>
      <c r="Z86" s="4"/>
      <c r="AA86" s="4"/>
      <c r="AB86" s="4"/>
    </row>
    <row r="87">
      <c r="Y87" s="4"/>
      <c r="Z87" s="4"/>
      <c r="AA87" s="4"/>
      <c r="AB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1" t="s">
        <v>11</v>
      </c>
      <c r="D89" s="43"/>
      <c r="E89" s="43"/>
      <c r="F89" s="1" t="s">
        <v>298</v>
      </c>
      <c r="I89" s="43"/>
      <c r="J89" s="4"/>
      <c r="K89" s="4"/>
      <c r="L89" s="4"/>
      <c r="M89" s="4"/>
      <c r="N89" s="4"/>
      <c r="O89" s="4"/>
      <c r="P89" s="1" t="s">
        <v>110</v>
      </c>
      <c r="S89" s="4"/>
      <c r="T89" s="4"/>
      <c r="U89" s="4"/>
      <c r="V89" s="4"/>
      <c r="W89" s="4"/>
      <c r="X89" s="4"/>
      <c r="Y89" s="4"/>
      <c r="Z89" s="4"/>
      <c r="AA89" s="4"/>
      <c r="AB89" s="4"/>
    </row>
    <row r="90">
      <c r="A90" s="1" t="s">
        <v>111</v>
      </c>
      <c r="D90" s="2" t="s">
        <v>112</v>
      </c>
      <c r="E90" s="4"/>
      <c r="F90" s="1" t="s">
        <v>111</v>
      </c>
      <c r="I90" s="2" t="s">
        <v>112</v>
      </c>
      <c r="J90" s="4"/>
      <c r="K90" s="1" t="s">
        <v>113</v>
      </c>
      <c r="N90" s="2" t="s">
        <v>112</v>
      </c>
      <c r="O90" s="4"/>
      <c r="P90" s="2" t="s">
        <v>114</v>
      </c>
      <c r="Q90" s="1" t="s">
        <v>115</v>
      </c>
      <c r="T90" s="2" t="s">
        <v>1</v>
      </c>
      <c r="W90" s="4"/>
      <c r="X90" s="1" t="s">
        <v>116</v>
      </c>
      <c r="AA90" s="2" t="s">
        <v>112</v>
      </c>
      <c r="AB90" s="4"/>
    </row>
    <row r="91">
      <c r="A91" s="44" t="s">
        <v>117</v>
      </c>
      <c r="C91" s="45"/>
      <c r="D91" s="5">
        <v>1.0</v>
      </c>
      <c r="E91" s="4"/>
      <c r="F91" s="7" t="s">
        <v>300</v>
      </c>
      <c r="I91" s="5">
        <v>6.0</v>
      </c>
      <c r="J91" s="4"/>
      <c r="K91" s="5" t="s">
        <v>119</v>
      </c>
      <c r="L91" s="7" t="s">
        <v>99</v>
      </c>
      <c r="N91" s="5">
        <v>1.0</v>
      </c>
      <c r="O91" s="4"/>
      <c r="P91" s="46">
        <v>1.0</v>
      </c>
      <c r="Q91" s="7" t="s">
        <v>304</v>
      </c>
      <c r="T91" s="26" t="s">
        <v>305</v>
      </c>
      <c r="U91" s="9"/>
      <c r="V91" s="10"/>
      <c r="W91" s="4"/>
      <c r="X91" s="7" t="s">
        <v>306</v>
      </c>
      <c r="AA91" s="5">
        <v>1.0</v>
      </c>
      <c r="AB91" s="4"/>
    </row>
    <row r="92">
      <c r="A92" s="7" t="s">
        <v>121</v>
      </c>
      <c r="D92" s="5">
        <v>1.0</v>
      </c>
      <c r="E92" s="4"/>
      <c r="F92" s="7" t="s">
        <v>307</v>
      </c>
      <c r="I92" s="5">
        <v>6.0</v>
      </c>
      <c r="J92" s="4"/>
      <c r="K92" s="5" t="s">
        <v>119</v>
      </c>
      <c r="L92" s="7" t="s">
        <v>101</v>
      </c>
      <c r="N92" s="5">
        <v>1.0</v>
      </c>
      <c r="O92" s="4"/>
      <c r="P92" s="46">
        <v>1.0</v>
      </c>
      <c r="Q92" s="7" t="s">
        <v>124</v>
      </c>
      <c r="T92" s="21" t="s">
        <v>125</v>
      </c>
      <c r="U92" s="9"/>
      <c r="V92" s="10"/>
      <c r="W92" s="4"/>
      <c r="X92" s="7" t="s">
        <v>310</v>
      </c>
      <c r="AA92" s="5">
        <v>3.0</v>
      </c>
      <c r="AB92" s="4"/>
    </row>
    <row r="93">
      <c r="A93" s="44" t="s">
        <v>127</v>
      </c>
      <c r="C93" s="45"/>
      <c r="D93" s="5">
        <v>2.0</v>
      </c>
      <c r="E93" s="4"/>
      <c r="F93" s="7" t="s">
        <v>312</v>
      </c>
      <c r="I93" s="5">
        <v>6.0</v>
      </c>
      <c r="J93" s="4"/>
      <c r="K93" s="5" t="s">
        <v>129</v>
      </c>
      <c r="L93" s="7" t="s">
        <v>92</v>
      </c>
      <c r="N93" s="5">
        <v>1.0</v>
      </c>
      <c r="O93" s="4"/>
      <c r="P93" s="46"/>
      <c r="Q93" s="7"/>
      <c r="R93" s="7"/>
      <c r="S93" s="7"/>
      <c r="T93" s="21" t="s">
        <v>313</v>
      </c>
      <c r="U93" s="9"/>
      <c r="V93" s="10"/>
      <c r="W93" s="4"/>
      <c r="X93" s="7" t="s">
        <v>314</v>
      </c>
      <c r="AA93" s="5">
        <v>4.0</v>
      </c>
      <c r="AB93" s="4"/>
    </row>
    <row r="94">
      <c r="A94" s="44" t="s">
        <v>132</v>
      </c>
      <c r="C94" s="45"/>
      <c r="D94" s="5">
        <v>2.0</v>
      </c>
      <c r="E94" s="4"/>
      <c r="F94" s="7" t="s">
        <v>316</v>
      </c>
      <c r="I94" s="5">
        <v>6.0</v>
      </c>
      <c r="J94" s="4"/>
      <c r="K94" s="5" t="s">
        <v>137</v>
      </c>
      <c r="L94" s="7" t="s">
        <v>317</v>
      </c>
      <c r="N94" s="5">
        <v>1.0</v>
      </c>
      <c r="O94" s="4"/>
      <c r="P94" s="46">
        <v>6.0</v>
      </c>
      <c r="Q94" s="7" t="s">
        <v>140</v>
      </c>
      <c r="T94" s="21" t="s">
        <v>318</v>
      </c>
      <c r="U94" s="9"/>
      <c r="V94" s="10"/>
      <c r="W94" s="4"/>
      <c r="X94" s="18" t="s">
        <v>319</v>
      </c>
      <c r="AA94" s="5">
        <v>11.0</v>
      </c>
      <c r="AB94" s="4"/>
    </row>
    <row r="95">
      <c r="A95" s="7" t="s">
        <v>320</v>
      </c>
      <c r="D95" s="5">
        <v>3.0</v>
      </c>
      <c r="E95" s="4"/>
      <c r="F95" s="47"/>
      <c r="G95" s="47"/>
      <c r="H95" s="47"/>
      <c r="I95" s="19"/>
      <c r="J95" s="4"/>
      <c r="K95" s="5" t="s">
        <v>137</v>
      </c>
      <c r="L95" s="7" t="s">
        <v>322</v>
      </c>
      <c r="N95" s="5">
        <v>1.0</v>
      </c>
      <c r="O95" s="4"/>
      <c r="P95" s="46">
        <v>8.0</v>
      </c>
      <c r="Q95" s="7"/>
      <c r="T95" s="21" t="s">
        <v>323</v>
      </c>
      <c r="U95" s="9"/>
      <c r="V95" s="10"/>
      <c r="W95" s="4"/>
      <c r="X95" s="18" t="s">
        <v>325</v>
      </c>
      <c r="AA95" s="5">
        <v>15.0</v>
      </c>
      <c r="AB95" s="4"/>
    </row>
    <row r="96">
      <c r="A96" s="7" t="s">
        <v>326</v>
      </c>
      <c r="D96" s="5">
        <v>3.0</v>
      </c>
      <c r="E96" s="4"/>
      <c r="F96" s="1" t="s">
        <v>44</v>
      </c>
      <c r="I96" s="43"/>
      <c r="J96" s="4"/>
      <c r="K96" s="19"/>
      <c r="L96" s="4"/>
      <c r="M96" s="4"/>
      <c r="N96" s="19"/>
      <c r="O96" s="4"/>
      <c r="P96" s="46">
        <v>1.0</v>
      </c>
      <c r="Q96" s="7" t="s">
        <v>144</v>
      </c>
      <c r="T96" s="21" t="s">
        <v>328</v>
      </c>
      <c r="U96" s="9"/>
      <c r="V96" s="10"/>
      <c r="W96" s="4"/>
      <c r="X96" s="18" t="s">
        <v>329</v>
      </c>
      <c r="AA96" s="5">
        <v>19.0</v>
      </c>
      <c r="AB96" s="4"/>
    </row>
    <row r="97">
      <c r="A97" s="7" t="s">
        <v>330</v>
      </c>
      <c r="D97" s="5">
        <v>3.0</v>
      </c>
      <c r="E97" s="4"/>
      <c r="F97" s="1" t="s">
        <v>111</v>
      </c>
      <c r="I97" s="2" t="s">
        <v>112</v>
      </c>
      <c r="J97" s="4"/>
      <c r="K97" s="19"/>
      <c r="L97" s="4"/>
      <c r="M97" s="4"/>
      <c r="N97" s="19"/>
      <c r="O97" s="4"/>
      <c r="P97" s="46">
        <v>1.0</v>
      </c>
      <c r="Q97" s="7"/>
      <c r="R97" s="7"/>
      <c r="S97" s="7"/>
      <c r="T97" s="21" t="s">
        <v>332</v>
      </c>
      <c r="U97" s="9"/>
      <c r="V97" s="10"/>
      <c r="W97" s="4"/>
      <c r="X97" s="42"/>
      <c r="Y97" s="42"/>
      <c r="Z97" s="42"/>
      <c r="AA97" s="42"/>
      <c r="AB97" s="4"/>
    </row>
    <row r="98">
      <c r="A98" s="7" t="s">
        <v>334</v>
      </c>
      <c r="D98" s="5">
        <v>3.0</v>
      </c>
      <c r="E98" s="4"/>
      <c r="F98" s="7" t="s">
        <v>335</v>
      </c>
      <c r="I98" s="5">
        <v>8.0</v>
      </c>
      <c r="J98" s="4"/>
      <c r="K98" s="47"/>
      <c r="L98" s="47"/>
      <c r="M98" s="47"/>
      <c r="N98" s="19"/>
      <c r="O98" s="4"/>
      <c r="P98" s="46">
        <v>3.0</v>
      </c>
      <c r="Q98" s="7"/>
      <c r="R98" s="7"/>
      <c r="S98" s="7"/>
      <c r="T98" s="21" t="s">
        <v>336</v>
      </c>
      <c r="U98" s="9"/>
      <c r="V98" s="10"/>
      <c r="W98" s="4"/>
      <c r="X98" s="42"/>
      <c r="Y98" s="42"/>
      <c r="Z98" s="42"/>
      <c r="AA98" s="42"/>
      <c r="AB98" s="4"/>
    </row>
    <row r="99">
      <c r="A99" s="7" t="s">
        <v>338</v>
      </c>
      <c r="D99" s="5">
        <v>4.0</v>
      </c>
      <c r="E99" s="4"/>
      <c r="F99" s="18" t="s">
        <v>339</v>
      </c>
      <c r="I99" s="5">
        <v>8.0</v>
      </c>
      <c r="J99" s="4"/>
      <c r="K99" s="47"/>
      <c r="L99" s="47"/>
      <c r="M99" s="47"/>
      <c r="N99" s="19"/>
      <c r="O99" s="4"/>
      <c r="P99" s="46">
        <v>1.0</v>
      </c>
      <c r="Q99" s="7" t="s">
        <v>151</v>
      </c>
      <c r="T99" s="21" t="s">
        <v>341</v>
      </c>
      <c r="U99" s="9"/>
      <c r="V99" s="10"/>
      <c r="W99" s="4"/>
      <c r="X99" s="42"/>
      <c r="Y99" s="42"/>
      <c r="Z99" s="42"/>
      <c r="AA99" s="42"/>
      <c r="AB99" s="4"/>
    </row>
    <row r="100">
      <c r="A100" s="7" t="s">
        <v>342</v>
      </c>
      <c r="D100" s="5">
        <v>5.0</v>
      </c>
      <c r="E100" s="4"/>
      <c r="F100" s="7" t="s">
        <v>343</v>
      </c>
      <c r="I100" s="5">
        <v>9.0</v>
      </c>
      <c r="J100" s="4"/>
      <c r="K100" s="47"/>
      <c r="L100" s="47"/>
      <c r="M100" s="47"/>
      <c r="N100" s="19"/>
      <c r="O100" s="4"/>
      <c r="P100" s="46">
        <v>8.0</v>
      </c>
      <c r="Q100" s="7"/>
      <c r="T100" s="21" t="s">
        <v>349</v>
      </c>
      <c r="U100" s="9"/>
      <c r="V100" s="10"/>
      <c r="W100" s="4"/>
      <c r="X100" s="42"/>
      <c r="Y100" s="42"/>
      <c r="Z100" s="42"/>
      <c r="AA100" s="42"/>
      <c r="AB100" s="4"/>
    </row>
    <row r="101">
      <c r="A101" s="7" t="s">
        <v>353</v>
      </c>
      <c r="D101" s="5">
        <v>5.0</v>
      </c>
      <c r="E101" s="4"/>
      <c r="F101" s="47"/>
      <c r="G101" s="47"/>
      <c r="H101" s="47"/>
      <c r="I101" s="19"/>
      <c r="J101" s="4"/>
      <c r="K101" s="47"/>
      <c r="L101" s="47"/>
      <c r="M101" s="47"/>
      <c r="N101" s="19"/>
      <c r="O101" s="4"/>
      <c r="P101" s="7"/>
      <c r="Q101" s="7"/>
      <c r="R101" s="7"/>
      <c r="S101" s="7"/>
      <c r="T101" s="7"/>
      <c r="U101" s="7"/>
      <c r="V101" s="7"/>
      <c r="W101" s="4"/>
      <c r="X101" s="42"/>
      <c r="Y101" s="42"/>
      <c r="Z101" s="42"/>
      <c r="AA101" s="42"/>
      <c r="AB101" s="4"/>
    </row>
    <row r="102">
      <c r="A102" s="18" t="s">
        <v>356</v>
      </c>
      <c r="D102" s="5">
        <v>7.0</v>
      </c>
      <c r="E102" s="4"/>
      <c r="F102" s="47"/>
      <c r="G102" s="47"/>
      <c r="H102" s="47"/>
      <c r="I102" s="19"/>
      <c r="J102" s="4"/>
      <c r="K102" s="47"/>
      <c r="L102" s="47"/>
      <c r="M102" s="47"/>
      <c r="N102" s="19"/>
      <c r="O102" s="4"/>
      <c r="P102" s="7"/>
      <c r="Q102" s="7"/>
      <c r="R102" s="7"/>
      <c r="S102" s="7"/>
      <c r="T102" s="7"/>
      <c r="U102" s="7"/>
      <c r="V102" s="7"/>
      <c r="W102" s="4"/>
      <c r="X102" s="42"/>
      <c r="Y102" s="42"/>
      <c r="Z102" s="42"/>
      <c r="AA102" s="42"/>
      <c r="AB102" s="4"/>
    </row>
    <row r="103">
      <c r="A103" s="18" t="s">
        <v>360</v>
      </c>
      <c r="D103" s="5">
        <v>7.0</v>
      </c>
      <c r="E103" s="4"/>
      <c r="F103" s="47"/>
      <c r="G103" s="47"/>
      <c r="H103" s="47"/>
      <c r="I103" s="19"/>
      <c r="J103" s="4"/>
      <c r="K103" s="47"/>
      <c r="L103" s="47"/>
      <c r="M103" s="47"/>
      <c r="N103" s="19"/>
      <c r="O103" s="4"/>
      <c r="P103" s="7"/>
      <c r="Q103" s="7"/>
      <c r="R103" s="7"/>
      <c r="S103" s="7"/>
      <c r="T103" s="7"/>
      <c r="U103" s="7"/>
      <c r="V103" s="7"/>
      <c r="W103" s="4"/>
      <c r="X103" s="42"/>
      <c r="Y103" s="42"/>
      <c r="Z103" s="42"/>
      <c r="AA103" s="42"/>
      <c r="AB103" s="4"/>
    </row>
    <row r="104">
      <c r="A104" s="18" t="s">
        <v>362</v>
      </c>
      <c r="D104" s="5">
        <v>7.0</v>
      </c>
      <c r="E104" s="4"/>
      <c r="F104" s="47"/>
      <c r="G104" s="47"/>
      <c r="H104" s="47"/>
      <c r="I104" s="19"/>
      <c r="J104" s="4"/>
      <c r="K104" s="47"/>
      <c r="L104" s="47"/>
      <c r="M104" s="47"/>
      <c r="N104" s="19"/>
      <c r="O104" s="4"/>
      <c r="P104" s="7"/>
      <c r="Q104" s="7"/>
      <c r="R104" s="7"/>
      <c r="S104" s="7"/>
      <c r="T104" s="7"/>
      <c r="U104" s="7"/>
      <c r="V104" s="7"/>
      <c r="W104" s="4"/>
      <c r="X104" s="42"/>
      <c r="Y104" s="42"/>
      <c r="Z104" s="42"/>
      <c r="AA104" s="42"/>
      <c r="AB104" s="4"/>
    </row>
    <row r="105">
      <c r="A105" s="7" t="s">
        <v>364</v>
      </c>
      <c r="D105" s="5">
        <v>10.0</v>
      </c>
      <c r="E105" s="4"/>
      <c r="F105" s="47"/>
      <c r="G105" s="47"/>
      <c r="H105" s="47"/>
      <c r="I105" s="19"/>
      <c r="J105" s="4"/>
      <c r="K105" s="47"/>
      <c r="L105" s="47"/>
      <c r="M105" s="47"/>
      <c r="N105" s="19"/>
      <c r="O105" s="4"/>
      <c r="P105" s="7"/>
      <c r="Q105" s="7"/>
      <c r="R105" s="7"/>
      <c r="S105" s="7"/>
      <c r="T105" s="7"/>
      <c r="U105" s="7"/>
      <c r="V105" s="7"/>
      <c r="W105" s="4"/>
      <c r="X105" s="42"/>
      <c r="Y105" s="42"/>
      <c r="Z105" s="42"/>
      <c r="AA105" s="42"/>
      <c r="AB105" s="4"/>
    </row>
    <row r="106">
      <c r="A106" s="7" t="s">
        <v>365</v>
      </c>
      <c r="D106" s="5">
        <v>10.0</v>
      </c>
      <c r="E106" s="4"/>
      <c r="F106" s="47"/>
      <c r="G106" s="47"/>
      <c r="H106" s="47"/>
      <c r="I106" s="19"/>
      <c r="J106" s="4"/>
      <c r="K106" s="47"/>
      <c r="L106" s="47"/>
      <c r="M106" s="47"/>
      <c r="N106" s="19"/>
      <c r="O106" s="4"/>
      <c r="P106" s="7"/>
      <c r="Q106" s="7"/>
      <c r="R106" s="7"/>
      <c r="S106" s="7"/>
      <c r="T106" s="7"/>
      <c r="U106" s="7"/>
      <c r="V106" s="7"/>
      <c r="W106" s="4"/>
      <c r="X106" s="42"/>
      <c r="Y106" s="42"/>
      <c r="Z106" s="42"/>
      <c r="AA106" s="42"/>
      <c r="AB106" s="4"/>
    </row>
    <row r="107">
      <c r="A107" s="18" t="s">
        <v>366</v>
      </c>
      <c r="D107" s="5">
        <v>11.0</v>
      </c>
      <c r="E107" s="4"/>
      <c r="F107" s="47"/>
      <c r="G107" s="47"/>
      <c r="H107" s="47"/>
      <c r="I107" s="19"/>
      <c r="J107" s="4"/>
      <c r="K107" s="47"/>
      <c r="L107" s="47"/>
      <c r="M107" s="47"/>
      <c r="N107" s="19"/>
      <c r="O107" s="4"/>
      <c r="P107" s="7"/>
      <c r="Q107" s="7"/>
      <c r="R107" s="7"/>
      <c r="S107" s="7"/>
      <c r="T107" s="7"/>
      <c r="U107" s="7"/>
      <c r="V107" s="7"/>
      <c r="W107" s="4"/>
      <c r="X107" s="42"/>
      <c r="Y107" s="42"/>
      <c r="Z107" s="42"/>
      <c r="AA107" s="42"/>
      <c r="AB107" s="4"/>
    </row>
    <row r="108">
      <c r="A108" s="18" t="s">
        <v>367</v>
      </c>
      <c r="D108" s="5">
        <v>12.0</v>
      </c>
      <c r="E108" s="4"/>
      <c r="F108" s="47"/>
      <c r="G108" s="47"/>
      <c r="H108" s="47"/>
      <c r="I108" s="19"/>
      <c r="J108" s="4"/>
      <c r="K108" s="47"/>
      <c r="L108" s="47"/>
      <c r="M108" s="47"/>
      <c r="N108" s="19"/>
      <c r="O108" s="4"/>
      <c r="P108" s="7"/>
      <c r="Q108" s="7"/>
      <c r="R108" s="7"/>
      <c r="S108" s="7"/>
      <c r="T108" s="7"/>
      <c r="U108" s="7"/>
      <c r="V108" s="7"/>
      <c r="W108" s="4"/>
      <c r="X108" s="42"/>
      <c r="Y108" s="42"/>
      <c r="Z108" s="42"/>
      <c r="AA108" s="42"/>
      <c r="AB108" s="4"/>
    </row>
    <row r="109">
      <c r="A109" s="18" t="s">
        <v>368</v>
      </c>
      <c r="D109" s="5">
        <v>13.0</v>
      </c>
      <c r="E109" s="4"/>
      <c r="F109" s="47"/>
      <c r="G109" s="47"/>
      <c r="H109" s="47"/>
      <c r="I109" s="19"/>
      <c r="J109" s="4"/>
      <c r="K109" s="47"/>
      <c r="L109" s="47"/>
      <c r="M109" s="47"/>
      <c r="N109" s="19"/>
      <c r="O109" s="4"/>
      <c r="P109" s="7"/>
      <c r="Q109" s="7"/>
      <c r="R109" s="7"/>
      <c r="S109" s="7"/>
      <c r="T109" s="7"/>
      <c r="U109" s="7"/>
      <c r="V109" s="7"/>
      <c r="W109" s="4"/>
      <c r="X109" s="42"/>
      <c r="Y109" s="42"/>
      <c r="Z109" s="42"/>
      <c r="AA109" s="42"/>
      <c r="AB109" s="4"/>
    </row>
    <row r="110">
      <c r="A110" s="18" t="s">
        <v>369</v>
      </c>
      <c r="D110" s="5">
        <v>16.0</v>
      </c>
      <c r="E110" s="4"/>
      <c r="F110" s="47"/>
      <c r="G110" s="47"/>
      <c r="H110" s="47"/>
      <c r="I110" s="19"/>
      <c r="J110" s="4"/>
      <c r="K110" s="47"/>
      <c r="L110" s="47"/>
      <c r="M110" s="47"/>
      <c r="N110" s="19"/>
      <c r="O110" s="4"/>
      <c r="P110" s="7"/>
      <c r="Q110" s="7"/>
      <c r="R110" s="7"/>
      <c r="S110" s="7"/>
      <c r="T110" s="7"/>
      <c r="U110" s="7"/>
      <c r="V110" s="7"/>
      <c r="W110" s="4"/>
      <c r="X110" s="42"/>
      <c r="Y110" s="42"/>
      <c r="Z110" s="42"/>
      <c r="AA110" s="42"/>
      <c r="AB110" s="4"/>
    </row>
    <row r="111">
      <c r="A111" s="18" t="s">
        <v>370</v>
      </c>
      <c r="D111" s="5">
        <v>17.0</v>
      </c>
      <c r="E111" s="4"/>
      <c r="F111" s="47"/>
      <c r="G111" s="47"/>
      <c r="H111" s="47"/>
      <c r="I111" s="19"/>
      <c r="J111" s="4"/>
      <c r="K111" s="47"/>
      <c r="L111" s="47"/>
      <c r="M111" s="47"/>
      <c r="N111" s="19"/>
      <c r="O111" s="4"/>
      <c r="P111" s="7"/>
      <c r="Q111" s="7"/>
      <c r="R111" s="7"/>
      <c r="S111" s="7"/>
      <c r="T111" s="7"/>
      <c r="U111" s="7"/>
      <c r="V111" s="7"/>
      <c r="W111" s="4"/>
      <c r="X111" s="42"/>
      <c r="Y111" s="42"/>
      <c r="Z111" s="42"/>
      <c r="AA111" s="42"/>
      <c r="AB111" s="4"/>
    </row>
    <row r="112">
      <c r="A112" s="18" t="s">
        <v>371</v>
      </c>
      <c r="D112" s="5">
        <v>19.0</v>
      </c>
      <c r="E112" s="4"/>
      <c r="F112" s="47"/>
      <c r="G112" s="47"/>
      <c r="H112" s="47"/>
      <c r="I112" s="19"/>
      <c r="J112" s="4"/>
      <c r="K112" s="47"/>
      <c r="L112" s="47"/>
      <c r="M112" s="47"/>
      <c r="N112" s="19"/>
      <c r="O112" s="4"/>
      <c r="P112" s="7"/>
      <c r="Q112" s="7"/>
      <c r="R112" s="7"/>
      <c r="S112" s="7"/>
      <c r="T112" s="7"/>
      <c r="U112" s="7"/>
      <c r="V112" s="7"/>
      <c r="W112" s="4"/>
      <c r="X112" s="42"/>
      <c r="Y112" s="42"/>
      <c r="Z112" s="42"/>
      <c r="AA112" s="42"/>
      <c r="AB112" s="4"/>
    </row>
    <row r="113">
      <c r="A113" s="18" t="s">
        <v>373</v>
      </c>
      <c r="D113" s="5">
        <v>20.0</v>
      </c>
      <c r="E113" s="4"/>
      <c r="F113" s="47"/>
      <c r="G113" s="47"/>
      <c r="H113" s="47"/>
      <c r="I113" s="19"/>
      <c r="J113" s="4"/>
      <c r="K113" s="47"/>
      <c r="L113" s="47"/>
      <c r="M113" s="47"/>
      <c r="N113" s="19"/>
      <c r="O113" s="4"/>
      <c r="P113" s="7"/>
      <c r="Q113" s="7"/>
      <c r="R113" s="7"/>
      <c r="S113" s="7"/>
      <c r="T113" s="7"/>
      <c r="U113" s="7"/>
      <c r="V113" s="7"/>
      <c r="W113" s="4"/>
      <c r="X113" s="42"/>
      <c r="Y113" s="42"/>
      <c r="Z113" s="42"/>
      <c r="AA113" s="42"/>
      <c r="AB113" s="4"/>
    </row>
    <row r="114">
      <c r="E114" s="4"/>
      <c r="F114" s="47"/>
      <c r="G114" s="47"/>
      <c r="H114" s="47"/>
      <c r="I114" s="19"/>
      <c r="J114" s="4"/>
      <c r="K114" s="47"/>
      <c r="L114" s="47"/>
      <c r="M114" s="47"/>
      <c r="N114" s="19"/>
      <c r="O114" s="4"/>
      <c r="P114" s="7"/>
      <c r="Q114" s="7"/>
      <c r="R114" s="7"/>
      <c r="S114" s="7"/>
      <c r="T114" s="7"/>
      <c r="U114" s="7"/>
      <c r="V114" s="7"/>
      <c r="W114" s="4"/>
      <c r="X114" s="42"/>
      <c r="Y114" s="42"/>
      <c r="Z114" s="42"/>
      <c r="AA114" s="42"/>
      <c r="AB114" s="4"/>
    </row>
    <row r="115">
      <c r="A115" s="4"/>
      <c r="B115" s="4"/>
      <c r="C115" s="4"/>
      <c r="D115" s="4"/>
      <c r="E115" s="4"/>
      <c r="H115" s="41"/>
      <c r="I115" s="4"/>
      <c r="J115" s="1" t="s">
        <v>298</v>
      </c>
      <c r="L115" s="4"/>
      <c r="M115" s="47"/>
      <c r="N115" s="19"/>
      <c r="O115" s="4"/>
      <c r="P115" s="7"/>
      <c r="Q115" s="7"/>
      <c r="R115" s="7"/>
      <c r="S115" s="7"/>
      <c r="T115" s="7"/>
      <c r="U115" s="7"/>
      <c r="V115" s="7"/>
      <c r="W115" s="4"/>
      <c r="X115" s="42"/>
      <c r="Y115" s="42"/>
      <c r="Z115" s="42"/>
      <c r="AA115" s="42"/>
      <c r="AB115" s="4"/>
    </row>
    <row r="116">
      <c r="A116" s="1" t="s">
        <v>173</v>
      </c>
      <c r="D116" s="2" t="s">
        <v>114</v>
      </c>
      <c r="E116" s="4"/>
      <c r="F116" s="1" t="s">
        <v>165</v>
      </c>
      <c r="H116" s="2" t="s">
        <v>112</v>
      </c>
      <c r="I116" s="4"/>
      <c r="J116" s="1" t="s">
        <v>168</v>
      </c>
      <c r="L116" s="2" t="s">
        <v>114</v>
      </c>
      <c r="M116" s="4"/>
      <c r="N116" s="4"/>
      <c r="O116" s="4"/>
      <c r="P116" s="4"/>
      <c r="Q116" s="4"/>
      <c r="R116" s="4"/>
      <c r="S116" s="4"/>
      <c r="T116" s="4"/>
      <c r="U116" s="4"/>
      <c r="V116" s="4"/>
      <c r="W116" s="4"/>
      <c r="X116" s="42"/>
      <c r="Y116" s="42"/>
      <c r="Z116" s="42"/>
      <c r="AA116" s="42"/>
      <c r="AB116" s="4"/>
    </row>
    <row r="117">
      <c r="A117" s="7" t="s">
        <v>374</v>
      </c>
      <c r="D117" s="5">
        <v>4.0</v>
      </c>
      <c r="E117" s="4"/>
      <c r="F117" s="19" t="s">
        <v>375</v>
      </c>
      <c r="H117" s="5">
        <v>4.0</v>
      </c>
      <c r="I117" s="4"/>
      <c r="J117" s="19">
        <v>2.0</v>
      </c>
      <c r="L117" s="5">
        <v>6.0</v>
      </c>
      <c r="M117" s="41"/>
      <c r="N117" s="41"/>
      <c r="O117" s="41"/>
      <c r="P117" s="41"/>
      <c r="Q117" s="4"/>
      <c r="R117" s="4"/>
      <c r="S117" s="4"/>
      <c r="T117" s="4"/>
      <c r="U117" s="4"/>
      <c r="V117" s="4"/>
      <c r="W117" s="4"/>
      <c r="X117" s="42"/>
      <c r="Y117" s="42"/>
      <c r="Z117" s="42"/>
      <c r="AA117" s="42"/>
      <c r="AB117" s="4"/>
    </row>
    <row r="118">
      <c r="A118" s="7" t="s">
        <v>376</v>
      </c>
      <c r="D118" s="5">
        <v>4.0</v>
      </c>
      <c r="E118" s="4"/>
      <c r="F118" s="7" t="s">
        <v>377</v>
      </c>
      <c r="H118" s="5">
        <v>6.0</v>
      </c>
      <c r="I118" s="4"/>
      <c r="J118" s="4"/>
      <c r="K118" s="48"/>
      <c r="L118" s="48"/>
      <c r="M118" s="41"/>
      <c r="N118" s="41"/>
      <c r="O118" s="41"/>
      <c r="P118" s="41"/>
      <c r="Q118" s="4"/>
      <c r="R118" s="4"/>
      <c r="S118" s="4"/>
      <c r="T118" s="4"/>
      <c r="U118" s="4"/>
      <c r="V118" s="4"/>
      <c r="W118" s="4"/>
      <c r="X118" s="42"/>
      <c r="Y118" s="42"/>
      <c r="Z118" s="42"/>
      <c r="AA118" s="42"/>
      <c r="AB118" s="4"/>
    </row>
    <row r="119">
      <c r="A119" s="7" t="s">
        <v>378</v>
      </c>
      <c r="D119" s="5">
        <v>6.0</v>
      </c>
      <c r="E119" s="4"/>
      <c r="F119" s="7" t="s">
        <v>379</v>
      </c>
      <c r="H119" s="5">
        <v>6.0</v>
      </c>
      <c r="I119" s="4"/>
      <c r="J119" s="4"/>
      <c r="K119" s="48"/>
      <c r="L119" s="48"/>
      <c r="M119" s="48"/>
      <c r="N119" s="7"/>
      <c r="O119" s="7"/>
      <c r="P119" s="7"/>
      <c r="Q119" s="4"/>
      <c r="R119" s="19"/>
      <c r="S119" s="19"/>
      <c r="T119" s="19"/>
      <c r="U119" s="4"/>
      <c r="V119" s="4"/>
      <c r="W119" s="4"/>
      <c r="X119" s="7"/>
      <c r="Y119" s="7"/>
      <c r="Z119" s="7"/>
      <c r="AA119" s="19"/>
      <c r="AB119" s="4"/>
    </row>
    <row r="120">
      <c r="A120" s="7" t="s">
        <v>182</v>
      </c>
      <c r="D120" s="5">
        <v>6.0</v>
      </c>
      <c r="E120" s="4"/>
      <c r="F120" s="7" t="s">
        <v>380</v>
      </c>
      <c r="H120" s="5">
        <v>7.0</v>
      </c>
      <c r="I120" s="4"/>
      <c r="J120" s="4"/>
      <c r="K120" s="48"/>
      <c r="L120" s="48"/>
      <c r="M120" s="48"/>
      <c r="N120" s="7"/>
      <c r="O120" s="7"/>
      <c r="P120" s="7"/>
      <c r="Q120" s="4"/>
      <c r="R120" s="19"/>
      <c r="S120" s="19"/>
      <c r="T120" s="19"/>
      <c r="U120" s="4"/>
      <c r="V120" s="4"/>
      <c r="W120" s="4"/>
      <c r="X120" s="7"/>
      <c r="Y120" s="7"/>
      <c r="Z120" s="7"/>
      <c r="AA120" s="19"/>
      <c r="AB120" s="4"/>
    </row>
    <row r="121">
      <c r="A121" s="7" t="s">
        <v>381</v>
      </c>
      <c r="D121" s="5">
        <v>6.0</v>
      </c>
      <c r="E121" s="4"/>
      <c r="F121" s="7" t="s">
        <v>382</v>
      </c>
      <c r="H121" s="5">
        <v>7.0</v>
      </c>
      <c r="I121" s="4"/>
      <c r="J121" s="4"/>
      <c r="K121" s="48"/>
      <c r="L121" s="48"/>
      <c r="M121" s="48"/>
      <c r="N121" s="7"/>
      <c r="O121" s="7"/>
      <c r="P121" s="7"/>
      <c r="Q121" s="4"/>
      <c r="R121" s="19"/>
      <c r="S121" s="19"/>
      <c r="T121" s="19"/>
      <c r="U121" s="4"/>
      <c r="V121" s="4"/>
      <c r="W121" s="4"/>
      <c r="X121" s="7"/>
      <c r="Y121" s="7"/>
      <c r="Z121" s="7"/>
      <c r="AA121" s="19"/>
      <c r="AB121" s="4"/>
    </row>
    <row r="122">
      <c r="A122" s="7" t="s">
        <v>383</v>
      </c>
      <c r="D122" s="5">
        <v>7.0</v>
      </c>
      <c r="E122" s="4"/>
      <c r="F122" s="68" t="s">
        <v>384</v>
      </c>
      <c r="I122" s="4"/>
      <c r="J122" s="4"/>
      <c r="K122" s="48"/>
      <c r="L122" s="48"/>
      <c r="M122" s="48"/>
      <c r="N122" s="7"/>
      <c r="O122" s="7"/>
      <c r="P122" s="7"/>
      <c r="Q122" s="4"/>
      <c r="R122" s="19"/>
      <c r="S122" s="19"/>
      <c r="T122" s="19"/>
      <c r="U122" s="4"/>
      <c r="V122" s="4"/>
      <c r="W122" s="4"/>
      <c r="X122" s="7"/>
      <c r="Y122" s="7"/>
      <c r="Z122" s="7"/>
      <c r="AA122" s="19"/>
      <c r="AB122" s="4"/>
    </row>
    <row r="123">
      <c r="A123" s="4"/>
      <c r="B123" s="4"/>
      <c r="C123" s="4"/>
      <c r="D123" s="4"/>
      <c r="E123" s="4"/>
      <c r="I123" s="4"/>
      <c r="J123" s="4"/>
      <c r="K123" s="4"/>
      <c r="L123" s="4"/>
      <c r="M123" s="48"/>
      <c r="N123" s="7"/>
      <c r="O123" s="7"/>
      <c r="P123" s="7"/>
      <c r="Q123" s="4"/>
      <c r="R123" s="19"/>
      <c r="S123" s="19"/>
      <c r="T123" s="19"/>
      <c r="U123" s="4"/>
      <c r="V123" s="4"/>
      <c r="W123" s="4"/>
      <c r="X123" s="7"/>
      <c r="Y123" s="7"/>
      <c r="Z123" s="7"/>
      <c r="AA123" s="19"/>
      <c r="AB123" s="4"/>
    </row>
    <row r="124">
      <c r="A124" s="4"/>
      <c r="B124" s="4"/>
      <c r="C124" s="4"/>
      <c r="D124" s="4"/>
      <c r="E124" s="4"/>
      <c r="I124" s="4"/>
      <c r="J124" s="4"/>
      <c r="K124" s="4"/>
      <c r="L124" s="4"/>
      <c r="M124" s="4"/>
      <c r="N124" s="4"/>
      <c r="O124" s="4"/>
      <c r="P124" s="4"/>
      <c r="Q124" s="4"/>
      <c r="R124" s="4"/>
      <c r="S124" s="4"/>
      <c r="T124" s="4"/>
      <c r="U124" s="4"/>
      <c r="V124" s="4"/>
      <c r="W124" s="4"/>
      <c r="X124" s="4"/>
      <c r="Y124" s="4"/>
      <c r="Z124" s="4"/>
      <c r="AA124" s="4"/>
      <c r="AB124" s="4"/>
    </row>
    <row r="125">
      <c r="M125" s="4"/>
      <c r="N125" s="4"/>
      <c r="O125" s="4"/>
      <c r="P125" s="4"/>
      <c r="Q125" s="4"/>
      <c r="R125" s="4"/>
      <c r="S125" s="4"/>
      <c r="T125" s="4"/>
      <c r="U125" s="4"/>
      <c r="V125" s="4"/>
      <c r="W125" s="4"/>
      <c r="X125" s="4"/>
      <c r="Y125" s="4"/>
      <c r="Z125" s="4"/>
      <c r="AA125" s="4"/>
      <c r="AB125" s="4"/>
    </row>
    <row r="126">
      <c r="A126" s="4"/>
      <c r="B126" s="4"/>
      <c r="C126" s="4"/>
      <c r="D126" s="4"/>
      <c r="E126" s="4"/>
      <c r="F126" s="11"/>
      <c r="G126" s="11"/>
      <c r="H126" s="11"/>
      <c r="I126" s="4"/>
      <c r="J126" s="4"/>
      <c r="K126" s="4"/>
      <c r="L126" s="4"/>
      <c r="M126" s="4"/>
      <c r="N126" s="4"/>
      <c r="O126" s="4"/>
      <c r="P126" s="4"/>
      <c r="Q126" s="4"/>
      <c r="R126" s="4"/>
      <c r="S126" s="4"/>
      <c r="T126" s="4"/>
      <c r="U126" s="4"/>
      <c r="V126" s="4"/>
      <c r="W126" s="4"/>
      <c r="X126" s="4"/>
      <c r="Y126" s="4"/>
      <c r="Z126" s="4"/>
      <c r="AA126" s="4"/>
      <c r="AB126" s="4"/>
    </row>
    <row r="127">
      <c r="A127" s="1" t="s">
        <v>198</v>
      </c>
      <c r="N127" s="4"/>
      <c r="O127" s="1" t="s">
        <v>391</v>
      </c>
      <c r="AB127" s="4"/>
    </row>
    <row r="128">
      <c r="A128" s="11" t="s">
        <v>392</v>
      </c>
      <c r="N128" s="4"/>
      <c r="O128" s="11" t="s">
        <v>393</v>
      </c>
      <c r="AB128" s="4"/>
    </row>
    <row r="129">
      <c r="A129" s="11" t="s">
        <v>394</v>
      </c>
      <c r="N129" s="4"/>
      <c r="O129" s="1" t="s">
        <v>395</v>
      </c>
      <c r="AB129" s="4"/>
    </row>
    <row r="130">
      <c r="A130" s="1" t="s">
        <v>200</v>
      </c>
      <c r="N130" s="4"/>
      <c r="O130" s="11" t="s">
        <v>396</v>
      </c>
      <c r="AB130" s="4"/>
    </row>
    <row r="131">
      <c r="A131" s="11" t="s">
        <v>397</v>
      </c>
      <c r="N131" s="4"/>
      <c r="O131" s="1" t="s">
        <v>398</v>
      </c>
      <c r="AB131" s="4"/>
    </row>
    <row r="132">
      <c r="A132" s="1" t="s">
        <v>201</v>
      </c>
      <c r="N132" s="4"/>
      <c r="O132" s="11" t="s">
        <v>399</v>
      </c>
      <c r="AB132" s="4"/>
    </row>
    <row r="133">
      <c r="A133" s="11" t="s">
        <v>400</v>
      </c>
      <c r="N133" s="4"/>
      <c r="O133" s="1" t="s">
        <v>401</v>
      </c>
      <c r="AB133" s="4"/>
    </row>
    <row r="134">
      <c r="A134" s="1" t="s">
        <v>202</v>
      </c>
      <c r="N134" s="4"/>
      <c r="O134" s="11" t="s">
        <v>402</v>
      </c>
      <c r="AB134" s="4"/>
    </row>
    <row r="135">
      <c r="A135" s="11" t="s">
        <v>403</v>
      </c>
      <c r="N135" s="4"/>
      <c r="O135" s="1" t="s">
        <v>404</v>
      </c>
      <c r="AB135" s="4"/>
    </row>
    <row r="136">
      <c r="A136" s="4"/>
      <c r="B136" s="4"/>
      <c r="C136" s="4"/>
      <c r="D136" s="4"/>
      <c r="E136" s="4"/>
      <c r="F136" s="4"/>
      <c r="G136" s="4"/>
      <c r="H136" s="4"/>
      <c r="I136" s="4"/>
      <c r="J136" s="4"/>
      <c r="K136" s="4"/>
      <c r="L136" s="4"/>
      <c r="M136" s="4"/>
      <c r="N136" s="4"/>
      <c r="O136" s="11" t="s">
        <v>405</v>
      </c>
      <c r="AB136" s="4"/>
    </row>
    <row r="137">
      <c r="A137" s="1" t="s">
        <v>205</v>
      </c>
      <c r="N137" s="4"/>
      <c r="O137" s="1" t="s">
        <v>406</v>
      </c>
      <c r="AB137" s="4"/>
    </row>
    <row r="138">
      <c r="A138" s="51" t="s">
        <v>408</v>
      </c>
      <c r="M138" s="45"/>
      <c r="N138" s="4"/>
      <c r="O138" s="11" t="s">
        <v>409</v>
      </c>
      <c r="AB138" s="4"/>
    </row>
    <row r="139">
      <c r="A139" s="1" t="s">
        <v>208</v>
      </c>
      <c r="N139" s="4"/>
      <c r="O139" s="1" t="s">
        <v>410</v>
      </c>
      <c r="AB139" s="4"/>
    </row>
    <row r="140">
      <c r="A140" s="51" t="s">
        <v>411</v>
      </c>
      <c r="M140" s="45"/>
      <c r="N140" s="4"/>
      <c r="O140" s="11" t="s">
        <v>412</v>
      </c>
      <c r="AB140" s="4"/>
    </row>
    <row r="141">
      <c r="A141" s="1" t="s">
        <v>212</v>
      </c>
      <c r="N141" s="4"/>
      <c r="O141" s="1" t="s">
        <v>413</v>
      </c>
      <c r="AB141" s="4"/>
    </row>
    <row r="142">
      <c r="A142" s="51" t="s">
        <v>414</v>
      </c>
      <c r="M142" s="45"/>
      <c r="N142" s="4"/>
      <c r="O142" s="11" t="s">
        <v>415</v>
      </c>
      <c r="AB142" s="4"/>
    </row>
    <row r="143">
      <c r="A143" s="47"/>
      <c r="B143" s="47"/>
      <c r="C143" s="4"/>
      <c r="D143" s="4"/>
      <c r="E143" s="4"/>
      <c r="F143" s="4"/>
      <c r="G143" s="4"/>
      <c r="H143" s="4"/>
      <c r="I143" s="4"/>
      <c r="J143" s="4"/>
      <c r="K143" s="4"/>
      <c r="L143" s="4"/>
      <c r="M143" s="4"/>
      <c r="N143" s="4"/>
      <c r="O143" s="1" t="s">
        <v>416</v>
      </c>
      <c r="AB143" s="4"/>
    </row>
    <row r="144">
      <c r="A144" s="1" t="s">
        <v>216</v>
      </c>
      <c r="G144" s="4"/>
      <c r="H144" s="1" t="s">
        <v>217</v>
      </c>
      <c r="N144" s="4"/>
      <c r="O144" s="11" t="s">
        <v>419</v>
      </c>
      <c r="AB144" s="4"/>
    </row>
    <row r="145">
      <c r="A145" s="54" t="s">
        <v>219</v>
      </c>
      <c r="F145" s="45"/>
      <c r="G145" s="55"/>
      <c r="H145" s="54" t="s">
        <v>226</v>
      </c>
      <c r="M145" s="45"/>
      <c r="N145" s="4"/>
      <c r="O145" s="1" t="s">
        <v>421</v>
      </c>
      <c r="AB145" s="4"/>
    </row>
    <row r="146">
      <c r="A146" s="56" t="s">
        <v>372</v>
      </c>
      <c r="F146" s="45"/>
      <c r="G146" s="57"/>
      <c r="H146" s="56" t="s">
        <v>422</v>
      </c>
      <c r="M146" s="45"/>
      <c r="N146" s="4"/>
      <c r="O146" s="11" t="s">
        <v>424</v>
      </c>
      <c r="AB146" s="4"/>
    </row>
    <row r="147">
      <c r="A147" s="47"/>
      <c r="B147" s="47"/>
      <c r="C147" s="4"/>
      <c r="D147" s="4"/>
      <c r="E147" s="4"/>
      <c r="F147" s="4"/>
      <c r="G147" s="4"/>
      <c r="H147" s="4"/>
      <c r="I147" s="4"/>
      <c r="J147" s="4"/>
      <c r="K147" s="4"/>
      <c r="L147" s="4"/>
      <c r="M147" s="4"/>
      <c r="N147" s="4"/>
      <c r="O147" s="1" t="s">
        <v>425</v>
      </c>
      <c r="AB147" s="4"/>
    </row>
    <row r="148">
      <c r="A148" s="1" t="s">
        <v>242</v>
      </c>
      <c r="G148" s="4"/>
      <c r="H148" s="1" t="s">
        <v>243</v>
      </c>
      <c r="N148" s="4"/>
      <c r="O148" s="7"/>
      <c r="AB148" s="4"/>
    </row>
    <row r="149">
      <c r="A149" s="54" t="s">
        <v>244</v>
      </c>
      <c r="F149" s="45"/>
      <c r="G149" s="55"/>
      <c r="H149" s="54" t="s">
        <v>245</v>
      </c>
      <c r="M149" s="45"/>
      <c r="N149" s="4"/>
      <c r="O149" s="4"/>
      <c r="P149" s="4"/>
      <c r="Q149" s="4"/>
      <c r="R149" s="4"/>
      <c r="S149" s="4"/>
      <c r="T149" s="4"/>
      <c r="U149" s="4"/>
      <c r="V149" s="4"/>
      <c r="W149" s="4"/>
      <c r="X149" s="4"/>
      <c r="Y149" s="4"/>
      <c r="Z149" s="4"/>
      <c r="AA149" s="4"/>
      <c r="AB149" s="4"/>
    </row>
    <row r="150">
      <c r="A150" s="56" t="s">
        <v>427</v>
      </c>
      <c r="F150" s="45"/>
      <c r="G150" s="57"/>
      <c r="H150" s="56" t="s">
        <v>250</v>
      </c>
      <c r="M150" s="45"/>
      <c r="N150" s="4"/>
      <c r="O150" s="4"/>
      <c r="P150" s="4"/>
      <c r="Q150" s="4"/>
      <c r="R150" s="4"/>
      <c r="S150" s="4"/>
      <c r="T150" s="4"/>
      <c r="U150" s="4"/>
      <c r="V150" s="4"/>
      <c r="W150" s="4"/>
      <c r="X150" s="4"/>
      <c r="Y150" s="4"/>
      <c r="Z150" s="4"/>
      <c r="AA150" s="4"/>
      <c r="AB150" s="4"/>
    </row>
    <row r="151">
      <c r="A151" s="47"/>
      <c r="B151" s="47"/>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1" t="s">
        <v>255</v>
      </c>
      <c r="G152" s="4"/>
      <c r="H152" s="1" t="s">
        <v>256</v>
      </c>
      <c r="N152" s="4"/>
      <c r="O152" s="4"/>
      <c r="P152" s="4"/>
      <c r="Q152" s="4"/>
      <c r="R152" s="4"/>
      <c r="S152" s="4"/>
      <c r="T152" s="4"/>
      <c r="U152" s="4"/>
      <c r="V152" s="4"/>
      <c r="W152" s="4"/>
      <c r="X152" s="4"/>
      <c r="Y152" s="4"/>
      <c r="Z152" s="4"/>
      <c r="AA152" s="4"/>
      <c r="AB152" s="4"/>
    </row>
    <row r="153">
      <c r="A153" s="54" t="s">
        <v>257</v>
      </c>
      <c r="F153" s="45"/>
      <c r="G153" s="55"/>
      <c r="H153" s="54" t="s">
        <v>259</v>
      </c>
      <c r="M153" s="45"/>
      <c r="N153" s="4"/>
      <c r="O153" s="4"/>
      <c r="P153" s="4"/>
      <c r="Q153" s="4"/>
      <c r="R153" s="4"/>
      <c r="S153" s="4"/>
      <c r="T153" s="4"/>
      <c r="U153" s="4"/>
      <c r="V153" s="4"/>
      <c r="W153" s="4"/>
      <c r="X153" s="4"/>
      <c r="Y153" s="4"/>
      <c r="Z153" s="4"/>
      <c r="AA153" s="4"/>
      <c r="AB153" s="4"/>
    </row>
    <row r="154">
      <c r="A154" s="56" t="s">
        <v>262</v>
      </c>
      <c r="F154" s="45"/>
      <c r="G154" s="57"/>
      <c r="H154" s="56" t="s">
        <v>263</v>
      </c>
      <c r="M154" s="45"/>
      <c r="N154" s="4"/>
      <c r="O154" s="4"/>
      <c r="P154" s="4"/>
      <c r="Q154" s="4"/>
      <c r="R154" s="4"/>
      <c r="S154" s="4"/>
      <c r="T154" s="4"/>
      <c r="U154" s="4"/>
      <c r="V154" s="4"/>
      <c r="W154" s="4"/>
      <c r="X154" s="4"/>
      <c r="Y154" s="4"/>
      <c r="Z154" s="4"/>
      <c r="AA154" s="4"/>
      <c r="AB154" s="4"/>
    </row>
    <row r="155">
      <c r="A155" s="47"/>
      <c r="B155" s="47"/>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1" t="s">
        <v>266</v>
      </c>
      <c r="G156" s="4"/>
      <c r="H156" s="4"/>
      <c r="I156" s="4"/>
      <c r="J156" s="4"/>
      <c r="K156" s="4"/>
      <c r="L156" s="4"/>
      <c r="M156" s="4"/>
      <c r="N156" s="4"/>
      <c r="O156" s="4"/>
      <c r="P156" s="4"/>
      <c r="Q156" s="4"/>
      <c r="R156" s="4"/>
      <c r="S156" s="4"/>
      <c r="T156" s="4"/>
      <c r="U156" s="4"/>
      <c r="V156" s="4"/>
      <c r="W156" s="4"/>
      <c r="X156" s="4"/>
      <c r="Y156" s="4"/>
      <c r="Z156" s="4"/>
      <c r="AA156" s="4"/>
      <c r="AB156" s="4"/>
    </row>
    <row r="157">
      <c r="A157" s="54" t="s">
        <v>267</v>
      </c>
      <c r="F157" s="45"/>
      <c r="G157" s="57"/>
      <c r="H157" s="57"/>
      <c r="I157" s="57"/>
      <c r="J157" s="4"/>
      <c r="K157" s="4"/>
      <c r="L157" s="4"/>
      <c r="M157" s="4"/>
      <c r="N157" s="4"/>
      <c r="O157" s="4"/>
      <c r="P157" s="4"/>
      <c r="Q157" s="4"/>
      <c r="R157" s="4"/>
      <c r="S157" s="4"/>
      <c r="T157" s="4"/>
      <c r="U157" s="4"/>
      <c r="V157" s="4"/>
      <c r="W157" s="4"/>
      <c r="X157" s="4"/>
      <c r="Y157" s="4"/>
      <c r="Z157" s="4"/>
      <c r="AA157" s="4"/>
      <c r="AB157" s="4"/>
    </row>
    <row r="158">
      <c r="A158" s="58" t="s">
        <v>269</v>
      </c>
      <c r="F158" s="45"/>
      <c r="G158" s="57"/>
      <c r="H158" s="57"/>
      <c r="I158" s="57"/>
      <c r="J158" s="4"/>
      <c r="K158" s="4"/>
      <c r="L158" s="4"/>
      <c r="M158" s="4"/>
      <c r="N158" s="4"/>
      <c r="O158" s="4"/>
      <c r="P158" s="4"/>
      <c r="Q158" s="4"/>
      <c r="R158" s="4"/>
      <c r="S158" s="4"/>
      <c r="T158" s="4"/>
      <c r="U158" s="4"/>
      <c r="V158" s="4"/>
      <c r="W158" s="4"/>
      <c r="X158" s="4"/>
      <c r="Y158" s="4"/>
      <c r="Z158" s="4"/>
      <c r="AA158" s="4"/>
      <c r="AB158" s="4"/>
    </row>
    <row r="159">
      <c r="A159" s="47"/>
      <c r="B159" s="47"/>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1" t="s">
        <v>271</v>
      </c>
      <c r="D160" s="4"/>
      <c r="E160" s="1" t="s">
        <v>272</v>
      </c>
      <c r="J160" s="4"/>
      <c r="K160" s="1" t="s">
        <v>273</v>
      </c>
      <c r="P160" s="4"/>
      <c r="Q160" s="4"/>
      <c r="R160" s="4"/>
      <c r="S160" s="4"/>
      <c r="T160" s="4"/>
      <c r="U160" s="4"/>
      <c r="V160" s="4"/>
      <c r="W160" s="4"/>
      <c r="X160" s="4"/>
      <c r="Y160" s="4"/>
      <c r="Z160" s="4"/>
      <c r="AA160" s="4"/>
      <c r="AB160" s="4"/>
    </row>
    <row r="161">
      <c r="A161" s="51" t="s">
        <v>274</v>
      </c>
      <c r="D161" s="4"/>
      <c r="E161" s="4"/>
      <c r="J161" s="4"/>
      <c r="K161" s="4"/>
      <c r="P161" s="4"/>
      <c r="Q161" s="4"/>
      <c r="R161" s="4"/>
      <c r="S161" s="4"/>
      <c r="T161" s="4"/>
      <c r="U161" s="4"/>
      <c r="V161" s="4"/>
      <c r="W161" s="4"/>
      <c r="X161" s="4"/>
      <c r="Y161" s="4"/>
      <c r="Z161" s="4"/>
      <c r="AA161" s="4"/>
      <c r="AB161" s="4"/>
    </row>
    <row r="162">
      <c r="A162" s="4"/>
      <c r="B162" s="47"/>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1" t="s">
        <v>275</v>
      </c>
      <c r="P163" s="4"/>
      <c r="Q163" s="4"/>
      <c r="R163" s="4"/>
      <c r="S163" s="4"/>
      <c r="T163" s="4"/>
      <c r="U163" s="4"/>
      <c r="V163" s="4"/>
      <c r="W163" s="4"/>
      <c r="X163" s="4"/>
      <c r="Y163" s="4"/>
      <c r="Z163" s="4"/>
      <c r="AA163" s="4"/>
      <c r="AB163" s="4"/>
    </row>
    <row r="164">
      <c r="A164" s="4"/>
      <c r="P164" s="4"/>
      <c r="Q164" s="4"/>
      <c r="R164" s="4"/>
      <c r="S164" s="4"/>
      <c r="T164" s="4"/>
      <c r="U164" s="4"/>
      <c r="V164" s="4"/>
      <c r="W164" s="4"/>
      <c r="X164" s="4"/>
      <c r="Y164" s="4"/>
      <c r="Z164" s="4"/>
      <c r="AA164" s="4"/>
      <c r="AB164" s="4"/>
    </row>
    <row r="165">
      <c r="A165" s="1" t="s">
        <v>277</v>
      </c>
      <c r="P165" s="4"/>
      <c r="Q165" s="4"/>
      <c r="R165" s="4"/>
      <c r="S165" s="4"/>
      <c r="T165" s="4"/>
      <c r="U165" s="4"/>
      <c r="V165" s="4"/>
      <c r="W165" s="4"/>
      <c r="X165" s="4"/>
      <c r="Y165" s="4"/>
      <c r="Z165" s="4"/>
      <c r="AA165" s="4"/>
      <c r="AB165" s="4"/>
    </row>
    <row r="166">
      <c r="A166" s="4"/>
      <c r="P166" s="4"/>
      <c r="Q166" s="4"/>
      <c r="R166" s="4"/>
      <c r="S166" s="4"/>
      <c r="T166" s="4"/>
      <c r="U166" s="4"/>
      <c r="V166" s="4"/>
      <c r="W166" s="4"/>
      <c r="X166" s="4"/>
      <c r="Y166" s="4"/>
      <c r="Z166" s="4"/>
      <c r="AA166" s="4"/>
      <c r="AB166" s="4"/>
    </row>
    <row r="167">
      <c r="A167" s="1" t="s">
        <v>281</v>
      </c>
      <c r="P167" s="4"/>
      <c r="Q167" s="4"/>
      <c r="R167" s="4"/>
      <c r="S167" s="4"/>
      <c r="T167" s="4"/>
      <c r="U167" s="4"/>
      <c r="V167" s="4"/>
      <c r="W167" s="4"/>
      <c r="X167" s="4"/>
      <c r="Y167" s="4"/>
      <c r="Z167" s="4"/>
      <c r="AA167" s="4"/>
      <c r="AB167" s="4"/>
    </row>
    <row r="168">
      <c r="A168" s="4"/>
      <c r="P168" s="4"/>
      <c r="Q168" s="4"/>
      <c r="R168" s="4"/>
      <c r="S168" s="4"/>
      <c r="T168" s="4"/>
      <c r="U168" s="4"/>
      <c r="V168" s="4"/>
      <c r="W168" s="4"/>
      <c r="X168" s="4"/>
      <c r="Y168" s="4"/>
      <c r="Z168" s="4"/>
      <c r="AA168" s="4"/>
      <c r="AB168" s="4"/>
    </row>
    <row r="169">
      <c r="A169" s="1" t="s">
        <v>282</v>
      </c>
      <c r="P169" s="4"/>
      <c r="Q169" s="4"/>
      <c r="R169" s="4"/>
      <c r="S169" s="4"/>
      <c r="T169" s="4"/>
      <c r="U169" s="4"/>
      <c r="V169" s="4"/>
      <c r="W169" s="4"/>
      <c r="X169" s="4"/>
      <c r="Y169" s="4"/>
      <c r="Z169" s="4"/>
      <c r="AA169" s="4"/>
      <c r="AB169" s="4"/>
    </row>
    <row r="170">
      <c r="A170" s="4"/>
      <c r="P170" s="4"/>
      <c r="Q170" s="4"/>
      <c r="R170" s="4"/>
      <c r="S170" s="4"/>
      <c r="T170" s="4"/>
      <c r="U170" s="4"/>
      <c r="V170" s="4"/>
      <c r="W170" s="4"/>
      <c r="X170" s="4"/>
      <c r="Y170" s="4"/>
      <c r="Z170" s="4"/>
      <c r="AA170" s="4"/>
      <c r="AB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sheetData>
  <mergeCells count="508">
    <mergeCell ref="M56:N56"/>
    <mergeCell ref="M54:O54"/>
    <mergeCell ref="V59:W59"/>
    <mergeCell ref="V58:W58"/>
    <mergeCell ref="P55:Q55"/>
    <mergeCell ref="P59:Q59"/>
    <mergeCell ref="P58:Q58"/>
    <mergeCell ref="M59:N59"/>
    <mergeCell ref="M60:N60"/>
    <mergeCell ref="V55:W55"/>
    <mergeCell ref="S54:U54"/>
    <mergeCell ref="S60:T60"/>
    <mergeCell ref="S59:T59"/>
    <mergeCell ref="M57:N57"/>
    <mergeCell ref="M58:N58"/>
    <mergeCell ref="M42:O42"/>
    <mergeCell ref="M43:N43"/>
    <mergeCell ref="S57:T57"/>
    <mergeCell ref="V57:W57"/>
    <mergeCell ref="V56:W56"/>
    <mergeCell ref="V60:W60"/>
    <mergeCell ref="S58:T58"/>
    <mergeCell ref="J80:K80"/>
    <mergeCell ref="G80:H80"/>
    <mergeCell ref="J82:K82"/>
    <mergeCell ref="J83:K83"/>
    <mergeCell ref="M84:N84"/>
    <mergeCell ref="M83:N83"/>
    <mergeCell ref="G81:H81"/>
    <mergeCell ref="G82:H82"/>
    <mergeCell ref="J79:K79"/>
    <mergeCell ref="K90:M90"/>
    <mergeCell ref="L93:M93"/>
    <mergeCell ref="G84:H84"/>
    <mergeCell ref="G83:H83"/>
    <mergeCell ref="L94:M94"/>
    <mergeCell ref="J84:K84"/>
    <mergeCell ref="G79:H79"/>
    <mergeCell ref="P82:Q82"/>
    <mergeCell ref="P83:Q83"/>
    <mergeCell ref="P81:Q81"/>
    <mergeCell ref="P72:Q72"/>
    <mergeCell ref="P71:Q71"/>
    <mergeCell ref="P80:Q80"/>
    <mergeCell ref="P79:Q79"/>
    <mergeCell ref="M80:N80"/>
    <mergeCell ref="M79:N79"/>
    <mergeCell ref="M78:O78"/>
    <mergeCell ref="S72:T72"/>
    <mergeCell ref="S70:T70"/>
    <mergeCell ref="M72:N72"/>
    <mergeCell ref="S71:T71"/>
    <mergeCell ref="P78:R78"/>
    <mergeCell ref="Y57:Z57"/>
    <mergeCell ref="Y58:Z58"/>
    <mergeCell ref="Y68:Z68"/>
    <mergeCell ref="Y70:Z70"/>
    <mergeCell ref="Y69:Z69"/>
    <mergeCell ref="P67:Q67"/>
    <mergeCell ref="S67:T67"/>
    <mergeCell ref="V70:W70"/>
    <mergeCell ref="V69:W69"/>
    <mergeCell ref="V68:W68"/>
    <mergeCell ref="Y67:Z67"/>
    <mergeCell ref="V67:W67"/>
    <mergeCell ref="V66:X66"/>
    <mergeCell ref="S66:U66"/>
    <mergeCell ref="P68:Q68"/>
    <mergeCell ref="S68:T68"/>
    <mergeCell ref="P70:Q70"/>
    <mergeCell ref="P69:Q69"/>
    <mergeCell ref="P57:Q57"/>
    <mergeCell ref="P60:Q60"/>
    <mergeCell ref="Y59:Z59"/>
    <mergeCell ref="Y60:Z60"/>
    <mergeCell ref="P66:R66"/>
    <mergeCell ref="J70:K70"/>
    <mergeCell ref="J72:K72"/>
    <mergeCell ref="J71:K71"/>
    <mergeCell ref="J67:K67"/>
    <mergeCell ref="J66:L66"/>
    <mergeCell ref="M66:O66"/>
    <mergeCell ref="M69:N69"/>
    <mergeCell ref="J69:K69"/>
    <mergeCell ref="S69:T69"/>
    <mergeCell ref="Y71:Z71"/>
    <mergeCell ref="V72:W72"/>
    <mergeCell ref="Y72:Z72"/>
    <mergeCell ref="V71:W71"/>
    <mergeCell ref="J46:K46"/>
    <mergeCell ref="J45:K45"/>
    <mergeCell ref="Q90:S90"/>
    <mergeCell ref="Q91:S91"/>
    <mergeCell ref="X90:Z90"/>
    <mergeCell ref="X91:Z91"/>
    <mergeCell ref="X92:Z92"/>
    <mergeCell ref="X93:Z93"/>
    <mergeCell ref="X94:Z94"/>
    <mergeCell ref="L91:M91"/>
    <mergeCell ref="L92:M92"/>
    <mergeCell ref="T90:V90"/>
    <mergeCell ref="Q94:S94"/>
    <mergeCell ref="T92:V92"/>
    <mergeCell ref="T94:V94"/>
    <mergeCell ref="T93:V93"/>
    <mergeCell ref="T91:V91"/>
    <mergeCell ref="V54:X54"/>
    <mergeCell ref="Y55:Z55"/>
    <mergeCell ref="Y56:Z56"/>
    <mergeCell ref="V80:W80"/>
    <mergeCell ref="V79:W79"/>
    <mergeCell ref="V78:X78"/>
    <mergeCell ref="S79:T79"/>
    <mergeCell ref="V81:W81"/>
    <mergeCell ref="V82:W82"/>
    <mergeCell ref="S83:T83"/>
    <mergeCell ref="S82:T82"/>
    <mergeCell ref="V83:W83"/>
    <mergeCell ref="V84:W84"/>
    <mergeCell ref="S78:U78"/>
    <mergeCell ref="G66:I66"/>
    <mergeCell ref="J68:K68"/>
    <mergeCell ref="G67:H67"/>
    <mergeCell ref="G68:H68"/>
    <mergeCell ref="G69:H69"/>
    <mergeCell ref="G71:H71"/>
    <mergeCell ref="J78:L78"/>
    <mergeCell ref="G78:I78"/>
    <mergeCell ref="J44:K44"/>
    <mergeCell ref="G55:H55"/>
    <mergeCell ref="M55:N55"/>
    <mergeCell ref="M71:N71"/>
    <mergeCell ref="M48:N48"/>
    <mergeCell ref="G60:H60"/>
    <mergeCell ref="G72:H72"/>
    <mergeCell ref="M44:N44"/>
    <mergeCell ref="M47:N47"/>
    <mergeCell ref="M46:N46"/>
    <mergeCell ref="M45:N45"/>
    <mergeCell ref="G57:H57"/>
    <mergeCell ref="G56:H56"/>
    <mergeCell ref="M70:N70"/>
    <mergeCell ref="G70:H70"/>
    <mergeCell ref="G58:H58"/>
    <mergeCell ref="J59:K59"/>
    <mergeCell ref="G59:H59"/>
    <mergeCell ref="J58:K58"/>
    <mergeCell ref="J56:K56"/>
    <mergeCell ref="J57:K57"/>
    <mergeCell ref="J55:K55"/>
    <mergeCell ref="J60:K60"/>
    <mergeCell ref="M67:N67"/>
    <mergeCell ref="M68:N68"/>
    <mergeCell ref="D3:F3"/>
    <mergeCell ref="A4:C4"/>
    <mergeCell ref="D4:F4"/>
    <mergeCell ref="A3:C3"/>
    <mergeCell ref="Q3:S3"/>
    <mergeCell ref="Q4:S4"/>
    <mergeCell ref="A1:C1"/>
    <mergeCell ref="J1:K1"/>
    <mergeCell ref="H1:I1"/>
    <mergeCell ref="M1:N1"/>
    <mergeCell ref="M2:N2"/>
    <mergeCell ref="D1:F1"/>
    <mergeCell ref="D9:F9"/>
    <mergeCell ref="A11:F15"/>
    <mergeCell ref="A2:C2"/>
    <mergeCell ref="D2:F2"/>
    <mergeCell ref="D7:F7"/>
    <mergeCell ref="D8:F8"/>
    <mergeCell ref="A8:C8"/>
    <mergeCell ref="A9:C9"/>
    <mergeCell ref="D6:F6"/>
    <mergeCell ref="A21:C21"/>
    <mergeCell ref="G21:H21"/>
    <mergeCell ref="Q21:S21"/>
    <mergeCell ref="M21:N21"/>
    <mergeCell ref="J21:K21"/>
    <mergeCell ref="A20:C20"/>
    <mergeCell ref="G20:H20"/>
    <mergeCell ref="Q17:S17"/>
    <mergeCell ref="Q20:S20"/>
    <mergeCell ref="Q16:S16"/>
    <mergeCell ref="M18:O18"/>
    <mergeCell ref="M19:N19"/>
    <mergeCell ref="T27:V27"/>
    <mergeCell ref="T28:V28"/>
    <mergeCell ref="A26:O27"/>
    <mergeCell ref="J3:K3"/>
    <mergeCell ref="H3:I3"/>
    <mergeCell ref="A7:C7"/>
    <mergeCell ref="A6:C6"/>
    <mergeCell ref="A5:C5"/>
    <mergeCell ref="D5:F5"/>
    <mergeCell ref="J24:K24"/>
    <mergeCell ref="M24:N24"/>
    <mergeCell ref="A22:C22"/>
    <mergeCell ref="D18:F18"/>
    <mergeCell ref="J18:L18"/>
    <mergeCell ref="J23:K23"/>
    <mergeCell ref="J19:K19"/>
    <mergeCell ref="G24:H24"/>
    <mergeCell ref="J22:K22"/>
    <mergeCell ref="M4:O10"/>
    <mergeCell ref="M3:N3"/>
    <mergeCell ref="G23:H23"/>
    <mergeCell ref="Q6:T10"/>
    <mergeCell ref="Q2:S2"/>
    <mergeCell ref="Q1:S1"/>
    <mergeCell ref="H9:K13"/>
    <mergeCell ref="Q18:S18"/>
    <mergeCell ref="M20:N20"/>
    <mergeCell ref="Q15:S15"/>
    <mergeCell ref="Q13:S13"/>
    <mergeCell ref="Q14:S14"/>
    <mergeCell ref="J2:K2"/>
    <mergeCell ref="H2:I2"/>
    <mergeCell ref="J4:K4"/>
    <mergeCell ref="J7:K7"/>
    <mergeCell ref="J6:K6"/>
    <mergeCell ref="J5:K5"/>
    <mergeCell ref="H7:I7"/>
    <mergeCell ref="H6:I6"/>
    <mergeCell ref="H4:I4"/>
    <mergeCell ref="H5:I5"/>
    <mergeCell ref="G22:H22"/>
    <mergeCell ref="J20:K20"/>
    <mergeCell ref="M23:N23"/>
    <mergeCell ref="M22:N22"/>
    <mergeCell ref="A142:M142"/>
    <mergeCell ref="A141:M141"/>
    <mergeCell ref="H149:M149"/>
    <mergeCell ref="A149:F149"/>
    <mergeCell ref="H153:M153"/>
    <mergeCell ref="H152:M152"/>
    <mergeCell ref="A146:F146"/>
    <mergeCell ref="A153:F153"/>
    <mergeCell ref="A152:F152"/>
    <mergeCell ref="A148:F148"/>
    <mergeCell ref="A150:F150"/>
    <mergeCell ref="H146:M146"/>
    <mergeCell ref="H145:M145"/>
    <mergeCell ref="H144:M144"/>
    <mergeCell ref="H148:M148"/>
    <mergeCell ref="E161:I161"/>
    <mergeCell ref="E160:I160"/>
    <mergeCell ref="A160:C160"/>
    <mergeCell ref="A138:M138"/>
    <mergeCell ref="A137:M137"/>
    <mergeCell ref="A145:F145"/>
    <mergeCell ref="A144:F144"/>
    <mergeCell ref="H150:M150"/>
    <mergeCell ref="L95:M95"/>
    <mergeCell ref="J116:K116"/>
    <mergeCell ref="J115:K115"/>
    <mergeCell ref="A128:M128"/>
    <mergeCell ref="A127:M127"/>
    <mergeCell ref="F120:G120"/>
    <mergeCell ref="F121:G121"/>
    <mergeCell ref="F90:H90"/>
    <mergeCell ref="A134:M134"/>
    <mergeCell ref="A135:M135"/>
    <mergeCell ref="A129:M129"/>
    <mergeCell ref="A130:M130"/>
    <mergeCell ref="A133:M133"/>
    <mergeCell ref="A113:C113"/>
    <mergeCell ref="F96:H96"/>
    <mergeCell ref="F119:G119"/>
    <mergeCell ref="F116:G116"/>
    <mergeCell ref="F117:G117"/>
    <mergeCell ref="F118:G118"/>
    <mergeCell ref="A109:C109"/>
    <mergeCell ref="A110:C110"/>
    <mergeCell ref="A111:C111"/>
    <mergeCell ref="A112:C112"/>
    <mergeCell ref="F91:H91"/>
    <mergeCell ref="F92:H92"/>
    <mergeCell ref="F93:H93"/>
    <mergeCell ref="F94:H94"/>
    <mergeCell ref="J117:K117"/>
    <mergeCell ref="F122:H125"/>
    <mergeCell ref="A132:M132"/>
    <mergeCell ref="A131:M131"/>
    <mergeCell ref="A24:C24"/>
    <mergeCell ref="A23:C23"/>
    <mergeCell ref="A43:C43"/>
    <mergeCell ref="A36:C36"/>
    <mergeCell ref="A35:C35"/>
    <mergeCell ref="A19:C19"/>
    <mergeCell ref="A32:C32"/>
    <mergeCell ref="A17:C17"/>
    <mergeCell ref="A18:C18"/>
    <mergeCell ref="A68:C68"/>
    <mergeCell ref="A71:C71"/>
    <mergeCell ref="A79:C79"/>
    <mergeCell ref="A77:C77"/>
    <mergeCell ref="A78:C78"/>
    <mergeCell ref="A67:C67"/>
    <mergeCell ref="D66:F66"/>
    <mergeCell ref="D78:F78"/>
    <mergeCell ref="A80:C80"/>
    <mergeCell ref="A81:C81"/>
    <mergeCell ref="A82:C82"/>
    <mergeCell ref="A72:C72"/>
    <mergeCell ref="A31:C31"/>
    <mergeCell ref="A29:C29"/>
    <mergeCell ref="A30:C30"/>
    <mergeCell ref="D30:F30"/>
    <mergeCell ref="G18:I18"/>
    <mergeCell ref="G19:H19"/>
    <mergeCell ref="D17:L17"/>
    <mergeCell ref="F89:H89"/>
    <mergeCell ref="A89:C89"/>
    <mergeCell ref="J81:K81"/>
    <mergeCell ref="M82:N82"/>
    <mergeCell ref="M81:N81"/>
    <mergeCell ref="F97:H97"/>
    <mergeCell ref="F98:H98"/>
    <mergeCell ref="F100:H100"/>
    <mergeCell ref="F99:H99"/>
    <mergeCell ref="G32:H32"/>
    <mergeCell ref="G31:H31"/>
    <mergeCell ref="G33:H33"/>
    <mergeCell ref="M32:N32"/>
    <mergeCell ref="J33:K33"/>
    <mergeCell ref="J32:K32"/>
    <mergeCell ref="M31:N31"/>
    <mergeCell ref="J30:L30"/>
    <mergeCell ref="G30:I30"/>
    <mergeCell ref="J31:K31"/>
    <mergeCell ref="A44:C44"/>
    <mergeCell ref="A60:C60"/>
    <mergeCell ref="A58:C58"/>
    <mergeCell ref="A59:C59"/>
    <mergeCell ref="A69:C69"/>
    <mergeCell ref="A70:C70"/>
    <mergeCell ref="A65:C65"/>
    <mergeCell ref="A66:C66"/>
    <mergeCell ref="M35:N35"/>
    <mergeCell ref="M36:N36"/>
    <mergeCell ref="G36:H36"/>
    <mergeCell ref="J36:K36"/>
    <mergeCell ref="P36:Q36"/>
    <mergeCell ref="P35:Q35"/>
    <mergeCell ref="A34:C34"/>
    <mergeCell ref="A33:C33"/>
    <mergeCell ref="J35:K35"/>
    <mergeCell ref="J34:K34"/>
    <mergeCell ref="G34:H34"/>
    <mergeCell ref="G35:H35"/>
    <mergeCell ref="M33:N33"/>
    <mergeCell ref="S32:T32"/>
    <mergeCell ref="S31:T31"/>
    <mergeCell ref="S33:T33"/>
    <mergeCell ref="S36:T36"/>
    <mergeCell ref="S35:T35"/>
    <mergeCell ref="S34:T34"/>
    <mergeCell ref="S30:U30"/>
    <mergeCell ref="M34:N34"/>
    <mergeCell ref="P34:Q34"/>
    <mergeCell ref="P30:R30"/>
    <mergeCell ref="P33:Q33"/>
    <mergeCell ref="M30:O30"/>
    <mergeCell ref="P32:Q32"/>
    <mergeCell ref="P31:Q31"/>
    <mergeCell ref="D29:R29"/>
    <mergeCell ref="D54:F54"/>
    <mergeCell ref="D42:F42"/>
    <mergeCell ref="A41:C41"/>
    <mergeCell ref="A42:C42"/>
    <mergeCell ref="A46:C46"/>
    <mergeCell ref="A53:C53"/>
    <mergeCell ref="A45:C45"/>
    <mergeCell ref="S56:T56"/>
    <mergeCell ref="S55:T55"/>
    <mergeCell ref="P54:R54"/>
    <mergeCell ref="P56:Q56"/>
    <mergeCell ref="D53:U53"/>
    <mergeCell ref="A62:AA63"/>
    <mergeCell ref="Y54:AA54"/>
    <mergeCell ref="Y66:AA66"/>
    <mergeCell ref="D65:X65"/>
    <mergeCell ref="G47:H47"/>
    <mergeCell ref="G46:H46"/>
    <mergeCell ref="J43:K43"/>
    <mergeCell ref="J54:L54"/>
    <mergeCell ref="G54:I54"/>
    <mergeCell ref="G45:H45"/>
    <mergeCell ref="G48:H48"/>
    <mergeCell ref="J47:K47"/>
    <mergeCell ref="J48:K48"/>
    <mergeCell ref="D41:L41"/>
    <mergeCell ref="A38:U39"/>
    <mergeCell ref="A47:C47"/>
    <mergeCell ref="A48:C48"/>
    <mergeCell ref="G42:I42"/>
    <mergeCell ref="J42:L42"/>
    <mergeCell ref="G43:H43"/>
    <mergeCell ref="G44:H44"/>
    <mergeCell ref="A50:O51"/>
    <mergeCell ref="S80:T80"/>
    <mergeCell ref="S84:T84"/>
    <mergeCell ref="S81:T81"/>
    <mergeCell ref="Q92:S92"/>
    <mergeCell ref="Q100:S100"/>
    <mergeCell ref="P89:R89"/>
    <mergeCell ref="P84:Q84"/>
    <mergeCell ref="T95:V95"/>
    <mergeCell ref="A86:X87"/>
    <mergeCell ref="D77:U77"/>
    <mergeCell ref="A74:AA75"/>
    <mergeCell ref="X95:Z95"/>
    <mergeCell ref="T96:V96"/>
    <mergeCell ref="X96:Z96"/>
    <mergeCell ref="Q95:S95"/>
    <mergeCell ref="Q96:S96"/>
    <mergeCell ref="T97:V97"/>
    <mergeCell ref="T100:V100"/>
    <mergeCell ref="T99:V99"/>
    <mergeCell ref="Q99:S99"/>
    <mergeCell ref="T98:V98"/>
    <mergeCell ref="T25:V25"/>
    <mergeCell ref="S23:V23"/>
    <mergeCell ref="T24:V24"/>
    <mergeCell ref="T15:X15"/>
    <mergeCell ref="T13:X13"/>
    <mergeCell ref="T14:X14"/>
    <mergeCell ref="T16:X16"/>
    <mergeCell ref="Q19:S19"/>
    <mergeCell ref="T19:X19"/>
    <mergeCell ref="T18:X18"/>
    <mergeCell ref="T26:V26"/>
    <mergeCell ref="T20:X20"/>
    <mergeCell ref="T21:X21"/>
    <mergeCell ref="T17:X17"/>
    <mergeCell ref="A104:C104"/>
    <mergeCell ref="A84:C84"/>
    <mergeCell ref="A54:C54"/>
    <mergeCell ref="A56:C56"/>
    <mergeCell ref="A55:C55"/>
    <mergeCell ref="A119:C119"/>
    <mergeCell ref="A122:C122"/>
    <mergeCell ref="A57:C57"/>
    <mergeCell ref="A83:C83"/>
    <mergeCell ref="A107:C107"/>
    <mergeCell ref="A108:C108"/>
    <mergeCell ref="A98:C98"/>
    <mergeCell ref="A101:C101"/>
    <mergeCell ref="A99:C99"/>
    <mergeCell ref="A100:C100"/>
    <mergeCell ref="A102:C102"/>
    <mergeCell ref="A103:C103"/>
    <mergeCell ref="A97:C97"/>
    <mergeCell ref="A90:C90"/>
    <mergeCell ref="A91:C91"/>
    <mergeCell ref="A92:C92"/>
    <mergeCell ref="A93:C93"/>
    <mergeCell ref="A94:C94"/>
    <mergeCell ref="A95:C95"/>
    <mergeCell ref="A96:C96"/>
    <mergeCell ref="A121:C121"/>
    <mergeCell ref="A120:C120"/>
    <mergeCell ref="A116:C116"/>
    <mergeCell ref="A105:C105"/>
    <mergeCell ref="A106:C106"/>
    <mergeCell ref="A117:C117"/>
    <mergeCell ref="A118:C118"/>
    <mergeCell ref="A157:F157"/>
    <mergeCell ref="A158:F158"/>
    <mergeCell ref="A164:O164"/>
    <mergeCell ref="A165:O165"/>
    <mergeCell ref="A166:O166"/>
    <mergeCell ref="A168:O168"/>
    <mergeCell ref="A169:O169"/>
    <mergeCell ref="A170:O170"/>
    <mergeCell ref="A167:O167"/>
    <mergeCell ref="A139:M139"/>
    <mergeCell ref="A140:M140"/>
    <mergeCell ref="A161:C161"/>
    <mergeCell ref="A154:F154"/>
    <mergeCell ref="H154:M154"/>
    <mergeCell ref="A163:O163"/>
    <mergeCell ref="A156:F156"/>
    <mergeCell ref="K161:O161"/>
    <mergeCell ref="K160:O160"/>
    <mergeCell ref="O146:AA146"/>
    <mergeCell ref="O147:AA147"/>
    <mergeCell ref="O148:AA148"/>
    <mergeCell ref="O145:AA145"/>
    <mergeCell ref="O144:AA144"/>
    <mergeCell ref="O131:AA131"/>
    <mergeCell ref="O132:AA132"/>
    <mergeCell ref="O133:AA133"/>
    <mergeCell ref="O128:AA128"/>
    <mergeCell ref="O127:AA127"/>
    <mergeCell ref="O129:AA129"/>
    <mergeCell ref="O130:AA130"/>
    <mergeCell ref="O142:AA142"/>
    <mergeCell ref="O141:AA141"/>
    <mergeCell ref="O143:AA143"/>
    <mergeCell ref="O134:AA134"/>
    <mergeCell ref="O136:AA136"/>
    <mergeCell ref="O135:AA135"/>
    <mergeCell ref="O138:AA138"/>
    <mergeCell ref="O137:AA137"/>
    <mergeCell ref="O140:AA140"/>
    <mergeCell ref="O139:AA139"/>
  </mergeCells>
  <conditionalFormatting sqref="D3:F5">
    <cfRule type="colorScale" priority="1">
      <colorScale>
        <cfvo type="min"/>
        <cfvo type="max"/>
        <color rgb="FF57BB8A"/>
        <color rgb="FFFFFFFF"/>
      </colorScale>
    </cfRule>
  </conditionalFormatting>
  <dataValidations>
    <dataValidation type="list" allowBlank="1" showErrorMessage="1" sqref="D7">
      <formula1>"Dragonborn,Dwarf,Elf,Gnome,Half-Elf,Halfing,Half-Orc,Human,Tiefling,Aarakocra,Genasi,Goliath,Aasimar,Bugbear,Firbolg,Goblin,Hobogoblin,Kenku,Kobold,Lizardfolk,Orc,Tabaxi,Triton,Yuan-ti Pureblood,Tortle,Gith,Changeling,Kalashtar,Shifter,Warforged"</formula1>
    </dataValidation>
    <dataValidation type="list" allowBlank="1" sqref="H150">
      <formula1>Data!$A$49:$B$49</formula1>
    </dataValidation>
    <dataValidation type="list" allowBlank="1" sqref="A150">
      <formula1>Data!$A$48:$B$48</formula1>
    </dataValidation>
    <dataValidation type="list" allowBlank="1" showErrorMessage="1" sqref="D8">
      <formula1>Data!$D$54:$D$62</formula1>
    </dataValidation>
    <dataValidation type="list" allowBlank="1" showErrorMessage="1" sqref="D6">
      <formula1>"Acolyte,Anthropologist,Archaeologist,Charlatan,City Watch,Investigator,Clan Crafter,Courtier,Criminal,Spy,Entertainer,Faction Agent,Far Traveler,Folk Hero,Gladiator,Guild Artisan,Guild Merchant,Haunted One,Hermit,Inheritor,Knight,Knight of the Order,Merce"&amp;"nary Veteran,Noble,Outlander,Pirate,Sage,Sailor,Soldier,Urban Bounty Hunter,Urchin,Uthgardt Tribe Member,Waterdhavian Noble"</formula1>
    </dataValidation>
    <dataValidation type="list" allowBlank="1" sqref="H146">
      <formula1>Data!$A$47:$B$47</formula1>
    </dataValidation>
    <dataValidation type="list" allowBlank="1" sqref="A146">
      <formula1>Data!$A$46:$B$46</formula1>
    </dataValidation>
    <dataValidation type="list" allowBlank="1" showErrorMessage="1" sqref="D3:D5">
      <formula1>Data!$C$54:$C$66</formula1>
    </dataValidation>
    <dataValidation type="list" allowBlank="1" sqref="A154">
      <formula1>Data!$A$50:$B$50</formula1>
    </dataValidation>
    <dataValidation type="list" allowBlank="1" showErrorMessage="1" sqref="A138">
      <formula1>Data!$A$1:$B$33</formula1>
    </dataValidation>
    <dataValidation type="decimal" allowBlank="1" showDropDown="1" sqref="O1">
      <formula1>1.0</formula1>
      <formula2>20.0</formula2>
    </dataValidation>
    <dataValidation type="list" allowBlank="1" sqref="A142">
      <formula1>Data!$B$35:$B$37</formula1>
    </dataValidation>
    <dataValidation type="list" allowBlank="1" sqref="A158">
      <formula1>Data!$A$52:$B$52</formula1>
    </dataValidation>
    <dataValidation type="list" allowBlank="1" sqref="A161">
      <formula1>Data!$A$54:$A$63</formula1>
    </dataValidation>
    <dataValidation type="list" allowBlank="1" showErrorMessage="1" sqref="A140">
      <formula1>Data!$A$35:$A$44</formula1>
    </dataValidation>
    <dataValidation type="list" allowBlank="1" sqref="H154">
      <formula1>Data!$A$51:$B$51</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8" width="4.86"/>
  </cols>
  <sheetData>
    <row r="1">
      <c r="A1" s="12" t="s">
        <v>0</v>
      </c>
      <c r="D1" s="13" t="s">
        <v>1</v>
      </c>
      <c r="G1" s="14"/>
      <c r="H1" s="12" t="s">
        <v>2</v>
      </c>
      <c r="J1" s="13" t="s">
        <v>1</v>
      </c>
      <c r="M1" s="12" t="s">
        <v>3</v>
      </c>
      <c r="O1" s="15">
        <v>1.0</v>
      </c>
      <c r="P1" s="14"/>
      <c r="Q1" s="12" t="s">
        <v>4</v>
      </c>
      <c r="T1" s="16">
        <f>rounddown(10+ IF(D3="Barbarian", ((D39-10)/2), IF(OR(D3="Monk"),((D63-10)/2) )) +((D27-10)/2))</f>
        <v>14</v>
      </c>
    </row>
    <row r="2">
      <c r="A2" s="18" t="s">
        <v>5</v>
      </c>
      <c r="D2" s="28" t="s">
        <v>35</v>
      </c>
      <c r="E2" s="9"/>
      <c r="F2" s="10"/>
      <c r="G2" s="14"/>
      <c r="H2" s="18" t="s">
        <v>7</v>
      </c>
      <c r="J2" s="28">
        <v>23.0</v>
      </c>
      <c r="K2" s="10"/>
      <c r="M2" s="12" t="s">
        <v>8</v>
      </c>
      <c r="O2" s="15">
        <f>IF(D3="Barbarian", 12, IF(OR(D3="Fighter", D3="Paladin", D3="Ranger"), 10, IF(OR(D3="Bard", D3="Cleric", D3="Druid", D3="Monk", D3="Rogue", D3="Warlock"), 8, IF(OR(D3="Sorcerer", D3="Wizard"), 6))))</f>
        <v>12</v>
      </c>
      <c r="Q2" s="12" t="s">
        <v>9</v>
      </c>
      <c r="T2" s="16">
        <f>Rounddown((D29-10)/2)</f>
        <v>2</v>
      </c>
    </row>
    <row r="3">
      <c r="A3" s="18" t="s">
        <v>68</v>
      </c>
      <c r="D3" s="28" t="s">
        <v>69</v>
      </c>
      <c r="E3" s="9"/>
      <c r="F3" s="10"/>
      <c r="G3" s="14"/>
      <c r="H3" s="18" t="s">
        <v>12</v>
      </c>
      <c r="J3" s="28" t="s">
        <v>70</v>
      </c>
      <c r="K3" s="10"/>
      <c r="M3" s="12" t="s">
        <v>13</v>
      </c>
      <c r="O3" s="15">
        <f>ROUNDDOWN((7+O1)/4)</f>
        <v>2</v>
      </c>
      <c r="Q3" s="12" t="s">
        <v>14</v>
      </c>
      <c r="T3" s="16"/>
    </row>
    <row r="4">
      <c r="A4" s="18" t="s">
        <v>24</v>
      </c>
      <c r="D4" s="28" t="s">
        <v>72</v>
      </c>
      <c r="E4" s="9"/>
      <c r="F4" s="10"/>
      <c r="G4" s="14"/>
      <c r="H4" s="18" t="s">
        <v>17</v>
      </c>
      <c r="J4" s="28" t="s">
        <v>73</v>
      </c>
      <c r="K4" s="10"/>
      <c r="M4" s="29" t="s">
        <v>18</v>
      </c>
      <c r="Q4" s="12" t="s">
        <v>19</v>
      </c>
      <c r="T4" s="16">
        <f>RoundDown(10+((D63-10)/2))</f>
        <v>10</v>
      </c>
    </row>
    <row r="5">
      <c r="A5" s="18" t="s">
        <v>28</v>
      </c>
      <c r="D5" s="28" t="s">
        <v>74</v>
      </c>
      <c r="E5" s="9"/>
      <c r="F5" s="10"/>
      <c r="G5" s="14"/>
      <c r="H5" s="18" t="s">
        <v>22</v>
      </c>
      <c r="J5" s="28" t="s">
        <v>75</v>
      </c>
      <c r="K5" s="10"/>
      <c r="Q5" s="29" t="s">
        <v>23</v>
      </c>
    </row>
    <row r="6">
      <c r="A6" s="18" t="s">
        <v>31</v>
      </c>
      <c r="D6" s="28" t="s">
        <v>76</v>
      </c>
      <c r="E6" s="9"/>
      <c r="F6" s="10"/>
      <c r="G6" s="14"/>
      <c r="H6" s="18" t="s">
        <v>26</v>
      </c>
      <c r="J6" s="28" t="s">
        <v>77</v>
      </c>
      <c r="K6" s="10"/>
    </row>
    <row r="7">
      <c r="A7" s="18" t="s">
        <v>78</v>
      </c>
      <c r="D7" s="28" t="s">
        <v>79</v>
      </c>
      <c r="E7" s="9"/>
      <c r="F7" s="10"/>
      <c r="G7" s="14"/>
      <c r="H7" s="18" t="s">
        <v>30</v>
      </c>
      <c r="J7" s="28" t="s">
        <v>80</v>
      </c>
      <c r="K7" s="10"/>
    </row>
    <row r="8">
      <c r="A8" s="30"/>
      <c r="B8" s="30"/>
      <c r="C8" s="30"/>
      <c r="D8" s="30"/>
      <c r="E8" s="30"/>
      <c r="F8" s="30"/>
      <c r="G8" s="14"/>
      <c r="H8" s="30"/>
      <c r="I8" s="30"/>
      <c r="J8" s="30"/>
      <c r="K8" s="30"/>
      <c r="Y8" s="31"/>
    </row>
    <row r="9">
      <c r="A9" s="29" t="s">
        <v>18</v>
      </c>
      <c r="G9" s="29"/>
      <c r="H9" s="29" t="s">
        <v>18</v>
      </c>
    </row>
    <row r="10">
      <c r="G10" s="29"/>
      <c r="Q10" s="12" t="s">
        <v>36</v>
      </c>
      <c r="T10" s="32" t="s">
        <v>81</v>
      </c>
      <c r="U10" s="9"/>
      <c r="V10" s="9"/>
      <c r="W10" s="9"/>
      <c r="X10" s="10"/>
    </row>
    <row r="11">
      <c r="G11" s="29"/>
      <c r="Q11" s="12" t="s">
        <v>39</v>
      </c>
      <c r="T11" s="32" t="s">
        <v>82</v>
      </c>
      <c r="U11" s="9"/>
      <c r="V11" s="9"/>
      <c r="W11" s="9"/>
      <c r="X11" s="10"/>
    </row>
    <row r="12">
      <c r="G12" s="29"/>
      <c r="Q12" s="12" t="s">
        <v>40</v>
      </c>
      <c r="T12" s="33"/>
      <c r="U12" s="9"/>
      <c r="V12" s="9"/>
      <c r="W12" s="9"/>
      <c r="X12" s="10"/>
    </row>
    <row r="13">
      <c r="G13" s="29"/>
      <c r="Q13" s="12" t="s">
        <v>40</v>
      </c>
      <c r="T13" s="33"/>
      <c r="U13" s="9"/>
      <c r="V13" s="9"/>
      <c r="W13" s="9"/>
      <c r="X13" s="10"/>
    </row>
    <row r="14">
      <c r="Q14" s="12" t="s">
        <v>45</v>
      </c>
      <c r="T14" s="32" t="s">
        <v>83</v>
      </c>
      <c r="U14" s="9"/>
      <c r="V14" s="9"/>
      <c r="W14" s="9"/>
      <c r="X14" s="10"/>
    </row>
    <row r="15">
      <c r="A15" s="12" t="s">
        <v>43</v>
      </c>
      <c r="D15" s="31">
        <f>IF(LTE($O$1,$A$17),D17, IF(LTE($O$1,$A18), $D18,IF(LTE($O$1,$A19), $D19,IF(LTE($O$1,$A20), $D20,IF(LTE($O$1,$A21), $D21, IF(LTE($O$1,$A22), $D22))))))</f>
        <v>8</v>
      </c>
      <c r="Q15" s="12" t="s">
        <v>45</v>
      </c>
      <c r="T15" s="33"/>
      <c r="U15" s="9"/>
      <c r="V15" s="9"/>
      <c r="W15" s="9"/>
      <c r="X15" s="10"/>
    </row>
    <row r="16">
      <c r="A16" s="12" t="s">
        <v>46</v>
      </c>
      <c r="D16" s="34" t="s">
        <v>47</v>
      </c>
      <c r="G16" s="34" t="s">
        <v>48</v>
      </c>
      <c r="J16" s="34" t="s">
        <v>49</v>
      </c>
      <c r="Q16" s="12" t="s">
        <v>51</v>
      </c>
      <c r="T16" s="33"/>
      <c r="U16" s="9"/>
      <c r="V16" s="9"/>
      <c r="W16" s="9"/>
      <c r="X16" s="10"/>
    </row>
    <row r="17">
      <c r="A17" s="35">
        <v>1.0</v>
      </c>
      <c r="D17" s="15">
        <v>8.0</v>
      </c>
      <c r="E17" s="36">
        <f t="shared" ref="E17:E22" si="1">Rounddown((D17-10)/2)</f>
        <v>-1</v>
      </c>
      <c r="F17" s="15"/>
      <c r="G17" s="37">
        <f t="shared" ref="G17:G22" si="2">$E17+IF(I17="P",ROUNDDOWN((7+$A17)/4),IF(I17="E",ROUNDDOWN((7+$A17)/4)*2, IF(I17="H",Rounddown((ROUNDDOWN((7+$A17)/4)/2)))))</f>
        <v>-1</v>
      </c>
      <c r="H17" s="10"/>
      <c r="I17" s="15"/>
      <c r="J17" s="37">
        <f t="shared" ref="J17:J22" si="3">$E17+IF(L17="P",ROUNDDOWN((7+$A17)/4),IF(L17="E",ROUNDDOWN((7+$A17)/4)*2, IF(L17="H",Rounddown((ROUNDDOWN((7+$A17)/4)/2)))))</f>
        <v>-1</v>
      </c>
      <c r="K17" s="10"/>
      <c r="L17" s="15"/>
      <c r="Q17" s="12" t="s">
        <v>52</v>
      </c>
      <c r="T17" s="33"/>
      <c r="U17" s="9"/>
      <c r="V17" s="9"/>
      <c r="W17" s="9"/>
      <c r="X17" s="10"/>
    </row>
    <row r="18">
      <c r="A18" s="35">
        <v>4.0</v>
      </c>
      <c r="D18" s="15">
        <f t="shared" ref="D18:D22" si="4">D17+F18</f>
        <v>8</v>
      </c>
      <c r="E18" s="36">
        <f t="shared" si="1"/>
        <v>-1</v>
      </c>
      <c r="F18" s="15"/>
      <c r="G18" s="37">
        <f t="shared" si="2"/>
        <v>-1</v>
      </c>
      <c r="H18" s="10"/>
      <c r="I18" s="15"/>
      <c r="J18" s="37">
        <f t="shared" si="3"/>
        <v>-1</v>
      </c>
      <c r="K18" s="10"/>
      <c r="L18" s="15"/>
      <c r="Q18" s="12" t="s">
        <v>53</v>
      </c>
      <c r="T18" s="33"/>
      <c r="U18" s="9"/>
      <c r="V18" s="9"/>
      <c r="W18" s="9"/>
      <c r="X18" s="10"/>
    </row>
    <row r="19">
      <c r="A19" s="35">
        <v>8.0</v>
      </c>
      <c r="D19" s="15">
        <f t="shared" si="4"/>
        <v>8</v>
      </c>
      <c r="E19" s="36">
        <f t="shared" si="1"/>
        <v>-1</v>
      </c>
      <c r="F19" s="38"/>
      <c r="G19" s="37">
        <f t="shared" si="2"/>
        <v>-1</v>
      </c>
      <c r="H19" s="10"/>
      <c r="I19" s="15"/>
      <c r="J19" s="37">
        <f t="shared" si="3"/>
        <v>-1</v>
      </c>
      <c r="K19" s="10"/>
      <c r="L19" s="15"/>
    </row>
    <row r="20">
      <c r="A20" s="35">
        <v>12.0</v>
      </c>
      <c r="D20" s="15">
        <f t="shared" si="4"/>
        <v>8</v>
      </c>
      <c r="E20" s="36">
        <f t="shared" si="1"/>
        <v>-1</v>
      </c>
      <c r="F20" s="38"/>
      <c r="G20" s="37">
        <f t="shared" si="2"/>
        <v>-1</v>
      </c>
      <c r="H20" s="10"/>
      <c r="I20" s="15"/>
      <c r="J20" s="37">
        <f t="shared" si="3"/>
        <v>-1</v>
      </c>
      <c r="K20" s="10"/>
      <c r="L20" s="15"/>
    </row>
    <row r="21">
      <c r="A21" s="35">
        <v>16.0</v>
      </c>
      <c r="D21" s="15">
        <f t="shared" si="4"/>
        <v>8</v>
      </c>
      <c r="E21" s="36">
        <f t="shared" si="1"/>
        <v>-1</v>
      </c>
      <c r="F21" s="38"/>
      <c r="G21" s="37">
        <f t="shared" si="2"/>
        <v>-1</v>
      </c>
      <c r="H21" s="10"/>
      <c r="I21" s="15"/>
      <c r="J21" s="37">
        <f t="shared" si="3"/>
        <v>-1</v>
      </c>
      <c r="K21" s="10"/>
      <c r="L21" s="15"/>
    </row>
    <row r="22">
      <c r="A22" s="35">
        <v>20.0</v>
      </c>
      <c r="D22" s="15">
        <f t="shared" si="4"/>
        <v>8</v>
      </c>
      <c r="E22" s="36">
        <f t="shared" si="1"/>
        <v>-1</v>
      </c>
      <c r="F22" s="38"/>
      <c r="G22" s="37">
        <f t="shared" si="2"/>
        <v>-1</v>
      </c>
      <c r="H22" s="10"/>
      <c r="I22" s="15"/>
      <c r="J22" s="37">
        <f t="shared" si="3"/>
        <v>-1</v>
      </c>
      <c r="K22" s="10"/>
      <c r="L22" s="15"/>
    </row>
    <row r="23">
      <c r="A23" s="30"/>
      <c r="B23" s="30"/>
      <c r="C23" s="30"/>
      <c r="D23" s="30"/>
      <c r="E23" s="30"/>
      <c r="F23" s="30"/>
      <c r="G23" s="30"/>
      <c r="H23" s="30"/>
      <c r="I23" s="30"/>
      <c r="J23" s="30"/>
      <c r="K23" s="30"/>
      <c r="L23" s="30"/>
    </row>
    <row r="24">
      <c r="A24" s="29" t="s">
        <v>18</v>
      </c>
    </row>
    <row r="26">
      <c r="A26" s="29"/>
      <c r="B26" s="29"/>
      <c r="C26" s="29"/>
    </row>
    <row r="27">
      <c r="A27" s="12" t="s">
        <v>63</v>
      </c>
      <c r="D27" s="31">
        <f>IF(LTE($O$1,$A$17),D29, IF(LTE($O$1,$A30), $D30,IF(LTE($O$1,$A31), $D31,IF(LTE($O$1,$A32), $D32,IF(LTE($O$1,$A33), $D33, IF(LTE($O$1,$A34), $D34))))))</f>
        <v>14</v>
      </c>
    </row>
    <row r="28">
      <c r="A28" s="12" t="s">
        <v>46</v>
      </c>
      <c r="D28" s="34" t="s">
        <v>47</v>
      </c>
      <c r="G28" s="34" t="s">
        <v>48</v>
      </c>
      <c r="J28" s="34" t="s">
        <v>65</v>
      </c>
      <c r="M28" s="34" t="s">
        <v>66</v>
      </c>
      <c r="P28" s="34" t="s">
        <v>67</v>
      </c>
    </row>
    <row r="29">
      <c r="A29" s="35">
        <v>1.0</v>
      </c>
      <c r="D29" s="15">
        <v>14.0</v>
      </c>
      <c r="E29" s="36">
        <f t="shared" ref="E29:E34" si="5">Rounddown((D29-10)/2)</f>
        <v>2</v>
      </c>
      <c r="F29" s="15"/>
      <c r="G29" s="37">
        <f t="shared" ref="G29:G34" si="6">$E29+IF(I29="P",ROUNDDOWN((7+$A29)/4),IF(I29="E",ROUNDDOWN((7+$A29)/4)*2, IF(I29="H",Rounddown((ROUNDDOWN((7+$A29)/4)/2)))))</f>
        <v>2</v>
      </c>
      <c r="H29" s="10"/>
      <c r="I29" s="15"/>
      <c r="J29" s="37">
        <f t="shared" ref="J29:J34" si="7">$E29+IF(L29="P",ROUNDDOWN((7+$A29)/4),IF(L29="E",ROUNDDOWN((7+$A29)/4)*2, IF(L29="H",Rounddown((ROUNDDOWN((7+$A29)/4)/2)))))</f>
        <v>2</v>
      </c>
      <c r="K29" s="10"/>
      <c r="L29" s="15"/>
      <c r="M29" s="37">
        <f t="shared" ref="M29:M34" si="8">$E29+IF(O29="P",ROUNDDOWN((7+$A29)/4),IF(O29="E",ROUNDDOWN((7+$A29)/4)*2, IF(O29="H",Rounddown((ROUNDDOWN((7+$A29)/4)/2)))))</f>
        <v>2</v>
      </c>
      <c r="N29" s="10"/>
      <c r="O29" s="15"/>
      <c r="P29" s="37">
        <f t="shared" ref="P29:P34" si="9">$E29+IF(R29="P",ROUNDDOWN((7+$A29)/4),IF(R29="E",ROUNDDOWN((7+$A29)/4)*2, IF(R29="H",Rounddown((ROUNDDOWN((7+$A29)/4)/2)))))</f>
        <v>2</v>
      </c>
      <c r="Q29" s="10"/>
      <c r="R29" s="15"/>
    </row>
    <row r="30">
      <c r="A30" s="35">
        <v>4.0</v>
      </c>
      <c r="D30" s="15">
        <f t="shared" ref="D30:D34" si="10">D29+F30</f>
        <v>14</v>
      </c>
      <c r="E30" s="36">
        <f t="shared" si="5"/>
        <v>2</v>
      </c>
      <c r="F30" s="15"/>
      <c r="G30" s="37">
        <f t="shared" si="6"/>
        <v>2</v>
      </c>
      <c r="H30" s="10"/>
      <c r="I30" s="15"/>
      <c r="J30" s="37">
        <f t="shared" si="7"/>
        <v>2</v>
      </c>
      <c r="K30" s="10"/>
      <c r="L30" s="15"/>
      <c r="M30" s="37">
        <f t="shared" si="8"/>
        <v>2</v>
      </c>
      <c r="N30" s="10"/>
      <c r="O30" s="15"/>
      <c r="P30" s="37">
        <f t="shared" si="9"/>
        <v>2</v>
      </c>
      <c r="Q30" s="10"/>
      <c r="R30" s="15"/>
    </row>
    <row r="31">
      <c r="A31" s="35">
        <v>8.0</v>
      </c>
      <c r="D31" s="15">
        <f t="shared" si="10"/>
        <v>14</v>
      </c>
      <c r="E31" s="36">
        <f t="shared" si="5"/>
        <v>2</v>
      </c>
      <c r="F31" s="38"/>
      <c r="G31" s="37">
        <f t="shared" si="6"/>
        <v>2</v>
      </c>
      <c r="H31" s="10"/>
      <c r="I31" s="15"/>
      <c r="J31" s="37">
        <f t="shared" si="7"/>
        <v>2</v>
      </c>
      <c r="K31" s="10"/>
      <c r="L31" s="15"/>
      <c r="M31" s="37">
        <f t="shared" si="8"/>
        <v>2</v>
      </c>
      <c r="N31" s="10"/>
      <c r="O31" s="15"/>
      <c r="P31" s="37">
        <f t="shared" si="9"/>
        <v>2</v>
      </c>
      <c r="Q31" s="10"/>
      <c r="R31" s="15"/>
    </row>
    <row r="32">
      <c r="A32" s="35">
        <v>12.0</v>
      </c>
      <c r="D32" s="15">
        <f t="shared" si="10"/>
        <v>14</v>
      </c>
      <c r="E32" s="36">
        <f t="shared" si="5"/>
        <v>2</v>
      </c>
      <c r="F32" s="38"/>
      <c r="G32" s="37">
        <f t="shared" si="6"/>
        <v>2</v>
      </c>
      <c r="H32" s="10"/>
      <c r="I32" s="15"/>
      <c r="J32" s="37">
        <f t="shared" si="7"/>
        <v>2</v>
      </c>
      <c r="K32" s="10"/>
      <c r="L32" s="15"/>
      <c r="M32" s="37">
        <f t="shared" si="8"/>
        <v>2</v>
      </c>
      <c r="N32" s="10"/>
      <c r="O32" s="15"/>
      <c r="P32" s="37">
        <f t="shared" si="9"/>
        <v>2</v>
      </c>
      <c r="Q32" s="10"/>
      <c r="R32" s="15"/>
    </row>
    <row r="33">
      <c r="A33" s="35">
        <v>16.0</v>
      </c>
      <c r="D33" s="15">
        <f t="shared" si="10"/>
        <v>14</v>
      </c>
      <c r="E33" s="36">
        <f t="shared" si="5"/>
        <v>2</v>
      </c>
      <c r="F33" s="38"/>
      <c r="G33" s="37">
        <f t="shared" si="6"/>
        <v>2</v>
      </c>
      <c r="H33" s="10"/>
      <c r="I33" s="15"/>
      <c r="J33" s="37">
        <f t="shared" si="7"/>
        <v>2</v>
      </c>
      <c r="K33" s="10"/>
      <c r="L33" s="15"/>
      <c r="M33" s="37">
        <f t="shared" si="8"/>
        <v>2</v>
      </c>
      <c r="N33" s="10"/>
      <c r="O33" s="15"/>
      <c r="P33" s="37">
        <f t="shared" si="9"/>
        <v>2</v>
      </c>
      <c r="Q33" s="10"/>
      <c r="R33" s="15"/>
    </row>
    <row r="34">
      <c r="A34" s="35">
        <v>20.0</v>
      </c>
      <c r="D34" s="15">
        <f t="shared" si="10"/>
        <v>14</v>
      </c>
      <c r="E34" s="36">
        <f t="shared" si="5"/>
        <v>2</v>
      </c>
      <c r="F34" s="38"/>
      <c r="G34" s="37">
        <f t="shared" si="6"/>
        <v>2</v>
      </c>
      <c r="H34" s="10"/>
      <c r="I34" s="15"/>
      <c r="J34" s="37">
        <f t="shared" si="7"/>
        <v>2</v>
      </c>
      <c r="K34" s="10"/>
      <c r="L34" s="15"/>
      <c r="M34" s="37">
        <f t="shared" si="8"/>
        <v>2</v>
      </c>
      <c r="N34" s="10"/>
      <c r="O34" s="15"/>
      <c r="P34" s="37">
        <f t="shared" si="9"/>
        <v>2</v>
      </c>
      <c r="Q34" s="10"/>
      <c r="R34" s="15"/>
    </row>
    <row r="35">
      <c r="A35" s="30"/>
      <c r="B35" s="30"/>
      <c r="C35" s="30"/>
      <c r="D35" s="30"/>
      <c r="E35" s="30"/>
      <c r="F35" s="30"/>
      <c r="G35" s="30"/>
      <c r="H35" s="30"/>
      <c r="I35" s="30"/>
      <c r="J35" s="30"/>
      <c r="K35" s="30"/>
      <c r="L35" s="30"/>
      <c r="M35" s="30"/>
      <c r="N35" s="30"/>
      <c r="O35" s="30"/>
      <c r="P35" s="30"/>
      <c r="Q35" s="30"/>
      <c r="R35" s="30"/>
    </row>
    <row r="36">
      <c r="A36" s="29" t="s">
        <v>18</v>
      </c>
      <c r="S36" s="29"/>
      <c r="T36" s="29"/>
      <c r="U36" s="29"/>
    </row>
    <row r="37">
      <c r="S37" s="29"/>
      <c r="T37" s="29"/>
      <c r="U37" s="29"/>
    </row>
    <row r="39">
      <c r="A39" s="12" t="s">
        <v>84</v>
      </c>
      <c r="D39" s="31">
        <f>IF(LTE($O$1,$A$17),D41, IF(LTE($O$1,$A42), $D42,IF(LTE($O$1,$A43), $D43,IF(LTE($O$1,$A44), $D44,IF(LTE($O$1,$A45), $D45, IF(LTE($O$1,$A46), $D46))))))</f>
        <v>14</v>
      </c>
    </row>
    <row r="40">
      <c r="A40" s="12" t="s">
        <v>46</v>
      </c>
      <c r="D40" s="34" t="s">
        <v>47</v>
      </c>
      <c r="G40" s="34" t="s">
        <v>48</v>
      </c>
      <c r="J40" s="34" t="s">
        <v>85</v>
      </c>
    </row>
    <row r="41">
      <c r="A41" s="35">
        <v>1.0</v>
      </c>
      <c r="D41" s="15">
        <v>14.0</v>
      </c>
      <c r="E41" s="36">
        <f t="shared" ref="E41:E46" si="11">Rounddown((D41-10)/2)</f>
        <v>2</v>
      </c>
      <c r="F41" s="15"/>
      <c r="G41" s="37">
        <f t="shared" ref="G41:G46" si="12">$E41+IF(I41="P",ROUNDDOWN((7+$A41)/4),IF(I41="E",ROUNDDOWN((7+$A41)/4)*2, IF(I41="H",Rounddown((ROUNDDOWN((7+$A41)/4)/2)))))</f>
        <v>2</v>
      </c>
      <c r="H41" s="10"/>
      <c r="I41" s="15"/>
      <c r="J41" s="37">
        <f t="shared" ref="J41:J46" si="13">$O$2+E41+((A41-1)*(($O$2/2)+1+E41))+IF(AND(L41="T",L40&lt;&gt;"T"), 2*A41, IF(L41="T",8))</f>
        <v>14</v>
      </c>
      <c r="K41" s="10"/>
      <c r="L41" s="15"/>
    </row>
    <row r="42">
      <c r="A42" s="35">
        <v>4.0</v>
      </c>
      <c r="D42" s="15">
        <f t="shared" ref="D42:D46" si="14">D41+F42</f>
        <v>14</v>
      </c>
      <c r="E42" s="36">
        <f t="shared" si="11"/>
        <v>2</v>
      </c>
      <c r="F42" s="15"/>
      <c r="G42" s="37">
        <f t="shared" si="12"/>
        <v>2</v>
      </c>
      <c r="H42" s="10"/>
      <c r="I42" s="15"/>
      <c r="J42" s="37">
        <f t="shared" si="13"/>
        <v>41</v>
      </c>
      <c r="K42" s="10"/>
      <c r="L42" s="15"/>
    </row>
    <row r="43">
      <c r="A43" s="35">
        <v>8.0</v>
      </c>
      <c r="D43" s="15">
        <f t="shared" si="14"/>
        <v>15</v>
      </c>
      <c r="E43" s="36">
        <f t="shared" si="11"/>
        <v>2</v>
      </c>
      <c r="F43" s="15">
        <v>1.0</v>
      </c>
      <c r="G43" s="37">
        <f t="shared" si="12"/>
        <v>2</v>
      </c>
      <c r="H43" s="10"/>
      <c r="I43" s="15"/>
      <c r="J43" s="37">
        <f t="shared" si="13"/>
        <v>77</v>
      </c>
      <c r="K43" s="10"/>
      <c r="L43" s="15"/>
    </row>
    <row r="44">
      <c r="A44" s="35">
        <v>12.0</v>
      </c>
      <c r="D44" s="15">
        <f t="shared" si="14"/>
        <v>16</v>
      </c>
      <c r="E44" s="36">
        <f t="shared" si="11"/>
        <v>3</v>
      </c>
      <c r="F44" s="15">
        <v>1.0</v>
      </c>
      <c r="G44" s="37">
        <f t="shared" si="12"/>
        <v>7</v>
      </c>
      <c r="H44" s="10"/>
      <c r="I44" s="15" t="s">
        <v>57</v>
      </c>
      <c r="J44" s="37">
        <f t="shared" si="13"/>
        <v>125</v>
      </c>
      <c r="K44" s="10"/>
      <c r="L44" s="15"/>
    </row>
    <row r="45">
      <c r="A45" s="35">
        <v>16.0</v>
      </c>
      <c r="D45" s="15">
        <f t="shared" si="14"/>
        <v>16</v>
      </c>
      <c r="E45" s="36">
        <f t="shared" si="11"/>
        <v>3</v>
      </c>
      <c r="F45" s="38"/>
      <c r="G45" s="37">
        <f t="shared" si="12"/>
        <v>8</v>
      </c>
      <c r="H45" s="10"/>
      <c r="I45" s="15" t="s">
        <v>57</v>
      </c>
      <c r="J45" s="37">
        <f t="shared" si="13"/>
        <v>165</v>
      </c>
      <c r="K45" s="10"/>
      <c r="L45" s="15"/>
    </row>
    <row r="46">
      <c r="A46" s="35">
        <v>20.0</v>
      </c>
      <c r="D46" s="15">
        <f t="shared" si="14"/>
        <v>18</v>
      </c>
      <c r="E46" s="36">
        <f t="shared" si="11"/>
        <v>4</v>
      </c>
      <c r="F46" s="15">
        <v>2.0</v>
      </c>
      <c r="G46" s="37">
        <f t="shared" si="12"/>
        <v>10</v>
      </c>
      <c r="H46" s="10"/>
      <c r="I46" s="15" t="s">
        <v>57</v>
      </c>
      <c r="J46" s="37">
        <f t="shared" si="13"/>
        <v>225</v>
      </c>
      <c r="K46" s="10"/>
      <c r="L46" s="15"/>
    </row>
    <row r="47">
      <c r="A47" s="30"/>
      <c r="B47" s="30"/>
      <c r="C47" s="30"/>
      <c r="D47" s="30"/>
      <c r="E47" s="30"/>
      <c r="F47" s="30"/>
      <c r="G47" s="30"/>
      <c r="H47" s="30"/>
      <c r="I47" s="30"/>
      <c r="J47" s="30"/>
      <c r="K47" s="30"/>
      <c r="L47" s="30"/>
    </row>
    <row r="48">
      <c r="A48" s="11" t="s">
        <v>94</v>
      </c>
    </row>
    <row r="49">
      <c r="T49" s="29"/>
      <c r="U49" s="29"/>
      <c r="V49" s="29"/>
    </row>
    <row r="50">
      <c r="T50" s="29"/>
      <c r="U50" s="29"/>
      <c r="V50" s="29"/>
    </row>
    <row r="51">
      <c r="A51" s="12" t="s">
        <v>88</v>
      </c>
      <c r="D51" s="31">
        <f>IF(LTE($O$1,$A$17),D53, IF(LTE($O$1,$A54), $D54,IF(LTE($O$1,$A55), $D55,IF(LTE($O$1,$A56), $D56,IF(LTE($O$1,$A57), $D57, IF(LTE($O$1,$A58), $D58))))))</f>
        <v>10</v>
      </c>
      <c r="V51" s="29"/>
    </row>
    <row r="52">
      <c r="A52" s="12" t="s">
        <v>46</v>
      </c>
      <c r="D52" s="34" t="s">
        <v>47</v>
      </c>
      <c r="G52" s="34" t="s">
        <v>48</v>
      </c>
      <c r="J52" s="40" t="s">
        <v>89</v>
      </c>
      <c r="M52" s="40" t="s">
        <v>90</v>
      </c>
      <c r="P52" s="40" t="s">
        <v>91</v>
      </c>
      <c r="S52" s="40" t="s">
        <v>92</v>
      </c>
      <c r="V52" s="40" t="s">
        <v>93</v>
      </c>
    </row>
    <row r="53">
      <c r="A53" s="35">
        <v>1.0</v>
      </c>
      <c r="D53" s="15">
        <v>10.0</v>
      </c>
      <c r="E53" s="36">
        <f t="shared" ref="E53:E58" si="15">Rounddown((D53-10)/2)</f>
        <v>0</v>
      </c>
      <c r="F53" s="15"/>
      <c r="G53" s="37">
        <f t="shared" ref="G53:G58" si="16">$E53+IF(I53="P",ROUNDDOWN((7+$A53)/4),IF(I53="E",ROUNDDOWN((7+$A53)/4)*2, IF(I53="H",Rounddown((ROUNDDOWN((7+$A53)/4)/2)))))</f>
        <v>0</v>
      </c>
      <c r="H53" s="10"/>
      <c r="I53" s="15"/>
      <c r="J53" s="37">
        <f t="shared" ref="J53:J58" si="17">$E53+IF(L53="P",ROUNDDOWN((7+$A53)/4),IF(L53="E",ROUNDDOWN((7+$A53)/4)*2, IF(L53="H",Rounddown((ROUNDDOWN((7+$A53)/4)/2)))))</f>
        <v>0</v>
      </c>
      <c r="K53" s="10"/>
      <c r="L53" s="15"/>
      <c r="M53" s="37">
        <f t="shared" ref="M53:M58" si="18">$E53+IF(O53="P",ROUNDDOWN((7+$A53)/4),IF(O53="E",ROUNDDOWN((7+$A53)/4)*2, IF(O53="H",Rounddown((ROUNDDOWN((7+$A53)/4)/2)))))</f>
        <v>2</v>
      </c>
      <c r="N53" s="10"/>
      <c r="O53" s="15" t="s">
        <v>57</v>
      </c>
      <c r="P53" s="37">
        <f t="shared" ref="P53:P58" si="19">$E53+IF(R53="P",ROUNDDOWN((7+$A53)/4),IF(R53="E",ROUNDDOWN((7+$A53)/4)*2, IF(R53="H",Rounddown((ROUNDDOWN((7+$A53)/4)/2)))))</f>
        <v>0</v>
      </c>
      <c r="Q53" s="10"/>
      <c r="R53" s="15"/>
      <c r="S53" s="37">
        <f t="shared" ref="S53:S58" si="20">$E53+IF(U53="P",ROUNDDOWN((7+$A53)/4),IF(U53="E",ROUNDDOWN((7+$A53)/4)*2, IF(U53="H",Rounddown((ROUNDDOWN((7+$A53)/4)/2)))))</f>
        <v>0</v>
      </c>
      <c r="T53" s="10"/>
      <c r="U53" s="15"/>
      <c r="V53" s="37">
        <f t="shared" ref="V53:V58" si="21">$E53+IF(X53="P",ROUNDDOWN((7+$A53)/4),IF(X53="E",ROUNDDOWN((7+$A53)/4)*2, IF(X53="H",Rounddown((ROUNDDOWN((7+$A53)/4)/2)))))</f>
        <v>2</v>
      </c>
      <c r="W53" s="10"/>
      <c r="X53" s="15" t="s">
        <v>57</v>
      </c>
    </row>
    <row r="54">
      <c r="A54" s="35">
        <v>4.0</v>
      </c>
      <c r="D54" s="15">
        <f t="shared" ref="D54:D58" si="22">D53+F54</f>
        <v>10</v>
      </c>
      <c r="E54" s="36">
        <f t="shared" si="15"/>
        <v>0</v>
      </c>
      <c r="F54" s="15"/>
      <c r="G54" s="37">
        <f t="shared" si="16"/>
        <v>0</v>
      </c>
      <c r="H54" s="10"/>
      <c r="I54" s="15"/>
      <c r="J54" s="37">
        <f t="shared" si="17"/>
        <v>0</v>
      </c>
      <c r="K54" s="10"/>
      <c r="L54" s="15"/>
      <c r="M54" s="37">
        <f t="shared" si="18"/>
        <v>2</v>
      </c>
      <c r="N54" s="10"/>
      <c r="O54" s="15" t="s">
        <v>57</v>
      </c>
      <c r="P54" s="37">
        <f t="shared" si="19"/>
        <v>0</v>
      </c>
      <c r="Q54" s="10"/>
      <c r="R54" s="15"/>
      <c r="S54" s="37">
        <f t="shared" si="20"/>
        <v>0</v>
      </c>
      <c r="T54" s="10"/>
      <c r="U54" s="15"/>
      <c r="V54" s="37">
        <f t="shared" si="21"/>
        <v>2</v>
      </c>
      <c r="W54" s="10"/>
      <c r="X54" s="15" t="s">
        <v>57</v>
      </c>
    </row>
    <row r="55">
      <c r="A55" s="35">
        <v>8.0</v>
      </c>
      <c r="D55" s="15">
        <f t="shared" si="22"/>
        <v>10</v>
      </c>
      <c r="E55" s="36">
        <f t="shared" si="15"/>
        <v>0</v>
      </c>
      <c r="F55" s="38"/>
      <c r="G55" s="37">
        <f t="shared" si="16"/>
        <v>0</v>
      </c>
      <c r="H55" s="10"/>
      <c r="I55" s="15"/>
      <c r="J55" s="37">
        <f t="shared" si="17"/>
        <v>0</v>
      </c>
      <c r="K55" s="10"/>
      <c r="L55" s="15"/>
      <c r="M55" s="37">
        <f t="shared" si="18"/>
        <v>3</v>
      </c>
      <c r="N55" s="10"/>
      <c r="O55" s="15" t="s">
        <v>57</v>
      </c>
      <c r="P55" s="37">
        <f t="shared" si="19"/>
        <v>0</v>
      </c>
      <c r="Q55" s="10"/>
      <c r="R55" s="15"/>
      <c r="S55" s="37">
        <f t="shared" si="20"/>
        <v>0</v>
      </c>
      <c r="T55" s="10"/>
      <c r="U55" s="15"/>
      <c r="V55" s="37">
        <f t="shared" si="21"/>
        <v>3</v>
      </c>
      <c r="W55" s="10"/>
      <c r="X55" s="15" t="s">
        <v>57</v>
      </c>
    </row>
    <row r="56">
      <c r="A56" s="35">
        <v>12.0</v>
      </c>
      <c r="D56" s="15">
        <f t="shared" si="22"/>
        <v>10</v>
      </c>
      <c r="E56" s="36">
        <f t="shared" si="15"/>
        <v>0</v>
      </c>
      <c r="F56" s="38"/>
      <c r="G56" s="37">
        <f t="shared" si="16"/>
        <v>0</v>
      </c>
      <c r="H56" s="10"/>
      <c r="I56" s="15"/>
      <c r="J56" s="37">
        <f t="shared" si="17"/>
        <v>0</v>
      </c>
      <c r="K56" s="10"/>
      <c r="L56" s="15"/>
      <c r="M56" s="37">
        <f t="shared" si="18"/>
        <v>4</v>
      </c>
      <c r="N56" s="10"/>
      <c r="O56" s="15" t="s">
        <v>57</v>
      </c>
      <c r="P56" s="37">
        <f t="shared" si="19"/>
        <v>0</v>
      </c>
      <c r="Q56" s="10"/>
      <c r="R56" s="15"/>
      <c r="S56" s="37">
        <f t="shared" si="20"/>
        <v>0</v>
      </c>
      <c r="T56" s="10"/>
      <c r="U56" s="15"/>
      <c r="V56" s="37">
        <f t="shared" si="21"/>
        <v>4</v>
      </c>
      <c r="W56" s="10"/>
      <c r="X56" s="15" t="s">
        <v>57</v>
      </c>
    </row>
    <row r="57">
      <c r="A57" s="35">
        <v>16.0</v>
      </c>
      <c r="D57" s="15">
        <f t="shared" si="22"/>
        <v>10</v>
      </c>
      <c r="E57" s="36">
        <f t="shared" si="15"/>
        <v>0</v>
      </c>
      <c r="F57" s="38"/>
      <c r="G57" s="37">
        <f t="shared" si="16"/>
        <v>0</v>
      </c>
      <c r="H57" s="10"/>
      <c r="I57" s="15"/>
      <c r="J57" s="37">
        <f t="shared" si="17"/>
        <v>0</v>
      </c>
      <c r="K57" s="10"/>
      <c r="L57" s="15"/>
      <c r="M57" s="37">
        <f t="shared" si="18"/>
        <v>5</v>
      </c>
      <c r="N57" s="10"/>
      <c r="O57" s="15" t="s">
        <v>57</v>
      </c>
      <c r="P57" s="37">
        <f t="shared" si="19"/>
        <v>0</v>
      </c>
      <c r="Q57" s="10"/>
      <c r="R57" s="15"/>
      <c r="S57" s="37">
        <f t="shared" si="20"/>
        <v>0</v>
      </c>
      <c r="T57" s="10"/>
      <c r="U57" s="15"/>
      <c r="V57" s="37">
        <f t="shared" si="21"/>
        <v>5</v>
      </c>
      <c r="W57" s="10"/>
      <c r="X57" s="15" t="s">
        <v>57</v>
      </c>
    </row>
    <row r="58">
      <c r="A58" s="35">
        <v>20.0</v>
      </c>
      <c r="D58" s="15">
        <f t="shared" si="22"/>
        <v>10</v>
      </c>
      <c r="E58" s="36">
        <f t="shared" si="15"/>
        <v>0</v>
      </c>
      <c r="F58" s="38"/>
      <c r="G58" s="37">
        <f t="shared" si="16"/>
        <v>0</v>
      </c>
      <c r="H58" s="10"/>
      <c r="I58" s="15"/>
      <c r="J58" s="37">
        <f t="shared" si="17"/>
        <v>0</v>
      </c>
      <c r="K58" s="10"/>
      <c r="L58" s="15"/>
      <c r="M58" s="37">
        <f t="shared" si="18"/>
        <v>6</v>
      </c>
      <c r="N58" s="10"/>
      <c r="O58" s="15" t="s">
        <v>57</v>
      </c>
      <c r="P58" s="37">
        <f t="shared" si="19"/>
        <v>0</v>
      </c>
      <c r="Q58" s="10"/>
      <c r="R58" s="15"/>
      <c r="S58" s="37">
        <f t="shared" si="20"/>
        <v>0</v>
      </c>
      <c r="T58" s="10"/>
      <c r="U58" s="15"/>
      <c r="V58" s="37">
        <f t="shared" si="21"/>
        <v>6</v>
      </c>
      <c r="W58" s="10"/>
      <c r="X58" s="15" t="s">
        <v>57</v>
      </c>
    </row>
    <row r="59">
      <c r="A59" s="30"/>
      <c r="B59" s="30"/>
      <c r="C59" s="30"/>
      <c r="D59" s="30"/>
      <c r="E59" s="30"/>
      <c r="F59" s="30"/>
      <c r="G59" s="30"/>
      <c r="H59" s="30"/>
      <c r="I59" s="30"/>
      <c r="J59" s="30"/>
      <c r="K59" s="30"/>
      <c r="L59" s="30"/>
      <c r="M59" s="30"/>
      <c r="N59" s="30"/>
      <c r="O59" s="30"/>
      <c r="P59" s="30"/>
      <c r="Q59" s="30"/>
      <c r="R59" s="30"/>
      <c r="S59" s="30"/>
      <c r="T59" s="30"/>
      <c r="U59" s="30"/>
      <c r="V59" s="30"/>
      <c r="W59" s="30"/>
      <c r="X59" s="30"/>
    </row>
    <row r="60">
      <c r="A60" s="29" t="s">
        <v>18</v>
      </c>
    </row>
    <row r="62">
      <c r="A62" s="29"/>
      <c r="B62" s="29"/>
      <c r="C62" s="29"/>
    </row>
    <row r="63">
      <c r="A63" s="12" t="s">
        <v>96</v>
      </c>
      <c r="D63" s="31">
        <f>IF(LTE($O$1,$A$17),D65, IF(LTE($O$1,$A66), $D66,IF(LTE($O$1,$A67), $D67,IF(LTE($O$1,$A68), $D68,IF(LTE($O$1,$A69), $D69, IF(LTE($O$1,$A70), $D70))))))</f>
        <v>11</v>
      </c>
      <c r="AB63" s="42"/>
    </row>
    <row r="64">
      <c r="A64" s="12" t="s">
        <v>46</v>
      </c>
      <c r="D64" s="34" t="s">
        <v>47</v>
      </c>
      <c r="G64" s="34" t="s">
        <v>48</v>
      </c>
      <c r="J64" s="13" t="s">
        <v>98</v>
      </c>
      <c r="M64" s="13" t="s">
        <v>99</v>
      </c>
      <c r="P64" s="13" t="s">
        <v>100</v>
      </c>
      <c r="S64" s="13" t="s">
        <v>101</v>
      </c>
      <c r="V64" s="13" t="s">
        <v>102</v>
      </c>
      <c r="AB64" s="42"/>
    </row>
    <row r="65">
      <c r="A65" s="35">
        <v>1.0</v>
      </c>
      <c r="D65" s="15">
        <v>11.0</v>
      </c>
      <c r="E65" s="36">
        <f t="shared" ref="E65:E70" si="23">Rounddown((D65-10)/2)</f>
        <v>0</v>
      </c>
      <c r="F65" s="15"/>
      <c r="G65" s="37">
        <f t="shared" ref="G65:G70" si="24">$E65+IF(I65="P",ROUNDDOWN((7+$A65)/4),IF(I65="E",ROUNDDOWN((7+$A65)/4)*2, IF(I65="H",Rounddown((ROUNDDOWN((7+$A65)/4)/2)))))</f>
        <v>0</v>
      </c>
      <c r="H65" s="10"/>
      <c r="I65" s="15"/>
      <c r="J65" s="37">
        <f t="shared" ref="J65:J70" si="25">$E65+IF(L65="P",ROUNDDOWN((7+$A65)/4),IF(L65="E",ROUNDDOWN((7+$A65)/4)*2, IF(L65="H",Rounddown((ROUNDDOWN((7+$A65)/4)/2)))))</f>
        <v>0</v>
      </c>
      <c r="K65" s="10"/>
      <c r="L65" s="15"/>
      <c r="M65" s="37">
        <f t="shared" ref="M65:M70" si="26">$E65+IF(O65="P",ROUNDDOWN((7+$A65)/4),IF(O65="E",ROUNDDOWN((7+$A65)/4)*2, IF(O65="H",Rounddown((ROUNDDOWN((7+$A65)/4)/2)))))</f>
        <v>0</v>
      </c>
      <c r="N65" s="10"/>
      <c r="O65" s="15"/>
      <c r="P65" s="37">
        <f t="shared" ref="P65:P70" si="27">$E65+IF(R65="P",ROUNDDOWN((7+$A65)/4),IF(R65="E",ROUNDDOWN((7+$A65)/4)*2, IF(R65="H",Rounddown((ROUNDDOWN((7+$A65)/4)/2)))))</f>
        <v>2</v>
      </c>
      <c r="Q65" s="10"/>
      <c r="R65" s="15" t="s">
        <v>57</v>
      </c>
      <c r="S65" s="37">
        <f t="shared" ref="S65:S70" si="28">$E65+IF(U65="P",ROUNDDOWN((7+$A65)/4),IF(U65="E",ROUNDDOWN((7+$A65)/4)*2, IF(U65="H",Rounddown((ROUNDDOWN((7+$A65)/4)/2)))))</f>
        <v>0</v>
      </c>
      <c r="T65" s="10"/>
      <c r="U65" s="15"/>
      <c r="V65" s="37">
        <f t="shared" ref="V65:V70" si="29">$E65+IF(X65="P",ROUNDDOWN((7+$A65)/4),IF(X65="E",ROUNDDOWN((7+$A65)/4)*2, IF(X65="H",Rounddown((ROUNDDOWN((7+$A65)/4)/2)))))</f>
        <v>0</v>
      </c>
      <c r="W65" s="10"/>
      <c r="X65" s="15"/>
      <c r="AB65" s="42"/>
    </row>
    <row r="66">
      <c r="A66" s="35">
        <v>4.0</v>
      </c>
      <c r="D66" s="15">
        <f t="shared" ref="D66:D70" si="30">D65+F66</f>
        <v>11</v>
      </c>
      <c r="E66" s="36">
        <f t="shared" si="23"/>
        <v>0</v>
      </c>
      <c r="F66" s="15"/>
      <c r="G66" s="37">
        <f t="shared" si="24"/>
        <v>0</v>
      </c>
      <c r="H66" s="10"/>
      <c r="I66" s="15"/>
      <c r="J66" s="37">
        <f t="shared" si="25"/>
        <v>0</v>
      </c>
      <c r="K66" s="10"/>
      <c r="L66" s="15"/>
      <c r="M66" s="37">
        <f t="shared" si="26"/>
        <v>0</v>
      </c>
      <c r="N66" s="10"/>
      <c r="O66" s="15"/>
      <c r="P66" s="37">
        <f t="shared" si="27"/>
        <v>2</v>
      </c>
      <c r="Q66" s="10"/>
      <c r="R66" s="15" t="s">
        <v>57</v>
      </c>
      <c r="S66" s="37">
        <f t="shared" si="28"/>
        <v>0</v>
      </c>
      <c r="T66" s="10"/>
      <c r="U66" s="15"/>
      <c r="V66" s="37">
        <f t="shared" si="29"/>
        <v>0</v>
      </c>
      <c r="W66" s="10"/>
      <c r="X66" s="15"/>
      <c r="AB66" s="42"/>
    </row>
    <row r="67">
      <c r="A67" s="35">
        <v>8.0</v>
      </c>
      <c r="D67" s="15">
        <f t="shared" si="30"/>
        <v>11</v>
      </c>
      <c r="E67" s="36">
        <f t="shared" si="23"/>
        <v>0</v>
      </c>
      <c r="F67" s="38"/>
      <c r="G67" s="37">
        <f t="shared" si="24"/>
        <v>0</v>
      </c>
      <c r="H67" s="10"/>
      <c r="I67" s="15"/>
      <c r="J67" s="37">
        <f t="shared" si="25"/>
        <v>0</v>
      </c>
      <c r="K67" s="10"/>
      <c r="L67" s="15"/>
      <c r="M67" s="37">
        <f t="shared" si="26"/>
        <v>0</v>
      </c>
      <c r="N67" s="10"/>
      <c r="O67" s="15"/>
      <c r="P67" s="37">
        <f t="shared" si="27"/>
        <v>3</v>
      </c>
      <c r="Q67" s="10"/>
      <c r="R67" s="15" t="s">
        <v>57</v>
      </c>
      <c r="S67" s="37">
        <f t="shared" si="28"/>
        <v>0</v>
      </c>
      <c r="T67" s="10"/>
      <c r="U67" s="15"/>
      <c r="V67" s="37">
        <f t="shared" si="29"/>
        <v>0</v>
      </c>
      <c r="W67" s="10"/>
      <c r="X67" s="15"/>
      <c r="AB67" s="42"/>
    </row>
    <row r="68">
      <c r="A68" s="35">
        <v>12.0</v>
      </c>
      <c r="D68" s="15">
        <f t="shared" si="30"/>
        <v>11</v>
      </c>
      <c r="E68" s="36">
        <f t="shared" si="23"/>
        <v>0</v>
      </c>
      <c r="F68" s="38"/>
      <c r="G68" s="37">
        <f t="shared" si="24"/>
        <v>0</v>
      </c>
      <c r="H68" s="10"/>
      <c r="I68" s="15"/>
      <c r="J68" s="37">
        <f t="shared" si="25"/>
        <v>0</v>
      </c>
      <c r="K68" s="10"/>
      <c r="L68" s="15"/>
      <c r="M68" s="37">
        <f t="shared" si="26"/>
        <v>0</v>
      </c>
      <c r="N68" s="10"/>
      <c r="O68" s="15"/>
      <c r="P68" s="37">
        <f t="shared" si="27"/>
        <v>4</v>
      </c>
      <c r="Q68" s="10"/>
      <c r="R68" s="15" t="s">
        <v>57</v>
      </c>
      <c r="S68" s="37">
        <f t="shared" si="28"/>
        <v>0</v>
      </c>
      <c r="T68" s="10"/>
      <c r="U68" s="15"/>
      <c r="V68" s="37">
        <f t="shared" si="29"/>
        <v>0</v>
      </c>
      <c r="W68" s="10"/>
      <c r="X68" s="15"/>
      <c r="AB68" s="42"/>
    </row>
    <row r="69">
      <c r="A69" s="35">
        <v>16.0</v>
      </c>
      <c r="D69" s="15">
        <f t="shared" si="30"/>
        <v>11</v>
      </c>
      <c r="E69" s="36">
        <f t="shared" si="23"/>
        <v>0</v>
      </c>
      <c r="F69" s="38"/>
      <c r="G69" s="37">
        <f t="shared" si="24"/>
        <v>0</v>
      </c>
      <c r="H69" s="10"/>
      <c r="I69" s="15"/>
      <c r="J69" s="37">
        <f t="shared" si="25"/>
        <v>0</v>
      </c>
      <c r="K69" s="10"/>
      <c r="L69" s="15"/>
      <c r="M69" s="37">
        <f t="shared" si="26"/>
        <v>0</v>
      </c>
      <c r="N69" s="10"/>
      <c r="O69" s="15"/>
      <c r="P69" s="37">
        <f t="shared" si="27"/>
        <v>5</v>
      </c>
      <c r="Q69" s="10"/>
      <c r="R69" s="15" t="s">
        <v>57</v>
      </c>
      <c r="S69" s="37">
        <f t="shared" si="28"/>
        <v>0</v>
      </c>
      <c r="T69" s="10"/>
      <c r="U69" s="15"/>
      <c r="V69" s="37">
        <f t="shared" si="29"/>
        <v>0</v>
      </c>
      <c r="W69" s="10"/>
      <c r="X69" s="15"/>
    </row>
    <row r="70">
      <c r="A70" s="35">
        <v>20.0</v>
      </c>
      <c r="D70" s="15">
        <f t="shared" si="30"/>
        <v>11</v>
      </c>
      <c r="E70" s="36">
        <f t="shared" si="23"/>
        <v>0</v>
      </c>
      <c r="F70" s="38"/>
      <c r="G70" s="37">
        <f t="shared" si="24"/>
        <v>0</v>
      </c>
      <c r="H70" s="10"/>
      <c r="I70" s="15"/>
      <c r="J70" s="37">
        <f t="shared" si="25"/>
        <v>0</v>
      </c>
      <c r="K70" s="10"/>
      <c r="L70" s="15"/>
      <c r="M70" s="37">
        <f t="shared" si="26"/>
        <v>0</v>
      </c>
      <c r="N70" s="10"/>
      <c r="O70" s="15"/>
      <c r="P70" s="37">
        <f t="shared" si="27"/>
        <v>6</v>
      </c>
      <c r="Q70" s="10"/>
      <c r="R70" s="15" t="s">
        <v>57</v>
      </c>
      <c r="S70" s="37">
        <f t="shared" si="28"/>
        <v>0</v>
      </c>
      <c r="T70" s="10"/>
      <c r="U70" s="15"/>
      <c r="V70" s="37">
        <f t="shared" si="29"/>
        <v>0</v>
      </c>
      <c r="W70" s="10"/>
      <c r="X70" s="15"/>
      <c r="AB70" s="42"/>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AB71" s="42"/>
    </row>
    <row r="72">
      <c r="A72" s="29" t="s">
        <v>18</v>
      </c>
      <c r="AB72" s="42"/>
    </row>
    <row r="73">
      <c r="AB73" s="42"/>
    </row>
    <row r="74">
      <c r="AB74" s="42"/>
    </row>
    <row r="75">
      <c r="A75" s="12" t="s">
        <v>104</v>
      </c>
      <c r="D75" s="31">
        <f>IF(LTE($O$1,$A$17),D77, IF(LTE($O$1,$A78), $D78,IF(LTE($O$1,$A79), $D79,IF(LTE($O$1,$A80), $D80,IF(LTE($O$1,$A81), $D81, IF(LTE($O$1,$A82), $D82))))))</f>
        <v>17</v>
      </c>
    </row>
    <row r="76">
      <c r="A76" s="12" t="s">
        <v>46</v>
      </c>
      <c r="D76" s="34" t="s">
        <v>47</v>
      </c>
      <c r="G76" s="34" t="s">
        <v>48</v>
      </c>
      <c r="J76" s="40" t="s">
        <v>105</v>
      </c>
      <c r="M76" s="40" t="s">
        <v>106</v>
      </c>
      <c r="P76" s="40" t="s">
        <v>107</v>
      </c>
      <c r="S76" s="34" t="s">
        <v>108</v>
      </c>
    </row>
    <row r="77">
      <c r="A77" s="35">
        <v>1.0</v>
      </c>
      <c r="D77" s="15">
        <v>17.0</v>
      </c>
      <c r="E77" s="36">
        <f t="shared" ref="E77:E82" si="31">Rounddown((D77-10)/2)</f>
        <v>3</v>
      </c>
      <c r="F77" s="15"/>
      <c r="G77" s="37">
        <f t="shared" ref="G77:G82" si="32">$E77+IF(I77="P",ROUNDDOWN((7+$A77)/4),IF(I77="E",ROUNDDOWN((7+$A77)/4)*2, IF(I77="H",Rounddown((ROUNDDOWN((7+$A77)/4)/2)))))</f>
        <v>5</v>
      </c>
      <c r="H77" s="10"/>
      <c r="I77" s="15" t="s">
        <v>57</v>
      </c>
      <c r="J77" s="37">
        <f t="shared" ref="J77:J82" si="33">$E77+IF(L77="P",ROUNDDOWN((7+$A77)/4),IF(L77="E",ROUNDDOWN((7+$A77)/4)*2, IF(L77="H",Rounddown((ROUNDDOWN((7+$A77)/4)/2)))))</f>
        <v>5</v>
      </c>
      <c r="K77" s="10"/>
      <c r="L77" s="15" t="s">
        <v>57</v>
      </c>
      <c r="M77" s="37">
        <f t="shared" ref="M77:M82" si="34">$E77+IF(O77="P",ROUNDDOWN((7+$A77)/4),IF(O77="E",ROUNDDOWN((7+$A77)/4)*2, IF(O77="H",Rounddown((ROUNDDOWN((7+$A77)/4)/2)))))</f>
        <v>3</v>
      </c>
      <c r="N77" s="10"/>
      <c r="O77" s="15"/>
      <c r="P77" s="37">
        <f t="shared" ref="P77:P82" si="35">$E77+IF(R77="P",ROUNDDOWN((7+$A77)/4),IF(R77="E",ROUNDDOWN((7+$A77)/4)*2, IF(R77="H",Rounddown((ROUNDDOWN((7+$A77)/4)/2)))))</f>
        <v>3</v>
      </c>
      <c r="Q77" s="10"/>
      <c r="R77" s="15"/>
      <c r="S77" s="37">
        <f t="shared" ref="S77:S82" si="36">$E77+IF(U77="P",ROUNDDOWN((7+$A77)/4),IF(U77="E",ROUNDDOWN((7+$A77)/4)*2, IF(U77="H",Rounddown((ROUNDDOWN((7+$A77)/4)/2)))))</f>
        <v>3</v>
      </c>
      <c r="T77" s="10"/>
      <c r="U77" s="15"/>
    </row>
    <row r="78">
      <c r="A78" s="35">
        <v>4.0</v>
      </c>
      <c r="D78" s="15">
        <f t="shared" ref="D78:D82" si="37">D77+F78</f>
        <v>20</v>
      </c>
      <c r="E78" s="36">
        <f t="shared" si="31"/>
        <v>5</v>
      </c>
      <c r="F78" s="15">
        <v>3.0</v>
      </c>
      <c r="G78" s="37">
        <f t="shared" si="32"/>
        <v>7</v>
      </c>
      <c r="H78" s="10"/>
      <c r="I78" s="15" t="s">
        <v>57</v>
      </c>
      <c r="J78" s="37">
        <f t="shared" si="33"/>
        <v>7</v>
      </c>
      <c r="K78" s="10"/>
      <c r="L78" s="15" t="s">
        <v>57</v>
      </c>
      <c r="M78" s="37">
        <f t="shared" si="34"/>
        <v>5</v>
      </c>
      <c r="N78" s="10"/>
      <c r="O78" s="15"/>
      <c r="P78" s="37">
        <f t="shared" si="35"/>
        <v>5</v>
      </c>
      <c r="Q78" s="10"/>
      <c r="R78" s="15"/>
      <c r="S78" s="37">
        <f t="shared" si="36"/>
        <v>5</v>
      </c>
      <c r="T78" s="10"/>
      <c r="U78" s="15"/>
    </row>
    <row r="79">
      <c r="A79" s="35">
        <v>8.0</v>
      </c>
      <c r="D79" s="15">
        <f t="shared" si="37"/>
        <v>20</v>
      </c>
      <c r="E79" s="36">
        <f t="shared" si="31"/>
        <v>5</v>
      </c>
      <c r="F79" s="38"/>
      <c r="G79" s="37">
        <f t="shared" si="32"/>
        <v>8</v>
      </c>
      <c r="H79" s="10"/>
      <c r="I79" s="15" t="s">
        <v>57</v>
      </c>
      <c r="J79" s="37">
        <f t="shared" si="33"/>
        <v>8</v>
      </c>
      <c r="K79" s="10"/>
      <c r="L79" s="15" t="s">
        <v>57</v>
      </c>
      <c r="M79" s="37">
        <f t="shared" si="34"/>
        <v>5</v>
      </c>
      <c r="N79" s="10"/>
      <c r="O79" s="15"/>
      <c r="P79" s="37">
        <f t="shared" si="35"/>
        <v>5</v>
      </c>
      <c r="Q79" s="10"/>
      <c r="R79" s="15"/>
      <c r="S79" s="37">
        <f t="shared" si="36"/>
        <v>5</v>
      </c>
      <c r="T79" s="10"/>
      <c r="U79" s="15"/>
    </row>
    <row r="80">
      <c r="A80" s="35">
        <v>12.0</v>
      </c>
      <c r="D80" s="15">
        <f t="shared" si="37"/>
        <v>20</v>
      </c>
      <c r="E80" s="36">
        <f t="shared" si="31"/>
        <v>5</v>
      </c>
      <c r="F80" s="38"/>
      <c r="G80" s="37">
        <f t="shared" si="32"/>
        <v>9</v>
      </c>
      <c r="H80" s="10"/>
      <c r="I80" s="15" t="s">
        <v>57</v>
      </c>
      <c r="J80" s="37">
        <f t="shared" si="33"/>
        <v>9</v>
      </c>
      <c r="K80" s="10"/>
      <c r="L80" s="15" t="s">
        <v>57</v>
      </c>
      <c r="M80" s="37">
        <f t="shared" si="34"/>
        <v>5</v>
      </c>
      <c r="N80" s="10"/>
      <c r="O80" s="15"/>
      <c r="P80" s="37">
        <f t="shared" si="35"/>
        <v>5</v>
      </c>
      <c r="Q80" s="10"/>
      <c r="R80" s="15"/>
      <c r="S80" s="37">
        <f t="shared" si="36"/>
        <v>5</v>
      </c>
      <c r="T80" s="10"/>
      <c r="U80" s="15"/>
    </row>
    <row r="81">
      <c r="A81" s="35">
        <v>16.0</v>
      </c>
      <c r="D81" s="15">
        <f t="shared" si="37"/>
        <v>20</v>
      </c>
      <c r="E81" s="36">
        <f t="shared" si="31"/>
        <v>5</v>
      </c>
      <c r="F81" s="38"/>
      <c r="G81" s="37">
        <f t="shared" si="32"/>
        <v>10</v>
      </c>
      <c r="H81" s="10"/>
      <c r="I81" s="15" t="s">
        <v>57</v>
      </c>
      <c r="J81" s="37">
        <f t="shared" si="33"/>
        <v>10</v>
      </c>
      <c r="K81" s="10"/>
      <c r="L81" s="15" t="s">
        <v>57</v>
      </c>
      <c r="M81" s="37">
        <f t="shared" si="34"/>
        <v>5</v>
      </c>
      <c r="N81" s="10"/>
      <c r="O81" s="15"/>
      <c r="P81" s="37">
        <f t="shared" si="35"/>
        <v>5</v>
      </c>
      <c r="Q81" s="10"/>
      <c r="R81" s="15"/>
      <c r="S81" s="37">
        <f t="shared" si="36"/>
        <v>5</v>
      </c>
      <c r="T81" s="10"/>
      <c r="U81" s="15"/>
    </row>
    <row r="82">
      <c r="A82" s="35">
        <v>20.0</v>
      </c>
      <c r="D82" s="15">
        <f t="shared" si="37"/>
        <v>20</v>
      </c>
      <c r="E82" s="36">
        <f t="shared" si="31"/>
        <v>5</v>
      </c>
      <c r="F82" s="38"/>
      <c r="G82" s="37">
        <f t="shared" si="32"/>
        <v>11</v>
      </c>
      <c r="H82" s="10"/>
      <c r="I82" s="15" t="s">
        <v>57</v>
      </c>
      <c r="J82" s="37">
        <f t="shared" si="33"/>
        <v>11</v>
      </c>
      <c r="K82" s="10"/>
      <c r="L82" s="15" t="s">
        <v>57</v>
      </c>
      <c r="M82" s="37">
        <f t="shared" si="34"/>
        <v>5</v>
      </c>
      <c r="N82" s="10"/>
      <c r="O82" s="15"/>
      <c r="P82" s="37">
        <f t="shared" si="35"/>
        <v>5</v>
      </c>
      <c r="Q82" s="10"/>
      <c r="R82" s="15"/>
      <c r="S82" s="37">
        <f t="shared" si="36"/>
        <v>5</v>
      </c>
      <c r="T82" s="10"/>
      <c r="U82" s="15"/>
    </row>
    <row r="83">
      <c r="A83" s="30"/>
      <c r="B83" s="30"/>
      <c r="C83" s="30"/>
      <c r="D83" s="30"/>
      <c r="E83" s="30"/>
      <c r="F83" s="30"/>
      <c r="G83" s="30"/>
      <c r="H83" s="30"/>
      <c r="I83" s="30"/>
      <c r="J83" s="30"/>
      <c r="K83" s="30"/>
      <c r="L83" s="30"/>
      <c r="M83" s="30"/>
      <c r="N83" s="30"/>
      <c r="O83" s="30"/>
      <c r="P83" s="30"/>
      <c r="Q83" s="30"/>
      <c r="R83" s="30"/>
      <c r="S83" s="30"/>
      <c r="T83" s="30"/>
      <c r="U83" s="30"/>
    </row>
    <row r="84">
      <c r="A84" s="29" t="s">
        <v>18</v>
      </c>
    </row>
    <row r="87">
      <c r="A87" s="1" t="s">
        <v>207</v>
      </c>
      <c r="D87" s="19" t="s">
        <v>21</v>
      </c>
      <c r="J87" s="4"/>
      <c r="K87" s="4"/>
      <c r="L87" s="4"/>
      <c r="M87" s="4"/>
      <c r="N87" s="4"/>
      <c r="P87" s="12" t="s">
        <v>110</v>
      </c>
    </row>
    <row r="88">
      <c r="A88" s="1" t="s">
        <v>209</v>
      </c>
      <c r="D88" s="2" t="s">
        <v>112</v>
      </c>
      <c r="E88" s="4"/>
      <c r="F88" s="1" t="s">
        <v>210</v>
      </c>
      <c r="I88" s="2" t="s">
        <v>112</v>
      </c>
      <c r="K88" s="1" t="s">
        <v>113</v>
      </c>
      <c r="N88" s="2" t="s">
        <v>112</v>
      </c>
      <c r="P88" s="13" t="s">
        <v>114</v>
      </c>
      <c r="Q88" s="12" t="s">
        <v>115</v>
      </c>
      <c r="T88" s="13" t="s">
        <v>1</v>
      </c>
      <c r="X88" s="1" t="s">
        <v>116</v>
      </c>
      <c r="AA88" s="2" t="s">
        <v>112</v>
      </c>
    </row>
    <row r="89">
      <c r="A89" s="47" t="s">
        <v>213</v>
      </c>
      <c r="C89" s="45"/>
      <c r="D89" s="52">
        <v>1.0</v>
      </c>
      <c r="E89" s="4"/>
      <c r="F89" s="47" t="s">
        <v>215</v>
      </c>
      <c r="I89" s="5">
        <v>2.0</v>
      </c>
      <c r="K89" s="5" t="s">
        <v>218</v>
      </c>
      <c r="L89" s="18" t="s">
        <v>100</v>
      </c>
      <c r="N89" s="5">
        <v>1.0</v>
      </c>
      <c r="P89" s="53">
        <v>1.0</v>
      </c>
      <c r="Q89" s="18" t="s">
        <v>220</v>
      </c>
      <c r="T89" s="53" t="s">
        <v>221</v>
      </c>
      <c r="U89" s="16"/>
      <c r="V89" s="16"/>
      <c r="X89" s="7" t="s">
        <v>222</v>
      </c>
      <c r="AA89" s="5">
        <v>3.0</v>
      </c>
    </row>
    <row r="90">
      <c r="A90" s="47" t="s">
        <v>223</v>
      </c>
      <c r="D90" s="5">
        <v>1.0</v>
      </c>
      <c r="E90" s="4"/>
      <c r="F90" s="47" t="s">
        <v>224</v>
      </c>
      <c r="I90" s="5">
        <v>2.0</v>
      </c>
      <c r="K90" s="5" t="s">
        <v>218</v>
      </c>
      <c r="L90" s="18" t="s">
        <v>93</v>
      </c>
      <c r="N90" s="5">
        <v>1.0</v>
      </c>
      <c r="P90" s="53">
        <v>3.0</v>
      </c>
      <c r="T90" s="53" t="s">
        <v>225</v>
      </c>
      <c r="U90" s="16"/>
      <c r="V90" s="16"/>
      <c r="X90" s="7" t="s">
        <v>227</v>
      </c>
      <c r="AA90" s="5">
        <v>4.0</v>
      </c>
    </row>
    <row r="91">
      <c r="A91" s="47" t="s">
        <v>228</v>
      </c>
      <c r="D91" s="5">
        <v>1.0</v>
      </c>
      <c r="E91" s="4"/>
      <c r="F91" s="7" t="s">
        <v>229</v>
      </c>
      <c r="I91" s="5">
        <v>5.0</v>
      </c>
      <c r="K91" s="5" t="s">
        <v>137</v>
      </c>
      <c r="L91" s="18" t="s">
        <v>105</v>
      </c>
      <c r="N91" s="5">
        <v>1.0</v>
      </c>
      <c r="P91" s="53">
        <v>5.0</v>
      </c>
      <c r="T91" s="32" t="s">
        <v>230</v>
      </c>
      <c r="U91" s="9"/>
      <c r="V91" s="10"/>
      <c r="X91" s="7" t="s">
        <v>232</v>
      </c>
      <c r="AA91" s="5">
        <v>8.0</v>
      </c>
    </row>
    <row r="92">
      <c r="A92" s="47" t="s">
        <v>153</v>
      </c>
      <c r="D92" s="5">
        <v>1.0</v>
      </c>
      <c r="E92" s="4"/>
      <c r="F92" s="7" t="s">
        <v>233</v>
      </c>
      <c r="I92" s="5">
        <v>7.0</v>
      </c>
      <c r="K92" s="5" t="s">
        <v>137</v>
      </c>
      <c r="L92" s="18" t="s">
        <v>90</v>
      </c>
      <c r="N92" s="5">
        <v>1.0</v>
      </c>
      <c r="P92" s="53">
        <v>1.0</v>
      </c>
      <c r="Q92" s="18" t="s">
        <v>234</v>
      </c>
      <c r="T92" s="32" t="s">
        <v>235</v>
      </c>
      <c r="U92" s="9"/>
      <c r="V92" s="10"/>
      <c r="X92" s="7" t="s">
        <v>237</v>
      </c>
      <c r="AA92" s="5">
        <v>12.0</v>
      </c>
    </row>
    <row r="93">
      <c r="A93" s="7" t="s">
        <v>238</v>
      </c>
      <c r="D93" s="5">
        <v>3.0</v>
      </c>
      <c r="E93" s="4"/>
      <c r="F93" s="7" t="s">
        <v>239</v>
      </c>
      <c r="I93" s="5">
        <v>9.0</v>
      </c>
      <c r="P93" s="53">
        <v>1.0</v>
      </c>
      <c r="Q93" s="18" t="s">
        <v>240</v>
      </c>
      <c r="T93" s="32" t="s">
        <v>241</v>
      </c>
      <c r="U93" s="9"/>
      <c r="V93" s="10"/>
      <c r="X93" s="7" t="s">
        <v>246</v>
      </c>
      <c r="AA93" s="5">
        <v>16.0</v>
      </c>
    </row>
    <row r="94">
      <c r="A94" s="7" t="s">
        <v>247</v>
      </c>
      <c r="D94" s="5">
        <v>6.0</v>
      </c>
      <c r="E94" s="4"/>
      <c r="F94" s="7" t="s">
        <v>248</v>
      </c>
      <c r="I94" s="5">
        <v>12.0</v>
      </c>
      <c r="P94" s="53">
        <v>1.0</v>
      </c>
      <c r="Q94" s="18" t="s">
        <v>124</v>
      </c>
      <c r="T94" s="32" t="s">
        <v>125</v>
      </c>
      <c r="U94" s="9"/>
      <c r="V94" s="10"/>
      <c r="X94" s="7" t="s">
        <v>251</v>
      </c>
      <c r="AA94" s="5">
        <v>19.0</v>
      </c>
    </row>
    <row r="95">
      <c r="A95" s="7" t="s">
        <v>252</v>
      </c>
      <c r="D95" s="5">
        <v>10.0</v>
      </c>
      <c r="E95" s="4"/>
      <c r="F95" s="7" t="s">
        <v>253</v>
      </c>
      <c r="I95" s="5">
        <v>15.0</v>
      </c>
      <c r="P95" s="53">
        <v>1.0</v>
      </c>
      <c r="T95" s="32" t="s">
        <v>254</v>
      </c>
      <c r="U95" s="9"/>
      <c r="V95" s="10"/>
    </row>
    <row r="96">
      <c r="A96" s="7" t="s">
        <v>258</v>
      </c>
      <c r="D96" s="5">
        <v>14.0</v>
      </c>
      <c r="E96" s="4"/>
      <c r="F96" s="7" t="s">
        <v>260</v>
      </c>
      <c r="I96" s="5">
        <v>18.0</v>
      </c>
      <c r="P96" s="53">
        <v>1.0</v>
      </c>
      <c r="T96" s="32" t="s">
        <v>261</v>
      </c>
      <c r="U96" s="9"/>
      <c r="V96" s="10"/>
    </row>
    <row r="97">
      <c r="A97" s="7" t="s">
        <v>264</v>
      </c>
      <c r="D97" s="5">
        <v>20.0</v>
      </c>
      <c r="E97" s="4"/>
      <c r="F97" s="4"/>
      <c r="G97" s="4"/>
      <c r="H97" s="4"/>
      <c r="I97" s="4"/>
      <c r="P97" s="53">
        <v>1.0</v>
      </c>
      <c r="Q97" s="18" t="s">
        <v>140</v>
      </c>
      <c r="T97" s="32" t="s">
        <v>265</v>
      </c>
      <c r="U97" s="9"/>
      <c r="V97" s="10"/>
    </row>
    <row r="98">
      <c r="A98" s="4"/>
      <c r="B98" s="4"/>
      <c r="C98" s="4"/>
      <c r="D98" s="4"/>
      <c r="E98" s="4"/>
      <c r="F98" s="4"/>
      <c r="G98" s="4"/>
      <c r="H98" s="4"/>
      <c r="I98" s="4"/>
      <c r="J98" s="4"/>
      <c r="P98" s="53">
        <v>1.0</v>
      </c>
      <c r="Q98" s="18" t="s">
        <v>144</v>
      </c>
      <c r="T98" s="32" t="s">
        <v>268</v>
      </c>
      <c r="U98" s="9"/>
      <c r="V98" s="10"/>
    </row>
    <row r="99">
      <c r="A99" s="4"/>
      <c r="B99" s="4"/>
      <c r="C99" s="4"/>
      <c r="D99" s="4"/>
      <c r="E99" s="4"/>
      <c r="F99" s="4"/>
      <c r="G99" s="4"/>
      <c r="H99" s="4"/>
      <c r="I99" s="4"/>
      <c r="J99" s="4"/>
      <c r="P99" s="53">
        <v>1.0</v>
      </c>
      <c r="Q99" s="18" t="s">
        <v>151</v>
      </c>
      <c r="T99" s="32" t="s">
        <v>270</v>
      </c>
      <c r="U99" s="9"/>
      <c r="V99" s="10"/>
    </row>
    <row r="100">
      <c r="A100" s="4"/>
      <c r="B100" s="4"/>
      <c r="C100" s="4"/>
      <c r="D100" s="4"/>
      <c r="E100" s="4"/>
      <c r="F100" s="4"/>
      <c r="G100" s="4"/>
      <c r="H100" s="4"/>
      <c r="I100" s="4"/>
      <c r="J100" s="4"/>
      <c r="V100" s="4"/>
    </row>
    <row r="101">
      <c r="A101" s="1" t="s">
        <v>173</v>
      </c>
      <c r="D101" s="2" t="s">
        <v>114</v>
      </c>
      <c r="E101" s="4"/>
      <c r="F101" s="1" t="s">
        <v>165</v>
      </c>
      <c r="H101" s="2" t="s">
        <v>112</v>
      </c>
      <c r="I101" s="4"/>
      <c r="K101" s="2" t="s">
        <v>112</v>
      </c>
      <c r="L101" s="1" t="s">
        <v>166</v>
      </c>
      <c r="N101" s="23" t="s">
        <v>167</v>
      </c>
      <c r="Q101" s="4"/>
      <c r="R101" s="1" t="s">
        <v>174</v>
      </c>
      <c r="U101" s="2" t="s">
        <v>114</v>
      </c>
      <c r="V101" s="4"/>
    </row>
    <row r="102">
      <c r="A102" s="7" t="s">
        <v>276</v>
      </c>
      <c r="D102" s="5">
        <v>1.0</v>
      </c>
      <c r="E102" s="4"/>
      <c r="F102" s="19" t="s">
        <v>169</v>
      </c>
      <c r="H102" s="5">
        <v>1.0</v>
      </c>
      <c r="I102" s="4"/>
      <c r="K102" s="48">
        <v>1.0</v>
      </c>
      <c r="L102" s="49">
        <v>2.0</v>
      </c>
      <c r="M102" s="10"/>
      <c r="N102" s="7" t="s">
        <v>278</v>
      </c>
      <c r="Q102" s="4"/>
      <c r="R102" s="7" t="s">
        <v>279</v>
      </c>
      <c r="U102" s="19">
        <v>11.0</v>
      </c>
      <c r="V102" s="4"/>
    </row>
    <row r="103">
      <c r="A103" s="7" t="s">
        <v>280</v>
      </c>
      <c r="D103" s="5">
        <v>1.0</v>
      </c>
      <c r="E103" s="4"/>
      <c r="F103" s="19" t="s">
        <v>179</v>
      </c>
      <c r="H103" s="5">
        <v>3.0</v>
      </c>
      <c r="I103" s="4"/>
      <c r="K103" s="59"/>
      <c r="L103" s="60"/>
      <c r="M103" s="10"/>
      <c r="N103" s="7" t="s">
        <v>283</v>
      </c>
      <c r="Q103" s="4"/>
      <c r="R103" s="7" t="s">
        <v>284</v>
      </c>
      <c r="U103" s="19">
        <v>13.0</v>
      </c>
      <c r="V103" s="4"/>
    </row>
    <row r="104">
      <c r="A104" s="7" t="s">
        <v>285</v>
      </c>
      <c r="D104" s="5">
        <v>1.0</v>
      </c>
      <c r="E104" s="4"/>
      <c r="F104" s="19" t="s">
        <v>183</v>
      </c>
      <c r="H104" s="5">
        <v>5.0</v>
      </c>
      <c r="I104" s="4"/>
      <c r="K104" s="48">
        <v>2.0</v>
      </c>
      <c r="L104" s="49">
        <v>3.0</v>
      </c>
      <c r="M104" s="10"/>
      <c r="N104" s="7" t="s">
        <v>286</v>
      </c>
      <c r="Q104" s="4"/>
      <c r="R104" s="7" t="s">
        <v>287</v>
      </c>
      <c r="U104" s="19">
        <v>15.0</v>
      </c>
      <c r="V104" s="4"/>
    </row>
    <row r="105">
      <c r="A105" s="7" t="s">
        <v>265</v>
      </c>
      <c r="D105" s="5">
        <v>1.0</v>
      </c>
      <c r="E105" s="4"/>
      <c r="F105" s="19" t="s">
        <v>288</v>
      </c>
      <c r="H105" s="5">
        <v>7.0</v>
      </c>
      <c r="I105" s="4"/>
      <c r="K105" s="48">
        <v>3.0</v>
      </c>
      <c r="L105" s="49">
        <v>4.0</v>
      </c>
      <c r="M105" s="10"/>
      <c r="N105" s="7" t="s">
        <v>230</v>
      </c>
      <c r="Q105" s="4"/>
      <c r="R105" s="7" t="s">
        <v>289</v>
      </c>
      <c r="U105" s="19">
        <v>17.0</v>
      </c>
      <c r="V105" s="4"/>
    </row>
    <row r="106">
      <c r="A106" s="7" t="s">
        <v>290</v>
      </c>
      <c r="D106" s="5">
        <v>1.0</v>
      </c>
      <c r="E106" s="4"/>
      <c r="F106" s="19" t="s">
        <v>291</v>
      </c>
      <c r="H106" s="5">
        <v>9.0</v>
      </c>
      <c r="I106" s="4"/>
      <c r="K106" s="48">
        <v>4.0</v>
      </c>
      <c r="L106" s="49">
        <v>5.0</v>
      </c>
      <c r="M106" s="10"/>
      <c r="N106" s="7" t="s">
        <v>292</v>
      </c>
      <c r="Q106" s="4"/>
      <c r="R106" s="4"/>
      <c r="U106" s="4"/>
      <c r="V106" s="4"/>
    </row>
    <row r="107">
      <c r="A107" s="7" t="s">
        <v>293</v>
      </c>
      <c r="D107" s="5">
        <v>3.0</v>
      </c>
      <c r="E107" s="4"/>
      <c r="F107" s="4"/>
      <c r="G107" s="4"/>
      <c r="H107" s="4"/>
      <c r="I107" s="4"/>
      <c r="K107" s="48">
        <v>5.0</v>
      </c>
      <c r="L107" s="61">
        <v>6.0</v>
      </c>
      <c r="M107" s="62"/>
      <c r="N107" s="63" t="s">
        <v>230</v>
      </c>
      <c r="Q107" s="4"/>
      <c r="R107" s="1" t="s">
        <v>294</v>
      </c>
      <c r="V107" s="2" t="s">
        <v>114</v>
      </c>
    </row>
    <row r="108">
      <c r="A108" s="7" t="s">
        <v>295</v>
      </c>
      <c r="D108" s="5">
        <v>3.0</v>
      </c>
      <c r="E108" s="4"/>
      <c r="F108" s="1" t="s">
        <v>168</v>
      </c>
      <c r="H108" s="2" t="s">
        <v>114</v>
      </c>
      <c r="I108" s="4"/>
      <c r="K108" s="59"/>
      <c r="L108" s="64"/>
      <c r="M108" s="62"/>
      <c r="N108" s="7" t="s">
        <v>296</v>
      </c>
      <c r="Q108" s="4"/>
      <c r="R108" s="7" t="s">
        <v>297</v>
      </c>
      <c r="V108" s="5">
        <v>5.0</v>
      </c>
    </row>
    <row r="109">
      <c r="A109" s="7" t="s">
        <v>299</v>
      </c>
      <c r="D109" s="5">
        <v>3.0</v>
      </c>
      <c r="E109" s="4"/>
      <c r="F109" s="19">
        <v>1.0</v>
      </c>
      <c r="H109" s="5">
        <v>1.0</v>
      </c>
      <c r="I109" s="4"/>
      <c r="K109" s="59"/>
      <c r="L109" s="65"/>
      <c r="M109" s="66"/>
      <c r="N109" s="7" t="s">
        <v>301</v>
      </c>
      <c r="Q109" s="4"/>
      <c r="R109" s="7" t="s">
        <v>302</v>
      </c>
      <c r="V109" s="5">
        <v>5.0</v>
      </c>
    </row>
    <row r="110">
      <c r="A110" s="7" t="s">
        <v>303</v>
      </c>
      <c r="D110" s="5">
        <v>4.0</v>
      </c>
      <c r="E110" s="4"/>
      <c r="F110" s="19">
        <v>2.0</v>
      </c>
      <c r="H110" s="5">
        <v>2.0</v>
      </c>
      <c r="I110" s="4"/>
      <c r="K110" s="48">
        <v>6.0</v>
      </c>
      <c r="L110" s="67">
        <v>7.0</v>
      </c>
      <c r="M110" s="66"/>
      <c r="N110" s="7" t="s">
        <v>308</v>
      </c>
      <c r="Q110" s="4"/>
      <c r="R110" s="4"/>
      <c r="S110" s="4"/>
      <c r="T110" s="4"/>
      <c r="U110" s="4"/>
      <c r="V110" s="4"/>
      <c r="Y110" s="4"/>
      <c r="Z110" s="4"/>
      <c r="AA110" s="4"/>
      <c r="AB110" s="4"/>
    </row>
    <row r="111">
      <c r="A111" s="7" t="s">
        <v>309</v>
      </c>
      <c r="D111" s="5">
        <v>10.0</v>
      </c>
      <c r="E111" s="4"/>
      <c r="F111" s="19">
        <v>3.0</v>
      </c>
      <c r="H111" s="5">
        <v>11.0</v>
      </c>
      <c r="I111" s="4"/>
      <c r="K111" s="48">
        <v>7.0</v>
      </c>
      <c r="L111" s="49">
        <v>8.0</v>
      </c>
      <c r="M111" s="10"/>
      <c r="N111" s="7" t="s">
        <v>311</v>
      </c>
      <c r="Q111" s="4"/>
      <c r="R111" s="4"/>
      <c r="S111" s="4"/>
      <c r="T111" s="4"/>
      <c r="U111" s="4"/>
      <c r="V111" s="4"/>
      <c r="Y111" s="4"/>
      <c r="Z111" s="4"/>
      <c r="AA111" s="4"/>
      <c r="AB111" s="4"/>
    </row>
    <row r="112">
      <c r="A112" s="4"/>
      <c r="B112" s="4"/>
      <c r="C112" s="4"/>
      <c r="D112" s="4"/>
      <c r="E112" s="4"/>
      <c r="F112" s="19">
        <v>4.0</v>
      </c>
      <c r="H112" s="5">
        <v>17.0</v>
      </c>
      <c r="I112" s="4"/>
      <c r="K112" s="48">
        <v>8.0</v>
      </c>
      <c r="L112" s="49">
        <v>9.0</v>
      </c>
      <c r="M112" s="10"/>
      <c r="N112" s="7" t="s">
        <v>315</v>
      </c>
      <c r="Q112" s="4"/>
      <c r="R112" s="4"/>
      <c r="S112" s="4"/>
      <c r="T112" s="4"/>
      <c r="U112" s="4"/>
      <c r="V112" s="4"/>
      <c r="Y112" s="4"/>
      <c r="Z112" s="4"/>
      <c r="AA112" s="4"/>
      <c r="AB112" s="4"/>
    </row>
    <row r="113">
      <c r="A113" s="4"/>
      <c r="B113" s="4"/>
      <c r="C113" s="4"/>
      <c r="D113" s="4"/>
      <c r="E113" s="4"/>
      <c r="F113" s="4"/>
      <c r="G113" s="4"/>
      <c r="H113" s="4"/>
      <c r="I113" s="4"/>
      <c r="K113" s="48">
        <v>9.0</v>
      </c>
      <c r="L113" s="61">
        <v>10.0</v>
      </c>
      <c r="M113" s="62"/>
      <c r="N113" s="63" t="s">
        <v>301</v>
      </c>
      <c r="Q113" s="4"/>
      <c r="R113" s="4"/>
      <c r="S113" s="4"/>
      <c r="T113" s="4"/>
      <c r="U113" s="4"/>
      <c r="V113" s="4"/>
      <c r="Y113" s="4"/>
      <c r="Z113" s="4"/>
      <c r="AA113" s="4"/>
      <c r="AB113" s="4"/>
    </row>
    <row r="114">
      <c r="A114" s="4"/>
      <c r="B114" s="4"/>
      <c r="C114" s="4"/>
      <c r="D114" s="4"/>
      <c r="E114" s="4"/>
      <c r="F114" s="4"/>
      <c r="G114" s="4"/>
      <c r="H114" s="4"/>
      <c r="I114" s="4"/>
      <c r="K114" s="59"/>
      <c r="L114" s="64"/>
      <c r="M114" s="62"/>
      <c r="N114" s="7" t="s">
        <v>321</v>
      </c>
      <c r="Q114" s="4"/>
      <c r="R114" s="4"/>
      <c r="S114" s="4"/>
      <c r="T114" s="4"/>
      <c r="U114" s="4"/>
      <c r="V114" s="4"/>
      <c r="Y114" s="4"/>
      <c r="Z114" s="4"/>
      <c r="AA114" s="4"/>
      <c r="AB114" s="4"/>
    </row>
    <row r="115">
      <c r="A115" s="4"/>
      <c r="B115" s="4"/>
      <c r="C115" s="4"/>
      <c r="D115" s="4"/>
      <c r="E115" s="4"/>
      <c r="F115" s="4"/>
      <c r="G115" s="4"/>
      <c r="H115" s="4"/>
      <c r="I115" s="4"/>
      <c r="K115" s="59"/>
      <c r="L115" s="65"/>
      <c r="M115" s="66"/>
      <c r="N115" s="7" t="s">
        <v>324</v>
      </c>
      <c r="Q115" s="4"/>
      <c r="R115" s="4"/>
      <c r="S115" s="4"/>
      <c r="T115" s="4"/>
      <c r="U115" s="4"/>
      <c r="V115" s="4"/>
      <c r="Y115" s="4"/>
      <c r="Z115" s="4"/>
      <c r="AA115" s="4"/>
      <c r="AB115" s="4"/>
    </row>
    <row r="116">
      <c r="A116" s="4"/>
      <c r="B116" s="4"/>
      <c r="C116" s="4"/>
      <c r="D116" s="4"/>
      <c r="E116" s="4"/>
      <c r="F116" s="4"/>
      <c r="G116" s="4"/>
      <c r="H116" s="4"/>
      <c r="I116" s="4"/>
      <c r="K116" s="48">
        <v>11.0</v>
      </c>
      <c r="L116" s="67">
        <v>11.0</v>
      </c>
      <c r="M116" s="66"/>
      <c r="N116" s="7" t="s">
        <v>327</v>
      </c>
      <c r="Q116" s="4"/>
      <c r="R116" s="4"/>
      <c r="S116" s="4"/>
      <c r="T116" s="4"/>
      <c r="U116" s="4"/>
      <c r="V116" s="4"/>
      <c r="Y116" s="4"/>
      <c r="Z116" s="4"/>
      <c r="AA116" s="4"/>
      <c r="AB116" s="4"/>
    </row>
    <row r="117">
      <c r="A117" s="4"/>
      <c r="B117" s="4"/>
      <c r="C117" s="4"/>
      <c r="D117" s="4"/>
      <c r="E117" s="4"/>
      <c r="F117" s="4"/>
      <c r="G117" s="4"/>
      <c r="H117" s="4"/>
      <c r="I117" s="4"/>
      <c r="K117" s="48">
        <v>13.0</v>
      </c>
      <c r="L117" s="49">
        <v>12.0</v>
      </c>
      <c r="M117" s="10"/>
      <c r="N117" s="7" t="s">
        <v>331</v>
      </c>
      <c r="Q117" s="4"/>
      <c r="R117" s="4"/>
      <c r="S117" s="4"/>
      <c r="T117" s="4"/>
      <c r="U117" s="4"/>
      <c r="V117" s="4"/>
      <c r="Y117" s="4"/>
      <c r="Z117" s="4"/>
      <c r="AA117" s="4"/>
      <c r="AB117" s="4"/>
    </row>
    <row r="118">
      <c r="A118" s="4"/>
      <c r="B118" s="4"/>
      <c r="C118" s="4"/>
      <c r="D118" s="4"/>
      <c r="E118" s="4"/>
      <c r="F118" s="4"/>
      <c r="G118" s="4"/>
      <c r="H118" s="4"/>
      <c r="I118" s="4"/>
      <c r="K118" s="48">
        <v>15.0</v>
      </c>
      <c r="L118" s="49">
        <v>13.0</v>
      </c>
      <c r="M118" s="10"/>
      <c r="N118" s="7" t="s">
        <v>333</v>
      </c>
      <c r="Q118" s="4"/>
      <c r="R118" s="4"/>
      <c r="S118" s="4"/>
      <c r="T118" s="4"/>
      <c r="U118" s="4"/>
      <c r="V118" s="4"/>
      <c r="Y118" s="4"/>
      <c r="Z118" s="4"/>
      <c r="AA118" s="4"/>
      <c r="AB118" s="4"/>
    </row>
    <row r="119">
      <c r="A119" s="4"/>
      <c r="B119" s="4"/>
      <c r="C119" s="4"/>
      <c r="D119" s="4"/>
      <c r="E119" s="4"/>
      <c r="F119" s="4"/>
      <c r="G119" s="4"/>
      <c r="H119" s="4"/>
      <c r="I119" s="4"/>
      <c r="K119" s="48">
        <v>17.0</v>
      </c>
      <c r="L119" s="49">
        <v>14.0</v>
      </c>
      <c r="M119" s="10"/>
      <c r="N119" s="7" t="s">
        <v>337</v>
      </c>
      <c r="Q119" s="4"/>
      <c r="R119" s="4"/>
      <c r="S119" s="4"/>
      <c r="T119" s="4"/>
      <c r="U119" s="4"/>
      <c r="V119" s="4"/>
      <c r="Y119" s="4"/>
      <c r="Z119" s="4"/>
      <c r="AA119" s="4"/>
      <c r="AB119" s="4"/>
    </row>
    <row r="120">
      <c r="A120" s="4"/>
      <c r="B120" s="4"/>
      <c r="C120" s="4"/>
      <c r="D120" s="4"/>
      <c r="E120" s="4"/>
      <c r="F120" s="4"/>
      <c r="G120" s="4"/>
      <c r="H120" s="4"/>
      <c r="I120" s="4"/>
      <c r="K120" s="48">
        <v>19.0</v>
      </c>
      <c r="L120" s="49">
        <v>15.0</v>
      </c>
      <c r="M120" s="10"/>
      <c r="N120" s="7" t="s">
        <v>340</v>
      </c>
      <c r="Q120" s="4"/>
      <c r="R120" s="4"/>
      <c r="S120" s="4"/>
      <c r="T120" s="4"/>
      <c r="U120" s="4"/>
      <c r="V120" s="4"/>
      <c r="Y120" s="4"/>
      <c r="Z120" s="4"/>
      <c r="AA120" s="4"/>
      <c r="AB120" s="4"/>
    </row>
    <row r="121">
      <c r="P121" s="4"/>
      <c r="Q121" s="4"/>
      <c r="R121" s="4"/>
      <c r="S121" s="4"/>
      <c r="T121" s="4"/>
      <c r="U121" s="4"/>
      <c r="V121" s="4"/>
      <c r="W121" s="4"/>
      <c r="X121" s="4"/>
      <c r="Y121" s="4"/>
      <c r="Z121" s="4"/>
      <c r="AA121" s="4"/>
      <c r="AB121" s="4"/>
    </row>
    <row r="122">
      <c r="P122" s="4"/>
      <c r="Q122" s="4"/>
      <c r="R122" s="4"/>
      <c r="S122" s="4"/>
      <c r="T122" s="4"/>
      <c r="U122" s="4"/>
      <c r="V122" s="4"/>
      <c r="W122" s="4"/>
      <c r="X122" s="4"/>
      <c r="Y122" s="4"/>
      <c r="Z122" s="4"/>
      <c r="AA122" s="4"/>
      <c r="AB122" s="4"/>
    </row>
    <row r="123">
      <c r="A123" s="1" t="s">
        <v>198</v>
      </c>
      <c r="N123" s="4"/>
      <c r="O123" s="1" t="s">
        <v>344</v>
      </c>
    </row>
    <row r="124">
      <c r="A124" s="11" t="s">
        <v>345</v>
      </c>
      <c r="N124" s="4"/>
      <c r="O124" s="7" t="s">
        <v>346</v>
      </c>
    </row>
    <row r="125">
      <c r="A125" s="11" t="s">
        <v>347</v>
      </c>
      <c r="N125" s="4"/>
      <c r="O125" s="1" t="s">
        <v>348</v>
      </c>
    </row>
    <row r="126">
      <c r="A126" s="1" t="s">
        <v>200</v>
      </c>
      <c r="N126" s="4"/>
      <c r="O126" s="7" t="s">
        <v>350</v>
      </c>
    </row>
    <row r="127">
      <c r="A127" s="11" t="s">
        <v>351</v>
      </c>
      <c r="N127" s="4"/>
      <c r="O127" s="1" t="s">
        <v>352</v>
      </c>
    </row>
    <row r="128">
      <c r="A128" s="1" t="s">
        <v>201</v>
      </c>
      <c r="N128" s="4"/>
      <c r="O128" s="7" t="s">
        <v>354</v>
      </c>
    </row>
    <row r="129">
      <c r="A129" s="11" t="s">
        <v>355</v>
      </c>
      <c r="N129" s="4"/>
      <c r="O129" s="4"/>
    </row>
    <row r="130">
      <c r="A130" s="1" t="s">
        <v>202</v>
      </c>
      <c r="N130" s="4"/>
      <c r="O130" s="1" t="s">
        <v>357</v>
      </c>
    </row>
    <row r="131">
      <c r="A131" s="11" t="s">
        <v>358</v>
      </c>
      <c r="N131" s="4"/>
      <c r="O131" s="7" t="s">
        <v>359</v>
      </c>
    </row>
    <row r="132">
      <c r="A132" s="4"/>
      <c r="B132" s="4"/>
      <c r="C132" s="4"/>
      <c r="D132" s="4"/>
      <c r="E132" s="4"/>
      <c r="F132" s="4"/>
      <c r="G132" s="4"/>
      <c r="H132" s="4"/>
      <c r="I132" s="4"/>
      <c r="J132" s="4"/>
      <c r="K132" s="4"/>
      <c r="L132" s="4"/>
      <c r="M132" s="4"/>
      <c r="N132" s="4"/>
      <c r="O132" s="1" t="s">
        <v>361</v>
      </c>
    </row>
    <row r="133">
      <c r="A133" s="1" t="s">
        <v>205</v>
      </c>
      <c r="N133" s="4"/>
      <c r="O133" s="7" t="s">
        <v>363</v>
      </c>
    </row>
    <row r="134">
      <c r="A134" s="51" t="s">
        <v>206</v>
      </c>
      <c r="M134" s="45"/>
      <c r="N134" s="4"/>
      <c r="O134" s="4"/>
    </row>
    <row r="135">
      <c r="A135" s="1" t="s">
        <v>208</v>
      </c>
      <c r="N135" s="4"/>
      <c r="O135" s="4"/>
    </row>
    <row r="136">
      <c r="A136" s="51" t="s">
        <v>211</v>
      </c>
      <c r="M136" s="45"/>
      <c r="N136" s="4"/>
      <c r="O136" s="4"/>
    </row>
    <row r="137">
      <c r="A137" s="1" t="s">
        <v>212</v>
      </c>
      <c r="N137" s="4"/>
      <c r="O137" s="4"/>
    </row>
    <row r="138">
      <c r="A138" s="51" t="s">
        <v>214</v>
      </c>
      <c r="M138" s="45"/>
      <c r="N138" s="4"/>
      <c r="O138" s="4"/>
    </row>
    <row r="139">
      <c r="A139" s="47"/>
      <c r="B139" s="47"/>
      <c r="C139" s="4"/>
      <c r="D139" s="4"/>
      <c r="E139" s="4"/>
      <c r="F139" s="4"/>
      <c r="G139" s="4"/>
      <c r="H139" s="4"/>
      <c r="I139" s="4"/>
      <c r="J139" s="4"/>
      <c r="K139" s="4"/>
      <c r="L139" s="4"/>
      <c r="M139" s="4"/>
      <c r="N139" s="4"/>
      <c r="O139" s="4"/>
    </row>
    <row r="140">
      <c r="A140" s="1" t="s">
        <v>216</v>
      </c>
      <c r="G140" s="4"/>
      <c r="H140" s="1" t="s">
        <v>217</v>
      </c>
      <c r="N140" s="4"/>
      <c r="O140" s="4"/>
    </row>
    <row r="141">
      <c r="A141" s="54" t="s">
        <v>219</v>
      </c>
      <c r="F141" s="45"/>
      <c r="G141" s="55"/>
      <c r="H141" s="54" t="s">
        <v>226</v>
      </c>
      <c r="M141" s="45"/>
      <c r="N141" s="4"/>
      <c r="O141" s="4"/>
    </row>
    <row r="142">
      <c r="A142" s="56" t="s">
        <v>372</v>
      </c>
      <c r="F142" s="45"/>
      <c r="G142" s="57"/>
      <c r="H142" s="56" t="s">
        <v>236</v>
      </c>
      <c r="M142" s="45"/>
      <c r="N142" s="4"/>
      <c r="O142" s="4"/>
    </row>
    <row r="143">
      <c r="A143" s="47"/>
      <c r="B143" s="47"/>
      <c r="C143" s="4"/>
      <c r="D143" s="4"/>
      <c r="E143" s="4"/>
      <c r="F143" s="4"/>
      <c r="G143" s="4"/>
      <c r="H143" s="4"/>
      <c r="I143" s="4"/>
      <c r="J143" s="4"/>
      <c r="K143" s="4"/>
      <c r="L143" s="4"/>
      <c r="M143" s="4"/>
      <c r="N143" s="4"/>
      <c r="O143" s="4"/>
    </row>
    <row r="144">
      <c r="A144" s="1" t="s">
        <v>242</v>
      </c>
      <c r="G144" s="4"/>
      <c r="H144" s="1" t="s">
        <v>243</v>
      </c>
      <c r="N144" s="4"/>
      <c r="O144" s="4"/>
    </row>
    <row r="145">
      <c r="A145" s="54" t="s">
        <v>244</v>
      </c>
      <c r="F145" s="45"/>
      <c r="G145" s="55"/>
      <c r="H145" s="54" t="s">
        <v>245</v>
      </c>
      <c r="M145" s="45"/>
      <c r="N145" s="4"/>
      <c r="O145" s="4"/>
    </row>
    <row r="146">
      <c r="A146" s="56" t="s">
        <v>249</v>
      </c>
      <c r="F146" s="45"/>
      <c r="G146" s="57"/>
      <c r="H146" s="56" t="s">
        <v>250</v>
      </c>
      <c r="M146" s="45"/>
      <c r="N146" s="4"/>
      <c r="O146" s="4"/>
    </row>
    <row r="147">
      <c r="A147" s="47"/>
      <c r="B147" s="47"/>
      <c r="C147" s="4"/>
      <c r="D147" s="4"/>
      <c r="E147" s="4"/>
      <c r="F147" s="4"/>
      <c r="G147" s="4"/>
      <c r="H147" s="4"/>
      <c r="I147" s="4"/>
      <c r="J147" s="4"/>
      <c r="K147" s="4"/>
      <c r="L147" s="4"/>
      <c r="M147" s="4"/>
      <c r="N147" s="4"/>
      <c r="O147" s="4"/>
    </row>
    <row r="148">
      <c r="A148" s="1" t="s">
        <v>255</v>
      </c>
      <c r="G148" s="4"/>
      <c r="H148" s="1" t="s">
        <v>256</v>
      </c>
      <c r="N148" s="4"/>
      <c r="O148" s="4"/>
    </row>
    <row r="149">
      <c r="A149" s="54" t="s">
        <v>257</v>
      </c>
      <c r="F149" s="45"/>
      <c r="G149" s="55"/>
      <c r="H149" s="54" t="s">
        <v>259</v>
      </c>
      <c r="M149" s="45"/>
      <c r="N149" s="4"/>
      <c r="O149" s="4"/>
    </row>
    <row r="150">
      <c r="A150" s="56" t="s">
        <v>262</v>
      </c>
      <c r="F150" s="45"/>
      <c r="G150" s="57"/>
      <c r="H150" s="56" t="s">
        <v>263</v>
      </c>
      <c r="M150" s="45"/>
      <c r="N150" s="4"/>
      <c r="O150" s="4"/>
    </row>
    <row r="151">
      <c r="A151" s="47"/>
      <c r="B151" s="47"/>
      <c r="C151" s="4"/>
      <c r="D151" s="4"/>
      <c r="E151" s="4"/>
      <c r="F151" s="4"/>
      <c r="G151" s="4"/>
      <c r="H151" s="4"/>
      <c r="I151" s="4"/>
      <c r="J151" s="4"/>
      <c r="K151" s="4"/>
      <c r="L151" s="4"/>
      <c r="M151" s="4"/>
      <c r="N151" s="4"/>
      <c r="O151" s="4"/>
    </row>
    <row r="152">
      <c r="A152" s="1" t="s">
        <v>266</v>
      </c>
      <c r="G152" s="4"/>
      <c r="H152" s="4"/>
      <c r="I152" s="4"/>
      <c r="J152" s="4"/>
      <c r="K152" s="4"/>
      <c r="L152" s="4"/>
      <c r="M152" s="4"/>
      <c r="N152" s="4"/>
      <c r="O152" s="4"/>
    </row>
    <row r="153">
      <c r="A153" s="54" t="s">
        <v>267</v>
      </c>
      <c r="F153" s="45"/>
      <c r="G153" s="57"/>
      <c r="H153" s="57"/>
      <c r="I153" s="57"/>
      <c r="J153" s="4"/>
      <c r="K153" s="4"/>
      <c r="L153" s="4"/>
      <c r="M153" s="4"/>
      <c r="N153" s="4"/>
      <c r="O153" s="4"/>
    </row>
    <row r="154">
      <c r="A154" s="58" t="s">
        <v>269</v>
      </c>
      <c r="F154" s="45"/>
      <c r="G154" s="57"/>
      <c r="H154" s="57"/>
      <c r="I154" s="57"/>
      <c r="J154" s="4"/>
      <c r="K154" s="4"/>
      <c r="L154" s="4"/>
      <c r="M154" s="4"/>
      <c r="N154" s="4"/>
      <c r="O154" s="4"/>
    </row>
    <row r="155">
      <c r="A155" s="47"/>
      <c r="B155" s="47"/>
      <c r="C155" s="4"/>
      <c r="D155" s="4"/>
      <c r="E155" s="4"/>
      <c r="F155" s="4"/>
      <c r="G155" s="4"/>
      <c r="H155" s="4"/>
      <c r="I155" s="4"/>
      <c r="J155" s="4"/>
      <c r="K155" s="4"/>
      <c r="L155" s="4"/>
      <c r="M155" s="4"/>
      <c r="N155" s="4"/>
      <c r="O155" s="4"/>
    </row>
    <row r="156">
      <c r="A156" s="1" t="s">
        <v>271</v>
      </c>
      <c r="D156" s="4"/>
      <c r="E156" s="1" t="s">
        <v>272</v>
      </c>
      <c r="J156" s="4"/>
      <c r="K156" s="1" t="s">
        <v>273</v>
      </c>
    </row>
    <row r="157">
      <c r="A157" s="51" t="s">
        <v>274</v>
      </c>
      <c r="D157" s="4"/>
      <c r="E157" s="47" t="s">
        <v>385</v>
      </c>
      <c r="J157" s="4"/>
      <c r="K157" s="47" t="s">
        <v>386</v>
      </c>
    </row>
    <row r="158">
      <c r="A158" s="4"/>
      <c r="B158" s="69"/>
      <c r="C158" s="4"/>
      <c r="D158" s="4"/>
      <c r="E158" s="47" t="s">
        <v>387</v>
      </c>
      <c r="J158" s="4"/>
      <c r="K158" s="47" t="s">
        <v>388</v>
      </c>
    </row>
    <row r="159">
      <c r="A159" s="47"/>
      <c r="B159" s="47"/>
      <c r="C159" s="4"/>
      <c r="D159" s="4"/>
      <c r="E159" s="47" t="s">
        <v>389</v>
      </c>
      <c r="J159" s="4"/>
      <c r="K159" s="47" t="s">
        <v>390</v>
      </c>
    </row>
    <row r="160">
      <c r="A160" s="4"/>
      <c r="B160" s="47"/>
      <c r="C160" s="4"/>
      <c r="D160" s="4"/>
      <c r="E160" s="4"/>
      <c r="F160" s="4"/>
      <c r="G160" s="4"/>
      <c r="H160" s="4"/>
      <c r="I160" s="4"/>
      <c r="J160" s="4"/>
      <c r="K160" s="4"/>
      <c r="L160" s="4"/>
      <c r="M160" s="4"/>
      <c r="N160" s="4"/>
      <c r="O160" s="4"/>
    </row>
    <row r="161">
      <c r="A161" s="1" t="s">
        <v>275</v>
      </c>
    </row>
    <row r="163">
      <c r="A163" s="1" t="s">
        <v>277</v>
      </c>
    </row>
    <row r="165">
      <c r="A165" s="1" t="s">
        <v>281</v>
      </c>
    </row>
    <row r="167">
      <c r="A167" s="1" t="s">
        <v>282</v>
      </c>
    </row>
  </sheetData>
  <mergeCells count="487">
    <mergeCell ref="A45:C45"/>
    <mergeCell ref="A46:C46"/>
    <mergeCell ref="A44:C44"/>
    <mergeCell ref="G55:H55"/>
    <mergeCell ref="D52:F52"/>
    <mergeCell ref="A52:C52"/>
    <mergeCell ref="A54:C54"/>
    <mergeCell ref="G52:I52"/>
    <mergeCell ref="G45:H45"/>
    <mergeCell ref="A42:C42"/>
    <mergeCell ref="A43:C43"/>
    <mergeCell ref="G42:H42"/>
    <mergeCell ref="J42:K42"/>
    <mergeCell ref="J43:K43"/>
    <mergeCell ref="J45:K45"/>
    <mergeCell ref="J46:K46"/>
    <mergeCell ref="G46:H46"/>
    <mergeCell ref="G43:H43"/>
    <mergeCell ref="F91:H91"/>
    <mergeCell ref="F92:H92"/>
    <mergeCell ref="A94:C94"/>
    <mergeCell ref="A97:C97"/>
    <mergeCell ref="A84:L85"/>
    <mergeCell ref="F90:H90"/>
    <mergeCell ref="F89:H89"/>
    <mergeCell ref="D87:I87"/>
    <mergeCell ref="A87:C87"/>
    <mergeCell ref="A126:M126"/>
    <mergeCell ref="L117:M117"/>
    <mergeCell ref="A125:M125"/>
    <mergeCell ref="A124:M124"/>
    <mergeCell ref="A123:M123"/>
    <mergeCell ref="L119:M119"/>
    <mergeCell ref="L120:M120"/>
    <mergeCell ref="L108:M108"/>
    <mergeCell ref="L109:M109"/>
    <mergeCell ref="A130:M130"/>
    <mergeCell ref="A129:M129"/>
    <mergeCell ref="F112:G112"/>
    <mergeCell ref="A111:C111"/>
    <mergeCell ref="F111:G111"/>
    <mergeCell ref="G80:H80"/>
    <mergeCell ref="A128:M128"/>
    <mergeCell ref="A127:M127"/>
    <mergeCell ref="A131:M131"/>
    <mergeCell ref="A135:M135"/>
    <mergeCell ref="L116:M116"/>
    <mergeCell ref="A89:C89"/>
    <mergeCell ref="L113:M113"/>
    <mergeCell ref="L89:M89"/>
    <mergeCell ref="K88:M88"/>
    <mergeCell ref="L90:M90"/>
    <mergeCell ref="A91:C91"/>
    <mergeCell ref="A90:C90"/>
    <mergeCell ref="A92:C92"/>
    <mergeCell ref="F94:H94"/>
    <mergeCell ref="F93:H93"/>
    <mergeCell ref="A93:C93"/>
    <mergeCell ref="F88:H88"/>
    <mergeCell ref="A88:C88"/>
    <mergeCell ref="G81:H81"/>
    <mergeCell ref="F105:G105"/>
    <mergeCell ref="F103:G103"/>
    <mergeCell ref="F104:G104"/>
    <mergeCell ref="F101:G101"/>
    <mergeCell ref="F102:G102"/>
    <mergeCell ref="F109:G109"/>
    <mergeCell ref="F110:G110"/>
    <mergeCell ref="A108:C108"/>
    <mergeCell ref="F108:G108"/>
    <mergeCell ref="A110:C110"/>
    <mergeCell ref="A109:C109"/>
    <mergeCell ref="A95:C95"/>
    <mergeCell ref="A96:C96"/>
    <mergeCell ref="A102:C102"/>
    <mergeCell ref="A103:C103"/>
    <mergeCell ref="A101:C101"/>
    <mergeCell ref="A106:C106"/>
    <mergeCell ref="A107:C107"/>
    <mergeCell ref="A133:M133"/>
    <mergeCell ref="A134:M134"/>
    <mergeCell ref="A136:M136"/>
    <mergeCell ref="A137:M137"/>
    <mergeCell ref="A138:M138"/>
    <mergeCell ref="H146:M146"/>
    <mergeCell ref="H145:M145"/>
    <mergeCell ref="A146:F146"/>
    <mergeCell ref="A145:F145"/>
    <mergeCell ref="F95:H95"/>
    <mergeCell ref="F96:H96"/>
    <mergeCell ref="F106:G106"/>
    <mergeCell ref="L110:M110"/>
    <mergeCell ref="L106:M106"/>
    <mergeCell ref="L107:M107"/>
    <mergeCell ref="L104:M104"/>
    <mergeCell ref="L105:M105"/>
    <mergeCell ref="L101:M101"/>
    <mergeCell ref="L102:M102"/>
    <mergeCell ref="L103:M103"/>
    <mergeCell ref="H142:M142"/>
    <mergeCell ref="H144:M144"/>
    <mergeCell ref="L118:M118"/>
    <mergeCell ref="L114:M114"/>
    <mergeCell ref="L112:M112"/>
    <mergeCell ref="L111:M111"/>
    <mergeCell ref="L115:M115"/>
    <mergeCell ref="A63:C63"/>
    <mergeCell ref="A64:C64"/>
    <mergeCell ref="A68:C68"/>
    <mergeCell ref="A56:C56"/>
    <mergeCell ref="A55:C55"/>
    <mergeCell ref="A58:C58"/>
    <mergeCell ref="A57:C57"/>
    <mergeCell ref="A53:C53"/>
    <mergeCell ref="A67:C67"/>
    <mergeCell ref="G77:H77"/>
    <mergeCell ref="G78:H78"/>
    <mergeCell ref="J69:K69"/>
    <mergeCell ref="J70:K70"/>
    <mergeCell ref="J65:K65"/>
    <mergeCell ref="J66:K66"/>
    <mergeCell ref="G58:H58"/>
    <mergeCell ref="J58:K58"/>
    <mergeCell ref="A51:C51"/>
    <mergeCell ref="A48:L49"/>
    <mergeCell ref="J44:K44"/>
    <mergeCell ref="G44:H44"/>
    <mergeCell ref="E157:I157"/>
    <mergeCell ref="A157:C157"/>
    <mergeCell ref="A154:F154"/>
    <mergeCell ref="A150:F150"/>
    <mergeCell ref="A153:F153"/>
    <mergeCell ref="A152:F152"/>
    <mergeCell ref="E156:I156"/>
    <mergeCell ref="A149:F149"/>
    <mergeCell ref="A148:F148"/>
    <mergeCell ref="A156:C156"/>
    <mergeCell ref="A104:C104"/>
    <mergeCell ref="A105:C105"/>
    <mergeCell ref="J2:K2"/>
    <mergeCell ref="H2:I2"/>
    <mergeCell ref="D2:F2"/>
    <mergeCell ref="H3:I3"/>
    <mergeCell ref="H4:I4"/>
    <mergeCell ref="J5:K5"/>
    <mergeCell ref="J7:K7"/>
    <mergeCell ref="H7:I7"/>
    <mergeCell ref="H9:K13"/>
    <mergeCell ref="A18:C18"/>
    <mergeCell ref="A19:C19"/>
    <mergeCell ref="T18:X18"/>
    <mergeCell ref="J19:K19"/>
    <mergeCell ref="A5:C5"/>
    <mergeCell ref="A2:C2"/>
    <mergeCell ref="A3:C3"/>
    <mergeCell ref="A4:C4"/>
    <mergeCell ref="A7:C7"/>
    <mergeCell ref="A6:C6"/>
    <mergeCell ref="D5:F5"/>
    <mergeCell ref="D7:F7"/>
    <mergeCell ref="D6:F6"/>
    <mergeCell ref="T10:X10"/>
    <mergeCell ref="Q10:S10"/>
    <mergeCell ref="G18:H18"/>
    <mergeCell ref="G17:H17"/>
    <mergeCell ref="G16:I16"/>
    <mergeCell ref="Q14:S14"/>
    <mergeCell ref="T14:X14"/>
    <mergeCell ref="T13:X13"/>
    <mergeCell ref="T11:X11"/>
    <mergeCell ref="T12:X12"/>
    <mergeCell ref="Q15:S15"/>
    <mergeCell ref="T15:X15"/>
    <mergeCell ref="A16:C16"/>
    <mergeCell ref="D16:F16"/>
    <mergeCell ref="T16:X16"/>
    <mergeCell ref="Q16:S16"/>
    <mergeCell ref="T17:X17"/>
    <mergeCell ref="J16:L16"/>
    <mergeCell ref="Q17:S17"/>
    <mergeCell ref="A15:C15"/>
    <mergeCell ref="A17:C17"/>
    <mergeCell ref="G20:H20"/>
    <mergeCell ref="G22:H22"/>
    <mergeCell ref="G21:H21"/>
    <mergeCell ref="A29:C29"/>
    <mergeCell ref="A21:C21"/>
    <mergeCell ref="A22:C22"/>
    <mergeCell ref="G19:H19"/>
    <mergeCell ref="A9:F13"/>
    <mergeCell ref="A20:C20"/>
    <mergeCell ref="D28:F28"/>
    <mergeCell ref="G34:H34"/>
    <mergeCell ref="P34:Q34"/>
    <mergeCell ref="P33:Q33"/>
    <mergeCell ref="P32:Q32"/>
    <mergeCell ref="M34:N34"/>
    <mergeCell ref="M33:N33"/>
    <mergeCell ref="J34:K34"/>
    <mergeCell ref="G32:H32"/>
    <mergeCell ref="M31:N31"/>
    <mergeCell ref="M30:N30"/>
    <mergeCell ref="P31:Q31"/>
    <mergeCell ref="P30:Q30"/>
    <mergeCell ref="M29:N29"/>
    <mergeCell ref="J28:L28"/>
    <mergeCell ref="D27:R27"/>
    <mergeCell ref="P28:R28"/>
    <mergeCell ref="M28:O28"/>
    <mergeCell ref="G28:I28"/>
    <mergeCell ref="P29:Q29"/>
    <mergeCell ref="J31:K31"/>
    <mergeCell ref="J29:K29"/>
    <mergeCell ref="J32:K32"/>
    <mergeCell ref="J20:K20"/>
    <mergeCell ref="J33:K33"/>
    <mergeCell ref="J21:K21"/>
    <mergeCell ref="J22:K22"/>
    <mergeCell ref="J17:K17"/>
    <mergeCell ref="J18:K18"/>
    <mergeCell ref="A27:C27"/>
    <mergeCell ref="A28:C28"/>
    <mergeCell ref="A24:L25"/>
    <mergeCell ref="A31:C31"/>
    <mergeCell ref="A30:C30"/>
    <mergeCell ref="A34:C34"/>
    <mergeCell ref="G33:H33"/>
    <mergeCell ref="A32:C32"/>
    <mergeCell ref="G30:H30"/>
    <mergeCell ref="G29:H29"/>
    <mergeCell ref="G31:H31"/>
    <mergeCell ref="M32:N32"/>
    <mergeCell ref="J30:K30"/>
    <mergeCell ref="A33:C33"/>
    <mergeCell ref="M54:N54"/>
    <mergeCell ref="M55:N55"/>
    <mergeCell ref="M58:N58"/>
    <mergeCell ref="S55:T55"/>
    <mergeCell ref="S54:T54"/>
    <mergeCell ref="P57:Q57"/>
    <mergeCell ref="P58:Q58"/>
    <mergeCell ref="P56:Q56"/>
    <mergeCell ref="M56:N56"/>
    <mergeCell ref="V57:W57"/>
    <mergeCell ref="V58:W58"/>
    <mergeCell ref="V55:W55"/>
    <mergeCell ref="V54:W54"/>
    <mergeCell ref="V56:W56"/>
    <mergeCell ref="J56:K56"/>
    <mergeCell ref="J57:K57"/>
    <mergeCell ref="P53:Q53"/>
    <mergeCell ref="P54:Q54"/>
    <mergeCell ref="V53:W53"/>
    <mergeCell ref="S53:T53"/>
    <mergeCell ref="J54:K54"/>
    <mergeCell ref="M53:N53"/>
    <mergeCell ref="J52:L52"/>
    <mergeCell ref="M52:O52"/>
    <mergeCell ref="D51:U51"/>
    <mergeCell ref="S52:U52"/>
    <mergeCell ref="V52:X52"/>
    <mergeCell ref="G54:H54"/>
    <mergeCell ref="G56:H56"/>
    <mergeCell ref="G57:H57"/>
    <mergeCell ref="P52:R52"/>
    <mergeCell ref="M57:N57"/>
    <mergeCell ref="J55:K55"/>
    <mergeCell ref="P55:Q55"/>
    <mergeCell ref="S58:T58"/>
    <mergeCell ref="A60:X61"/>
    <mergeCell ref="D63:X63"/>
    <mergeCell ref="V66:W66"/>
    <mergeCell ref="V69:W69"/>
    <mergeCell ref="V70:W70"/>
    <mergeCell ref="V67:W67"/>
    <mergeCell ref="V68:W68"/>
    <mergeCell ref="S70:T70"/>
    <mergeCell ref="S56:T56"/>
    <mergeCell ref="S57:T57"/>
    <mergeCell ref="V65:W65"/>
    <mergeCell ref="V64:X64"/>
    <mergeCell ref="S64:U64"/>
    <mergeCell ref="S65:T65"/>
    <mergeCell ref="S66:T66"/>
    <mergeCell ref="S67:T67"/>
    <mergeCell ref="T88:V88"/>
    <mergeCell ref="P87:R87"/>
    <mergeCell ref="Q88:S88"/>
    <mergeCell ref="X88:Z88"/>
    <mergeCell ref="Q90:S90"/>
    <mergeCell ref="Q89:S89"/>
    <mergeCell ref="X90:Z90"/>
    <mergeCell ref="X89:Z89"/>
    <mergeCell ref="X91:Z91"/>
    <mergeCell ref="X93:Z93"/>
    <mergeCell ref="X92:Z92"/>
    <mergeCell ref="X94:Z94"/>
    <mergeCell ref="M80:N80"/>
    <mergeCell ref="T91:V91"/>
    <mergeCell ref="T92:V92"/>
    <mergeCell ref="Q93:S93"/>
    <mergeCell ref="Q92:S92"/>
    <mergeCell ref="T93:V93"/>
    <mergeCell ref="Q91:S91"/>
    <mergeCell ref="O124:AA124"/>
    <mergeCell ref="O125:AA125"/>
    <mergeCell ref="O127:AA127"/>
    <mergeCell ref="O128:AA128"/>
    <mergeCell ref="N109:P109"/>
    <mergeCell ref="N115:P115"/>
    <mergeCell ref="N114:P114"/>
    <mergeCell ref="N119:P119"/>
    <mergeCell ref="N118:P118"/>
    <mergeCell ref="N120:P120"/>
    <mergeCell ref="N117:P117"/>
    <mergeCell ref="N108:P108"/>
    <mergeCell ref="O131:AA131"/>
    <mergeCell ref="O132:AA132"/>
    <mergeCell ref="O133:AA133"/>
    <mergeCell ref="O123:AA123"/>
    <mergeCell ref="O126:AA126"/>
    <mergeCell ref="O130:AA130"/>
    <mergeCell ref="N116:P116"/>
    <mergeCell ref="S81:T81"/>
    <mergeCell ref="S82:T82"/>
    <mergeCell ref="R109:U109"/>
    <mergeCell ref="R108:U108"/>
    <mergeCell ref="R102:T102"/>
    <mergeCell ref="R103:T103"/>
    <mergeCell ref="R107:U107"/>
    <mergeCell ref="R106:T106"/>
    <mergeCell ref="N104:P104"/>
    <mergeCell ref="N106:P106"/>
    <mergeCell ref="N105:P105"/>
    <mergeCell ref="N103:P103"/>
    <mergeCell ref="N107:P107"/>
    <mergeCell ref="P81:Q81"/>
    <mergeCell ref="P82:Q82"/>
    <mergeCell ref="N113:P113"/>
    <mergeCell ref="N112:P112"/>
    <mergeCell ref="N111:P111"/>
    <mergeCell ref="N102:P102"/>
    <mergeCell ref="N101:P101"/>
    <mergeCell ref="N110:P110"/>
    <mergeCell ref="S80:T80"/>
    <mergeCell ref="P80:Q80"/>
    <mergeCell ref="Q99:S99"/>
    <mergeCell ref="R101:T101"/>
    <mergeCell ref="R104:T104"/>
    <mergeCell ref="R105:T105"/>
    <mergeCell ref="Q98:S98"/>
    <mergeCell ref="Q97:S97"/>
    <mergeCell ref="T98:V98"/>
    <mergeCell ref="T97:V97"/>
    <mergeCell ref="T99:V99"/>
    <mergeCell ref="A78:C78"/>
    <mergeCell ref="A77:C77"/>
    <mergeCell ref="A41:C41"/>
    <mergeCell ref="A40:C40"/>
    <mergeCell ref="A39:C39"/>
    <mergeCell ref="A69:C69"/>
    <mergeCell ref="A75:C75"/>
    <mergeCell ref="A76:C76"/>
    <mergeCell ref="A79:C79"/>
    <mergeCell ref="A80:C80"/>
    <mergeCell ref="A81:C81"/>
    <mergeCell ref="A82:C82"/>
    <mergeCell ref="M69:N69"/>
    <mergeCell ref="M66:N66"/>
    <mergeCell ref="M67:N67"/>
    <mergeCell ref="P64:R64"/>
    <mergeCell ref="M64:O64"/>
    <mergeCell ref="M65:N65"/>
    <mergeCell ref="P65:Q65"/>
    <mergeCell ref="S69:T69"/>
    <mergeCell ref="S68:T68"/>
    <mergeCell ref="P69:Q69"/>
    <mergeCell ref="P70:Q70"/>
    <mergeCell ref="G69:H69"/>
    <mergeCell ref="G64:I64"/>
    <mergeCell ref="G65:H65"/>
    <mergeCell ref="M70:N70"/>
    <mergeCell ref="J64:L64"/>
    <mergeCell ref="A70:C70"/>
    <mergeCell ref="A72:L73"/>
    <mergeCell ref="G70:H70"/>
    <mergeCell ref="A65:C65"/>
    <mergeCell ref="D64:F64"/>
    <mergeCell ref="A66:C66"/>
    <mergeCell ref="G66:H66"/>
    <mergeCell ref="G67:H67"/>
    <mergeCell ref="G68:H68"/>
    <mergeCell ref="P67:Q67"/>
    <mergeCell ref="P66:Q66"/>
    <mergeCell ref="P68:Q68"/>
    <mergeCell ref="M68:N68"/>
    <mergeCell ref="J67:K67"/>
    <mergeCell ref="J68:K68"/>
    <mergeCell ref="A142:F142"/>
    <mergeCell ref="A144:F144"/>
    <mergeCell ref="H141:M141"/>
    <mergeCell ref="A141:F141"/>
    <mergeCell ref="H150:M150"/>
    <mergeCell ref="A140:F140"/>
    <mergeCell ref="H140:M140"/>
    <mergeCell ref="H148:M148"/>
    <mergeCell ref="H149:M149"/>
    <mergeCell ref="A166:O166"/>
    <mergeCell ref="A167:O167"/>
    <mergeCell ref="A168:O168"/>
    <mergeCell ref="A164:O164"/>
    <mergeCell ref="A162:O162"/>
    <mergeCell ref="A163:O163"/>
    <mergeCell ref="K159:O159"/>
    <mergeCell ref="K158:O158"/>
    <mergeCell ref="E159:I159"/>
    <mergeCell ref="E158:I158"/>
    <mergeCell ref="K156:O156"/>
    <mergeCell ref="K157:O157"/>
    <mergeCell ref="A165:O165"/>
    <mergeCell ref="A161:O161"/>
    <mergeCell ref="H6:I6"/>
    <mergeCell ref="H5:I5"/>
    <mergeCell ref="D15:L15"/>
    <mergeCell ref="Q12:S12"/>
    <mergeCell ref="Q11:S11"/>
    <mergeCell ref="Q18:S18"/>
    <mergeCell ref="Q2:S2"/>
    <mergeCell ref="Q1:S1"/>
    <mergeCell ref="Q5:T9"/>
    <mergeCell ref="M4:O9"/>
    <mergeCell ref="Q3:S3"/>
    <mergeCell ref="Q4:S4"/>
    <mergeCell ref="Q13:S13"/>
    <mergeCell ref="M1:N1"/>
    <mergeCell ref="H1:I1"/>
    <mergeCell ref="D1:F1"/>
    <mergeCell ref="J1:K1"/>
    <mergeCell ref="A1:C1"/>
    <mergeCell ref="M2:N2"/>
    <mergeCell ref="M3:N3"/>
    <mergeCell ref="D3:F3"/>
    <mergeCell ref="D4:F4"/>
    <mergeCell ref="J4:K4"/>
    <mergeCell ref="J6:K6"/>
    <mergeCell ref="J3:K3"/>
    <mergeCell ref="G40:I40"/>
    <mergeCell ref="J40:L40"/>
    <mergeCell ref="G53:H53"/>
    <mergeCell ref="J53:K53"/>
    <mergeCell ref="G41:H41"/>
    <mergeCell ref="D39:L39"/>
    <mergeCell ref="D40:F40"/>
    <mergeCell ref="A36:R37"/>
    <mergeCell ref="J41:K41"/>
    <mergeCell ref="G82:H82"/>
    <mergeCell ref="G79:H79"/>
    <mergeCell ref="J82:K82"/>
    <mergeCell ref="J81:K81"/>
    <mergeCell ref="J77:K77"/>
    <mergeCell ref="M77:N77"/>
    <mergeCell ref="D75:U75"/>
    <mergeCell ref="S77:T77"/>
    <mergeCell ref="P77:Q77"/>
    <mergeCell ref="S76:U76"/>
    <mergeCell ref="P76:R76"/>
    <mergeCell ref="J78:K78"/>
    <mergeCell ref="M78:N78"/>
    <mergeCell ref="S78:T78"/>
    <mergeCell ref="P78:Q78"/>
    <mergeCell ref="J80:K80"/>
    <mergeCell ref="M82:N82"/>
    <mergeCell ref="J76:L76"/>
    <mergeCell ref="G76:I76"/>
    <mergeCell ref="D76:F76"/>
    <mergeCell ref="J79:K79"/>
    <mergeCell ref="M81:N81"/>
    <mergeCell ref="M76:O76"/>
    <mergeCell ref="Q94:S94"/>
    <mergeCell ref="Q96:S96"/>
    <mergeCell ref="T96:V96"/>
    <mergeCell ref="T94:V94"/>
    <mergeCell ref="Q95:S95"/>
    <mergeCell ref="T95:V95"/>
    <mergeCell ref="M79:N79"/>
    <mergeCell ref="S79:T79"/>
    <mergeCell ref="P79:Q79"/>
  </mergeCells>
  <conditionalFormatting sqref="D3:F3">
    <cfRule type="colorScale" priority="1">
      <colorScale>
        <cfvo type="min"/>
        <cfvo type="max"/>
        <color rgb="FF57BB8A"/>
        <color rgb="FFFFFFFF"/>
      </colorScale>
    </cfRule>
  </conditionalFormatting>
  <dataValidations>
    <dataValidation type="list" allowBlank="1" showErrorMessage="1" sqref="D5">
      <formula1>"Dragonborn,Dwarf,Elf,Gnome,Half-Elf,Halfing,Half-Orc,Human,Tiefling,Aarakocra,Genasi,Goliath,Aasimar,Bugbear,Firbolg,Goblin,Hobogoblin,Kenku,Kobold,Lizardfolk,Orc,Tabaxi,Triton,Yuan-ti Pureblood,Tortle,Gith,Changeling,Kalashtar,Shifter,Warforged"</formula1>
    </dataValidation>
    <dataValidation type="list" allowBlank="1" sqref="H146">
      <formula1>Data!$A$49:$B$49</formula1>
    </dataValidation>
    <dataValidation type="list" allowBlank="1" sqref="A146">
      <formula1>Data!$A$48:$B$48</formula1>
    </dataValidation>
    <dataValidation type="decimal" allowBlank="1" showDropDown="1" showErrorMessage="1" sqref="O1">
      <formula1>1.0</formula1>
      <formula2>20.0</formula2>
    </dataValidation>
    <dataValidation type="list" allowBlank="1" showErrorMessage="1" sqref="D6">
      <formula1>Data!$D$54:$D$62</formula1>
    </dataValidation>
    <dataValidation type="list" allowBlank="1" showErrorMessage="1" sqref="D4">
      <formula1>"Acolyte,Anthropologist,Archaeologist,Charlatan,City Watch,Investigator,Clan Crafter,Courtier,Criminal,Spy,Entertainer,Faction Agent,Far Traveler,Folk Hero,Gladiator,Guild Artisan,Guild Merchant,Haunted One,Hermit,Inheritor,Knight,Knight of the Order,Merce"&amp;"nary Veteran,Noble,Outlander,Pirate,Sage,Sailor,Soldier,Urban Bounty Hunter,Urchin,Uthgardt Tribe Member,Waterdhavian Noble"</formula1>
    </dataValidation>
    <dataValidation type="list" allowBlank="1" sqref="H142">
      <formula1>Data!$A$47:$B$47</formula1>
    </dataValidation>
    <dataValidation type="list" allowBlank="1" sqref="A142">
      <formula1>Data!$A$46:$B$46</formula1>
    </dataValidation>
    <dataValidation type="list" allowBlank="1" showErrorMessage="1" sqref="D3">
      <formula1>Data!$C$54:$C$66</formula1>
    </dataValidation>
    <dataValidation type="list" allowBlank="1" sqref="A150">
      <formula1>Data!$A$50:$B$50</formula1>
    </dataValidation>
    <dataValidation type="list" allowBlank="1" showErrorMessage="1" sqref="A134">
      <formula1>Data!$A$1:$B$33</formula1>
    </dataValidation>
    <dataValidation type="list" allowBlank="1" sqref="A138">
      <formula1>Data!$B$35:$B$37</formula1>
    </dataValidation>
    <dataValidation type="list" allowBlank="1" sqref="A154">
      <formula1>Data!$A$52:$B$52</formula1>
    </dataValidation>
    <dataValidation type="list" allowBlank="1" sqref="A157">
      <formula1>Data!$A$54:$A$63</formula1>
    </dataValidation>
    <dataValidation type="list" allowBlank="1" showErrorMessage="1" sqref="A136">
      <formula1>Data!$A$35:$A$44</formula1>
    </dataValidation>
    <dataValidation type="list" allowBlank="1" sqref="H150">
      <formula1>Data!$A$51:$B$51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8" width="4.86"/>
  </cols>
  <sheetData>
    <row r="1">
      <c r="A1" s="12" t="s">
        <v>0</v>
      </c>
      <c r="D1" s="13" t="s">
        <v>1</v>
      </c>
      <c r="G1" s="14"/>
      <c r="H1" s="12" t="s">
        <v>2</v>
      </c>
      <c r="J1" s="13" t="s">
        <v>1</v>
      </c>
      <c r="M1" s="12" t="s">
        <v>3</v>
      </c>
      <c r="O1" s="15">
        <v>1.0</v>
      </c>
      <c r="P1" s="14"/>
      <c r="Q1" s="12" t="s">
        <v>4</v>
      </c>
      <c r="T1" s="16">
        <f>rounddown(10+ IF(D3="Barbarian", ((D41-10)/2), IF(OR(D3="Monk"),((D65-10)/2) )) +((D29-10)/2))</f>
        <v>11</v>
      </c>
    </row>
    <row r="2">
      <c r="A2" s="18" t="s">
        <v>5</v>
      </c>
      <c r="D2" s="28" t="s">
        <v>407</v>
      </c>
      <c r="E2" s="9"/>
      <c r="F2" s="10"/>
      <c r="G2" s="14"/>
      <c r="H2" s="18" t="s">
        <v>7</v>
      </c>
      <c r="J2" s="28">
        <v>27.0</v>
      </c>
      <c r="K2" s="10"/>
      <c r="M2" s="12" t="s">
        <v>8</v>
      </c>
      <c r="O2" s="15">
        <f>IF(D3="Barbarian", 12, IF(OR(D3="Fighter", D3="Paladin", D3="Ranger"), 10, IF(OR(D3="Bard", D3="Cleric", D3="Druid", D3="Monk", D3="Rogue", D3="Warlock"), 8, IF(OR(D3="Sorcerer", D3="Wizard"), 6))))</f>
        <v>8</v>
      </c>
      <c r="Q2" s="12" t="s">
        <v>9</v>
      </c>
      <c r="T2" s="16">
        <f>Rounddown((D29-10)/2)</f>
        <v>1</v>
      </c>
    </row>
    <row r="3">
      <c r="A3" s="18" t="s">
        <v>417</v>
      </c>
      <c r="D3" s="28" t="s">
        <v>418</v>
      </c>
      <c r="E3" s="9"/>
      <c r="F3" s="10"/>
      <c r="G3" s="14"/>
      <c r="H3" s="18" t="s">
        <v>12</v>
      </c>
      <c r="J3" s="28" t="s">
        <v>420</v>
      </c>
      <c r="K3" s="10"/>
      <c r="M3" s="12" t="s">
        <v>13</v>
      </c>
      <c r="O3" s="15">
        <f>ROUNDDOWN((7+O1)/4)</f>
        <v>2</v>
      </c>
      <c r="Q3" s="12" t="s">
        <v>14</v>
      </c>
      <c r="T3" s="53">
        <v>30.0</v>
      </c>
    </row>
    <row r="4">
      <c r="A4" s="18" t="s">
        <v>417</v>
      </c>
      <c r="D4" s="28" t="s">
        <v>423</v>
      </c>
      <c r="E4" s="9"/>
      <c r="F4" s="10"/>
      <c r="G4" s="14"/>
      <c r="H4" s="18" t="s">
        <v>17</v>
      </c>
      <c r="J4" s="28">
        <v>138.0</v>
      </c>
      <c r="K4" s="10"/>
      <c r="M4" s="29" t="s">
        <v>18</v>
      </c>
      <c r="Q4" s="12" t="s">
        <v>19</v>
      </c>
      <c r="T4" s="16">
        <f>RoundDown(10+((D65-10)/2))</f>
        <v>11</v>
      </c>
    </row>
    <row r="5">
      <c r="A5" s="18" t="s">
        <v>20</v>
      </c>
      <c r="D5" s="28" t="s">
        <v>21</v>
      </c>
      <c r="E5" s="9"/>
      <c r="F5" s="10"/>
      <c r="G5" s="14"/>
      <c r="H5" s="18" t="s">
        <v>22</v>
      </c>
      <c r="J5" s="28" t="s">
        <v>426</v>
      </c>
      <c r="K5" s="10"/>
      <c r="Q5" s="29" t="s">
        <v>23</v>
      </c>
    </row>
    <row r="6">
      <c r="A6" s="18" t="s">
        <v>24</v>
      </c>
      <c r="D6" s="28" t="s">
        <v>428</v>
      </c>
      <c r="E6" s="9"/>
      <c r="F6" s="10"/>
      <c r="G6" s="14"/>
      <c r="H6" s="18" t="s">
        <v>26</v>
      </c>
      <c r="J6" s="28" t="s">
        <v>429</v>
      </c>
      <c r="K6" s="10"/>
    </row>
    <row r="7">
      <c r="A7" s="18" t="s">
        <v>28</v>
      </c>
      <c r="D7" s="28" t="s">
        <v>430</v>
      </c>
      <c r="E7" s="9"/>
      <c r="F7" s="10"/>
      <c r="G7" s="14"/>
      <c r="H7" s="18" t="s">
        <v>30</v>
      </c>
      <c r="J7" s="28" t="s">
        <v>431</v>
      </c>
      <c r="K7" s="10"/>
    </row>
    <row r="8">
      <c r="A8" s="18" t="s">
        <v>31</v>
      </c>
      <c r="D8" s="28" t="s">
        <v>432</v>
      </c>
      <c r="E8" s="9"/>
      <c r="F8" s="10"/>
      <c r="G8" s="14"/>
      <c r="H8" s="30"/>
      <c r="I8" s="30"/>
      <c r="J8" s="30"/>
      <c r="K8" s="30"/>
    </row>
    <row r="9">
      <c r="A9" s="18" t="s">
        <v>78</v>
      </c>
      <c r="D9" s="28" t="s">
        <v>433</v>
      </c>
      <c r="E9" s="9"/>
      <c r="F9" s="10"/>
      <c r="G9" s="14"/>
      <c r="H9" s="29" t="s">
        <v>18</v>
      </c>
    </row>
    <row r="10">
      <c r="A10" s="30"/>
      <c r="B10" s="30"/>
      <c r="C10" s="30"/>
      <c r="D10" s="30"/>
      <c r="E10" s="30"/>
      <c r="F10" s="30"/>
      <c r="G10" s="14"/>
      <c r="Y10" s="31"/>
    </row>
    <row r="11">
      <c r="A11" s="29" t="s">
        <v>18</v>
      </c>
      <c r="G11" s="29"/>
    </row>
    <row r="12">
      <c r="G12" s="29"/>
    </row>
    <row r="13">
      <c r="G13" s="29"/>
      <c r="Q13" s="12" t="s">
        <v>36</v>
      </c>
      <c r="T13" s="32"/>
      <c r="U13" s="9"/>
      <c r="V13" s="9"/>
      <c r="W13" s="9"/>
      <c r="X13" s="10"/>
    </row>
    <row r="14">
      <c r="G14" s="29"/>
      <c r="Q14" s="12" t="s">
        <v>39</v>
      </c>
      <c r="T14" s="32"/>
      <c r="U14" s="9"/>
      <c r="V14" s="9"/>
      <c r="W14" s="9"/>
      <c r="X14" s="10"/>
    </row>
    <row r="15">
      <c r="G15" s="29"/>
      <c r="Q15" s="12" t="s">
        <v>40</v>
      </c>
      <c r="T15" s="33"/>
      <c r="U15" s="9"/>
      <c r="V15" s="9"/>
      <c r="W15" s="9"/>
      <c r="X15" s="10"/>
    </row>
    <row r="16">
      <c r="Q16" s="12" t="s">
        <v>40</v>
      </c>
      <c r="T16" s="33"/>
      <c r="U16" s="9"/>
      <c r="V16" s="9"/>
      <c r="W16" s="9"/>
      <c r="X16" s="10"/>
    </row>
    <row r="17">
      <c r="A17" s="12" t="s">
        <v>43</v>
      </c>
      <c r="D17" s="31">
        <f>IF(LTE($O$1,$A$19),D19, IF(LTE($O$1,$A20), $D20,IF(LTE($O$1,$A21), $D21,IF(LTE($O$1,$A22), $D22,IF(LTE($O$1,$A23), $D23, IF(LTE($O$1,$A24), $D24))))))</f>
        <v>8</v>
      </c>
      <c r="Q17" s="12" t="s">
        <v>45</v>
      </c>
      <c r="T17" s="32"/>
      <c r="U17" s="9"/>
      <c r="V17" s="9"/>
      <c r="W17" s="9"/>
      <c r="X17" s="10"/>
    </row>
    <row r="18">
      <c r="A18" s="12" t="s">
        <v>46</v>
      </c>
      <c r="D18" s="34" t="s">
        <v>47</v>
      </c>
      <c r="G18" s="34" t="s">
        <v>48</v>
      </c>
      <c r="J18" s="34" t="s">
        <v>49</v>
      </c>
      <c r="M18" s="34" t="s">
        <v>50</v>
      </c>
      <c r="Q18" s="12" t="s">
        <v>45</v>
      </c>
      <c r="T18" s="33"/>
      <c r="U18" s="9"/>
      <c r="V18" s="9"/>
      <c r="W18" s="9"/>
      <c r="X18" s="10"/>
    </row>
    <row r="19">
      <c r="A19" s="35">
        <v>1.0</v>
      </c>
      <c r="D19" s="15">
        <v>8.0</v>
      </c>
      <c r="E19" s="36">
        <f t="shared" ref="E19:E24" si="1">Rounddown((D19-10)/2)</f>
        <v>-1</v>
      </c>
      <c r="F19" s="15"/>
      <c r="G19" s="37">
        <f t="shared" ref="G19:G24" si="2">$E19+IF(I19="P",ROUNDDOWN((7+$A19)/4),IF(I19="E",ROUNDDOWN((7+$A19)/4)*2, IF(I19="H",Rounddown((ROUNDDOWN((7+$A19)/4)/2)))))</f>
        <v>-1</v>
      </c>
      <c r="H19" s="10"/>
      <c r="I19" s="15"/>
      <c r="J19" s="37">
        <f t="shared" ref="J19:J24" si="3">$E19+IF(L19="P",ROUNDDOWN((7+$A19)/4),IF(L19="E",ROUNDDOWN((7+$A19)/4)*2, IF(L19="H",Rounddown((ROUNDDOWN((7+$A19)/4)/2)))))</f>
        <v>-1</v>
      </c>
      <c r="K19" s="10"/>
      <c r="L19" s="15"/>
      <c r="M19" s="37">
        <f t="shared" ref="M19:M24" si="4">$E19+IF(O19="P",ROUNDDOWN((7+$A19)/4),IF(O19="E",ROUNDDOWN((7+$A19)/4)*2, IF(O19="H",Rounddown((ROUNDDOWN((7+$A19)/4)/2)))))</f>
        <v>-1</v>
      </c>
      <c r="N19" s="10"/>
      <c r="O19" s="15"/>
      <c r="Q19" s="12" t="s">
        <v>51</v>
      </c>
      <c r="T19" s="33"/>
      <c r="U19" s="9"/>
      <c r="V19" s="9"/>
      <c r="W19" s="9"/>
      <c r="X19" s="10"/>
    </row>
    <row r="20">
      <c r="A20" s="35">
        <v>4.0</v>
      </c>
      <c r="D20" s="15">
        <f t="shared" ref="D20:D24" si="5">D19+F20</f>
        <v>8</v>
      </c>
      <c r="E20" s="36">
        <f t="shared" si="1"/>
        <v>-1</v>
      </c>
      <c r="F20" s="15"/>
      <c r="G20" s="37">
        <f t="shared" si="2"/>
        <v>-1</v>
      </c>
      <c r="H20" s="10"/>
      <c r="I20" s="15"/>
      <c r="J20" s="37">
        <f t="shared" si="3"/>
        <v>0</v>
      </c>
      <c r="K20" s="10"/>
      <c r="L20" s="15" t="s">
        <v>55</v>
      </c>
      <c r="M20" s="37">
        <f t="shared" si="4"/>
        <v>0</v>
      </c>
      <c r="N20" s="10"/>
      <c r="O20" s="15" t="s">
        <v>55</v>
      </c>
      <c r="Q20" s="12" t="s">
        <v>52</v>
      </c>
      <c r="T20" s="33"/>
      <c r="U20" s="9"/>
      <c r="V20" s="9"/>
      <c r="W20" s="9"/>
      <c r="X20" s="10"/>
    </row>
    <row r="21">
      <c r="A21" s="35">
        <v>8.0</v>
      </c>
      <c r="D21" s="15">
        <f t="shared" si="5"/>
        <v>8</v>
      </c>
      <c r="E21" s="36">
        <f t="shared" si="1"/>
        <v>-1</v>
      </c>
      <c r="F21" s="38"/>
      <c r="G21" s="37">
        <f t="shared" si="2"/>
        <v>-1</v>
      </c>
      <c r="H21" s="10"/>
      <c r="I21" s="15"/>
      <c r="J21" s="37">
        <f t="shared" si="3"/>
        <v>0</v>
      </c>
      <c r="K21" s="10"/>
      <c r="L21" s="15" t="s">
        <v>55</v>
      </c>
      <c r="M21" s="37">
        <f t="shared" si="4"/>
        <v>0</v>
      </c>
      <c r="N21" s="10"/>
      <c r="O21" s="15" t="s">
        <v>55</v>
      </c>
      <c r="Q21" s="12" t="s">
        <v>53</v>
      </c>
      <c r="T21" s="33"/>
      <c r="U21" s="9"/>
      <c r="V21" s="9"/>
      <c r="W21" s="9"/>
      <c r="X21" s="10"/>
    </row>
    <row r="22">
      <c r="A22" s="35">
        <v>12.0</v>
      </c>
      <c r="D22" s="15">
        <f t="shared" si="5"/>
        <v>8</v>
      </c>
      <c r="E22" s="36">
        <f t="shared" si="1"/>
        <v>-1</v>
      </c>
      <c r="F22" s="38"/>
      <c r="G22" s="37">
        <f t="shared" si="2"/>
        <v>-1</v>
      </c>
      <c r="H22" s="10"/>
      <c r="I22" s="15"/>
      <c r="J22" s="37">
        <f t="shared" si="3"/>
        <v>1</v>
      </c>
      <c r="K22" s="10"/>
      <c r="L22" s="15" t="s">
        <v>55</v>
      </c>
      <c r="M22" s="37">
        <f t="shared" si="4"/>
        <v>1</v>
      </c>
      <c r="N22" s="10"/>
      <c r="O22" s="15" t="s">
        <v>55</v>
      </c>
    </row>
    <row r="23">
      <c r="A23" s="35">
        <v>16.0</v>
      </c>
      <c r="D23" s="15">
        <f t="shared" si="5"/>
        <v>8</v>
      </c>
      <c r="E23" s="36">
        <f t="shared" si="1"/>
        <v>-1</v>
      </c>
      <c r="F23" s="38"/>
      <c r="G23" s="37">
        <f t="shared" si="2"/>
        <v>-1</v>
      </c>
      <c r="H23" s="10"/>
      <c r="I23" s="15"/>
      <c r="J23" s="37">
        <f t="shared" si="3"/>
        <v>1</v>
      </c>
      <c r="K23" s="10"/>
      <c r="L23" s="15" t="s">
        <v>55</v>
      </c>
      <c r="M23" s="37">
        <f t="shared" si="4"/>
        <v>1</v>
      </c>
      <c r="N23" s="10"/>
      <c r="O23" s="15" t="s">
        <v>55</v>
      </c>
    </row>
    <row r="24">
      <c r="A24" s="35">
        <v>20.0</v>
      </c>
      <c r="D24" s="15">
        <f t="shared" si="5"/>
        <v>8</v>
      </c>
      <c r="E24" s="36">
        <f t="shared" si="1"/>
        <v>-1</v>
      </c>
      <c r="F24" s="38"/>
      <c r="G24" s="37">
        <f t="shared" si="2"/>
        <v>-1</v>
      </c>
      <c r="H24" s="10"/>
      <c r="I24" s="15"/>
      <c r="J24" s="37">
        <f t="shared" si="3"/>
        <v>2</v>
      </c>
      <c r="K24" s="10"/>
      <c r="L24" s="15" t="s">
        <v>55</v>
      </c>
      <c r="M24" s="37">
        <f t="shared" si="4"/>
        <v>2</v>
      </c>
      <c r="N24" s="10"/>
      <c r="O24" s="15" t="s">
        <v>55</v>
      </c>
    </row>
    <row r="25">
      <c r="A25" s="30"/>
      <c r="B25" s="30"/>
      <c r="C25" s="30"/>
      <c r="D25" s="30"/>
      <c r="E25" s="30"/>
      <c r="F25" s="30"/>
      <c r="G25" s="30"/>
      <c r="H25" s="30"/>
      <c r="I25" s="30"/>
      <c r="J25" s="30"/>
      <c r="K25" s="30"/>
      <c r="L25" s="30"/>
      <c r="M25" s="30"/>
      <c r="N25" s="30"/>
      <c r="O25" s="30"/>
    </row>
    <row r="26">
      <c r="A26" s="29" t="s">
        <v>18</v>
      </c>
    </row>
    <row r="28">
      <c r="A28" s="29"/>
      <c r="B28" s="29"/>
      <c r="C28" s="29"/>
    </row>
    <row r="29">
      <c r="A29" s="12" t="s">
        <v>63</v>
      </c>
      <c r="D29" s="31">
        <f>IF(LTE($O$1,$A$19),D31, IF(LTE($O$1,$A32), $D32,IF(LTE($O$1,$A33), $D33,IF(LTE($O$1,$A34), $D34,IF(LTE($O$1,$A35), $D35, IF(LTE($O$1,$A36), $D36))))))</f>
        <v>13</v>
      </c>
    </row>
    <row r="30">
      <c r="A30" s="12" t="s">
        <v>46</v>
      </c>
      <c r="D30" s="34" t="s">
        <v>47</v>
      </c>
      <c r="G30" s="34" t="s">
        <v>48</v>
      </c>
      <c r="J30" s="34" t="s">
        <v>65</v>
      </c>
      <c r="M30" s="34" t="s">
        <v>66</v>
      </c>
      <c r="P30" s="34" t="s">
        <v>67</v>
      </c>
      <c r="S30" s="34" t="s">
        <v>50</v>
      </c>
    </row>
    <row r="31">
      <c r="A31" s="35">
        <v>1.0</v>
      </c>
      <c r="D31" s="15">
        <v>13.0</v>
      </c>
      <c r="E31" s="36">
        <f t="shared" ref="E31:E36" si="6">Rounddown((D31-10)/2)</f>
        <v>1</v>
      </c>
      <c r="F31" s="15"/>
      <c r="G31" s="37">
        <f t="shared" ref="G31:G36" si="7">$E31+IF(I31="P",ROUNDDOWN((7+$A31)/4),IF(I31="E",ROUNDDOWN((7+$A31)/4)*2, IF(I31="H",Rounddown((ROUNDDOWN((7+$A31)/4)/2)))))</f>
        <v>3</v>
      </c>
      <c r="H31" s="10"/>
      <c r="I31" s="15" t="s">
        <v>57</v>
      </c>
      <c r="J31" s="37">
        <f t="shared" ref="J31:J36" si="8">$E31+IF(L31="P",ROUNDDOWN((7+$A31)/4),IF(L31="E",ROUNDDOWN((7+$A31)/4)*2, IF(L31="H",Rounddown((ROUNDDOWN((7+$A31)/4)/2)))))</f>
        <v>3</v>
      </c>
      <c r="K31" s="10"/>
      <c r="L31" s="15" t="s">
        <v>57</v>
      </c>
      <c r="M31" s="37">
        <f t="shared" ref="M31:M36" si="9">$E31+IF(O31="P",ROUNDDOWN((7+$A31)/4),IF(O31="E",ROUNDDOWN((7+$A31)/4)*2, IF(O31="H",Rounddown((ROUNDDOWN((7+$A31)/4)/2)))))</f>
        <v>1</v>
      </c>
      <c r="N31" s="10"/>
      <c r="O31" s="15"/>
      <c r="P31" s="37">
        <f t="shared" ref="P31:P36" si="10">$E31+IF(R31="P",ROUNDDOWN((7+$A31)/4),IF(R31="E",ROUNDDOWN((7+$A31)/4)*2, IF(R31="H",Rounddown((ROUNDDOWN((7+$A31)/4)/2)))))</f>
        <v>3</v>
      </c>
      <c r="Q31" s="10"/>
      <c r="R31" s="15" t="s">
        <v>57</v>
      </c>
      <c r="S31" s="37">
        <f t="shared" ref="S31:S36" si="11">$E31+IF(U31="P",ROUNDDOWN((7+$A31)/4),IF(U31="E",ROUNDDOWN((7+$A31)/4)*2, IF(U31="H",Rounddown((ROUNDDOWN((7+$A31)/4)/2)))))</f>
        <v>1</v>
      </c>
      <c r="T31" s="10"/>
      <c r="U31" s="15"/>
    </row>
    <row r="32">
      <c r="A32" s="35">
        <v>4.0</v>
      </c>
      <c r="D32" s="15">
        <f t="shared" ref="D32:D36" si="12">D31+F32</f>
        <v>13</v>
      </c>
      <c r="E32" s="36">
        <f t="shared" si="6"/>
        <v>1</v>
      </c>
      <c r="F32" s="15"/>
      <c r="G32" s="37">
        <f t="shared" si="7"/>
        <v>3</v>
      </c>
      <c r="H32" s="10"/>
      <c r="I32" s="15" t="s">
        <v>57</v>
      </c>
      <c r="J32" s="37">
        <f t="shared" si="8"/>
        <v>3</v>
      </c>
      <c r="K32" s="10"/>
      <c r="L32" s="15" t="s">
        <v>57</v>
      </c>
      <c r="M32" s="37">
        <f t="shared" si="9"/>
        <v>3</v>
      </c>
      <c r="N32" s="10"/>
      <c r="O32" s="15" t="s">
        <v>57</v>
      </c>
      <c r="P32" s="37">
        <f t="shared" si="10"/>
        <v>3</v>
      </c>
      <c r="Q32" s="10"/>
      <c r="R32" s="15" t="s">
        <v>57</v>
      </c>
      <c r="S32" s="37">
        <f t="shared" si="11"/>
        <v>2</v>
      </c>
      <c r="T32" s="10"/>
      <c r="U32" s="15" t="s">
        <v>55</v>
      </c>
    </row>
    <row r="33">
      <c r="A33" s="35">
        <v>8.0</v>
      </c>
      <c r="D33" s="15">
        <f t="shared" si="12"/>
        <v>13</v>
      </c>
      <c r="E33" s="36">
        <f t="shared" si="6"/>
        <v>1</v>
      </c>
      <c r="F33" s="38"/>
      <c r="G33" s="37">
        <f t="shared" si="7"/>
        <v>4</v>
      </c>
      <c r="H33" s="10"/>
      <c r="I33" s="15" t="s">
        <v>57</v>
      </c>
      <c r="J33" s="37">
        <f t="shared" si="8"/>
        <v>4</v>
      </c>
      <c r="K33" s="10"/>
      <c r="L33" s="15" t="s">
        <v>57</v>
      </c>
      <c r="M33" s="37">
        <f t="shared" si="9"/>
        <v>4</v>
      </c>
      <c r="N33" s="10"/>
      <c r="O33" s="15" t="s">
        <v>57</v>
      </c>
      <c r="P33" s="37">
        <f t="shared" si="10"/>
        <v>4</v>
      </c>
      <c r="Q33" s="10"/>
      <c r="R33" s="15" t="s">
        <v>57</v>
      </c>
      <c r="S33" s="37">
        <f t="shared" si="11"/>
        <v>2</v>
      </c>
      <c r="T33" s="10"/>
      <c r="U33" s="15" t="s">
        <v>55</v>
      </c>
    </row>
    <row r="34">
      <c r="A34" s="35">
        <v>12.0</v>
      </c>
      <c r="D34" s="15">
        <f t="shared" si="12"/>
        <v>13</v>
      </c>
      <c r="E34" s="36">
        <f t="shared" si="6"/>
        <v>1</v>
      </c>
      <c r="F34" s="38"/>
      <c r="G34" s="37">
        <f t="shared" si="7"/>
        <v>5</v>
      </c>
      <c r="H34" s="10"/>
      <c r="I34" s="15" t="s">
        <v>57</v>
      </c>
      <c r="J34" s="37">
        <f t="shared" si="8"/>
        <v>5</v>
      </c>
      <c r="K34" s="10"/>
      <c r="L34" s="15" t="s">
        <v>57</v>
      </c>
      <c r="M34" s="37">
        <f t="shared" si="9"/>
        <v>5</v>
      </c>
      <c r="N34" s="10"/>
      <c r="O34" s="15" t="s">
        <v>57</v>
      </c>
      <c r="P34" s="37">
        <f t="shared" si="10"/>
        <v>5</v>
      </c>
      <c r="Q34" s="10"/>
      <c r="R34" s="15" t="s">
        <v>57</v>
      </c>
      <c r="S34" s="37">
        <f t="shared" si="11"/>
        <v>3</v>
      </c>
      <c r="T34" s="10"/>
      <c r="U34" s="15" t="s">
        <v>55</v>
      </c>
    </row>
    <row r="35">
      <c r="A35" s="35">
        <v>16.0</v>
      </c>
      <c r="D35" s="15">
        <f t="shared" si="12"/>
        <v>13</v>
      </c>
      <c r="E35" s="36">
        <f t="shared" si="6"/>
        <v>1</v>
      </c>
      <c r="F35" s="38"/>
      <c r="G35" s="37">
        <f t="shared" si="7"/>
        <v>6</v>
      </c>
      <c r="H35" s="10"/>
      <c r="I35" s="15" t="s">
        <v>57</v>
      </c>
      <c r="J35" s="37">
        <f t="shared" si="8"/>
        <v>6</v>
      </c>
      <c r="K35" s="10"/>
      <c r="L35" s="15" t="s">
        <v>57</v>
      </c>
      <c r="M35" s="37">
        <f t="shared" si="9"/>
        <v>6</v>
      </c>
      <c r="N35" s="10"/>
      <c r="O35" s="15" t="s">
        <v>57</v>
      </c>
      <c r="P35" s="37">
        <f t="shared" si="10"/>
        <v>6</v>
      </c>
      <c r="Q35" s="10"/>
      <c r="R35" s="15" t="s">
        <v>57</v>
      </c>
      <c r="S35" s="37">
        <f t="shared" si="11"/>
        <v>3</v>
      </c>
      <c r="T35" s="10"/>
      <c r="U35" s="15" t="s">
        <v>55</v>
      </c>
    </row>
    <row r="36">
      <c r="A36" s="35">
        <v>20.0</v>
      </c>
      <c r="D36" s="15">
        <f t="shared" si="12"/>
        <v>13</v>
      </c>
      <c r="E36" s="36">
        <f t="shared" si="6"/>
        <v>1</v>
      </c>
      <c r="F36" s="38"/>
      <c r="G36" s="37">
        <f t="shared" si="7"/>
        <v>7</v>
      </c>
      <c r="H36" s="10"/>
      <c r="I36" s="15" t="s">
        <v>57</v>
      </c>
      <c r="J36" s="37">
        <f t="shared" si="8"/>
        <v>7</v>
      </c>
      <c r="K36" s="10"/>
      <c r="L36" s="15" t="s">
        <v>57</v>
      </c>
      <c r="M36" s="37">
        <f t="shared" si="9"/>
        <v>7</v>
      </c>
      <c r="N36" s="10"/>
      <c r="O36" s="15" t="s">
        <v>57</v>
      </c>
      <c r="P36" s="37">
        <f t="shared" si="10"/>
        <v>7</v>
      </c>
      <c r="Q36" s="10"/>
      <c r="R36" s="15" t="s">
        <v>57</v>
      </c>
      <c r="S36" s="37">
        <f t="shared" si="11"/>
        <v>4</v>
      </c>
      <c r="T36" s="10"/>
      <c r="U36" s="15" t="s">
        <v>55</v>
      </c>
    </row>
    <row r="37">
      <c r="A37" s="30"/>
      <c r="B37" s="30"/>
      <c r="C37" s="30"/>
      <c r="D37" s="30"/>
      <c r="E37" s="30"/>
      <c r="F37" s="30"/>
      <c r="G37" s="30"/>
      <c r="H37" s="30"/>
      <c r="I37" s="30"/>
      <c r="J37" s="30"/>
      <c r="K37" s="30"/>
      <c r="L37" s="30"/>
      <c r="M37" s="30"/>
      <c r="N37" s="30"/>
      <c r="O37" s="30"/>
      <c r="P37" s="30"/>
      <c r="Q37" s="30"/>
      <c r="R37" s="30"/>
      <c r="S37" s="30"/>
      <c r="T37" s="30"/>
      <c r="U37" s="30"/>
    </row>
    <row r="38">
      <c r="A38" s="29" t="s">
        <v>18</v>
      </c>
    </row>
    <row r="41">
      <c r="A41" s="12" t="s">
        <v>84</v>
      </c>
      <c r="D41" s="31">
        <f>IF(LTE($O$1,$A$19),D43, IF(LTE($O$1,$A44), $D44,IF(LTE($O$1,$A45), $D45,IF(LTE($O$1,$A46), $D46,IF(LTE($O$1,$A47), $D47, IF(LTE($O$1,$A48), $D48))))))</f>
        <v>10</v>
      </c>
    </row>
    <row r="42">
      <c r="A42" s="12" t="s">
        <v>46</v>
      </c>
      <c r="D42" s="34" t="s">
        <v>47</v>
      </c>
      <c r="G42" s="34" t="s">
        <v>48</v>
      </c>
      <c r="J42" s="34" t="s">
        <v>50</v>
      </c>
      <c r="M42" s="34" t="s">
        <v>85</v>
      </c>
    </row>
    <row r="43">
      <c r="A43" s="35">
        <v>1.0</v>
      </c>
      <c r="D43" s="15">
        <v>10.0</v>
      </c>
      <c r="E43" s="36">
        <f t="shared" ref="E43:E48" si="13">Rounddown((D43-10)/2)</f>
        <v>0</v>
      </c>
      <c r="F43" s="15"/>
      <c r="G43" s="37">
        <f t="shared" ref="G43:G48" si="14">$E43+IF(I43="P",ROUNDDOWN((7+$A43)/4),IF(I43="E",ROUNDDOWN((7+$A43)/4)*2, IF(I43="H",Rounddown((ROUNDDOWN((7+$A43)/4)/2)))))</f>
        <v>0</v>
      </c>
      <c r="H43" s="10"/>
      <c r="I43" s="15"/>
      <c r="J43" s="37">
        <f t="shared" ref="J43:J48" si="15">$E43+IF(L43="P",ROUNDDOWN((7+$A43)/4),IF(L43="E",ROUNDDOWN((7+$A43)/4)*2, IF(L43="H",Rounddown((ROUNDDOWN((7+$A43)/4)/2)))))</f>
        <v>0</v>
      </c>
      <c r="K43" s="10"/>
      <c r="L43" s="15"/>
      <c r="M43" s="37">
        <f t="shared" ref="M43:M48" si="16">$O$2+E43+((A43-1)*(($O$2/2)+1+E43))+IF(AND(O43="T",O42&lt;&gt;"T"), 2*A43, IF(O43="T",8))</f>
        <v>8</v>
      </c>
      <c r="N43" s="10"/>
      <c r="O43" s="15"/>
    </row>
    <row r="44">
      <c r="A44" s="35">
        <v>4.0</v>
      </c>
      <c r="D44" s="15">
        <f t="shared" ref="D44:D48" si="17">D43+F44</f>
        <v>10</v>
      </c>
      <c r="E44" s="36">
        <f t="shared" si="13"/>
        <v>0</v>
      </c>
      <c r="F44" s="15"/>
      <c r="G44" s="37">
        <f t="shared" si="14"/>
        <v>0</v>
      </c>
      <c r="H44" s="10"/>
      <c r="I44" s="15"/>
      <c r="J44" s="37">
        <f t="shared" si="15"/>
        <v>1</v>
      </c>
      <c r="K44" s="10"/>
      <c r="L44" s="15" t="s">
        <v>55</v>
      </c>
      <c r="M44" s="37">
        <f t="shared" si="16"/>
        <v>23</v>
      </c>
      <c r="N44" s="10"/>
      <c r="O44" s="15"/>
    </row>
    <row r="45">
      <c r="A45" s="35">
        <v>8.0</v>
      </c>
      <c r="D45" s="15">
        <f t="shared" si="17"/>
        <v>10</v>
      </c>
      <c r="E45" s="36">
        <f t="shared" si="13"/>
        <v>0</v>
      </c>
      <c r="F45" s="15"/>
      <c r="G45" s="37">
        <f t="shared" si="14"/>
        <v>0</v>
      </c>
      <c r="H45" s="10"/>
      <c r="I45" s="15"/>
      <c r="J45" s="37">
        <f t="shared" si="15"/>
        <v>1</v>
      </c>
      <c r="K45" s="10"/>
      <c r="L45" s="15" t="s">
        <v>55</v>
      </c>
      <c r="M45" s="37">
        <f t="shared" si="16"/>
        <v>43</v>
      </c>
      <c r="N45" s="10"/>
      <c r="O45" s="15"/>
    </row>
    <row r="46">
      <c r="A46" s="35">
        <v>12.0</v>
      </c>
      <c r="D46" s="15">
        <f t="shared" si="17"/>
        <v>10</v>
      </c>
      <c r="E46" s="36">
        <f t="shared" si="13"/>
        <v>0</v>
      </c>
      <c r="F46" s="15"/>
      <c r="G46" s="37">
        <f t="shared" si="14"/>
        <v>0</v>
      </c>
      <c r="H46" s="10"/>
      <c r="I46" s="15"/>
      <c r="J46" s="37">
        <f t="shared" si="15"/>
        <v>2</v>
      </c>
      <c r="K46" s="10"/>
      <c r="L46" s="15" t="s">
        <v>55</v>
      </c>
      <c r="M46" s="37">
        <f t="shared" si="16"/>
        <v>63</v>
      </c>
      <c r="N46" s="10"/>
      <c r="O46" s="15"/>
    </row>
    <row r="47">
      <c r="A47" s="35">
        <v>16.0</v>
      </c>
      <c r="D47" s="15">
        <f t="shared" si="17"/>
        <v>10</v>
      </c>
      <c r="E47" s="36">
        <f t="shared" si="13"/>
        <v>0</v>
      </c>
      <c r="F47" s="38"/>
      <c r="G47" s="37">
        <f t="shared" si="14"/>
        <v>0</v>
      </c>
      <c r="H47" s="10"/>
      <c r="I47" s="15"/>
      <c r="J47" s="37">
        <f t="shared" si="15"/>
        <v>2</v>
      </c>
      <c r="K47" s="10"/>
      <c r="L47" s="15" t="s">
        <v>55</v>
      </c>
      <c r="M47" s="37">
        <f t="shared" si="16"/>
        <v>83</v>
      </c>
      <c r="N47" s="10"/>
      <c r="O47" s="15"/>
    </row>
    <row r="48">
      <c r="A48" s="35">
        <v>20.0</v>
      </c>
      <c r="D48" s="15">
        <f t="shared" si="17"/>
        <v>10</v>
      </c>
      <c r="E48" s="36">
        <f t="shared" si="13"/>
        <v>0</v>
      </c>
      <c r="F48" s="15"/>
      <c r="G48" s="37">
        <f t="shared" si="14"/>
        <v>0</v>
      </c>
      <c r="H48" s="10"/>
      <c r="I48" s="15"/>
      <c r="J48" s="37">
        <f t="shared" si="15"/>
        <v>3</v>
      </c>
      <c r="K48" s="10"/>
      <c r="L48" s="15" t="s">
        <v>55</v>
      </c>
      <c r="M48" s="37">
        <f t="shared" si="16"/>
        <v>103</v>
      </c>
      <c r="N48" s="10"/>
      <c r="O48" s="15"/>
    </row>
    <row r="49">
      <c r="A49" s="30"/>
      <c r="B49" s="30"/>
      <c r="C49" s="30"/>
      <c r="D49" s="30"/>
      <c r="E49" s="30"/>
      <c r="F49" s="30"/>
      <c r="G49" s="30"/>
      <c r="H49" s="30"/>
      <c r="I49" s="30"/>
      <c r="J49" s="30"/>
      <c r="K49" s="30"/>
      <c r="L49" s="30"/>
      <c r="M49" s="30"/>
      <c r="N49" s="30"/>
      <c r="O49" s="30"/>
    </row>
    <row r="50">
      <c r="A50" s="11" t="s">
        <v>18</v>
      </c>
    </row>
    <row r="51">
      <c r="T51" s="29"/>
      <c r="U51" s="29"/>
      <c r="V51" s="29"/>
    </row>
    <row r="52">
      <c r="T52" s="29"/>
      <c r="U52" s="29"/>
      <c r="V52" s="29"/>
    </row>
    <row r="53">
      <c r="A53" s="12" t="s">
        <v>88</v>
      </c>
      <c r="D53" s="31">
        <f>IF(LTE($O$1,$A$19),D55, IF(LTE($O$1,$A56), $D56,IF(LTE($O$1,$A57), $D57,IF(LTE($O$1,$A58), $D58,IF(LTE($O$1,$A59), $D59, IF(LTE($O$1,$A60), $D60))))))</f>
        <v>10</v>
      </c>
    </row>
    <row r="54">
      <c r="A54" s="12" t="s">
        <v>46</v>
      </c>
      <c r="D54" s="34" t="s">
        <v>47</v>
      </c>
      <c r="G54" s="34" t="s">
        <v>48</v>
      </c>
      <c r="J54" s="40" t="s">
        <v>89</v>
      </c>
      <c r="M54" s="40" t="s">
        <v>90</v>
      </c>
      <c r="P54" s="40" t="s">
        <v>91</v>
      </c>
      <c r="S54" s="40" t="s">
        <v>92</v>
      </c>
      <c r="V54" s="40" t="s">
        <v>93</v>
      </c>
      <c r="Y54" s="34" t="s">
        <v>50</v>
      </c>
    </row>
    <row r="55">
      <c r="A55" s="35">
        <v>1.0</v>
      </c>
      <c r="D55" s="15">
        <v>10.0</v>
      </c>
      <c r="E55" s="36">
        <f t="shared" ref="E55:E60" si="18">Rounddown((D55-10)/2)</f>
        <v>0</v>
      </c>
      <c r="F55" s="15"/>
      <c r="G55" s="37">
        <f t="shared" ref="G55:G60" si="19">$E55+IF(I55="P",ROUNDDOWN((7+$A55)/4),IF(I55="E",ROUNDDOWN((7+$A55)/4)*2, IF(I55="H",Rounddown((ROUNDDOWN((7+$A55)/4)/2)))))</f>
        <v>0</v>
      </c>
      <c r="H55" s="10"/>
      <c r="I55" s="15"/>
      <c r="J55" s="37">
        <f t="shared" ref="J55:J60" si="20">$E55+IF(L55="P",ROUNDDOWN((7+$A55)/4),IF(L55="E",ROUNDDOWN((7+$A55)/4)*2, IF(L55="H",Rounddown((ROUNDDOWN((7+$A55)/4)/2)))))</f>
        <v>0</v>
      </c>
      <c r="K55" s="10"/>
      <c r="L55" s="15"/>
      <c r="M55" s="37">
        <f t="shared" ref="M55:M60" si="21">$E55+IF(O55="P",ROUNDDOWN((7+$A55)/4),IF(O55="E",ROUNDDOWN((7+$A55)/4)*2, IF(O55="H",Rounddown((ROUNDDOWN((7+$A55)/4)/2)))))</f>
        <v>0</v>
      </c>
      <c r="N55" s="10"/>
      <c r="O55" s="15"/>
      <c r="P55" s="37">
        <f t="shared" ref="P55:P60" si="22">$E55+IF(R55="P",ROUNDDOWN((7+$A55)/4),IF(R55="E",ROUNDDOWN((7+$A55)/4)*2, IF(R55="H",Rounddown((ROUNDDOWN((7+$A55)/4)/2)))))</f>
        <v>0</v>
      </c>
      <c r="Q55" s="10"/>
      <c r="R55" s="15"/>
      <c r="S55" s="37">
        <f t="shared" ref="S55:S60" si="23">$E55+IF(U55="P",ROUNDDOWN((7+$A55)/4),IF(U55="E",ROUNDDOWN((7+$A55)/4)*2, IF(U55="H",Rounddown((ROUNDDOWN((7+$A55)/4)/2)))))</f>
        <v>0</v>
      </c>
      <c r="T55" s="10"/>
      <c r="U55" s="15"/>
      <c r="V55" s="37">
        <f t="shared" ref="V55:V60" si="24">$E55+IF(X55="P",ROUNDDOWN((7+$A55)/4),IF(X55="E",ROUNDDOWN((7+$A55)/4)*2, IF(X55="H",Rounddown((ROUNDDOWN((7+$A55)/4)/2)))))</f>
        <v>0</v>
      </c>
      <c r="W55" s="10"/>
      <c r="X55" s="15"/>
      <c r="Y55" s="37">
        <f t="shared" ref="Y55:Y60" si="25">$E55+IF(AA55="P",ROUNDDOWN((7+$A55)/4),IF(AA55="E",ROUNDDOWN((7+$A55)/4)*2, IF(AA55="H",Rounddown((ROUNDDOWN((7+$A55)/4)/2)))))</f>
        <v>0</v>
      </c>
      <c r="Z55" s="10"/>
      <c r="AA55" s="15"/>
    </row>
    <row r="56">
      <c r="A56" s="35">
        <v>4.0</v>
      </c>
      <c r="D56" s="15">
        <f t="shared" ref="D56:D60" si="26">D55+F56</f>
        <v>10</v>
      </c>
      <c r="E56" s="36">
        <f t="shared" si="18"/>
        <v>0</v>
      </c>
      <c r="F56" s="15"/>
      <c r="G56" s="37">
        <f t="shared" si="19"/>
        <v>0</v>
      </c>
      <c r="H56" s="10"/>
      <c r="I56" s="15"/>
      <c r="J56" s="37">
        <f t="shared" si="20"/>
        <v>2</v>
      </c>
      <c r="K56" s="10"/>
      <c r="L56" s="15" t="s">
        <v>57</v>
      </c>
      <c r="M56" s="37">
        <f t="shared" si="21"/>
        <v>2</v>
      </c>
      <c r="N56" s="10"/>
      <c r="O56" s="15" t="s">
        <v>57</v>
      </c>
      <c r="P56" s="37">
        <f t="shared" si="22"/>
        <v>1</v>
      </c>
      <c r="Q56" s="10"/>
      <c r="R56" s="15" t="s">
        <v>55</v>
      </c>
      <c r="S56" s="37">
        <f t="shared" si="23"/>
        <v>1</v>
      </c>
      <c r="T56" s="10"/>
      <c r="U56" s="15" t="s">
        <v>55</v>
      </c>
      <c r="V56" s="37">
        <f t="shared" si="24"/>
        <v>1</v>
      </c>
      <c r="W56" s="10"/>
      <c r="X56" s="15" t="s">
        <v>55</v>
      </c>
      <c r="Y56" s="37">
        <f t="shared" si="25"/>
        <v>1</v>
      </c>
      <c r="Z56" s="10"/>
      <c r="AA56" s="15" t="s">
        <v>55</v>
      </c>
    </row>
    <row r="57">
      <c r="A57" s="35">
        <v>8.0</v>
      </c>
      <c r="D57" s="15">
        <f t="shared" si="26"/>
        <v>10</v>
      </c>
      <c r="E57" s="36">
        <f t="shared" si="18"/>
        <v>0</v>
      </c>
      <c r="F57" s="38"/>
      <c r="G57" s="37">
        <f t="shared" si="19"/>
        <v>0</v>
      </c>
      <c r="H57" s="10"/>
      <c r="I57" s="15"/>
      <c r="J57" s="37">
        <f t="shared" si="20"/>
        <v>3</v>
      </c>
      <c r="K57" s="10"/>
      <c r="L57" s="15" t="s">
        <v>57</v>
      </c>
      <c r="M57" s="37">
        <f t="shared" si="21"/>
        <v>3</v>
      </c>
      <c r="N57" s="10"/>
      <c r="O57" s="15" t="s">
        <v>57</v>
      </c>
      <c r="P57" s="37">
        <f t="shared" si="22"/>
        <v>1</v>
      </c>
      <c r="Q57" s="10"/>
      <c r="R57" s="15" t="s">
        <v>55</v>
      </c>
      <c r="S57" s="37">
        <f t="shared" si="23"/>
        <v>1</v>
      </c>
      <c r="T57" s="10"/>
      <c r="U57" s="15" t="s">
        <v>55</v>
      </c>
      <c r="V57" s="37">
        <f t="shared" si="24"/>
        <v>1</v>
      </c>
      <c r="W57" s="10"/>
      <c r="X57" s="15" t="s">
        <v>55</v>
      </c>
      <c r="Y57" s="37">
        <f t="shared" si="25"/>
        <v>1</v>
      </c>
      <c r="Z57" s="10"/>
      <c r="AA57" s="15" t="s">
        <v>55</v>
      </c>
    </row>
    <row r="58">
      <c r="A58" s="35">
        <v>12.0</v>
      </c>
      <c r="D58" s="15">
        <f t="shared" si="26"/>
        <v>10</v>
      </c>
      <c r="E58" s="36">
        <f t="shared" si="18"/>
        <v>0</v>
      </c>
      <c r="F58" s="38"/>
      <c r="G58" s="37">
        <f t="shared" si="19"/>
        <v>0</v>
      </c>
      <c r="H58" s="10"/>
      <c r="I58" s="15"/>
      <c r="J58" s="37">
        <f t="shared" si="20"/>
        <v>4</v>
      </c>
      <c r="K58" s="10"/>
      <c r="L58" s="15" t="s">
        <v>57</v>
      </c>
      <c r="M58" s="37">
        <f t="shared" si="21"/>
        <v>4</v>
      </c>
      <c r="N58" s="10"/>
      <c r="O58" s="15" t="s">
        <v>57</v>
      </c>
      <c r="P58" s="37">
        <f t="shared" si="22"/>
        <v>2</v>
      </c>
      <c r="Q58" s="10"/>
      <c r="R58" s="15" t="s">
        <v>55</v>
      </c>
      <c r="S58" s="37">
        <f t="shared" si="23"/>
        <v>2</v>
      </c>
      <c r="T58" s="10"/>
      <c r="U58" s="15" t="s">
        <v>55</v>
      </c>
      <c r="V58" s="37">
        <f t="shared" si="24"/>
        <v>2</v>
      </c>
      <c r="W58" s="10"/>
      <c r="X58" s="15" t="s">
        <v>55</v>
      </c>
      <c r="Y58" s="37">
        <f t="shared" si="25"/>
        <v>2</v>
      </c>
      <c r="Z58" s="10"/>
      <c r="AA58" s="15" t="s">
        <v>55</v>
      </c>
    </row>
    <row r="59">
      <c r="A59" s="35">
        <v>16.0</v>
      </c>
      <c r="D59" s="15">
        <f t="shared" si="26"/>
        <v>10</v>
      </c>
      <c r="E59" s="36">
        <f t="shared" si="18"/>
        <v>0</v>
      </c>
      <c r="F59" s="38"/>
      <c r="G59" s="37">
        <f t="shared" si="19"/>
        <v>0</v>
      </c>
      <c r="H59" s="10"/>
      <c r="I59" s="15"/>
      <c r="J59" s="37">
        <f t="shared" si="20"/>
        <v>5</v>
      </c>
      <c r="K59" s="10"/>
      <c r="L59" s="15" t="s">
        <v>57</v>
      </c>
      <c r="M59" s="37">
        <f t="shared" si="21"/>
        <v>5</v>
      </c>
      <c r="N59" s="10"/>
      <c r="O59" s="15" t="s">
        <v>57</v>
      </c>
      <c r="P59" s="37">
        <f t="shared" si="22"/>
        <v>2</v>
      </c>
      <c r="Q59" s="10"/>
      <c r="R59" s="15" t="s">
        <v>55</v>
      </c>
      <c r="S59" s="37">
        <f t="shared" si="23"/>
        <v>2</v>
      </c>
      <c r="T59" s="10"/>
      <c r="U59" s="15" t="s">
        <v>55</v>
      </c>
      <c r="V59" s="37">
        <f t="shared" si="24"/>
        <v>2</v>
      </c>
      <c r="W59" s="10"/>
      <c r="X59" s="15" t="s">
        <v>55</v>
      </c>
      <c r="Y59" s="37">
        <f t="shared" si="25"/>
        <v>2</v>
      </c>
      <c r="Z59" s="10"/>
      <c r="AA59" s="15" t="s">
        <v>55</v>
      </c>
    </row>
    <row r="60">
      <c r="A60" s="35">
        <v>20.0</v>
      </c>
      <c r="D60" s="15">
        <f t="shared" si="26"/>
        <v>10</v>
      </c>
      <c r="E60" s="36">
        <f t="shared" si="18"/>
        <v>0</v>
      </c>
      <c r="F60" s="38"/>
      <c r="G60" s="37">
        <f t="shared" si="19"/>
        <v>0</v>
      </c>
      <c r="H60" s="10"/>
      <c r="I60" s="15"/>
      <c r="J60" s="37">
        <f t="shared" si="20"/>
        <v>6</v>
      </c>
      <c r="K60" s="10"/>
      <c r="L60" s="15" t="s">
        <v>57</v>
      </c>
      <c r="M60" s="37">
        <f t="shared" si="21"/>
        <v>6</v>
      </c>
      <c r="N60" s="10"/>
      <c r="O60" s="15" t="s">
        <v>57</v>
      </c>
      <c r="P60" s="37">
        <f t="shared" si="22"/>
        <v>3</v>
      </c>
      <c r="Q60" s="10"/>
      <c r="R60" s="15" t="s">
        <v>55</v>
      </c>
      <c r="S60" s="37">
        <f t="shared" si="23"/>
        <v>3</v>
      </c>
      <c r="T60" s="10"/>
      <c r="U60" s="15" t="s">
        <v>55</v>
      </c>
      <c r="V60" s="37">
        <f t="shared" si="24"/>
        <v>3</v>
      </c>
      <c r="W60" s="10"/>
      <c r="X60" s="15" t="s">
        <v>55</v>
      </c>
      <c r="Y60" s="37">
        <f t="shared" si="25"/>
        <v>3</v>
      </c>
      <c r="Z60" s="10"/>
      <c r="AA60" s="15" t="s">
        <v>55</v>
      </c>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29" t="s">
        <v>18</v>
      </c>
    </row>
    <row r="64">
      <c r="A64" s="29"/>
      <c r="B64" s="29"/>
      <c r="C64" s="29"/>
    </row>
    <row r="65">
      <c r="A65" s="12" t="s">
        <v>96</v>
      </c>
      <c r="D65" s="31">
        <f>IF(LTE($O$1,$A$19),D67, IF(LTE($O$1,$A68), $D68,IF(LTE($O$1,$A69), $D69,IF(LTE($O$1,$A70), $D70,IF(LTE($O$1,$A71), $D71, IF(LTE($O$1,$A72), $D72))))))</f>
        <v>12</v>
      </c>
      <c r="AB65" s="42"/>
    </row>
    <row r="66">
      <c r="A66" s="12" t="s">
        <v>46</v>
      </c>
      <c r="D66" s="34" t="s">
        <v>47</v>
      </c>
      <c r="G66" s="34" t="s">
        <v>48</v>
      </c>
      <c r="J66" s="13" t="s">
        <v>98</v>
      </c>
      <c r="M66" s="13" t="s">
        <v>99</v>
      </c>
      <c r="P66" s="13" t="s">
        <v>100</v>
      </c>
      <c r="S66" s="13" t="s">
        <v>101</v>
      </c>
      <c r="V66" s="13" t="s">
        <v>102</v>
      </c>
      <c r="Y66" s="34" t="s">
        <v>50</v>
      </c>
      <c r="AB66" s="42"/>
    </row>
    <row r="67">
      <c r="A67" s="35">
        <v>1.0</v>
      </c>
      <c r="D67" s="15">
        <v>12.0</v>
      </c>
      <c r="E67" s="36">
        <f t="shared" ref="E67:E72" si="27">Rounddown((D67-10)/2)</f>
        <v>1</v>
      </c>
      <c r="F67" s="15"/>
      <c r="G67" s="37">
        <f t="shared" ref="G67:G72" si="28">$E67+IF(I67="P",ROUNDDOWN((7+$A67)/4),IF(I67="E",ROUNDDOWN((7+$A67)/4)*2, IF(I67="H",Rounddown((ROUNDDOWN((7+$A67)/4)/2)))))</f>
        <v>1</v>
      </c>
      <c r="H67" s="10"/>
      <c r="I67" s="15"/>
      <c r="J67" s="37">
        <f t="shared" ref="J67:J72" si="29">$E67+IF(L67="P",ROUNDDOWN((7+$A67)/4),IF(L67="E",ROUNDDOWN((7+$A67)/4)*2, IF(L67="H",Rounddown((ROUNDDOWN((7+$A67)/4)/2)))))</f>
        <v>1</v>
      </c>
      <c r="K67" s="10"/>
      <c r="L67" s="15"/>
      <c r="M67" s="37">
        <f t="shared" ref="M67:M72" si="30">$E67+IF(O67="P",ROUNDDOWN((7+$A67)/4),IF(O67="E",ROUNDDOWN((7+$A67)/4)*2, IF(O67="H",Rounddown((ROUNDDOWN((7+$A67)/4)/2)))))</f>
        <v>3</v>
      </c>
      <c r="N67" s="10"/>
      <c r="O67" s="15" t="s">
        <v>57</v>
      </c>
      <c r="P67" s="37">
        <f t="shared" ref="P67:P72" si="31">$E67+IF(R67="P",ROUNDDOWN((7+$A67)/4),IF(R67="E",ROUNDDOWN((7+$A67)/4)*2, IF(R67="H",Rounddown((ROUNDDOWN((7+$A67)/4)/2)))))</f>
        <v>1</v>
      </c>
      <c r="Q67" s="10"/>
      <c r="R67" s="15"/>
      <c r="S67" s="37">
        <f t="shared" ref="S67:S72" si="32">$E67+IF(U67="P",ROUNDDOWN((7+$A67)/4),IF(U67="E",ROUNDDOWN((7+$A67)/4)*2, IF(U67="H",Rounddown((ROUNDDOWN((7+$A67)/4)/2)))))</f>
        <v>1</v>
      </c>
      <c r="T67" s="10"/>
      <c r="U67" s="15"/>
      <c r="V67" s="37">
        <f t="shared" ref="V67:V72" si="33">$E67+IF(X67="P",ROUNDDOWN((7+$A67)/4),IF(X67="E",ROUNDDOWN((7+$A67)/4)*2, IF(X67="H",Rounddown((ROUNDDOWN((7+$A67)/4)/2)))))</f>
        <v>1</v>
      </c>
      <c r="W67" s="10"/>
      <c r="X67" s="15"/>
      <c r="Y67" s="37">
        <f t="shared" ref="Y67:Y72" si="34">$E67+IF(AA67="P",ROUNDDOWN((7+$A67)/4),IF(AA67="E",ROUNDDOWN((7+$A67)/4)*2, IF(AA67="H",Rounddown((ROUNDDOWN((7+$A67)/4)/2)))))</f>
        <v>1</v>
      </c>
      <c r="Z67" s="10"/>
      <c r="AA67" s="15"/>
      <c r="AB67" s="42"/>
    </row>
    <row r="68">
      <c r="A68" s="35">
        <v>4.0</v>
      </c>
      <c r="D68" s="15">
        <f t="shared" ref="D68:D72" si="35">D67+F68</f>
        <v>12</v>
      </c>
      <c r="E68" s="36">
        <f t="shared" si="27"/>
        <v>1</v>
      </c>
      <c r="F68" s="15"/>
      <c r="G68" s="37">
        <f t="shared" si="28"/>
        <v>1</v>
      </c>
      <c r="H68" s="10"/>
      <c r="I68" s="15"/>
      <c r="J68" s="37">
        <f t="shared" si="29"/>
        <v>2</v>
      </c>
      <c r="K68" s="10"/>
      <c r="L68" s="15" t="s">
        <v>55</v>
      </c>
      <c r="M68" s="37">
        <f t="shared" si="30"/>
        <v>5</v>
      </c>
      <c r="N68" s="10"/>
      <c r="O68" s="15" t="s">
        <v>59</v>
      </c>
      <c r="P68" s="37">
        <f t="shared" si="31"/>
        <v>2</v>
      </c>
      <c r="Q68" s="10"/>
      <c r="R68" s="15" t="s">
        <v>55</v>
      </c>
      <c r="S68" s="37">
        <f t="shared" si="32"/>
        <v>3</v>
      </c>
      <c r="T68" s="10"/>
      <c r="U68" s="15" t="s">
        <v>57</v>
      </c>
      <c r="V68" s="37">
        <f t="shared" si="33"/>
        <v>2</v>
      </c>
      <c r="W68" s="10"/>
      <c r="X68" s="15" t="s">
        <v>55</v>
      </c>
      <c r="Y68" s="37">
        <f t="shared" si="34"/>
        <v>2</v>
      </c>
      <c r="Z68" s="10"/>
      <c r="AA68" s="15" t="s">
        <v>55</v>
      </c>
      <c r="AB68" s="42"/>
    </row>
    <row r="69">
      <c r="A69" s="35">
        <v>8.0</v>
      </c>
      <c r="D69" s="15">
        <f t="shared" si="35"/>
        <v>12</v>
      </c>
      <c r="E69" s="36">
        <f t="shared" si="27"/>
        <v>1</v>
      </c>
      <c r="F69" s="38"/>
      <c r="G69" s="37">
        <f t="shared" si="28"/>
        <v>1</v>
      </c>
      <c r="H69" s="10"/>
      <c r="I69" s="15"/>
      <c r="J69" s="37">
        <f t="shared" si="29"/>
        <v>2</v>
      </c>
      <c r="K69" s="10"/>
      <c r="L69" s="15" t="s">
        <v>55</v>
      </c>
      <c r="M69" s="37">
        <f t="shared" si="30"/>
        <v>7</v>
      </c>
      <c r="N69" s="10"/>
      <c r="O69" s="15" t="s">
        <v>59</v>
      </c>
      <c r="P69" s="37">
        <f t="shared" si="31"/>
        <v>2</v>
      </c>
      <c r="Q69" s="10"/>
      <c r="R69" s="15" t="s">
        <v>55</v>
      </c>
      <c r="S69" s="37">
        <f t="shared" si="32"/>
        <v>4</v>
      </c>
      <c r="T69" s="10"/>
      <c r="U69" s="15" t="s">
        <v>57</v>
      </c>
      <c r="V69" s="37">
        <f t="shared" si="33"/>
        <v>2</v>
      </c>
      <c r="W69" s="10"/>
      <c r="X69" s="15" t="s">
        <v>55</v>
      </c>
      <c r="Y69" s="37">
        <f t="shared" si="34"/>
        <v>2</v>
      </c>
      <c r="Z69" s="10"/>
      <c r="AA69" s="15" t="s">
        <v>55</v>
      </c>
      <c r="AB69" s="42"/>
    </row>
    <row r="70">
      <c r="A70" s="35">
        <v>12.0</v>
      </c>
      <c r="D70" s="15">
        <f t="shared" si="35"/>
        <v>13</v>
      </c>
      <c r="E70" s="36">
        <f t="shared" si="27"/>
        <v>1</v>
      </c>
      <c r="F70" s="15">
        <v>1.0</v>
      </c>
      <c r="G70" s="37">
        <f t="shared" si="28"/>
        <v>5</v>
      </c>
      <c r="H70" s="10"/>
      <c r="I70" s="15" t="s">
        <v>57</v>
      </c>
      <c r="J70" s="37">
        <f t="shared" si="29"/>
        <v>3</v>
      </c>
      <c r="K70" s="10"/>
      <c r="L70" s="15" t="s">
        <v>55</v>
      </c>
      <c r="M70" s="37">
        <f t="shared" si="30"/>
        <v>9</v>
      </c>
      <c r="N70" s="10"/>
      <c r="O70" s="15" t="s">
        <v>59</v>
      </c>
      <c r="P70" s="37">
        <f t="shared" si="31"/>
        <v>3</v>
      </c>
      <c r="Q70" s="10"/>
      <c r="R70" s="15" t="s">
        <v>55</v>
      </c>
      <c r="S70" s="37">
        <f t="shared" si="32"/>
        <v>5</v>
      </c>
      <c r="T70" s="10"/>
      <c r="U70" s="15" t="s">
        <v>57</v>
      </c>
      <c r="V70" s="37">
        <f t="shared" si="33"/>
        <v>3</v>
      </c>
      <c r="W70" s="10"/>
      <c r="X70" s="15" t="s">
        <v>55</v>
      </c>
      <c r="Y70" s="37">
        <f t="shared" si="34"/>
        <v>3</v>
      </c>
      <c r="Z70" s="10"/>
      <c r="AA70" s="15" t="s">
        <v>55</v>
      </c>
      <c r="AB70" s="42"/>
    </row>
    <row r="71">
      <c r="A71" s="35">
        <v>16.0</v>
      </c>
      <c r="D71" s="15">
        <f t="shared" si="35"/>
        <v>13</v>
      </c>
      <c r="E71" s="36">
        <f t="shared" si="27"/>
        <v>1</v>
      </c>
      <c r="F71" s="38"/>
      <c r="G71" s="37">
        <f t="shared" si="28"/>
        <v>6</v>
      </c>
      <c r="H71" s="10"/>
      <c r="I71" s="15" t="s">
        <v>57</v>
      </c>
      <c r="J71" s="37">
        <f t="shared" si="29"/>
        <v>3</v>
      </c>
      <c r="K71" s="10"/>
      <c r="L71" s="15" t="s">
        <v>55</v>
      </c>
      <c r="M71" s="37">
        <f t="shared" si="30"/>
        <v>11</v>
      </c>
      <c r="N71" s="10"/>
      <c r="O71" s="15" t="s">
        <v>59</v>
      </c>
      <c r="P71" s="37">
        <f t="shared" si="31"/>
        <v>3</v>
      </c>
      <c r="Q71" s="10"/>
      <c r="R71" s="15" t="s">
        <v>55</v>
      </c>
      <c r="S71" s="37">
        <f t="shared" si="32"/>
        <v>6</v>
      </c>
      <c r="T71" s="10"/>
      <c r="U71" s="15" t="s">
        <v>57</v>
      </c>
      <c r="V71" s="37">
        <f t="shared" si="33"/>
        <v>3</v>
      </c>
      <c r="W71" s="10"/>
      <c r="X71" s="15" t="s">
        <v>55</v>
      </c>
      <c r="Y71" s="37">
        <f t="shared" si="34"/>
        <v>3</v>
      </c>
      <c r="Z71" s="10"/>
      <c r="AA71" s="15" t="s">
        <v>55</v>
      </c>
    </row>
    <row r="72">
      <c r="A72" s="35">
        <v>20.0</v>
      </c>
      <c r="D72" s="15">
        <f t="shared" si="35"/>
        <v>13</v>
      </c>
      <c r="E72" s="36">
        <f t="shared" si="27"/>
        <v>1</v>
      </c>
      <c r="F72" s="38"/>
      <c r="G72" s="37">
        <f t="shared" si="28"/>
        <v>7</v>
      </c>
      <c r="H72" s="10"/>
      <c r="I72" s="15" t="s">
        <v>57</v>
      </c>
      <c r="J72" s="37">
        <f t="shared" si="29"/>
        <v>4</v>
      </c>
      <c r="K72" s="10"/>
      <c r="L72" s="15" t="s">
        <v>55</v>
      </c>
      <c r="M72" s="37">
        <f t="shared" si="30"/>
        <v>13</v>
      </c>
      <c r="N72" s="10"/>
      <c r="O72" s="15" t="s">
        <v>59</v>
      </c>
      <c r="P72" s="37">
        <f t="shared" si="31"/>
        <v>4</v>
      </c>
      <c r="Q72" s="10"/>
      <c r="R72" s="15" t="s">
        <v>55</v>
      </c>
      <c r="S72" s="37">
        <f t="shared" si="32"/>
        <v>7</v>
      </c>
      <c r="T72" s="10"/>
      <c r="U72" s="15" t="s">
        <v>57</v>
      </c>
      <c r="V72" s="37">
        <f t="shared" si="33"/>
        <v>4</v>
      </c>
      <c r="W72" s="10"/>
      <c r="X72" s="15" t="s">
        <v>55</v>
      </c>
      <c r="Y72" s="37">
        <f t="shared" si="34"/>
        <v>4</v>
      </c>
      <c r="Z72" s="10"/>
      <c r="AA72" s="15" t="s">
        <v>55</v>
      </c>
      <c r="AB72" s="42"/>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42"/>
    </row>
    <row r="74">
      <c r="A74" s="29" t="s">
        <v>18</v>
      </c>
      <c r="AB74" s="42"/>
    </row>
    <row r="75">
      <c r="AB75" s="42"/>
    </row>
    <row r="76">
      <c r="AB76" s="42"/>
    </row>
    <row r="77">
      <c r="A77" s="12" t="s">
        <v>104</v>
      </c>
      <c r="D77" s="31">
        <f>IF(LTE($O$1,$A$19),D79, IF(LTE($O$1,$A80), $D80,IF(LTE($O$1,$A81), $D81,IF(LTE($O$1,$A82), $D82,IF(LTE($O$1,$A83), $D83, IF(LTE($O$1,$A84), $D84))))))</f>
        <v>19</v>
      </c>
    </row>
    <row r="78">
      <c r="A78" s="12" t="s">
        <v>46</v>
      </c>
      <c r="D78" s="34" t="s">
        <v>47</v>
      </c>
      <c r="G78" s="34" t="s">
        <v>48</v>
      </c>
      <c r="J78" s="40" t="s">
        <v>105</v>
      </c>
      <c r="M78" s="40" t="s">
        <v>106</v>
      </c>
      <c r="P78" s="40" t="s">
        <v>107</v>
      </c>
      <c r="S78" s="34" t="s">
        <v>108</v>
      </c>
      <c r="V78" s="34" t="s">
        <v>50</v>
      </c>
    </row>
    <row r="79">
      <c r="A79" s="35">
        <v>1.0</v>
      </c>
      <c r="D79" s="15">
        <v>19.0</v>
      </c>
      <c r="E79" s="36">
        <f t="shared" ref="E79:E84" si="36">Rounddown((D79-10)/2)</f>
        <v>4</v>
      </c>
      <c r="F79" s="15"/>
      <c r="G79" s="37">
        <f t="shared" ref="G79:G84" si="37">$E79+IF(I79="P",ROUNDDOWN((7+$A79)/4),IF(I79="E",ROUNDDOWN((7+$A79)/4)*2, IF(I79="H",Rounddown((ROUNDDOWN((7+$A79)/4)/2)))))</f>
        <v>6</v>
      </c>
      <c r="H79" s="10"/>
      <c r="I79" s="15" t="s">
        <v>57</v>
      </c>
      <c r="J79" s="37">
        <f t="shared" ref="J79:J84" si="38">$E79+IF(L79="P",ROUNDDOWN((7+$A79)/4),IF(L79="E",ROUNDDOWN((7+$A79)/4)*2, IF(L79="H",Rounddown((ROUNDDOWN((7+$A79)/4)/2)))))</f>
        <v>6</v>
      </c>
      <c r="K79" s="10"/>
      <c r="L79" s="15" t="s">
        <v>57</v>
      </c>
      <c r="M79" s="37">
        <f t="shared" ref="M79:M84" si="39">$E79+IF(O79="P",ROUNDDOWN((7+$A79)/4),IF(O79="E",ROUNDDOWN((7+$A79)/4)*2, IF(O79="H",Rounddown((ROUNDDOWN((7+$A79)/4)/2)))))</f>
        <v>6</v>
      </c>
      <c r="N79" s="10"/>
      <c r="O79" s="15" t="s">
        <v>57</v>
      </c>
      <c r="P79" s="37">
        <f t="shared" ref="P79:P84" si="40">$E79+IF(R79="P",ROUNDDOWN((7+$A79)/4),IF(R79="E",ROUNDDOWN((7+$A79)/4)*2, IF(R79="H",Rounddown((ROUNDDOWN((7+$A79)/4)/2)))))</f>
        <v>6</v>
      </c>
      <c r="Q79" s="10"/>
      <c r="R79" s="15" t="s">
        <v>57</v>
      </c>
      <c r="S79" s="37">
        <f t="shared" ref="S79:S84" si="41">$E79+IF(U79="P",ROUNDDOWN((7+$A79)/4),IF(U79="E",ROUNDDOWN((7+$A79)/4)*2, IF(U79="H",Rounddown((ROUNDDOWN((7+$A79)/4)/2)))))</f>
        <v>6</v>
      </c>
      <c r="T79" s="10"/>
      <c r="U79" s="15" t="s">
        <v>57</v>
      </c>
      <c r="V79" s="37">
        <f t="shared" ref="V79:V84" si="42">$E79+IF(X79="P",ROUNDDOWN((7+$A79)/4),IF(X79="E",ROUNDDOWN((7+$A79)/4)*2, IF(X79="H",Rounddown((ROUNDDOWN((7+$A79)/4)/2)))))</f>
        <v>4</v>
      </c>
      <c r="W79" s="10"/>
      <c r="X79" s="15"/>
    </row>
    <row r="80">
      <c r="A80" s="35">
        <v>4.0</v>
      </c>
      <c r="D80" s="15">
        <f t="shared" ref="D80:D84" si="43">D79+F80</f>
        <v>20</v>
      </c>
      <c r="E80" s="36">
        <f t="shared" si="36"/>
        <v>5</v>
      </c>
      <c r="F80" s="15">
        <v>1.0</v>
      </c>
      <c r="G80" s="37">
        <f t="shared" si="37"/>
        <v>7</v>
      </c>
      <c r="H80" s="10"/>
      <c r="I80" s="15" t="s">
        <v>57</v>
      </c>
      <c r="J80" s="37">
        <f t="shared" si="38"/>
        <v>9</v>
      </c>
      <c r="K80" s="10"/>
      <c r="L80" s="15" t="s">
        <v>59</v>
      </c>
      <c r="M80" s="37">
        <f t="shared" si="39"/>
        <v>9</v>
      </c>
      <c r="N80" s="10"/>
      <c r="O80" s="15" t="s">
        <v>59</v>
      </c>
      <c r="P80" s="37">
        <f t="shared" si="40"/>
        <v>7</v>
      </c>
      <c r="Q80" s="10"/>
      <c r="R80" s="15" t="s">
        <v>57</v>
      </c>
      <c r="S80" s="37">
        <f t="shared" si="41"/>
        <v>9</v>
      </c>
      <c r="T80" s="10"/>
      <c r="U80" s="15" t="s">
        <v>59</v>
      </c>
      <c r="V80" s="37">
        <f t="shared" si="42"/>
        <v>6</v>
      </c>
      <c r="W80" s="10"/>
      <c r="X80" s="15" t="s">
        <v>55</v>
      </c>
    </row>
    <row r="81">
      <c r="A81" s="35">
        <v>8.0</v>
      </c>
      <c r="D81" s="15">
        <f t="shared" si="43"/>
        <v>20</v>
      </c>
      <c r="E81" s="36">
        <f t="shared" si="36"/>
        <v>5</v>
      </c>
      <c r="F81" s="38"/>
      <c r="G81" s="37">
        <f t="shared" si="37"/>
        <v>8</v>
      </c>
      <c r="H81" s="10"/>
      <c r="I81" s="15" t="s">
        <v>57</v>
      </c>
      <c r="J81" s="37">
        <f t="shared" si="38"/>
        <v>11</v>
      </c>
      <c r="K81" s="10"/>
      <c r="L81" s="15" t="s">
        <v>59</v>
      </c>
      <c r="M81" s="37">
        <f t="shared" si="39"/>
        <v>11</v>
      </c>
      <c r="N81" s="10"/>
      <c r="O81" s="15" t="s">
        <v>59</v>
      </c>
      <c r="P81" s="37">
        <f t="shared" si="40"/>
        <v>8</v>
      </c>
      <c r="Q81" s="10"/>
      <c r="R81" s="15" t="s">
        <v>57</v>
      </c>
      <c r="S81" s="37">
        <f t="shared" si="41"/>
        <v>11</v>
      </c>
      <c r="T81" s="10"/>
      <c r="U81" s="15" t="s">
        <v>59</v>
      </c>
      <c r="V81" s="37">
        <f t="shared" si="42"/>
        <v>6</v>
      </c>
      <c r="W81" s="10"/>
      <c r="X81" s="15" t="s">
        <v>55</v>
      </c>
    </row>
    <row r="82">
      <c r="A82" s="35">
        <v>12.0</v>
      </c>
      <c r="D82" s="15">
        <f t="shared" si="43"/>
        <v>20</v>
      </c>
      <c r="E82" s="36">
        <f t="shared" si="36"/>
        <v>5</v>
      </c>
      <c r="F82" s="38"/>
      <c r="G82" s="37">
        <f t="shared" si="37"/>
        <v>9</v>
      </c>
      <c r="H82" s="10"/>
      <c r="I82" s="15" t="s">
        <v>57</v>
      </c>
      <c r="J82" s="37">
        <f t="shared" si="38"/>
        <v>13</v>
      </c>
      <c r="K82" s="10"/>
      <c r="L82" s="15" t="s">
        <v>59</v>
      </c>
      <c r="M82" s="37">
        <f t="shared" si="39"/>
        <v>13</v>
      </c>
      <c r="N82" s="10"/>
      <c r="O82" s="15" t="s">
        <v>59</v>
      </c>
      <c r="P82" s="37">
        <f t="shared" si="40"/>
        <v>9</v>
      </c>
      <c r="Q82" s="10"/>
      <c r="R82" s="15" t="s">
        <v>57</v>
      </c>
      <c r="S82" s="37">
        <f t="shared" si="41"/>
        <v>13</v>
      </c>
      <c r="T82" s="10"/>
      <c r="U82" s="15" t="s">
        <v>59</v>
      </c>
      <c r="V82" s="37">
        <f t="shared" si="42"/>
        <v>7</v>
      </c>
      <c r="W82" s="10"/>
      <c r="X82" s="15" t="s">
        <v>55</v>
      </c>
    </row>
    <row r="83">
      <c r="A83" s="35">
        <v>16.0</v>
      </c>
      <c r="D83" s="15">
        <f t="shared" si="43"/>
        <v>20</v>
      </c>
      <c r="E83" s="36">
        <f t="shared" si="36"/>
        <v>5</v>
      </c>
      <c r="F83" s="38"/>
      <c r="G83" s="37">
        <f t="shared" si="37"/>
        <v>10</v>
      </c>
      <c r="H83" s="10"/>
      <c r="I83" s="15" t="s">
        <v>57</v>
      </c>
      <c r="J83" s="37">
        <f t="shared" si="38"/>
        <v>15</v>
      </c>
      <c r="K83" s="10"/>
      <c r="L83" s="15" t="s">
        <v>59</v>
      </c>
      <c r="M83" s="37">
        <f t="shared" si="39"/>
        <v>15</v>
      </c>
      <c r="N83" s="10"/>
      <c r="O83" s="15" t="s">
        <v>59</v>
      </c>
      <c r="P83" s="37">
        <f t="shared" si="40"/>
        <v>10</v>
      </c>
      <c r="Q83" s="10"/>
      <c r="R83" s="15" t="s">
        <v>57</v>
      </c>
      <c r="S83" s="37">
        <f t="shared" si="41"/>
        <v>15</v>
      </c>
      <c r="T83" s="10"/>
      <c r="U83" s="15" t="s">
        <v>59</v>
      </c>
      <c r="V83" s="37">
        <f t="shared" si="42"/>
        <v>7</v>
      </c>
      <c r="W83" s="10"/>
      <c r="X83" s="15" t="s">
        <v>55</v>
      </c>
    </row>
    <row r="84">
      <c r="A84" s="35">
        <v>20.0</v>
      </c>
      <c r="D84" s="15">
        <f t="shared" si="43"/>
        <v>20</v>
      </c>
      <c r="E84" s="36">
        <f t="shared" si="36"/>
        <v>5</v>
      </c>
      <c r="F84" s="38"/>
      <c r="G84" s="37">
        <f t="shared" si="37"/>
        <v>11</v>
      </c>
      <c r="H84" s="10"/>
      <c r="I84" s="15" t="s">
        <v>57</v>
      </c>
      <c r="J84" s="37">
        <f t="shared" si="38"/>
        <v>17</v>
      </c>
      <c r="K84" s="10"/>
      <c r="L84" s="15" t="s">
        <v>59</v>
      </c>
      <c r="M84" s="37">
        <f t="shared" si="39"/>
        <v>17</v>
      </c>
      <c r="N84" s="10"/>
      <c r="O84" s="15" t="s">
        <v>59</v>
      </c>
      <c r="P84" s="37">
        <f t="shared" si="40"/>
        <v>11</v>
      </c>
      <c r="Q84" s="10"/>
      <c r="R84" s="15" t="s">
        <v>57</v>
      </c>
      <c r="S84" s="37">
        <f t="shared" si="41"/>
        <v>17</v>
      </c>
      <c r="T84" s="10"/>
      <c r="U84" s="15" t="s">
        <v>59</v>
      </c>
      <c r="V84" s="37">
        <f t="shared" si="42"/>
        <v>8</v>
      </c>
      <c r="W84" s="10"/>
      <c r="X84" s="15" t="s">
        <v>55</v>
      </c>
    </row>
    <row r="85">
      <c r="A85" s="30"/>
      <c r="B85" s="30"/>
      <c r="C85" s="30"/>
      <c r="D85" s="30"/>
      <c r="E85" s="30"/>
      <c r="F85" s="30"/>
      <c r="G85" s="30"/>
      <c r="H85" s="30"/>
      <c r="I85" s="30"/>
      <c r="J85" s="30"/>
      <c r="K85" s="30"/>
      <c r="L85" s="30"/>
      <c r="M85" s="30"/>
      <c r="N85" s="30"/>
      <c r="O85" s="30"/>
      <c r="P85" s="30"/>
      <c r="Q85" s="30"/>
      <c r="R85" s="30"/>
      <c r="S85" s="30"/>
      <c r="T85" s="30"/>
      <c r="U85" s="30"/>
      <c r="V85" s="30"/>
      <c r="W85" s="30"/>
      <c r="X85" s="30"/>
    </row>
    <row r="86">
      <c r="A86" s="29" t="s">
        <v>18</v>
      </c>
    </row>
    <row r="89">
      <c r="A89" s="1" t="s">
        <v>207</v>
      </c>
      <c r="D89" s="7" t="s">
        <v>418</v>
      </c>
      <c r="F89" s="1" t="s">
        <v>207</v>
      </c>
      <c r="I89" s="7" t="s">
        <v>423</v>
      </c>
      <c r="K89" s="4"/>
      <c r="L89" s="4"/>
      <c r="M89" s="4"/>
      <c r="N89" s="4"/>
      <c r="P89" s="12" t="s">
        <v>110</v>
      </c>
    </row>
    <row r="90">
      <c r="A90" s="1" t="s">
        <v>111</v>
      </c>
      <c r="D90" s="2" t="s">
        <v>112</v>
      </c>
      <c r="E90" s="4"/>
      <c r="F90" s="1" t="s">
        <v>111</v>
      </c>
      <c r="I90" s="2" t="s">
        <v>112</v>
      </c>
      <c r="J90" s="4"/>
      <c r="K90" s="1" t="s">
        <v>113</v>
      </c>
      <c r="N90" s="2" t="s">
        <v>112</v>
      </c>
      <c r="P90" s="13" t="s">
        <v>114</v>
      </c>
      <c r="Q90" s="12" t="s">
        <v>115</v>
      </c>
      <c r="T90" s="13" t="s">
        <v>1</v>
      </c>
      <c r="X90" s="1" t="s">
        <v>116</v>
      </c>
      <c r="AA90" s="2" t="s">
        <v>112</v>
      </c>
    </row>
    <row r="91">
      <c r="A91" s="44" t="s">
        <v>710</v>
      </c>
      <c r="C91" s="45"/>
      <c r="D91" s="5">
        <v>1.0</v>
      </c>
      <c r="E91" s="4"/>
      <c r="F91" s="44" t="s">
        <v>640</v>
      </c>
      <c r="H91" s="45"/>
      <c r="I91" s="5">
        <v>4.0</v>
      </c>
      <c r="J91" s="4"/>
      <c r="K91" s="5" t="s">
        <v>129</v>
      </c>
      <c r="L91" s="7" t="s">
        <v>99</v>
      </c>
      <c r="N91" s="5">
        <v>1.0</v>
      </c>
      <c r="O91" s="4"/>
      <c r="P91" s="46">
        <v>1.0</v>
      </c>
      <c r="Q91" s="7" t="s">
        <v>715</v>
      </c>
      <c r="T91" s="21"/>
      <c r="U91" s="9"/>
      <c r="V91" s="10"/>
      <c r="X91" s="7" t="s">
        <v>477</v>
      </c>
      <c r="AA91" s="5">
        <v>3.0</v>
      </c>
    </row>
    <row r="92">
      <c r="A92" s="7" t="s">
        <v>720</v>
      </c>
      <c r="D92" s="5">
        <v>1.0</v>
      </c>
      <c r="E92" s="4"/>
      <c r="F92" s="44" t="s">
        <v>722</v>
      </c>
      <c r="H92" s="45"/>
      <c r="I92" s="5">
        <v>4.0</v>
      </c>
      <c r="J92" s="4"/>
      <c r="K92" s="5" t="s">
        <v>129</v>
      </c>
      <c r="L92" s="7" t="s">
        <v>108</v>
      </c>
      <c r="N92" s="5">
        <v>1.0</v>
      </c>
      <c r="O92" s="4"/>
      <c r="P92" s="46">
        <v>1.0</v>
      </c>
      <c r="Q92" s="7" t="s">
        <v>725</v>
      </c>
      <c r="T92" s="21" t="s">
        <v>727</v>
      </c>
      <c r="U92" s="9"/>
      <c r="V92" s="10"/>
      <c r="X92" s="7" t="s">
        <v>730</v>
      </c>
      <c r="AA92" s="5">
        <v>10.0</v>
      </c>
    </row>
    <row r="93">
      <c r="A93" s="7" t="s">
        <v>731</v>
      </c>
      <c r="D93" s="5">
        <v>2.0</v>
      </c>
      <c r="E93" s="4"/>
      <c r="F93" s="44" t="s">
        <v>646</v>
      </c>
      <c r="H93" s="45"/>
      <c r="I93" s="5">
        <v>4.0</v>
      </c>
      <c r="J93" s="4"/>
      <c r="K93" s="5" t="s">
        <v>119</v>
      </c>
      <c r="L93" s="7" t="s">
        <v>105</v>
      </c>
      <c r="N93" s="5">
        <v>1.0</v>
      </c>
      <c r="O93" s="4"/>
      <c r="P93" s="46">
        <v>1.0</v>
      </c>
      <c r="Q93" s="7" t="s">
        <v>734</v>
      </c>
      <c r="T93" s="21"/>
      <c r="U93" s="9"/>
      <c r="V93" s="10"/>
      <c r="X93" s="42" t="s">
        <v>637</v>
      </c>
      <c r="AA93" s="5">
        <v>14.0</v>
      </c>
    </row>
    <row r="94">
      <c r="A94" s="7" t="s">
        <v>735</v>
      </c>
      <c r="D94" s="5">
        <v>2.0</v>
      </c>
      <c r="E94" s="4"/>
      <c r="F94" s="44" t="s">
        <v>736</v>
      </c>
      <c r="H94" s="45"/>
      <c r="I94" s="5">
        <v>5.0</v>
      </c>
      <c r="J94" s="4"/>
      <c r="K94" s="5" t="s">
        <v>119</v>
      </c>
      <c r="L94" s="7" t="s">
        <v>67</v>
      </c>
      <c r="N94" s="5">
        <v>1.0</v>
      </c>
      <c r="O94" s="4"/>
      <c r="P94" s="46">
        <v>1.0</v>
      </c>
      <c r="Q94" s="7" t="s">
        <v>740</v>
      </c>
      <c r="T94" s="21" t="s">
        <v>741</v>
      </c>
      <c r="U94" s="9"/>
      <c r="V94" s="10"/>
      <c r="X94" s="42" t="s">
        <v>638</v>
      </c>
      <c r="AA94" s="5">
        <v>18.0</v>
      </c>
    </row>
    <row r="95">
      <c r="A95" s="7" t="s">
        <v>746</v>
      </c>
      <c r="D95" s="5">
        <v>3.0</v>
      </c>
      <c r="E95" s="4"/>
      <c r="F95" s="44" t="s">
        <v>642</v>
      </c>
      <c r="H95" s="45"/>
      <c r="I95" s="5">
        <v>5.0</v>
      </c>
      <c r="J95" s="4"/>
      <c r="K95" s="5" t="s">
        <v>137</v>
      </c>
      <c r="L95" s="7" t="s">
        <v>751</v>
      </c>
      <c r="N95" s="5">
        <v>1.0</v>
      </c>
      <c r="O95" s="4"/>
      <c r="P95" s="53">
        <v>1.0</v>
      </c>
      <c r="Q95" s="18" t="s">
        <v>124</v>
      </c>
      <c r="T95" s="32" t="s">
        <v>125</v>
      </c>
      <c r="U95" s="9"/>
      <c r="V95" s="10"/>
    </row>
    <row r="96">
      <c r="A96" s="7" t="s">
        <v>754</v>
      </c>
      <c r="D96" s="5">
        <v>3.0</v>
      </c>
      <c r="E96" s="4"/>
      <c r="F96" s="44" t="s">
        <v>755</v>
      </c>
      <c r="H96" s="45"/>
      <c r="I96" s="5">
        <v>5.0</v>
      </c>
      <c r="J96" s="4"/>
      <c r="K96" s="5" t="s">
        <v>137</v>
      </c>
      <c r="L96" s="7" t="s">
        <v>106</v>
      </c>
      <c r="N96" s="5">
        <v>1.0</v>
      </c>
      <c r="O96" s="4"/>
      <c r="P96" s="53"/>
      <c r="Q96" s="18"/>
      <c r="R96" s="18"/>
      <c r="S96" s="18"/>
      <c r="T96" s="32" t="s">
        <v>756</v>
      </c>
      <c r="U96" s="9"/>
      <c r="V96" s="10"/>
    </row>
    <row r="97">
      <c r="A97" s="7" t="s">
        <v>758</v>
      </c>
      <c r="D97" s="5">
        <v>3.0</v>
      </c>
      <c r="E97" s="4"/>
      <c r="F97" s="1" t="s">
        <v>759</v>
      </c>
      <c r="I97" s="2" t="s">
        <v>112</v>
      </c>
      <c r="J97" s="4"/>
      <c r="K97" s="5" t="s">
        <v>137</v>
      </c>
      <c r="L97" s="7" t="s">
        <v>317</v>
      </c>
      <c r="N97" s="5">
        <v>1.0</v>
      </c>
      <c r="O97" s="4"/>
      <c r="P97" s="53"/>
      <c r="Q97" s="18"/>
      <c r="R97" s="18"/>
      <c r="S97" s="18"/>
      <c r="T97" s="32" t="s">
        <v>760</v>
      </c>
      <c r="U97" s="9"/>
      <c r="V97" s="10"/>
    </row>
    <row r="98">
      <c r="A98" s="7" t="s">
        <v>640</v>
      </c>
      <c r="D98" s="5">
        <v>3.0</v>
      </c>
      <c r="E98" s="4"/>
      <c r="F98" s="44" t="s">
        <v>618</v>
      </c>
      <c r="H98" s="45"/>
      <c r="I98" s="52">
        <v>4.0</v>
      </c>
      <c r="J98" s="4"/>
      <c r="K98" s="5" t="s">
        <v>137</v>
      </c>
      <c r="L98" s="7" t="s">
        <v>731</v>
      </c>
      <c r="N98" s="5">
        <v>2.0</v>
      </c>
      <c r="O98" s="4"/>
      <c r="P98" s="53">
        <v>5.0</v>
      </c>
      <c r="Q98" s="18"/>
      <c r="R98" s="18"/>
      <c r="S98" s="18"/>
      <c r="T98" s="32" t="s">
        <v>761</v>
      </c>
      <c r="U98" s="9"/>
      <c r="V98" s="10"/>
    </row>
    <row r="99">
      <c r="A99" s="4"/>
      <c r="B99" s="4"/>
      <c r="C99" s="4"/>
      <c r="D99" s="4"/>
      <c r="E99" s="4"/>
      <c r="F99" s="44" t="s">
        <v>619</v>
      </c>
      <c r="H99" s="45"/>
      <c r="I99" s="5">
        <v>6.0</v>
      </c>
      <c r="J99" s="4"/>
      <c r="K99" s="5" t="s">
        <v>137</v>
      </c>
      <c r="L99" s="7" t="s">
        <v>90</v>
      </c>
      <c r="N99" s="5">
        <v>3.0</v>
      </c>
      <c r="O99" s="4"/>
      <c r="P99" s="53">
        <v>5.0</v>
      </c>
      <c r="Q99" s="18"/>
      <c r="R99" s="18"/>
      <c r="S99" s="18"/>
      <c r="T99" s="32" t="s">
        <v>762</v>
      </c>
      <c r="U99" s="9"/>
      <c r="V99" s="10"/>
    </row>
    <row r="100">
      <c r="A100" s="1" t="s">
        <v>207</v>
      </c>
      <c r="D100" s="7" t="s">
        <v>21</v>
      </c>
      <c r="J100" s="4"/>
      <c r="K100" s="5" t="s">
        <v>137</v>
      </c>
      <c r="L100" s="7" t="s">
        <v>763</v>
      </c>
      <c r="N100" s="5">
        <v>3.0</v>
      </c>
      <c r="O100" s="4"/>
      <c r="P100" s="53">
        <v>4.0</v>
      </c>
      <c r="Q100" s="18"/>
      <c r="R100" s="18"/>
      <c r="S100" s="18"/>
      <c r="T100" s="32" t="s">
        <v>646</v>
      </c>
      <c r="U100" s="9"/>
      <c r="V100" s="10"/>
    </row>
    <row r="101">
      <c r="A101" s="1" t="s">
        <v>111</v>
      </c>
      <c r="D101" s="2" t="s">
        <v>112</v>
      </c>
      <c r="E101" s="4"/>
      <c r="F101" s="1" t="s">
        <v>765</v>
      </c>
      <c r="I101" s="2" t="s">
        <v>112</v>
      </c>
      <c r="J101" s="4"/>
      <c r="K101" s="5" t="s">
        <v>137</v>
      </c>
      <c r="L101" s="7" t="s">
        <v>91</v>
      </c>
      <c r="N101" s="5">
        <v>3.0</v>
      </c>
      <c r="O101" s="4"/>
      <c r="P101" s="53">
        <v>1.0</v>
      </c>
      <c r="Q101" s="18" t="s">
        <v>140</v>
      </c>
      <c r="T101" s="32" t="s">
        <v>265</v>
      </c>
      <c r="U101" s="9"/>
      <c r="V101" s="10"/>
    </row>
    <row r="102">
      <c r="A102" s="44" t="s">
        <v>767</v>
      </c>
      <c r="C102" s="45"/>
      <c r="D102" s="5">
        <v>7.0</v>
      </c>
      <c r="E102" s="4"/>
      <c r="F102" s="42" t="s">
        <v>215</v>
      </c>
      <c r="I102" s="5">
        <v>8.0</v>
      </c>
      <c r="J102" s="4"/>
      <c r="K102" s="5" t="s">
        <v>59</v>
      </c>
      <c r="L102" s="7" t="s">
        <v>108</v>
      </c>
      <c r="N102" s="5">
        <v>3.0</v>
      </c>
      <c r="O102" s="4"/>
      <c r="P102" s="53">
        <v>1.0</v>
      </c>
      <c r="Q102" s="18" t="s">
        <v>144</v>
      </c>
      <c r="T102" s="32" t="s">
        <v>771</v>
      </c>
      <c r="U102" s="9"/>
      <c r="V102" s="10"/>
    </row>
    <row r="103">
      <c r="A103" s="44" t="s">
        <v>153</v>
      </c>
      <c r="C103" s="45"/>
      <c r="D103" s="5">
        <v>7.0</v>
      </c>
      <c r="E103" s="4"/>
      <c r="F103" s="18" t="s">
        <v>772</v>
      </c>
      <c r="I103" s="5">
        <v>8.0</v>
      </c>
      <c r="J103" s="4"/>
      <c r="K103" s="5" t="s">
        <v>59</v>
      </c>
      <c r="L103" s="7" t="s">
        <v>105</v>
      </c>
      <c r="N103" s="5">
        <v>3.0</v>
      </c>
      <c r="O103" s="4"/>
      <c r="P103" s="53"/>
      <c r="Q103" s="18"/>
      <c r="R103" s="18"/>
      <c r="S103" s="18"/>
      <c r="T103" s="32" t="s">
        <v>773</v>
      </c>
      <c r="U103" s="9"/>
      <c r="V103" s="10"/>
    </row>
    <row r="104">
      <c r="A104" s="44" t="s">
        <v>774</v>
      </c>
      <c r="C104" s="45"/>
      <c r="D104" s="5">
        <v>7.0</v>
      </c>
      <c r="E104" s="4"/>
      <c r="F104" s="78" t="s">
        <v>772</v>
      </c>
      <c r="I104" s="5">
        <v>9.0</v>
      </c>
      <c r="J104" s="4"/>
      <c r="K104" s="5" t="s">
        <v>137</v>
      </c>
      <c r="L104" s="7" t="s">
        <v>101</v>
      </c>
      <c r="N104" s="5">
        <v>4.0</v>
      </c>
      <c r="O104" s="4"/>
      <c r="P104" s="53"/>
      <c r="Q104" s="18"/>
      <c r="R104" s="18"/>
      <c r="S104" s="18"/>
      <c r="T104" s="32" t="s">
        <v>775</v>
      </c>
      <c r="U104" s="9"/>
      <c r="V104" s="10"/>
    </row>
    <row r="105">
      <c r="A105" s="44" t="s">
        <v>776</v>
      </c>
      <c r="C105" s="45"/>
      <c r="D105" s="5">
        <v>7.0</v>
      </c>
      <c r="E105" s="4"/>
      <c r="F105" t="s">
        <v>668</v>
      </c>
      <c r="I105" s="5">
        <v>9.0</v>
      </c>
      <c r="J105" s="4"/>
      <c r="K105" s="5" t="s">
        <v>59</v>
      </c>
      <c r="L105" s="7" t="s">
        <v>99</v>
      </c>
      <c r="N105" s="5">
        <v>4.0</v>
      </c>
      <c r="O105" s="4"/>
      <c r="P105" s="53"/>
      <c r="Q105" s="18"/>
      <c r="R105" s="18"/>
      <c r="S105" s="18"/>
      <c r="T105" s="32" t="s">
        <v>777</v>
      </c>
      <c r="U105" s="9"/>
      <c r="V105" s="10"/>
    </row>
    <row r="106">
      <c r="A106" s="44" t="s">
        <v>765</v>
      </c>
      <c r="C106" s="45"/>
      <c r="D106" s="5">
        <v>8.0</v>
      </c>
      <c r="E106" s="4"/>
      <c r="F106" t="s">
        <v>666</v>
      </c>
      <c r="I106" s="5">
        <v>11.0</v>
      </c>
      <c r="J106" s="4"/>
      <c r="K106" s="5" t="s">
        <v>59</v>
      </c>
      <c r="L106" s="7" t="s">
        <v>106</v>
      </c>
      <c r="N106" s="5">
        <v>4.0</v>
      </c>
      <c r="O106" s="4"/>
      <c r="P106" s="53"/>
      <c r="Q106" s="18"/>
      <c r="R106" s="18"/>
      <c r="S106" s="18"/>
      <c r="T106" s="32" t="s">
        <v>778</v>
      </c>
      <c r="U106" s="9"/>
      <c r="V106" s="10"/>
    </row>
    <row r="107">
      <c r="A107" s="44" t="s">
        <v>779</v>
      </c>
      <c r="C107" s="45"/>
      <c r="D107" s="5">
        <v>9.0</v>
      </c>
      <c r="E107" s="4"/>
      <c r="F107" t="s">
        <v>780</v>
      </c>
      <c r="I107" s="5">
        <v>13.0</v>
      </c>
      <c r="J107" s="4"/>
      <c r="K107" s="4"/>
      <c r="L107" s="4"/>
      <c r="M107" s="4"/>
      <c r="N107" s="4"/>
      <c r="O107" s="4"/>
      <c r="P107" s="53"/>
      <c r="T107" s="32" t="s">
        <v>781</v>
      </c>
      <c r="U107" s="9"/>
      <c r="V107" s="10"/>
    </row>
    <row r="108">
      <c r="A108" s="44" t="s">
        <v>782</v>
      </c>
      <c r="C108" s="45"/>
      <c r="D108" s="5">
        <v>10.0</v>
      </c>
      <c r="E108" s="4"/>
      <c r="F108" t="s">
        <v>667</v>
      </c>
      <c r="I108" s="5">
        <v>15.0</v>
      </c>
      <c r="J108" s="4"/>
      <c r="K108" s="4"/>
      <c r="L108" s="4"/>
      <c r="M108" s="4"/>
      <c r="N108" s="4"/>
      <c r="O108" s="4"/>
      <c r="P108" s="53">
        <v>5.0</v>
      </c>
      <c r="Q108" s="18"/>
      <c r="R108" s="18"/>
      <c r="S108" s="18"/>
      <c r="T108" s="32" t="s">
        <v>783</v>
      </c>
      <c r="U108" s="9"/>
      <c r="V108" s="10"/>
    </row>
    <row r="109">
      <c r="A109" t="s">
        <v>650</v>
      </c>
      <c r="D109" s="5">
        <v>12.0</v>
      </c>
      <c r="E109" s="4"/>
      <c r="F109" t="s">
        <v>784</v>
      </c>
      <c r="I109" s="5">
        <v>18.0</v>
      </c>
      <c r="J109" s="4"/>
      <c r="K109" s="4"/>
      <c r="L109" s="4"/>
      <c r="M109" s="4"/>
      <c r="N109" s="4"/>
      <c r="O109" s="4"/>
      <c r="P109" s="53">
        <v>5.0</v>
      </c>
      <c r="Q109" s="18"/>
      <c r="R109" s="18"/>
      <c r="S109" s="18"/>
      <c r="T109" s="32" t="s">
        <v>785</v>
      </c>
      <c r="U109" s="9"/>
      <c r="V109" s="10"/>
    </row>
    <row r="110">
      <c r="A110" s="44" t="s">
        <v>782</v>
      </c>
      <c r="C110" s="45"/>
      <c r="D110" s="5">
        <v>14.0</v>
      </c>
      <c r="E110" s="4"/>
      <c r="I110" s="42"/>
      <c r="J110" s="4"/>
      <c r="K110" s="4"/>
      <c r="L110" s="4"/>
      <c r="M110" s="4"/>
      <c r="N110" s="4"/>
      <c r="O110" s="4"/>
      <c r="P110" s="53">
        <v>5.0</v>
      </c>
      <c r="Q110" s="18"/>
      <c r="R110" s="18"/>
      <c r="S110" s="18"/>
      <c r="T110" s="32" t="s">
        <v>786</v>
      </c>
      <c r="U110" s="9"/>
      <c r="V110" s="10"/>
    </row>
    <row r="111">
      <c r="A111" t="s">
        <v>651</v>
      </c>
      <c r="D111" s="5">
        <v>16.0</v>
      </c>
      <c r="E111" s="4"/>
      <c r="I111" s="42"/>
      <c r="J111" s="4"/>
      <c r="K111" s="4"/>
      <c r="L111" s="4"/>
      <c r="M111" s="4"/>
      <c r="N111" s="4"/>
      <c r="O111" s="4"/>
      <c r="P111" s="53">
        <v>1.0</v>
      </c>
      <c r="Q111" s="18" t="s">
        <v>151</v>
      </c>
      <c r="T111" s="32" t="s">
        <v>270</v>
      </c>
      <c r="U111" s="9"/>
      <c r="V111" s="10"/>
    </row>
    <row r="112">
      <c r="A112" s="42" t="s">
        <v>174</v>
      </c>
      <c r="D112" s="5">
        <v>17.0</v>
      </c>
      <c r="E112" s="4"/>
      <c r="J112" s="4"/>
      <c r="K112" s="4"/>
      <c r="L112" s="4"/>
      <c r="M112" s="4"/>
      <c r="N112" s="4"/>
      <c r="O112" s="4"/>
      <c r="P112" s="53"/>
      <c r="Q112" s="18"/>
      <c r="T112" s="32" t="s">
        <v>787</v>
      </c>
      <c r="U112" s="9"/>
      <c r="V112" s="10"/>
    </row>
    <row r="113">
      <c r="A113" s="44" t="s">
        <v>782</v>
      </c>
      <c r="C113" s="45"/>
      <c r="D113" s="5">
        <v>18.0</v>
      </c>
      <c r="E113" s="4"/>
      <c r="J113" s="4"/>
      <c r="K113" s="4"/>
      <c r="L113" s="4"/>
      <c r="M113" s="4"/>
      <c r="N113" s="4"/>
      <c r="O113" s="4"/>
      <c r="P113" s="53"/>
      <c r="Q113" s="18"/>
      <c r="T113" s="32" t="s">
        <v>788</v>
      </c>
      <c r="U113" s="9"/>
      <c r="V113" s="10"/>
    </row>
    <row r="114">
      <c r="A114" s="42" t="s">
        <v>174</v>
      </c>
      <c r="D114" s="5">
        <v>19.0</v>
      </c>
      <c r="E114" s="4"/>
      <c r="F114" s="4"/>
      <c r="G114" s="4"/>
      <c r="H114" s="4"/>
      <c r="I114" s="4"/>
      <c r="J114" s="4"/>
      <c r="K114" s="4"/>
      <c r="L114" s="4"/>
      <c r="M114" s="4"/>
      <c r="N114" s="4"/>
      <c r="O114" s="4"/>
      <c r="P114" s="53"/>
      <c r="Q114" s="18"/>
      <c r="T114" s="32" t="s">
        <v>789</v>
      </c>
      <c r="U114" s="9"/>
      <c r="V114" s="10"/>
    </row>
    <row r="115">
      <c r="A115" s="44" t="s">
        <v>652</v>
      </c>
      <c r="C115" s="45"/>
      <c r="D115" s="5">
        <v>20.0</v>
      </c>
      <c r="E115" s="4"/>
      <c r="F115" s="4"/>
      <c r="G115" s="4"/>
      <c r="H115" s="4"/>
      <c r="I115" s="4"/>
      <c r="J115" s="4"/>
      <c r="K115" s="4"/>
      <c r="L115" s="4"/>
      <c r="M115" s="4"/>
      <c r="N115" s="4"/>
      <c r="O115" s="4"/>
      <c r="P115" s="53"/>
      <c r="Q115" s="18"/>
      <c r="T115" s="32" t="s">
        <v>790</v>
      </c>
      <c r="U115" s="9"/>
      <c r="V115" s="10"/>
    </row>
    <row r="116">
      <c r="A116" s="4"/>
      <c r="B116" s="4"/>
      <c r="C116" s="4"/>
      <c r="D116" s="4"/>
      <c r="E116" s="4"/>
      <c r="F116" s="4"/>
      <c r="G116" s="4"/>
      <c r="H116" s="4"/>
      <c r="I116" s="4"/>
      <c r="J116" s="4"/>
      <c r="K116" s="4"/>
      <c r="L116" s="4"/>
      <c r="M116" s="4"/>
      <c r="N116" s="4"/>
      <c r="O116" s="4"/>
      <c r="P116" s="18"/>
      <c r="Q116" s="18"/>
      <c r="R116" s="18"/>
      <c r="S116" s="18"/>
      <c r="T116" s="18"/>
      <c r="U116" s="18"/>
      <c r="V116" s="18"/>
    </row>
    <row r="117">
      <c r="A117" s="1" t="s">
        <v>791</v>
      </c>
      <c r="D117" s="4"/>
      <c r="E117" s="4"/>
      <c r="F117" s="4"/>
      <c r="G117" s="4"/>
      <c r="H117" s="4"/>
      <c r="I117" s="4"/>
      <c r="J117" s="4"/>
      <c r="K117" s="4"/>
      <c r="L117" s="4"/>
      <c r="M117" s="4"/>
      <c r="N117" s="4"/>
      <c r="O117" s="4"/>
      <c r="P117" s="7"/>
      <c r="Q117" s="7"/>
      <c r="R117" s="7"/>
      <c r="S117" s="7"/>
      <c r="T117" s="7"/>
      <c r="U117" s="7"/>
      <c r="V117" s="7"/>
    </row>
    <row r="118">
      <c r="A118" s="1" t="s">
        <v>173</v>
      </c>
      <c r="D118" s="2" t="s">
        <v>114</v>
      </c>
      <c r="E118" s="4"/>
      <c r="F118" s="1" t="s">
        <v>165</v>
      </c>
      <c r="H118" s="2" t="s">
        <v>112</v>
      </c>
      <c r="I118" s="4"/>
      <c r="K118" s="2" t="s">
        <v>112</v>
      </c>
      <c r="L118" s="1" t="s">
        <v>166</v>
      </c>
      <c r="N118" s="23" t="s">
        <v>167</v>
      </c>
      <c r="R118" s="4"/>
      <c r="S118" s="1" t="s">
        <v>168</v>
      </c>
      <c r="U118" s="2" t="s">
        <v>114</v>
      </c>
    </row>
    <row r="119">
      <c r="A119" s="7" t="s">
        <v>792</v>
      </c>
      <c r="D119" s="5">
        <v>1.0</v>
      </c>
      <c r="E119" s="4"/>
      <c r="F119" s="19" t="s">
        <v>169</v>
      </c>
      <c r="H119" s="5">
        <v>1.0</v>
      </c>
      <c r="I119" s="4"/>
      <c r="K119" s="48">
        <v>1.0</v>
      </c>
      <c r="L119" s="49">
        <v>4.0</v>
      </c>
      <c r="M119" s="10"/>
      <c r="N119" s="18" t="s">
        <v>793</v>
      </c>
      <c r="R119" s="4"/>
      <c r="S119" s="19">
        <v>2.0</v>
      </c>
      <c r="U119" s="5">
        <v>1.0</v>
      </c>
    </row>
    <row r="120">
      <c r="A120" s="7" t="s">
        <v>794</v>
      </c>
      <c r="D120" s="5">
        <v>1.0</v>
      </c>
      <c r="F120" s="19" t="s">
        <v>179</v>
      </c>
      <c r="H120" s="5">
        <v>3.0</v>
      </c>
      <c r="K120" s="48">
        <v>1.0</v>
      </c>
      <c r="L120" s="49">
        <v>4.0</v>
      </c>
      <c r="M120" s="10"/>
      <c r="N120" s="18" t="s">
        <v>795</v>
      </c>
      <c r="S120" s="19">
        <v>3.0</v>
      </c>
      <c r="U120" s="5">
        <v>2.0</v>
      </c>
    </row>
    <row r="121">
      <c r="A121" s="7"/>
      <c r="B121" s="7"/>
      <c r="C121" s="7"/>
      <c r="D121" s="19"/>
      <c r="F121" s="19"/>
      <c r="G121" s="19"/>
      <c r="H121" s="19"/>
      <c r="K121" s="48">
        <v>1.0</v>
      </c>
      <c r="L121" s="49">
        <v>4.0</v>
      </c>
      <c r="M121" s="10"/>
      <c r="N121" s="18" t="s">
        <v>184</v>
      </c>
      <c r="S121" s="91">
        <v>43557.0</v>
      </c>
      <c r="U121" s="5">
        <v>3.0</v>
      </c>
    </row>
    <row r="122">
      <c r="A122" s="7"/>
      <c r="B122" s="7"/>
      <c r="C122" s="7"/>
      <c r="D122" s="19"/>
      <c r="F122" s="19"/>
      <c r="G122" s="19"/>
      <c r="H122" s="19"/>
      <c r="K122" s="48">
        <v>1.0</v>
      </c>
      <c r="L122" s="49">
        <v>4.0</v>
      </c>
      <c r="M122" s="10"/>
      <c r="N122" s="18" t="s">
        <v>796</v>
      </c>
      <c r="S122" s="19"/>
      <c r="T122" s="19"/>
      <c r="U122" s="19"/>
    </row>
    <row r="123">
      <c r="A123" s="7"/>
      <c r="B123" s="7"/>
      <c r="C123" s="7"/>
      <c r="D123" s="19"/>
      <c r="F123" s="19"/>
      <c r="G123" s="19"/>
      <c r="H123" s="19"/>
      <c r="K123" s="48">
        <v>2.0</v>
      </c>
      <c r="L123" s="49">
        <v>5.0</v>
      </c>
      <c r="M123" s="10"/>
      <c r="N123" s="18" t="s">
        <v>797</v>
      </c>
      <c r="S123" s="19"/>
      <c r="T123" s="19"/>
      <c r="U123" s="19"/>
    </row>
    <row r="124">
      <c r="A124" s="7"/>
      <c r="B124" s="7"/>
      <c r="C124" s="7"/>
      <c r="D124" s="19"/>
      <c r="F124" s="19"/>
      <c r="G124" s="19"/>
      <c r="H124" s="19"/>
      <c r="K124" s="48">
        <v>3.0</v>
      </c>
      <c r="L124" s="49">
        <v>6.0</v>
      </c>
      <c r="M124" s="10"/>
      <c r="N124" s="78" t="s">
        <v>797</v>
      </c>
      <c r="S124" s="19"/>
      <c r="T124" s="19"/>
      <c r="U124" s="19"/>
    </row>
    <row r="125">
      <c r="A125" s="7"/>
      <c r="B125" s="7"/>
      <c r="C125" s="7"/>
      <c r="D125" s="19"/>
      <c r="F125" s="19"/>
      <c r="G125" s="19"/>
      <c r="H125" s="19"/>
      <c r="K125" s="48">
        <v>3.0</v>
      </c>
      <c r="L125" s="49">
        <v>6.0</v>
      </c>
      <c r="M125" s="10"/>
      <c r="N125" s="18" t="s">
        <v>798</v>
      </c>
      <c r="S125" s="19"/>
      <c r="T125" s="19"/>
      <c r="U125" s="19"/>
    </row>
    <row r="126">
      <c r="A126" s="7"/>
      <c r="B126" s="7"/>
      <c r="C126" s="7"/>
      <c r="D126" s="19"/>
      <c r="F126" s="19"/>
      <c r="G126" s="19"/>
      <c r="H126" s="19"/>
      <c r="K126" s="48">
        <v>3.0</v>
      </c>
      <c r="L126" s="49">
        <v>6.0</v>
      </c>
      <c r="M126" s="10"/>
      <c r="N126" s="18" t="s">
        <v>799</v>
      </c>
      <c r="S126" s="19"/>
      <c r="T126" s="19"/>
      <c r="U126" s="19"/>
    </row>
    <row r="127">
      <c r="A127" s="92" t="s">
        <v>800</v>
      </c>
      <c r="D127" s="93"/>
      <c r="E127" s="70"/>
      <c r="F127" s="93"/>
      <c r="G127" s="93"/>
      <c r="H127" s="93"/>
      <c r="I127" s="70"/>
      <c r="J127" s="70"/>
      <c r="K127" s="70"/>
      <c r="L127" s="94"/>
      <c r="M127" s="94"/>
      <c r="N127" s="70"/>
      <c r="O127" s="70"/>
      <c r="P127" s="70"/>
      <c r="Q127" s="70"/>
      <c r="R127" s="70"/>
      <c r="S127" s="93"/>
      <c r="T127" s="93"/>
      <c r="U127" s="93"/>
    </row>
    <row r="128">
      <c r="A128" s="92" t="s">
        <v>173</v>
      </c>
      <c r="D128" s="95" t="s">
        <v>114</v>
      </c>
      <c r="E128" s="70"/>
      <c r="F128" s="92" t="s">
        <v>165</v>
      </c>
      <c r="H128" s="95" t="s">
        <v>112</v>
      </c>
      <c r="I128" s="70"/>
      <c r="J128" s="70"/>
      <c r="K128" s="96" t="s">
        <v>112</v>
      </c>
      <c r="L128" s="97" t="s">
        <v>166</v>
      </c>
      <c r="M128" s="98"/>
      <c r="N128" s="99" t="s">
        <v>167</v>
      </c>
      <c r="Q128" s="70"/>
      <c r="R128" s="92" t="s">
        <v>174</v>
      </c>
      <c r="U128" s="100" t="s">
        <v>114</v>
      </c>
    </row>
    <row r="129">
      <c r="A129" s="101" t="s">
        <v>276</v>
      </c>
      <c r="D129" s="102">
        <v>7.0</v>
      </c>
      <c r="E129" s="70"/>
      <c r="F129" s="93" t="s">
        <v>169</v>
      </c>
      <c r="H129" s="102">
        <v>7.0</v>
      </c>
      <c r="I129" s="70"/>
      <c r="J129" s="70"/>
      <c r="K129" s="103">
        <v>7.0</v>
      </c>
      <c r="L129" s="104">
        <v>2.0</v>
      </c>
      <c r="M129" s="66"/>
      <c r="N129" s="47" t="s">
        <v>278</v>
      </c>
      <c r="Q129" s="70"/>
      <c r="R129" s="44" t="s">
        <v>671</v>
      </c>
      <c r="U129" s="5">
        <v>17.0</v>
      </c>
    </row>
    <row r="130">
      <c r="A130" s="101" t="s">
        <v>299</v>
      </c>
      <c r="D130" s="102">
        <v>7.0</v>
      </c>
      <c r="E130" s="70"/>
      <c r="F130" s="93" t="s">
        <v>179</v>
      </c>
      <c r="H130" s="102">
        <v>9.0</v>
      </c>
      <c r="I130" s="70"/>
      <c r="J130" s="70"/>
      <c r="K130" s="103"/>
      <c r="L130" s="104"/>
      <c r="M130" s="66"/>
      <c r="N130" s="47" t="s">
        <v>802</v>
      </c>
      <c r="Q130" s="70"/>
      <c r="R130" s="44" t="s">
        <v>672</v>
      </c>
      <c r="U130" s="5">
        <v>19.0</v>
      </c>
    </row>
    <row r="131">
      <c r="A131" s="44" t="s">
        <v>374</v>
      </c>
      <c r="D131" s="102">
        <v>10.0</v>
      </c>
      <c r="E131" s="70"/>
      <c r="F131" s="93" t="s">
        <v>183</v>
      </c>
      <c r="H131" s="102">
        <v>11.0</v>
      </c>
      <c r="I131" s="70"/>
      <c r="J131" s="70"/>
      <c r="K131" s="103">
        <v>8.0</v>
      </c>
      <c r="L131" s="104">
        <v>3.0</v>
      </c>
      <c r="M131" s="66"/>
      <c r="N131" s="47" t="s">
        <v>655</v>
      </c>
      <c r="Q131" s="70"/>
      <c r="R131" s="101"/>
      <c r="U131" s="93"/>
    </row>
    <row r="132">
      <c r="A132" s="44" t="s">
        <v>654</v>
      </c>
      <c r="D132" s="102">
        <v>16.0</v>
      </c>
      <c r="E132" s="70"/>
      <c r="F132" s="93" t="s">
        <v>288</v>
      </c>
      <c r="H132" s="102">
        <v>13.0</v>
      </c>
      <c r="I132" s="70"/>
      <c r="J132" s="70"/>
      <c r="K132" s="103">
        <v>9.0</v>
      </c>
      <c r="L132" s="104">
        <v>4.0</v>
      </c>
      <c r="M132" s="66"/>
      <c r="N132" s="47" t="s">
        <v>803</v>
      </c>
      <c r="Q132" s="70"/>
      <c r="R132" s="101"/>
      <c r="U132" s="93"/>
    </row>
    <row r="133">
      <c r="A133" s="42"/>
      <c r="B133" s="42"/>
      <c r="C133" s="42"/>
      <c r="D133" s="42"/>
      <c r="E133" s="70"/>
      <c r="F133" s="93" t="s">
        <v>291</v>
      </c>
      <c r="H133" s="102">
        <v>15.0</v>
      </c>
      <c r="I133" s="70"/>
      <c r="J133" s="70"/>
      <c r="K133" s="103">
        <v>10.0</v>
      </c>
      <c r="L133" s="104">
        <v>5.0</v>
      </c>
      <c r="M133" s="66"/>
      <c r="N133" s="47" t="s">
        <v>657</v>
      </c>
      <c r="Q133" s="70"/>
      <c r="U133" s="93"/>
    </row>
    <row r="134">
      <c r="A134" s="42"/>
      <c r="B134" s="42"/>
      <c r="C134" s="42"/>
      <c r="D134" s="42"/>
      <c r="E134" s="70"/>
      <c r="F134" s="93"/>
      <c r="G134" s="93"/>
      <c r="H134" s="93"/>
      <c r="I134" s="70"/>
      <c r="J134" s="70"/>
      <c r="K134" s="103">
        <v>11.0</v>
      </c>
      <c r="L134" s="104">
        <v>6.0</v>
      </c>
      <c r="M134" s="66"/>
      <c r="N134" s="47" t="s">
        <v>658</v>
      </c>
      <c r="Q134" s="70"/>
    </row>
    <row r="135">
      <c r="A135" s="42"/>
      <c r="B135" s="42"/>
      <c r="C135" s="42"/>
      <c r="D135" s="42"/>
      <c r="E135" s="70"/>
      <c r="F135" s="92" t="s">
        <v>168</v>
      </c>
      <c r="H135" s="95" t="s">
        <v>114</v>
      </c>
      <c r="I135" s="70"/>
      <c r="J135" s="70"/>
      <c r="K135" s="103">
        <v>12.0</v>
      </c>
      <c r="L135" s="104">
        <v>7.0</v>
      </c>
      <c r="M135" s="66"/>
      <c r="N135" s="47" t="s">
        <v>192</v>
      </c>
      <c r="Q135" s="70"/>
    </row>
    <row r="136">
      <c r="D136" s="42"/>
      <c r="E136" s="70"/>
      <c r="F136" s="93">
        <v>1.0</v>
      </c>
      <c r="H136" s="102">
        <v>7.0</v>
      </c>
      <c r="I136" s="70"/>
      <c r="J136" s="70"/>
      <c r="K136" s="103">
        <v>13.0</v>
      </c>
      <c r="L136" s="104">
        <v>8.0</v>
      </c>
      <c r="M136" s="66"/>
      <c r="N136" s="47" t="s">
        <v>191</v>
      </c>
      <c r="Q136" s="70"/>
    </row>
    <row r="137">
      <c r="A137" s="42"/>
      <c r="B137" s="42"/>
      <c r="C137" s="42"/>
      <c r="D137" s="42"/>
      <c r="E137" s="70"/>
      <c r="F137" s="93">
        <v>2.0</v>
      </c>
      <c r="H137" s="102">
        <v>8.0</v>
      </c>
      <c r="I137" s="70"/>
      <c r="J137" s="70"/>
      <c r="K137" s="103">
        <v>14.0</v>
      </c>
      <c r="L137" s="104">
        <v>9.0</v>
      </c>
      <c r="M137" s="66"/>
      <c r="N137" s="47" t="s">
        <v>659</v>
      </c>
      <c r="Q137" s="70"/>
      <c r="R137" s="70"/>
      <c r="S137" s="93"/>
      <c r="T137" s="93"/>
      <c r="U137" s="93"/>
    </row>
    <row r="138">
      <c r="A138" s="42"/>
      <c r="B138" s="42"/>
      <c r="C138" s="42"/>
      <c r="D138" s="42"/>
      <c r="E138" s="70"/>
      <c r="F138" s="93">
        <v>3.0</v>
      </c>
      <c r="H138" s="102">
        <v>18.0</v>
      </c>
      <c r="I138" s="70"/>
      <c r="J138" s="70"/>
      <c r="K138" s="103">
        <v>15.0</v>
      </c>
      <c r="L138" s="104">
        <v>10.0</v>
      </c>
      <c r="M138" s="66"/>
      <c r="N138" s="47" t="s">
        <v>660</v>
      </c>
      <c r="Q138" s="70"/>
      <c r="R138" s="70"/>
      <c r="S138" s="93"/>
      <c r="T138" s="93"/>
      <c r="U138" s="93"/>
    </row>
    <row r="139">
      <c r="A139" s="93"/>
      <c r="B139" s="93"/>
      <c r="C139" s="93"/>
      <c r="D139" s="93"/>
      <c r="E139" s="70"/>
      <c r="F139" s="93"/>
      <c r="H139" s="42"/>
      <c r="I139" s="70"/>
      <c r="J139" s="70"/>
      <c r="K139" s="103">
        <v>17.0</v>
      </c>
      <c r="L139" s="104">
        <v>11.0</v>
      </c>
      <c r="M139" s="66"/>
      <c r="N139" s="44" t="s">
        <v>820</v>
      </c>
      <c r="Q139" s="70"/>
      <c r="R139" s="70"/>
      <c r="S139" s="93"/>
      <c r="T139" s="93"/>
      <c r="U139" s="93"/>
    </row>
    <row r="140">
      <c r="A140" s="93"/>
      <c r="B140" s="93"/>
      <c r="C140" s="93"/>
      <c r="D140" s="93"/>
      <c r="E140" s="70"/>
      <c r="F140" s="93"/>
      <c r="G140" s="93"/>
      <c r="H140" s="93"/>
      <c r="I140" s="70"/>
      <c r="J140" s="70"/>
      <c r="K140" s="103">
        <v>19.0</v>
      </c>
      <c r="L140" s="104">
        <v>12.0</v>
      </c>
      <c r="M140" s="66"/>
      <c r="N140" s="44" t="s">
        <v>661</v>
      </c>
      <c r="Q140" s="70"/>
      <c r="R140" s="70"/>
      <c r="S140" s="93"/>
      <c r="T140" s="93"/>
      <c r="U140" s="93"/>
    </row>
    <row r="141">
      <c r="A141" s="93"/>
      <c r="B141" s="93"/>
      <c r="C141" s="93"/>
      <c r="D141" s="93"/>
      <c r="E141" s="70"/>
      <c r="F141" s="93"/>
      <c r="G141" s="93"/>
      <c r="H141" s="93"/>
      <c r="I141" s="70"/>
      <c r="J141" s="70"/>
      <c r="Q141" s="70"/>
      <c r="R141" s="70"/>
      <c r="S141" s="93"/>
      <c r="T141" s="93"/>
      <c r="U141" s="93"/>
    </row>
    <row r="142">
      <c r="A142" s="93"/>
      <c r="B142" s="93"/>
      <c r="C142" s="93"/>
      <c r="D142" s="93"/>
      <c r="E142" s="70"/>
      <c r="F142" s="93"/>
      <c r="G142" s="93"/>
      <c r="H142" s="93"/>
      <c r="I142" s="70"/>
      <c r="J142" s="70"/>
      <c r="Q142" s="70"/>
      <c r="R142" s="70"/>
      <c r="S142" s="93"/>
      <c r="T142" s="93"/>
      <c r="U142" s="93"/>
    </row>
    <row r="143">
      <c r="A143" s="7"/>
      <c r="B143" s="7"/>
      <c r="C143" s="7"/>
      <c r="D143" s="19"/>
      <c r="F143" s="19"/>
      <c r="G143" s="19"/>
      <c r="H143" s="19"/>
      <c r="S143" s="19"/>
      <c r="T143" s="19"/>
      <c r="U143" s="19"/>
    </row>
    <row r="144">
      <c r="A144" s="7"/>
      <c r="B144" s="7"/>
      <c r="C144" s="7"/>
      <c r="D144" s="19"/>
      <c r="F144" s="19"/>
      <c r="G144" s="19"/>
      <c r="H144" s="19"/>
      <c r="S144" s="19"/>
      <c r="T144" s="19"/>
      <c r="U144" s="19"/>
    </row>
    <row r="145">
      <c r="A145" s="1" t="s">
        <v>198</v>
      </c>
      <c r="N145" s="4"/>
      <c r="O145" s="1" t="s">
        <v>199</v>
      </c>
    </row>
    <row r="146">
      <c r="A146" s="11" t="s">
        <v>835</v>
      </c>
      <c r="N146" s="4"/>
      <c r="O146" s="7"/>
    </row>
    <row r="147">
      <c r="A147" s="11" t="s">
        <v>836</v>
      </c>
      <c r="N147" s="4"/>
      <c r="O147" s="1" t="s">
        <v>199</v>
      </c>
    </row>
    <row r="148">
      <c r="A148" s="1" t="s">
        <v>200</v>
      </c>
      <c r="N148" s="4"/>
      <c r="O148" s="7"/>
    </row>
    <row r="149">
      <c r="A149" s="11" t="s">
        <v>838</v>
      </c>
      <c r="N149" s="4"/>
      <c r="O149" s="1" t="s">
        <v>199</v>
      </c>
    </row>
    <row r="150">
      <c r="A150" s="1" t="s">
        <v>201</v>
      </c>
      <c r="N150" s="4"/>
      <c r="O150" s="7"/>
    </row>
    <row r="151">
      <c r="A151" s="11" t="s">
        <v>840</v>
      </c>
      <c r="N151" s="4"/>
      <c r="O151" s="4"/>
    </row>
    <row r="152">
      <c r="A152" s="1" t="s">
        <v>202</v>
      </c>
      <c r="N152" s="4"/>
      <c r="O152" s="1" t="s">
        <v>841</v>
      </c>
    </row>
    <row r="153">
      <c r="A153" s="11" t="s">
        <v>844</v>
      </c>
      <c r="N153" s="4"/>
      <c r="O153" s="7"/>
    </row>
    <row r="154">
      <c r="A154" s="4"/>
      <c r="B154" s="4"/>
      <c r="C154" s="4"/>
      <c r="D154" s="4"/>
      <c r="E154" s="4"/>
      <c r="F154" s="4"/>
      <c r="G154" s="4"/>
      <c r="H154" s="4"/>
      <c r="I154" s="4"/>
      <c r="J154" s="4"/>
      <c r="K154" s="4"/>
      <c r="L154" s="4"/>
      <c r="M154" s="4"/>
      <c r="N154" s="4"/>
      <c r="O154" s="1" t="s">
        <v>204</v>
      </c>
    </row>
    <row r="155">
      <c r="A155" s="1" t="s">
        <v>205</v>
      </c>
      <c r="N155" s="4"/>
      <c r="O155" s="7"/>
      <c r="AB155" s="4"/>
    </row>
    <row r="156">
      <c r="A156" s="51" t="s">
        <v>206</v>
      </c>
      <c r="M156" s="45"/>
      <c r="N156" s="4"/>
      <c r="O156" s="4"/>
      <c r="AB156" s="4"/>
    </row>
    <row r="157">
      <c r="A157" s="1" t="s">
        <v>208</v>
      </c>
      <c r="N157" s="4"/>
      <c r="O157" s="4"/>
      <c r="AB157" s="4"/>
    </row>
    <row r="158">
      <c r="A158" s="51" t="s">
        <v>211</v>
      </c>
      <c r="M158" s="45"/>
      <c r="N158" s="4"/>
      <c r="O158" s="4"/>
      <c r="AB158" s="4"/>
    </row>
    <row r="159">
      <c r="A159" s="1" t="s">
        <v>212</v>
      </c>
      <c r="N159" s="4"/>
      <c r="O159" s="4"/>
      <c r="AB159" s="4"/>
    </row>
    <row r="160">
      <c r="A160" s="51" t="s">
        <v>214</v>
      </c>
      <c r="M160" s="45"/>
      <c r="N160" s="4"/>
      <c r="O160" s="4"/>
      <c r="AB160" s="4"/>
    </row>
    <row r="161">
      <c r="A161" s="47"/>
      <c r="B161" s="47"/>
      <c r="C161" s="4"/>
      <c r="D161" s="4"/>
      <c r="E161" s="4"/>
      <c r="F161" s="4"/>
      <c r="G161" s="4"/>
      <c r="H161" s="4"/>
      <c r="I161" s="4"/>
      <c r="J161" s="4"/>
      <c r="K161" s="4"/>
      <c r="L161" s="4"/>
      <c r="M161" s="4"/>
      <c r="N161" s="4"/>
      <c r="O161" s="4"/>
      <c r="AB161" s="4"/>
    </row>
    <row r="162">
      <c r="A162" s="1" t="s">
        <v>216</v>
      </c>
      <c r="G162" s="4"/>
      <c r="H162" s="1" t="s">
        <v>217</v>
      </c>
      <c r="N162" s="4"/>
      <c r="O162" s="4"/>
      <c r="AB162" s="4"/>
    </row>
    <row r="163">
      <c r="A163" s="54" t="s">
        <v>219</v>
      </c>
      <c r="F163" s="45"/>
      <c r="G163" s="55"/>
      <c r="H163" s="54" t="s">
        <v>226</v>
      </c>
      <c r="M163" s="45"/>
      <c r="N163" s="4"/>
      <c r="O163" s="4"/>
      <c r="AB163" s="4"/>
    </row>
    <row r="164">
      <c r="A164" s="56" t="s">
        <v>231</v>
      </c>
      <c r="F164" s="45"/>
      <c r="G164" s="57"/>
      <c r="H164" s="56" t="s">
        <v>236</v>
      </c>
      <c r="M164" s="45"/>
      <c r="N164" s="4"/>
      <c r="O164" s="4"/>
    </row>
    <row r="165">
      <c r="A165" s="47"/>
      <c r="B165" s="47"/>
      <c r="C165" s="4"/>
      <c r="D165" s="4"/>
      <c r="E165" s="4"/>
      <c r="F165" s="4"/>
      <c r="G165" s="4"/>
      <c r="H165" s="4"/>
      <c r="I165" s="4"/>
      <c r="J165" s="4"/>
      <c r="K165" s="4"/>
      <c r="L165" s="4"/>
      <c r="M165" s="4"/>
      <c r="N165" s="4"/>
      <c r="O165" s="4"/>
    </row>
    <row r="166">
      <c r="A166" s="1" t="s">
        <v>242</v>
      </c>
      <c r="G166" s="4"/>
      <c r="H166" s="1" t="s">
        <v>243</v>
      </c>
      <c r="N166" s="4"/>
      <c r="O166" s="4"/>
    </row>
    <row r="167">
      <c r="A167" s="54" t="s">
        <v>244</v>
      </c>
      <c r="F167" s="45"/>
      <c r="G167" s="55"/>
      <c r="H167" s="54" t="s">
        <v>245</v>
      </c>
      <c r="M167" s="45"/>
      <c r="N167" s="4"/>
      <c r="O167" s="4"/>
    </row>
    <row r="168">
      <c r="A168" s="56" t="s">
        <v>249</v>
      </c>
      <c r="F168" s="45"/>
      <c r="G168" s="57"/>
      <c r="H168" s="56" t="s">
        <v>250</v>
      </c>
      <c r="M168" s="45"/>
      <c r="N168" s="4"/>
      <c r="O168" s="4"/>
    </row>
    <row r="169">
      <c r="A169" s="47"/>
      <c r="B169" s="47"/>
      <c r="C169" s="4"/>
      <c r="D169" s="4"/>
      <c r="E169" s="4"/>
      <c r="F169" s="4"/>
      <c r="G169" s="4"/>
      <c r="H169" s="4"/>
      <c r="I169" s="4"/>
      <c r="J169" s="4"/>
      <c r="K169" s="4"/>
      <c r="L169" s="4"/>
      <c r="M169" s="4"/>
      <c r="N169" s="4"/>
      <c r="O169" s="4"/>
    </row>
    <row r="170">
      <c r="A170" s="1" t="s">
        <v>255</v>
      </c>
      <c r="G170" s="4"/>
      <c r="H170" s="1" t="s">
        <v>256</v>
      </c>
      <c r="N170" s="4"/>
      <c r="O170" s="4"/>
    </row>
    <row r="171">
      <c r="A171" s="54" t="s">
        <v>257</v>
      </c>
      <c r="F171" s="45"/>
      <c r="G171" s="55"/>
      <c r="H171" s="54" t="s">
        <v>259</v>
      </c>
      <c r="M171" s="45"/>
      <c r="N171" s="4"/>
      <c r="O171" s="4"/>
    </row>
    <row r="172">
      <c r="A172" s="56" t="s">
        <v>262</v>
      </c>
      <c r="F172" s="45"/>
      <c r="G172" s="57"/>
      <c r="H172" s="56" t="s">
        <v>263</v>
      </c>
      <c r="M172" s="45"/>
      <c r="N172" s="4"/>
      <c r="O172" s="4"/>
    </row>
    <row r="173">
      <c r="A173" s="47"/>
      <c r="B173" s="47"/>
      <c r="C173" s="4"/>
      <c r="D173" s="4"/>
      <c r="E173" s="4"/>
      <c r="F173" s="4"/>
      <c r="G173" s="4"/>
      <c r="H173" s="4"/>
      <c r="I173" s="4"/>
      <c r="J173" s="4"/>
      <c r="K173" s="4"/>
      <c r="L173" s="4"/>
      <c r="M173" s="4"/>
      <c r="N173" s="4"/>
      <c r="O173" s="4"/>
    </row>
    <row r="174">
      <c r="A174" s="1" t="s">
        <v>266</v>
      </c>
      <c r="G174" s="4"/>
      <c r="H174" s="4"/>
      <c r="I174" s="4"/>
      <c r="J174" s="4"/>
      <c r="K174" s="4"/>
      <c r="L174" s="4"/>
      <c r="M174" s="4"/>
      <c r="N174" s="4"/>
      <c r="O174" s="4"/>
    </row>
    <row r="175">
      <c r="A175" s="54" t="s">
        <v>267</v>
      </c>
      <c r="F175" s="45"/>
      <c r="G175" s="57"/>
      <c r="H175" s="57"/>
      <c r="I175" s="57"/>
      <c r="J175" s="4"/>
      <c r="K175" s="4"/>
      <c r="L175" s="4"/>
      <c r="M175" s="4"/>
      <c r="N175" s="4"/>
      <c r="O175" s="4"/>
    </row>
    <row r="176">
      <c r="A176" s="58" t="s">
        <v>269</v>
      </c>
      <c r="F176" s="45"/>
      <c r="G176" s="57"/>
      <c r="H176" s="57"/>
      <c r="I176" s="57"/>
      <c r="J176" s="4"/>
      <c r="K176" s="4"/>
      <c r="L176" s="4"/>
      <c r="M176" s="4"/>
      <c r="N176" s="4"/>
      <c r="O176" s="4"/>
    </row>
    <row r="177">
      <c r="A177" s="47"/>
      <c r="B177" s="47"/>
      <c r="C177" s="4"/>
      <c r="D177" s="4"/>
      <c r="E177" s="4"/>
      <c r="F177" s="4"/>
      <c r="G177" s="4"/>
      <c r="H177" s="4"/>
      <c r="I177" s="4"/>
      <c r="J177" s="4"/>
      <c r="K177" s="4"/>
      <c r="L177" s="4"/>
      <c r="M177" s="4"/>
      <c r="N177" s="4"/>
      <c r="O177" s="4"/>
    </row>
    <row r="178">
      <c r="A178" s="1" t="s">
        <v>271</v>
      </c>
      <c r="D178" s="4"/>
      <c r="E178" s="1" t="s">
        <v>272</v>
      </c>
      <c r="J178" s="4"/>
      <c r="K178" s="1" t="s">
        <v>273</v>
      </c>
    </row>
    <row r="179">
      <c r="A179" s="51" t="s">
        <v>274</v>
      </c>
      <c r="D179" s="4"/>
    </row>
    <row r="180">
      <c r="A180" s="4"/>
      <c r="B180" s="47"/>
      <c r="C180" s="4"/>
      <c r="D180" s="4"/>
      <c r="E180" s="4"/>
      <c r="F180" s="4"/>
      <c r="G180" s="4"/>
      <c r="H180" s="4"/>
      <c r="I180" s="4"/>
      <c r="J180" s="4"/>
      <c r="K180" s="4"/>
      <c r="L180" s="4"/>
      <c r="M180" s="4"/>
      <c r="N180" s="4"/>
      <c r="O180" s="4"/>
    </row>
    <row r="181">
      <c r="A181" s="1" t="s">
        <v>275</v>
      </c>
    </row>
    <row r="183">
      <c r="A183" s="1" t="s">
        <v>277</v>
      </c>
    </row>
    <row r="185">
      <c r="A185" s="1" t="s">
        <v>281</v>
      </c>
    </row>
    <row r="187">
      <c r="A187" s="1" t="s">
        <v>282</v>
      </c>
    </row>
  </sheetData>
  <mergeCells count="593">
    <mergeCell ref="J56:K56"/>
    <mergeCell ref="G54:I54"/>
    <mergeCell ref="J54:L54"/>
    <mergeCell ref="J55:K55"/>
    <mergeCell ref="G57:H57"/>
    <mergeCell ref="J57:K57"/>
    <mergeCell ref="G66:I66"/>
    <mergeCell ref="J66:L66"/>
    <mergeCell ref="G69:H69"/>
    <mergeCell ref="G70:H70"/>
    <mergeCell ref="G55:H55"/>
    <mergeCell ref="M55:N55"/>
    <mergeCell ref="M69:N69"/>
    <mergeCell ref="M67:N67"/>
    <mergeCell ref="M60:N60"/>
    <mergeCell ref="M59:N59"/>
    <mergeCell ref="G58:H58"/>
    <mergeCell ref="G67:H67"/>
    <mergeCell ref="G56:H56"/>
    <mergeCell ref="M70:N70"/>
    <mergeCell ref="G68:H68"/>
    <mergeCell ref="M56:N56"/>
    <mergeCell ref="M57:N57"/>
    <mergeCell ref="M58:N58"/>
    <mergeCell ref="G46:H46"/>
    <mergeCell ref="G45:H45"/>
    <mergeCell ref="G44:H44"/>
    <mergeCell ref="J45:K45"/>
    <mergeCell ref="M46:N46"/>
    <mergeCell ref="M45:N45"/>
    <mergeCell ref="M44:N44"/>
    <mergeCell ref="M43:N43"/>
    <mergeCell ref="G48:H48"/>
    <mergeCell ref="M48:N48"/>
    <mergeCell ref="M47:N47"/>
    <mergeCell ref="M42:O42"/>
    <mergeCell ref="G42:I42"/>
    <mergeCell ref="G47:H47"/>
    <mergeCell ref="G43:H43"/>
    <mergeCell ref="J69:K69"/>
    <mergeCell ref="J70:K70"/>
    <mergeCell ref="G71:H71"/>
    <mergeCell ref="G72:H72"/>
    <mergeCell ref="M71:N71"/>
    <mergeCell ref="M72:N72"/>
    <mergeCell ref="J48:K48"/>
    <mergeCell ref="J46:K46"/>
    <mergeCell ref="J47:K47"/>
    <mergeCell ref="J78:L78"/>
    <mergeCell ref="J71:K71"/>
    <mergeCell ref="J72:K72"/>
    <mergeCell ref="J67:K67"/>
    <mergeCell ref="J42:L42"/>
    <mergeCell ref="M68:N68"/>
    <mergeCell ref="J68:K68"/>
    <mergeCell ref="M66:O66"/>
    <mergeCell ref="M79:N79"/>
    <mergeCell ref="M78:O78"/>
    <mergeCell ref="G78:I78"/>
    <mergeCell ref="M22:N22"/>
    <mergeCell ref="M23:N23"/>
    <mergeCell ref="G23:H23"/>
    <mergeCell ref="G22:H22"/>
    <mergeCell ref="G24:H24"/>
    <mergeCell ref="J22:K22"/>
    <mergeCell ref="J23:K23"/>
    <mergeCell ref="J24:K24"/>
    <mergeCell ref="J44:K44"/>
    <mergeCell ref="J43:K43"/>
    <mergeCell ref="M30:O30"/>
    <mergeCell ref="M31:N31"/>
    <mergeCell ref="M32:N32"/>
    <mergeCell ref="M54:O54"/>
    <mergeCell ref="M33:N33"/>
    <mergeCell ref="G31:H31"/>
    <mergeCell ref="J31:K31"/>
    <mergeCell ref="J32:K32"/>
    <mergeCell ref="G32:H32"/>
    <mergeCell ref="J30:L30"/>
    <mergeCell ref="G30:I30"/>
    <mergeCell ref="G36:H36"/>
    <mergeCell ref="V66:X66"/>
    <mergeCell ref="V67:W67"/>
    <mergeCell ref="X93:Z93"/>
    <mergeCell ref="X94:Z94"/>
    <mergeCell ref="X92:Z92"/>
    <mergeCell ref="X90:Z90"/>
    <mergeCell ref="X91:Z91"/>
    <mergeCell ref="Y68:Z68"/>
    <mergeCell ref="V68:W68"/>
    <mergeCell ref="V69:W69"/>
    <mergeCell ref="V70:W70"/>
    <mergeCell ref="V71:W71"/>
    <mergeCell ref="V72:W72"/>
    <mergeCell ref="V78:X78"/>
    <mergeCell ref="Y71:Z71"/>
    <mergeCell ref="Y72:Z72"/>
    <mergeCell ref="Y67:Z67"/>
    <mergeCell ref="Y70:Z70"/>
    <mergeCell ref="Y69:Z69"/>
    <mergeCell ref="V84:W84"/>
    <mergeCell ref="P69:Q69"/>
    <mergeCell ref="P66:R66"/>
    <mergeCell ref="P67:Q67"/>
    <mergeCell ref="P68:Q68"/>
    <mergeCell ref="S70:T70"/>
    <mergeCell ref="S71:T71"/>
    <mergeCell ref="S56:T56"/>
    <mergeCell ref="S55:T55"/>
    <mergeCell ref="P55:Q55"/>
    <mergeCell ref="S60:T60"/>
    <mergeCell ref="P60:Q60"/>
    <mergeCell ref="P71:Q71"/>
    <mergeCell ref="P70:Q70"/>
    <mergeCell ref="S69:T69"/>
    <mergeCell ref="P81:Q81"/>
    <mergeCell ref="P80:Q80"/>
    <mergeCell ref="S79:T79"/>
    <mergeCell ref="P83:Q83"/>
    <mergeCell ref="P82:Q82"/>
    <mergeCell ref="S81:T81"/>
    <mergeCell ref="S82:T82"/>
    <mergeCell ref="S83:T83"/>
    <mergeCell ref="S80:T80"/>
    <mergeCell ref="P79:Q79"/>
    <mergeCell ref="Y57:Z57"/>
    <mergeCell ref="Y59:Z59"/>
    <mergeCell ref="Y58:Z58"/>
    <mergeCell ref="Y60:Z60"/>
    <mergeCell ref="Y56:Z56"/>
    <mergeCell ref="Y55:Z55"/>
    <mergeCell ref="P56:Q56"/>
    <mergeCell ref="P59:Q59"/>
    <mergeCell ref="P57:Q57"/>
    <mergeCell ref="P58:Q58"/>
    <mergeCell ref="P72:Q72"/>
    <mergeCell ref="P84:Q84"/>
    <mergeCell ref="V80:W80"/>
    <mergeCell ref="V82:W82"/>
    <mergeCell ref="V83:W83"/>
    <mergeCell ref="V79:W79"/>
    <mergeCell ref="V81:W81"/>
    <mergeCell ref="S84:T84"/>
    <mergeCell ref="S78:U78"/>
    <mergeCell ref="P78:R78"/>
    <mergeCell ref="S67:T67"/>
    <mergeCell ref="S68:T68"/>
    <mergeCell ref="S66:U66"/>
    <mergeCell ref="S72:T72"/>
    <mergeCell ref="Q93:S93"/>
    <mergeCell ref="T93:V93"/>
    <mergeCell ref="Q94:S94"/>
    <mergeCell ref="Q91:S91"/>
    <mergeCell ref="Q92:S92"/>
    <mergeCell ref="T92:V92"/>
    <mergeCell ref="V56:W56"/>
    <mergeCell ref="V55:W55"/>
    <mergeCell ref="S57:T57"/>
    <mergeCell ref="S59:T59"/>
    <mergeCell ref="S58:T58"/>
    <mergeCell ref="V58:W58"/>
    <mergeCell ref="V57:W57"/>
    <mergeCell ref="V60:W60"/>
    <mergeCell ref="V59:W59"/>
    <mergeCell ref="A93:C93"/>
    <mergeCell ref="A84:C84"/>
    <mergeCell ref="A90:C90"/>
    <mergeCell ref="A92:C92"/>
    <mergeCell ref="A91:C91"/>
    <mergeCell ref="A89:C89"/>
    <mergeCell ref="A97:C97"/>
    <mergeCell ref="F97:H97"/>
    <mergeCell ref="F92:H92"/>
    <mergeCell ref="F91:H91"/>
    <mergeCell ref="G81:H81"/>
    <mergeCell ref="G84:H84"/>
    <mergeCell ref="G83:H83"/>
    <mergeCell ref="G80:H80"/>
    <mergeCell ref="A98:C98"/>
    <mergeCell ref="A95:C95"/>
    <mergeCell ref="A96:C96"/>
    <mergeCell ref="D89:E89"/>
    <mergeCell ref="F93:H93"/>
    <mergeCell ref="F90:H90"/>
    <mergeCell ref="Q102:S102"/>
    <mergeCell ref="Q101:S101"/>
    <mergeCell ref="T98:V98"/>
    <mergeCell ref="T94:V94"/>
    <mergeCell ref="T90:V90"/>
    <mergeCell ref="Q90:S90"/>
    <mergeCell ref="T91:V91"/>
    <mergeCell ref="Q95:S95"/>
    <mergeCell ref="T97:V97"/>
    <mergeCell ref="F105:H105"/>
    <mergeCell ref="F106:H106"/>
    <mergeCell ref="T104:V104"/>
    <mergeCell ref="T105:V105"/>
    <mergeCell ref="L105:M105"/>
    <mergeCell ref="L106:M106"/>
    <mergeCell ref="F104:H104"/>
    <mergeCell ref="F103:H103"/>
    <mergeCell ref="F107:H107"/>
    <mergeCell ref="A112:C112"/>
    <mergeCell ref="A117:C117"/>
    <mergeCell ref="A115:C115"/>
    <mergeCell ref="A114:C114"/>
    <mergeCell ref="A113:C113"/>
    <mergeCell ref="A105:C105"/>
    <mergeCell ref="A108:C108"/>
    <mergeCell ref="A106:C106"/>
    <mergeCell ref="A110:C110"/>
    <mergeCell ref="A109:C109"/>
    <mergeCell ref="A111:C111"/>
    <mergeCell ref="A107:C107"/>
    <mergeCell ref="Q111:S111"/>
    <mergeCell ref="T111:V111"/>
    <mergeCell ref="Q113:S113"/>
    <mergeCell ref="T113:V113"/>
    <mergeCell ref="Q114:S114"/>
    <mergeCell ref="T114:V114"/>
    <mergeCell ref="T112:V112"/>
    <mergeCell ref="T109:V109"/>
    <mergeCell ref="T108:V108"/>
    <mergeCell ref="P89:R89"/>
    <mergeCell ref="F89:H89"/>
    <mergeCell ref="F108:H108"/>
    <mergeCell ref="F109:H109"/>
    <mergeCell ref="L99:M99"/>
    <mergeCell ref="L102:M102"/>
    <mergeCell ref="L91:M91"/>
    <mergeCell ref="T95:V95"/>
    <mergeCell ref="T96:V96"/>
    <mergeCell ref="F95:H95"/>
    <mergeCell ref="F96:H96"/>
    <mergeCell ref="F98:H98"/>
    <mergeCell ref="F99:H99"/>
    <mergeCell ref="L98:M98"/>
    <mergeCell ref="F101:H101"/>
    <mergeCell ref="F102:H102"/>
    <mergeCell ref="A104:C104"/>
    <mergeCell ref="A100:C100"/>
    <mergeCell ref="A102:C102"/>
    <mergeCell ref="A103:C103"/>
    <mergeCell ref="A101:C101"/>
    <mergeCell ref="D100:E100"/>
    <mergeCell ref="L101:M101"/>
    <mergeCell ref="J82:K82"/>
    <mergeCell ref="G82:H82"/>
    <mergeCell ref="I89:J89"/>
    <mergeCell ref="J83:K83"/>
    <mergeCell ref="J84:K84"/>
    <mergeCell ref="A82:C82"/>
    <mergeCell ref="A83:C83"/>
    <mergeCell ref="A81:C81"/>
    <mergeCell ref="A80:C80"/>
    <mergeCell ref="A77:C77"/>
    <mergeCell ref="A79:C79"/>
    <mergeCell ref="A78:C78"/>
    <mergeCell ref="D78:F78"/>
    <mergeCell ref="L100:M100"/>
    <mergeCell ref="L94:M94"/>
    <mergeCell ref="L97:M97"/>
    <mergeCell ref="L93:M93"/>
    <mergeCell ref="L95:M95"/>
    <mergeCell ref="L96:M96"/>
    <mergeCell ref="L92:M92"/>
    <mergeCell ref="K90:M90"/>
    <mergeCell ref="A94:C94"/>
    <mergeCell ref="F94:H94"/>
    <mergeCell ref="L104:M104"/>
    <mergeCell ref="L103:M103"/>
    <mergeCell ref="M84:N84"/>
    <mergeCell ref="M83:N83"/>
    <mergeCell ref="J79:K79"/>
    <mergeCell ref="J80:K80"/>
    <mergeCell ref="M82:N82"/>
    <mergeCell ref="J81:K81"/>
    <mergeCell ref="M80:N80"/>
    <mergeCell ref="M81:N81"/>
    <mergeCell ref="G79:H79"/>
    <mergeCell ref="D6:F6"/>
    <mergeCell ref="D5:F5"/>
    <mergeCell ref="D7:F7"/>
    <mergeCell ref="D8:F8"/>
    <mergeCell ref="A8:C8"/>
    <mergeCell ref="D9:F9"/>
    <mergeCell ref="A21:C21"/>
    <mergeCell ref="A22:C22"/>
    <mergeCell ref="A19:C19"/>
    <mergeCell ref="A23:C23"/>
    <mergeCell ref="G21:H21"/>
    <mergeCell ref="A30:C30"/>
    <mergeCell ref="A31:C31"/>
    <mergeCell ref="A32:C32"/>
    <mergeCell ref="A33:C33"/>
    <mergeCell ref="A34:C34"/>
    <mergeCell ref="A29:C29"/>
    <mergeCell ref="G20:H20"/>
    <mergeCell ref="G19:H19"/>
    <mergeCell ref="D18:F18"/>
    <mergeCell ref="A18:C18"/>
    <mergeCell ref="J20:K20"/>
    <mergeCell ref="D17:O17"/>
    <mergeCell ref="G18:I18"/>
    <mergeCell ref="J18:L18"/>
    <mergeCell ref="J19:K19"/>
    <mergeCell ref="H2:I2"/>
    <mergeCell ref="H3:I3"/>
    <mergeCell ref="M2:N2"/>
    <mergeCell ref="M3:N3"/>
    <mergeCell ref="H5:I5"/>
    <mergeCell ref="H6:I6"/>
    <mergeCell ref="J1:K1"/>
    <mergeCell ref="M1:N1"/>
    <mergeCell ref="J2:K2"/>
    <mergeCell ref="H1:I1"/>
    <mergeCell ref="H4:I4"/>
    <mergeCell ref="J34:K34"/>
    <mergeCell ref="J58:K58"/>
    <mergeCell ref="J59:K59"/>
    <mergeCell ref="G60:H60"/>
    <mergeCell ref="J60:K60"/>
    <mergeCell ref="G59:H59"/>
    <mergeCell ref="G35:H35"/>
    <mergeCell ref="D41:O41"/>
    <mergeCell ref="A2:C2"/>
    <mergeCell ref="A1:C1"/>
    <mergeCell ref="A35:C35"/>
    <mergeCell ref="A20:C20"/>
    <mergeCell ref="A36:C36"/>
    <mergeCell ref="D3:F3"/>
    <mergeCell ref="D4:F4"/>
    <mergeCell ref="D2:F2"/>
    <mergeCell ref="D1:F1"/>
    <mergeCell ref="D30:F30"/>
    <mergeCell ref="A66:C66"/>
    <mergeCell ref="D66:F66"/>
    <mergeCell ref="A6:C6"/>
    <mergeCell ref="A5:C5"/>
    <mergeCell ref="J5:K5"/>
    <mergeCell ref="J6:K6"/>
    <mergeCell ref="H9:K13"/>
    <mergeCell ref="H7:I7"/>
    <mergeCell ref="J7:K7"/>
    <mergeCell ref="J21:K21"/>
    <mergeCell ref="A26:O27"/>
    <mergeCell ref="J3:K3"/>
    <mergeCell ref="J4:K4"/>
    <mergeCell ref="M4:O9"/>
    <mergeCell ref="N125:P125"/>
    <mergeCell ref="N123:P123"/>
    <mergeCell ref="N124:P124"/>
    <mergeCell ref="L120:M120"/>
    <mergeCell ref="L119:M119"/>
    <mergeCell ref="S120:T120"/>
    <mergeCell ref="S121:T121"/>
    <mergeCell ref="N119:P119"/>
    <mergeCell ref="N118:P118"/>
    <mergeCell ref="N120:P120"/>
    <mergeCell ref="N121:P121"/>
    <mergeCell ref="L121:M121"/>
    <mergeCell ref="L118:M118"/>
    <mergeCell ref="L131:M131"/>
    <mergeCell ref="N131:P131"/>
    <mergeCell ref="L133:M133"/>
    <mergeCell ref="N128:P128"/>
    <mergeCell ref="N122:P122"/>
    <mergeCell ref="L128:M128"/>
    <mergeCell ref="L125:M125"/>
    <mergeCell ref="L123:M123"/>
    <mergeCell ref="L124:M124"/>
    <mergeCell ref="L122:M122"/>
    <mergeCell ref="S119:T119"/>
    <mergeCell ref="S118:T118"/>
    <mergeCell ref="Q115:S115"/>
    <mergeCell ref="T115:V115"/>
    <mergeCell ref="R133:T133"/>
    <mergeCell ref="R128:T128"/>
    <mergeCell ref="R129:T129"/>
    <mergeCell ref="N133:P133"/>
    <mergeCell ref="N129:P129"/>
    <mergeCell ref="F118:G118"/>
    <mergeCell ref="F119:G119"/>
    <mergeCell ref="A128:C128"/>
    <mergeCell ref="A129:C129"/>
    <mergeCell ref="A132:C132"/>
    <mergeCell ref="A119:C119"/>
    <mergeCell ref="A120:C120"/>
    <mergeCell ref="A118:C118"/>
    <mergeCell ref="F120:G120"/>
    <mergeCell ref="F129:G129"/>
    <mergeCell ref="F130:G130"/>
    <mergeCell ref="F131:G131"/>
    <mergeCell ref="N130:P130"/>
    <mergeCell ref="N126:P126"/>
    <mergeCell ref="L126:M126"/>
    <mergeCell ref="L129:M129"/>
    <mergeCell ref="A130:C130"/>
    <mergeCell ref="A131:C131"/>
    <mergeCell ref="A127:C127"/>
    <mergeCell ref="A145:M145"/>
    <mergeCell ref="A146:M146"/>
    <mergeCell ref="N139:P139"/>
    <mergeCell ref="N140:P140"/>
    <mergeCell ref="L139:M139"/>
    <mergeCell ref="L138:M138"/>
    <mergeCell ref="L137:M137"/>
    <mergeCell ref="A148:M148"/>
    <mergeCell ref="A147:M147"/>
    <mergeCell ref="N138:P138"/>
    <mergeCell ref="A172:F172"/>
    <mergeCell ref="A174:F174"/>
    <mergeCell ref="A166:F166"/>
    <mergeCell ref="A167:F167"/>
    <mergeCell ref="A178:C178"/>
    <mergeCell ref="A179:C179"/>
    <mergeCell ref="K178:O178"/>
    <mergeCell ref="K179:O179"/>
    <mergeCell ref="L135:M135"/>
    <mergeCell ref="N136:P136"/>
    <mergeCell ref="N135:P135"/>
    <mergeCell ref="L136:M136"/>
    <mergeCell ref="F136:G136"/>
    <mergeCell ref="F137:G137"/>
    <mergeCell ref="F135:G135"/>
    <mergeCell ref="F138:G138"/>
    <mergeCell ref="F139:G139"/>
    <mergeCell ref="A156:M156"/>
    <mergeCell ref="A152:M152"/>
    <mergeCell ref="A153:M153"/>
    <mergeCell ref="A162:F162"/>
    <mergeCell ref="A163:F163"/>
    <mergeCell ref="A157:M157"/>
    <mergeCell ref="A159:M159"/>
    <mergeCell ref="A160:M160"/>
    <mergeCell ref="H162:M162"/>
    <mergeCell ref="H163:M163"/>
    <mergeCell ref="A155:M155"/>
    <mergeCell ref="A158:M158"/>
    <mergeCell ref="H170:M170"/>
    <mergeCell ref="H172:M172"/>
    <mergeCell ref="H171:M171"/>
    <mergeCell ref="H167:M167"/>
    <mergeCell ref="H166:M166"/>
    <mergeCell ref="H168:M168"/>
    <mergeCell ref="A149:M149"/>
    <mergeCell ref="A175:F175"/>
    <mergeCell ref="A176:F176"/>
    <mergeCell ref="A186:O186"/>
    <mergeCell ref="A187:O187"/>
    <mergeCell ref="A188:O188"/>
    <mergeCell ref="E179:I179"/>
    <mergeCell ref="E178:I178"/>
    <mergeCell ref="A171:F171"/>
    <mergeCell ref="A170:F170"/>
    <mergeCell ref="R132:T132"/>
    <mergeCell ref="N132:P132"/>
    <mergeCell ref="L140:M140"/>
    <mergeCell ref="L130:M130"/>
    <mergeCell ref="N137:P137"/>
    <mergeCell ref="N134:P134"/>
    <mergeCell ref="L132:M132"/>
    <mergeCell ref="L134:M134"/>
    <mergeCell ref="F132:G132"/>
    <mergeCell ref="F128:G128"/>
    <mergeCell ref="F133:G133"/>
    <mergeCell ref="A150:M150"/>
    <mergeCell ref="A151:M151"/>
    <mergeCell ref="A68:C68"/>
    <mergeCell ref="A69:C69"/>
    <mergeCell ref="A65:C65"/>
    <mergeCell ref="A70:C70"/>
    <mergeCell ref="A71:C71"/>
    <mergeCell ref="A72:C72"/>
    <mergeCell ref="A67:C67"/>
    <mergeCell ref="A55:C55"/>
    <mergeCell ref="A56:C56"/>
    <mergeCell ref="A60:C60"/>
    <mergeCell ref="A53:C53"/>
    <mergeCell ref="A59:C59"/>
    <mergeCell ref="A47:C47"/>
    <mergeCell ref="A48:C48"/>
    <mergeCell ref="A46:C46"/>
    <mergeCell ref="A58:C58"/>
    <mergeCell ref="A57:C57"/>
    <mergeCell ref="Q20:S20"/>
    <mergeCell ref="M20:N20"/>
    <mergeCell ref="T20:X20"/>
    <mergeCell ref="T21:X21"/>
    <mergeCell ref="M21:N21"/>
    <mergeCell ref="Q14:S14"/>
    <mergeCell ref="Q5:T9"/>
    <mergeCell ref="Q13:S13"/>
    <mergeCell ref="Q3:S3"/>
    <mergeCell ref="Q4:S4"/>
    <mergeCell ref="Q2:S2"/>
    <mergeCell ref="Q1:S1"/>
    <mergeCell ref="T17:X17"/>
    <mergeCell ref="T16:X16"/>
    <mergeCell ref="T14:X14"/>
    <mergeCell ref="T13:X13"/>
    <mergeCell ref="T15:X15"/>
    <mergeCell ref="T19:X19"/>
    <mergeCell ref="T18:X18"/>
    <mergeCell ref="Q16:S16"/>
    <mergeCell ref="Q18:S18"/>
    <mergeCell ref="Q17:S17"/>
    <mergeCell ref="Q19:S19"/>
    <mergeCell ref="Q15:S15"/>
    <mergeCell ref="M18:O18"/>
    <mergeCell ref="M19:N19"/>
    <mergeCell ref="P33:Q33"/>
    <mergeCell ref="P30:R30"/>
    <mergeCell ref="P32:Q32"/>
    <mergeCell ref="P31:Q31"/>
    <mergeCell ref="S34:T34"/>
    <mergeCell ref="A38:U39"/>
    <mergeCell ref="S35:T35"/>
    <mergeCell ref="S36:T36"/>
    <mergeCell ref="M34:N34"/>
    <mergeCell ref="P34:Q34"/>
    <mergeCell ref="S33:T33"/>
    <mergeCell ref="S32:T32"/>
    <mergeCell ref="S31:T31"/>
    <mergeCell ref="D29:U29"/>
    <mergeCell ref="S30:U30"/>
    <mergeCell ref="P35:Q35"/>
    <mergeCell ref="P36:Q36"/>
    <mergeCell ref="J36:K36"/>
    <mergeCell ref="J35:K35"/>
    <mergeCell ref="J33:K33"/>
    <mergeCell ref="M36:N36"/>
    <mergeCell ref="M35:N35"/>
    <mergeCell ref="Q21:S21"/>
    <mergeCell ref="M24:N24"/>
    <mergeCell ref="T107:V107"/>
    <mergeCell ref="T106:V106"/>
    <mergeCell ref="Q112:S112"/>
    <mergeCell ref="T101:V101"/>
    <mergeCell ref="T103:V103"/>
    <mergeCell ref="T102:V102"/>
    <mergeCell ref="T100:V100"/>
    <mergeCell ref="T99:V99"/>
    <mergeCell ref="T110:V110"/>
    <mergeCell ref="A42:C42"/>
    <mergeCell ref="A41:C41"/>
    <mergeCell ref="D54:F54"/>
    <mergeCell ref="D53:AA53"/>
    <mergeCell ref="Y54:AA54"/>
    <mergeCell ref="V54:X54"/>
    <mergeCell ref="S54:U54"/>
    <mergeCell ref="P54:R54"/>
    <mergeCell ref="D65:AA65"/>
    <mergeCell ref="Y66:AA66"/>
    <mergeCell ref="A74:AA75"/>
    <mergeCell ref="A86:X87"/>
    <mergeCell ref="D77:X77"/>
    <mergeCell ref="A54:C54"/>
    <mergeCell ref="A43:C43"/>
    <mergeCell ref="D42:F42"/>
    <mergeCell ref="A45:C45"/>
    <mergeCell ref="A44:C44"/>
    <mergeCell ref="A50:O51"/>
    <mergeCell ref="A62:AA63"/>
    <mergeCell ref="A17:C17"/>
    <mergeCell ref="A11:F15"/>
    <mergeCell ref="G33:H33"/>
    <mergeCell ref="G34:H34"/>
    <mergeCell ref="A9:C9"/>
    <mergeCell ref="A24:C24"/>
    <mergeCell ref="A7:C7"/>
    <mergeCell ref="A4:C4"/>
    <mergeCell ref="A3:C3"/>
    <mergeCell ref="A168:F168"/>
    <mergeCell ref="H164:M164"/>
    <mergeCell ref="A164:F164"/>
    <mergeCell ref="R130:T130"/>
    <mergeCell ref="R131:T131"/>
    <mergeCell ref="A181:O181"/>
    <mergeCell ref="A182:O182"/>
    <mergeCell ref="A185:O185"/>
    <mergeCell ref="A183:O183"/>
    <mergeCell ref="A184:O184"/>
    <mergeCell ref="O154:AA154"/>
    <mergeCell ref="O155:AA155"/>
    <mergeCell ref="O152:AA152"/>
    <mergeCell ref="O150:AA150"/>
    <mergeCell ref="O149:AA149"/>
    <mergeCell ref="O147:AA147"/>
    <mergeCell ref="O145:AA145"/>
    <mergeCell ref="O146:AA146"/>
    <mergeCell ref="O148:AA148"/>
    <mergeCell ref="O153:AA153"/>
  </mergeCells>
  <conditionalFormatting sqref="D3:F5">
    <cfRule type="colorScale" priority="1">
      <colorScale>
        <cfvo type="min"/>
        <cfvo type="max"/>
        <color rgb="FF57BB8A"/>
        <color rgb="FFFFFFFF"/>
      </colorScale>
    </cfRule>
  </conditionalFormatting>
  <dataValidations>
    <dataValidation type="list" allowBlank="1" showErrorMessage="1" sqref="D7">
      <formula1>"Dragonborn,Dwarf,Elf,Gnome,Half-Elf,Halfing,Half-Orc,Human,Tiefling,Aarakocra,Genasi,Goliath,Aasimar,Bugbear,Firbolg,Goblin,Hobogoblin,Kenku,Kobold,Lizardfolk,Orc,Tabaxi,Triton,Yuan-ti Pureblood,Tortle,Gith,Changeling,Kalashtar,Shifter,Warforged"</formula1>
    </dataValidation>
    <dataValidation type="list" allowBlank="1" sqref="H168">
      <formula1>Data!$A$49:$B$49</formula1>
    </dataValidation>
    <dataValidation type="list" allowBlank="1" sqref="A168">
      <formula1>Data!$A$48:$B$48</formula1>
    </dataValidation>
    <dataValidation type="list" allowBlank="1" showErrorMessage="1" sqref="D8">
      <formula1>Data!$D$54:$D$62</formula1>
    </dataValidation>
    <dataValidation type="list" allowBlank="1" showErrorMessage="1" sqref="D6">
      <formula1>"Acolyte,Anthropologist,Archaeologist,Charlatan,City Watch,Investigator,Clan Crafter,Courtier,Criminal,Spy,Entertainer,Faction Agent,Far Traveler,Folk Hero,Gladiator,Guild Artisan,Guild Merchant,Haunted One,Hermit,Inheritor,Knight,Knight of the Order,Merce"&amp;"nary Veteran,Noble,Outlander,Pirate,Sage,Sailor,Soldier,Urban Bounty Hunter,Urchin,Uthgardt Tribe Member,Waterdhavian Noble"</formula1>
    </dataValidation>
    <dataValidation type="list" allowBlank="1" sqref="H164">
      <formula1>Data!$A$47:$B$47</formula1>
    </dataValidation>
    <dataValidation type="list" allowBlank="1" sqref="A164">
      <formula1>Data!$A$46:$B$46</formula1>
    </dataValidation>
    <dataValidation type="list" allowBlank="1" showErrorMessage="1" sqref="D3:D5">
      <formula1>Data!$C$54:$C$66</formula1>
    </dataValidation>
    <dataValidation type="list" allowBlank="1" sqref="A172">
      <formula1>Data!$A$50:$B$50</formula1>
    </dataValidation>
    <dataValidation type="list" allowBlank="1" showErrorMessage="1" sqref="A156">
      <formula1>Data!$A$1:$B$33</formula1>
    </dataValidation>
    <dataValidation type="decimal" allowBlank="1" showDropDown="1" sqref="O1">
      <formula1>1.0</formula1>
      <formula2>20.0</formula2>
    </dataValidation>
    <dataValidation type="list" allowBlank="1" sqref="A160">
      <formula1>Data!$B$35:$B$37</formula1>
    </dataValidation>
    <dataValidation type="list" allowBlank="1" sqref="A176">
      <formula1>Data!$A$52:$B$52</formula1>
    </dataValidation>
    <dataValidation type="list" allowBlank="1" sqref="A179">
      <formula1>Data!$A$54:$A$63</formula1>
    </dataValidation>
    <dataValidation type="list" allowBlank="1" showErrorMessage="1" sqref="A158">
      <formula1>Data!$A$35:$A$44</formula1>
    </dataValidation>
    <dataValidation type="list" allowBlank="1" sqref="H172">
      <formula1>Data!$A$51:$B$51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8" width="4.86"/>
  </cols>
  <sheetData>
    <row r="1">
      <c r="A1" s="12" t="s">
        <v>0</v>
      </c>
      <c r="D1" s="13" t="s">
        <v>1</v>
      </c>
      <c r="G1" s="14"/>
      <c r="H1" s="12" t="s">
        <v>2</v>
      </c>
      <c r="J1" s="13" t="s">
        <v>1</v>
      </c>
      <c r="M1" s="12" t="s">
        <v>3</v>
      </c>
      <c r="O1" s="15">
        <v>16.0</v>
      </c>
      <c r="P1" s="14"/>
      <c r="Q1" s="12" t="s">
        <v>4</v>
      </c>
      <c r="T1" s="16">
        <f>rounddown(10+ IF(D3="Barbarian", ((D39-10)/2), IF(OR(D3="Monk"),((D63-10)/2) )) +((D27-10)/2))</f>
        <v>9</v>
      </c>
    </row>
    <row r="2">
      <c r="A2" s="18" t="s">
        <v>5</v>
      </c>
      <c r="D2" s="28" t="s">
        <v>434</v>
      </c>
      <c r="E2" s="9"/>
      <c r="F2" s="10"/>
      <c r="G2" s="14"/>
      <c r="H2" s="18" t="s">
        <v>7</v>
      </c>
      <c r="J2" s="28">
        <v>3.0</v>
      </c>
      <c r="K2" s="10"/>
      <c r="M2" s="12" t="s">
        <v>8</v>
      </c>
      <c r="O2" s="15">
        <f>IF(D3="Barbarian", 12, IF(OR(D3="Fighter", D3="Paladin", D3="Ranger"), 10, IF(OR(D3="Bard", D3="Cleric", D3="Druid", D3="Monk", D3="Rogue", D3="Warlock"), 8, IF(OR(D3="Sorcerer", D3="Wizard"), 6))))</f>
        <v>10</v>
      </c>
      <c r="Q2" s="12" t="s">
        <v>9</v>
      </c>
      <c r="T2" s="16">
        <f>Rounddown((D29-10)/2)</f>
        <v>-1</v>
      </c>
    </row>
    <row r="3">
      <c r="A3" s="18" t="s">
        <v>68</v>
      </c>
      <c r="D3" s="28" t="s">
        <v>44</v>
      </c>
      <c r="E3" s="9"/>
      <c r="F3" s="10"/>
      <c r="G3" s="14"/>
      <c r="H3" s="18" t="s">
        <v>12</v>
      </c>
      <c r="J3" s="28" t="s">
        <v>435</v>
      </c>
      <c r="K3" s="10"/>
      <c r="M3" s="12" t="s">
        <v>13</v>
      </c>
      <c r="O3" s="15">
        <f>ROUNDDOWN((7+O1)/4)</f>
        <v>5</v>
      </c>
      <c r="Q3" s="12" t="s">
        <v>14</v>
      </c>
      <c r="T3" s="53">
        <v>30.0</v>
      </c>
    </row>
    <row r="4">
      <c r="A4" s="18" t="s">
        <v>24</v>
      </c>
      <c r="D4" s="28" t="s">
        <v>64</v>
      </c>
      <c r="E4" s="9"/>
      <c r="F4" s="10"/>
      <c r="G4" s="14"/>
      <c r="H4" s="18" t="s">
        <v>17</v>
      </c>
      <c r="J4" s="28">
        <v>450.0</v>
      </c>
      <c r="K4" s="10"/>
      <c r="M4" s="29" t="s">
        <v>18</v>
      </c>
      <c r="Q4" s="12" t="s">
        <v>19</v>
      </c>
      <c r="T4" s="16">
        <f>RoundDown(10+((D63-10)/2))</f>
        <v>11</v>
      </c>
    </row>
    <row r="5">
      <c r="A5" s="18" t="s">
        <v>28</v>
      </c>
      <c r="D5" s="28" t="s">
        <v>436</v>
      </c>
      <c r="E5" s="9"/>
      <c r="F5" s="10"/>
      <c r="G5" s="14"/>
      <c r="H5" s="18" t="s">
        <v>22</v>
      </c>
      <c r="J5" s="28" t="s">
        <v>437</v>
      </c>
      <c r="K5" s="10"/>
      <c r="Q5" s="29" t="s">
        <v>23</v>
      </c>
    </row>
    <row r="6">
      <c r="A6" s="18" t="s">
        <v>31</v>
      </c>
      <c r="D6" s="28" t="s">
        <v>438</v>
      </c>
      <c r="E6" s="9"/>
      <c r="F6" s="10"/>
      <c r="G6" s="14"/>
      <c r="H6" s="18" t="s">
        <v>26</v>
      </c>
      <c r="J6" s="28" t="s">
        <v>439</v>
      </c>
      <c r="K6" s="10"/>
    </row>
    <row r="7">
      <c r="A7" s="18" t="s">
        <v>33</v>
      </c>
      <c r="D7" s="28"/>
      <c r="E7" s="9"/>
      <c r="F7" s="10"/>
      <c r="G7" s="14"/>
      <c r="H7" s="18" t="s">
        <v>30</v>
      </c>
      <c r="J7" s="28" t="s">
        <v>440</v>
      </c>
      <c r="K7" s="10"/>
    </row>
    <row r="8">
      <c r="A8" s="30"/>
      <c r="B8" s="30"/>
      <c r="C8" s="30"/>
      <c r="D8" s="30"/>
      <c r="E8" s="30"/>
      <c r="F8" s="30"/>
      <c r="G8" s="14"/>
      <c r="H8" s="30"/>
      <c r="I8" s="30"/>
      <c r="J8" s="30"/>
      <c r="K8" s="30"/>
      <c r="Y8" s="31"/>
    </row>
    <row r="9">
      <c r="A9" s="29" t="s">
        <v>18</v>
      </c>
      <c r="G9" s="29"/>
      <c r="H9" s="29" t="s">
        <v>18</v>
      </c>
    </row>
    <row r="10">
      <c r="G10" s="29"/>
    </row>
    <row r="11">
      <c r="G11" s="29"/>
      <c r="Q11" s="12" t="s">
        <v>36</v>
      </c>
      <c r="T11" s="32" t="s">
        <v>441</v>
      </c>
      <c r="U11" s="9"/>
      <c r="V11" s="9"/>
      <c r="W11" s="9"/>
      <c r="X11" s="10"/>
    </row>
    <row r="12">
      <c r="G12" s="29"/>
      <c r="Q12" s="12" t="s">
        <v>39</v>
      </c>
      <c r="T12" s="33"/>
      <c r="U12" s="9"/>
      <c r="V12" s="9"/>
      <c r="W12" s="9"/>
      <c r="X12" s="10"/>
    </row>
    <row r="13">
      <c r="G13" s="29"/>
      <c r="Q13" s="12" t="s">
        <v>40</v>
      </c>
      <c r="T13" s="32" t="s">
        <v>442</v>
      </c>
      <c r="U13" s="9"/>
      <c r="V13" s="9"/>
      <c r="W13" s="9"/>
      <c r="X13" s="10"/>
    </row>
    <row r="14">
      <c r="Q14" s="12" t="s">
        <v>40</v>
      </c>
      <c r="T14" s="32" t="s">
        <v>444</v>
      </c>
      <c r="U14" s="9"/>
      <c r="V14" s="9"/>
      <c r="W14" s="9"/>
      <c r="X14" s="10"/>
    </row>
    <row r="15">
      <c r="A15" s="12" t="s">
        <v>43</v>
      </c>
      <c r="D15" s="31">
        <f>IF(LTE($O$1,$A$17),D17, IF(LTE($O$1,$A18), $D18,IF(LTE($O$1,$A19), $D19,IF(LTE($O$1,$A20), $D20,IF(LTE($O$1,$A21), $D21, IF(LTE($O$1,$A22), $D22))))))</f>
        <v>20</v>
      </c>
      <c r="Q15" s="12" t="s">
        <v>45</v>
      </c>
      <c r="T15" s="32"/>
      <c r="U15" s="9"/>
      <c r="V15" s="9"/>
      <c r="W15" s="9"/>
      <c r="X15" s="10"/>
    </row>
    <row r="16">
      <c r="A16" s="12" t="s">
        <v>46</v>
      </c>
      <c r="D16" s="34" t="s">
        <v>47</v>
      </c>
      <c r="G16" s="34" t="s">
        <v>48</v>
      </c>
      <c r="J16" s="34" t="s">
        <v>49</v>
      </c>
      <c r="M16" s="34" t="s">
        <v>50</v>
      </c>
      <c r="Q16" s="12" t="s">
        <v>45</v>
      </c>
      <c r="T16" s="33"/>
      <c r="U16" s="9"/>
      <c r="V16" s="9"/>
      <c r="W16" s="9"/>
      <c r="X16" s="10"/>
    </row>
    <row r="17">
      <c r="A17" s="35">
        <v>1.0</v>
      </c>
      <c r="D17" s="15">
        <v>19.0</v>
      </c>
      <c r="E17" s="36">
        <f t="shared" ref="E17:E22" si="1">Rounddown((D17-10)/2)</f>
        <v>4</v>
      </c>
      <c r="F17" s="15"/>
      <c r="G17" s="37">
        <f t="shared" ref="G17:G22" si="2">$E17+IF(I17="P",ROUNDDOWN((7+$A17)/4),IF(I17="E",ROUNDDOWN((7+$A17)/4)*2, IF(I17="H",Rounddown((ROUNDDOWN((7+$A17)/4)/2)))))</f>
        <v>6</v>
      </c>
      <c r="H17" s="10"/>
      <c r="I17" s="15" t="s">
        <v>57</v>
      </c>
      <c r="J17" s="37">
        <f t="shared" ref="J17:J22" si="3">$E17+IF(L17="P",ROUNDDOWN((7+$A17)/4),IF(L17="E",ROUNDDOWN((7+$A17)/4)*2, IF(L17="H",Rounddown((ROUNDDOWN((7+$A17)/4)/2)))))</f>
        <v>6</v>
      </c>
      <c r="K17" s="10"/>
      <c r="L17" s="15" t="s">
        <v>57</v>
      </c>
      <c r="M17" s="37">
        <f t="shared" ref="M17:M22" si="4">$E17+IF(O17="P",ROUNDDOWN((7+$A17)/4),IF(O17="E",ROUNDDOWN((7+$A17)/4)*2, IF(O17="H",Rounddown((ROUNDDOWN((7+$A17)/4)/2)))))</f>
        <v>4</v>
      </c>
      <c r="N17" s="10"/>
      <c r="O17" s="15"/>
      <c r="Q17" s="12" t="s">
        <v>51</v>
      </c>
      <c r="T17" s="33"/>
      <c r="U17" s="9"/>
      <c r="V17" s="9"/>
      <c r="W17" s="9"/>
      <c r="X17" s="10"/>
    </row>
    <row r="18">
      <c r="A18" s="35">
        <v>4.0</v>
      </c>
      <c r="D18" s="15">
        <f t="shared" ref="D18:D22" si="5">D17+F18</f>
        <v>19</v>
      </c>
      <c r="E18" s="36">
        <f t="shared" si="1"/>
        <v>4</v>
      </c>
      <c r="F18" s="15"/>
      <c r="G18" s="37">
        <f t="shared" si="2"/>
        <v>6</v>
      </c>
      <c r="H18" s="10"/>
      <c r="I18" s="15" t="s">
        <v>57</v>
      </c>
      <c r="J18" s="37">
        <f t="shared" si="3"/>
        <v>6</v>
      </c>
      <c r="K18" s="10"/>
      <c r="L18" s="15" t="s">
        <v>57</v>
      </c>
      <c r="M18" s="37">
        <f t="shared" si="4"/>
        <v>4</v>
      </c>
      <c r="N18" s="10"/>
      <c r="O18" s="15"/>
      <c r="Q18" s="12" t="s">
        <v>52</v>
      </c>
      <c r="T18" s="33"/>
      <c r="U18" s="9"/>
      <c r="V18" s="9"/>
      <c r="W18" s="9"/>
      <c r="X18" s="10"/>
    </row>
    <row r="19">
      <c r="A19" s="35">
        <v>8.0</v>
      </c>
      <c r="D19" s="15">
        <f t="shared" si="5"/>
        <v>20</v>
      </c>
      <c r="E19" s="36">
        <f t="shared" si="1"/>
        <v>5</v>
      </c>
      <c r="F19" s="15">
        <v>1.0</v>
      </c>
      <c r="G19" s="37">
        <f t="shared" si="2"/>
        <v>8</v>
      </c>
      <c r="H19" s="10"/>
      <c r="I19" s="15" t="s">
        <v>57</v>
      </c>
      <c r="J19" s="37">
        <f t="shared" si="3"/>
        <v>8</v>
      </c>
      <c r="K19" s="10"/>
      <c r="L19" s="15" t="s">
        <v>57</v>
      </c>
      <c r="M19" s="37">
        <f t="shared" si="4"/>
        <v>5</v>
      </c>
      <c r="N19" s="10"/>
      <c r="O19" s="15"/>
      <c r="Q19" s="12" t="s">
        <v>53</v>
      </c>
      <c r="T19" s="33"/>
      <c r="U19" s="9"/>
      <c r="V19" s="9"/>
      <c r="W19" s="9"/>
      <c r="X19" s="10"/>
    </row>
    <row r="20">
      <c r="A20" s="35">
        <v>12.0</v>
      </c>
      <c r="D20" s="15">
        <f t="shared" si="5"/>
        <v>20</v>
      </c>
      <c r="E20" s="36">
        <f t="shared" si="1"/>
        <v>5</v>
      </c>
      <c r="F20" s="15"/>
      <c r="G20" s="37">
        <f t="shared" si="2"/>
        <v>9</v>
      </c>
      <c r="H20" s="10"/>
      <c r="I20" s="15" t="s">
        <v>57</v>
      </c>
      <c r="J20" s="37">
        <f t="shared" si="3"/>
        <v>9</v>
      </c>
      <c r="K20" s="10"/>
      <c r="L20" s="15" t="s">
        <v>57</v>
      </c>
      <c r="M20" s="37">
        <f t="shared" si="4"/>
        <v>5</v>
      </c>
      <c r="N20" s="10"/>
      <c r="O20" s="15"/>
    </row>
    <row r="21">
      <c r="A21" s="35">
        <v>16.0</v>
      </c>
      <c r="D21" s="15">
        <f t="shared" si="5"/>
        <v>20</v>
      </c>
      <c r="E21" s="36">
        <f t="shared" si="1"/>
        <v>5</v>
      </c>
      <c r="F21" s="38"/>
      <c r="G21" s="37">
        <f t="shared" si="2"/>
        <v>10</v>
      </c>
      <c r="H21" s="10"/>
      <c r="I21" s="15" t="s">
        <v>57</v>
      </c>
      <c r="J21" s="37">
        <f t="shared" si="3"/>
        <v>10</v>
      </c>
      <c r="K21" s="10"/>
      <c r="L21" s="15" t="s">
        <v>57</v>
      </c>
      <c r="M21" s="37">
        <f t="shared" si="4"/>
        <v>5</v>
      </c>
      <c r="N21" s="10"/>
      <c r="O21" s="15"/>
      <c r="S21" s="12" t="s">
        <v>54</v>
      </c>
    </row>
    <row r="22">
      <c r="A22" s="35">
        <v>20.0</v>
      </c>
      <c r="D22" s="15">
        <f t="shared" si="5"/>
        <v>20</v>
      </c>
      <c r="E22" s="36">
        <f t="shared" si="1"/>
        <v>5</v>
      </c>
      <c r="F22" s="38"/>
      <c r="G22" s="37">
        <f t="shared" si="2"/>
        <v>11</v>
      </c>
      <c r="H22" s="10"/>
      <c r="I22" s="15" t="s">
        <v>57</v>
      </c>
      <c r="J22" s="37">
        <f t="shared" si="3"/>
        <v>11</v>
      </c>
      <c r="K22" s="10"/>
      <c r="L22" s="15" t="s">
        <v>57</v>
      </c>
      <c r="M22" s="37">
        <f t="shared" si="4"/>
        <v>5</v>
      </c>
      <c r="N22" s="10"/>
      <c r="O22" s="15"/>
      <c r="S22" s="31" t="s">
        <v>55</v>
      </c>
      <c r="T22" s="18" t="s">
        <v>56</v>
      </c>
    </row>
    <row r="23">
      <c r="A23" s="30"/>
      <c r="B23" s="30"/>
      <c r="C23" s="30"/>
      <c r="D23" s="30"/>
      <c r="E23" s="30"/>
      <c r="F23" s="30"/>
      <c r="G23" s="30"/>
      <c r="H23" s="30"/>
      <c r="I23" s="30"/>
      <c r="J23" s="30"/>
      <c r="K23" s="30"/>
      <c r="L23" s="30"/>
      <c r="M23" s="30"/>
      <c r="N23" s="30"/>
      <c r="O23" s="30"/>
      <c r="S23" s="31" t="s">
        <v>57</v>
      </c>
      <c r="T23" s="18" t="s">
        <v>58</v>
      </c>
    </row>
    <row r="24">
      <c r="A24" s="29" t="s">
        <v>18</v>
      </c>
      <c r="S24" s="31" t="s">
        <v>59</v>
      </c>
      <c r="T24" s="18" t="s">
        <v>60</v>
      </c>
    </row>
    <row r="25">
      <c r="S25" s="31">
        <v>1.0</v>
      </c>
      <c r="T25" s="18" t="s">
        <v>61</v>
      </c>
    </row>
    <row r="26">
      <c r="A26" s="29"/>
      <c r="B26" s="29"/>
      <c r="C26" s="29"/>
      <c r="S26" s="31">
        <v>2.0</v>
      </c>
      <c r="T26" s="18" t="s">
        <v>62</v>
      </c>
    </row>
    <row r="27">
      <c r="A27" s="12" t="s">
        <v>63</v>
      </c>
      <c r="D27" s="31">
        <f>IF(LTE($O$1,$A$17),D29, IF(LTE($O$1,$A30), $D30,IF(LTE($O$1,$A31), $D31,IF(LTE($O$1,$A32), $D32,IF(LTE($O$1,$A33), $D33, IF(LTE($O$1,$A34), $D34))))))</f>
        <v>8</v>
      </c>
    </row>
    <row r="28">
      <c r="A28" s="12" t="s">
        <v>46</v>
      </c>
      <c r="D28" s="34" t="s">
        <v>47</v>
      </c>
      <c r="G28" s="34" t="s">
        <v>48</v>
      </c>
      <c r="J28" s="34" t="s">
        <v>65</v>
      </c>
      <c r="M28" s="34" t="s">
        <v>66</v>
      </c>
      <c r="P28" s="34" t="s">
        <v>67</v>
      </c>
      <c r="S28" s="34" t="s">
        <v>50</v>
      </c>
    </row>
    <row r="29">
      <c r="A29" s="35">
        <v>1.0</v>
      </c>
      <c r="D29" s="15">
        <v>8.0</v>
      </c>
      <c r="E29" s="36">
        <f t="shared" ref="E29:E34" si="6">Rounddown((D29-10)/2)</f>
        <v>-1</v>
      </c>
      <c r="F29" s="15"/>
      <c r="G29" s="37">
        <f t="shared" ref="G29:G34" si="7">$E29+IF(I29="P",ROUNDDOWN((7+$A29)/4),IF(I29="E",ROUNDDOWN((7+$A29)/4)*2, IF(I29="H",Rounddown((ROUNDDOWN((7+$A29)/4)/2)))))</f>
        <v>-1</v>
      </c>
      <c r="H29" s="10"/>
      <c r="I29" s="15"/>
      <c r="J29" s="37">
        <f t="shared" ref="J29:J34" si="8">$E29+IF(L29="P",ROUNDDOWN((7+$A29)/4),IF(L29="E",ROUNDDOWN((7+$A29)/4)*2, IF(L29="H",Rounddown((ROUNDDOWN((7+$A29)/4)/2)))))</f>
        <v>-1</v>
      </c>
      <c r="K29" s="10"/>
      <c r="L29" s="15"/>
      <c r="M29" s="37">
        <f t="shared" ref="M29:M34" si="9">$E29+IF(O29="P",ROUNDDOWN((7+$A29)/4),IF(O29="E",ROUNDDOWN((7+$A29)/4)*2, IF(O29="H",Rounddown((ROUNDDOWN((7+$A29)/4)/2)))))</f>
        <v>-1</v>
      </c>
      <c r="N29" s="10"/>
      <c r="O29" s="15"/>
      <c r="P29" s="37">
        <f t="shared" ref="P29:P34" si="10">$E29+IF(R29="P",ROUNDDOWN((7+$A29)/4),IF(R29="E",ROUNDDOWN((7+$A29)/4)*2, IF(R29="H",Rounddown((ROUNDDOWN((7+$A29)/4)/2)))))</f>
        <v>-1</v>
      </c>
      <c r="Q29" s="10"/>
      <c r="R29" s="15"/>
      <c r="S29" s="37">
        <f t="shared" ref="S29:S34" si="11">$E29+IF(U29="P",ROUNDDOWN((7+$A29)/4),IF(U29="E",ROUNDDOWN((7+$A29)/4)*2, IF(U29="H",Rounddown((ROUNDDOWN((7+$A29)/4)/2)))))</f>
        <v>-1</v>
      </c>
      <c r="T29" s="10"/>
      <c r="U29" s="15"/>
    </row>
    <row r="30">
      <c r="A30" s="35">
        <v>4.0</v>
      </c>
      <c r="D30" s="15">
        <f t="shared" ref="D30:D34" si="12">D29+F30</f>
        <v>8</v>
      </c>
      <c r="E30" s="36">
        <f t="shared" si="6"/>
        <v>-1</v>
      </c>
      <c r="F30" s="15"/>
      <c r="G30" s="37">
        <f t="shared" si="7"/>
        <v>-1</v>
      </c>
      <c r="H30" s="10"/>
      <c r="I30" s="15"/>
      <c r="J30" s="37">
        <f t="shared" si="8"/>
        <v>-1</v>
      </c>
      <c r="K30" s="10"/>
      <c r="L30" s="15"/>
      <c r="M30" s="37">
        <f t="shared" si="9"/>
        <v>-1</v>
      </c>
      <c r="N30" s="10"/>
      <c r="O30" s="15"/>
      <c r="P30" s="37">
        <f t="shared" si="10"/>
        <v>-1</v>
      </c>
      <c r="Q30" s="10"/>
      <c r="R30" s="15"/>
      <c r="S30" s="37">
        <f t="shared" si="11"/>
        <v>-1</v>
      </c>
      <c r="T30" s="10"/>
      <c r="U30" s="15"/>
    </row>
    <row r="31">
      <c r="A31" s="35">
        <v>8.0</v>
      </c>
      <c r="D31" s="15">
        <f t="shared" si="12"/>
        <v>8</v>
      </c>
      <c r="E31" s="36">
        <f t="shared" si="6"/>
        <v>-1</v>
      </c>
      <c r="F31" s="38"/>
      <c r="G31" s="37">
        <f t="shared" si="7"/>
        <v>-1</v>
      </c>
      <c r="H31" s="10"/>
      <c r="I31" s="15"/>
      <c r="J31" s="37">
        <f t="shared" si="8"/>
        <v>-1</v>
      </c>
      <c r="K31" s="10"/>
      <c r="L31" s="15"/>
      <c r="M31" s="37">
        <f t="shared" si="9"/>
        <v>-1</v>
      </c>
      <c r="N31" s="10"/>
      <c r="O31" s="15"/>
      <c r="P31" s="37">
        <f t="shared" si="10"/>
        <v>-1</v>
      </c>
      <c r="Q31" s="10"/>
      <c r="R31" s="15"/>
      <c r="S31" s="37">
        <f t="shared" si="11"/>
        <v>-1</v>
      </c>
      <c r="T31" s="10"/>
      <c r="U31" s="15"/>
    </row>
    <row r="32">
      <c r="A32" s="35">
        <v>12.0</v>
      </c>
      <c r="D32" s="15">
        <f t="shared" si="12"/>
        <v>8</v>
      </c>
      <c r="E32" s="36">
        <f t="shared" si="6"/>
        <v>-1</v>
      </c>
      <c r="F32" s="38"/>
      <c r="G32" s="37">
        <f t="shared" si="7"/>
        <v>-1</v>
      </c>
      <c r="H32" s="10"/>
      <c r="I32" s="15"/>
      <c r="J32" s="37">
        <f t="shared" si="8"/>
        <v>-1</v>
      </c>
      <c r="K32" s="10"/>
      <c r="L32" s="15"/>
      <c r="M32" s="37">
        <f t="shared" si="9"/>
        <v>-1</v>
      </c>
      <c r="N32" s="10"/>
      <c r="O32" s="15"/>
      <c r="P32" s="37">
        <f t="shared" si="10"/>
        <v>-1</v>
      </c>
      <c r="Q32" s="10"/>
      <c r="R32" s="15"/>
      <c r="S32" s="37">
        <f t="shared" si="11"/>
        <v>-1</v>
      </c>
      <c r="T32" s="10"/>
      <c r="U32" s="15"/>
    </row>
    <row r="33">
      <c r="A33" s="35">
        <v>16.0</v>
      </c>
      <c r="D33" s="15">
        <f t="shared" si="12"/>
        <v>8</v>
      </c>
      <c r="E33" s="36">
        <f t="shared" si="6"/>
        <v>-1</v>
      </c>
      <c r="F33" s="38"/>
      <c r="G33" s="37">
        <f t="shared" si="7"/>
        <v>-1</v>
      </c>
      <c r="H33" s="10"/>
      <c r="I33" s="15"/>
      <c r="J33" s="37">
        <f t="shared" si="8"/>
        <v>-1</v>
      </c>
      <c r="K33" s="10"/>
      <c r="L33" s="15"/>
      <c r="M33" s="37">
        <f t="shared" si="9"/>
        <v>-1</v>
      </c>
      <c r="N33" s="10"/>
      <c r="O33" s="15"/>
      <c r="P33" s="37">
        <f t="shared" si="10"/>
        <v>-1</v>
      </c>
      <c r="Q33" s="10"/>
      <c r="R33" s="15"/>
      <c r="S33" s="37">
        <f t="shared" si="11"/>
        <v>-1</v>
      </c>
      <c r="T33" s="10"/>
      <c r="U33" s="15"/>
    </row>
    <row r="34">
      <c r="A34" s="35">
        <v>20.0</v>
      </c>
      <c r="D34" s="15">
        <f t="shared" si="12"/>
        <v>8</v>
      </c>
      <c r="E34" s="36">
        <f t="shared" si="6"/>
        <v>-1</v>
      </c>
      <c r="F34" s="38"/>
      <c r="G34" s="37">
        <f t="shared" si="7"/>
        <v>-1</v>
      </c>
      <c r="H34" s="10"/>
      <c r="I34" s="15"/>
      <c r="J34" s="37">
        <f t="shared" si="8"/>
        <v>-1</v>
      </c>
      <c r="K34" s="10"/>
      <c r="L34" s="15"/>
      <c r="M34" s="37">
        <f t="shared" si="9"/>
        <v>-1</v>
      </c>
      <c r="N34" s="10"/>
      <c r="O34" s="15"/>
      <c r="P34" s="37">
        <f t="shared" si="10"/>
        <v>-1</v>
      </c>
      <c r="Q34" s="10"/>
      <c r="R34" s="15"/>
      <c r="S34" s="37">
        <f t="shared" si="11"/>
        <v>-1</v>
      </c>
      <c r="T34" s="10"/>
      <c r="U34" s="15"/>
    </row>
    <row r="35">
      <c r="A35" s="30"/>
      <c r="B35" s="30"/>
      <c r="C35" s="30"/>
      <c r="D35" s="30"/>
      <c r="E35" s="30"/>
      <c r="F35" s="30"/>
      <c r="G35" s="30"/>
      <c r="H35" s="30"/>
      <c r="I35" s="30"/>
      <c r="J35" s="30"/>
      <c r="K35" s="30"/>
      <c r="L35" s="30"/>
      <c r="M35" s="30"/>
      <c r="N35" s="30"/>
      <c r="O35" s="30"/>
      <c r="P35" s="30"/>
      <c r="Q35" s="30"/>
      <c r="R35" s="30"/>
      <c r="S35" s="30"/>
      <c r="T35" s="30"/>
      <c r="U35" s="30"/>
    </row>
    <row r="36">
      <c r="A36" s="29" t="s">
        <v>18</v>
      </c>
    </row>
    <row r="39">
      <c r="A39" s="12" t="s">
        <v>84</v>
      </c>
      <c r="D39" s="31">
        <f>IF(LTE($O$1,$A$17),D41, IF(LTE($O$1,$A42), $D42,IF(LTE($O$1,$A43), $D43,IF(LTE($O$1,$A44), $D44,IF(LTE($O$1,$A45), $D45, IF(LTE($O$1,$A46), $D46))))))</f>
        <v>18</v>
      </c>
    </row>
    <row r="40">
      <c r="A40" s="12" t="s">
        <v>46</v>
      </c>
      <c r="D40" s="34" t="s">
        <v>47</v>
      </c>
      <c r="G40" s="34" t="s">
        <v>48</v>
      </c>
      <c r="J40" s="34" t="s">
        <v>85</v>
      </c>
      <c r="M40" s="34" t="s">
        <v>50</v>
      </c>
    </row>
    <row r="41">
      <c r="A41" s="35">
        <v>1.0</v>
      </c>
      <c r="D41" s="15">
        <v>16.0</v>
      </c>
      <c r="E41" s="36">
        <f t="shared" ref="E41:E46" si="13">Rounddown((D41-10)/2)</f>
        <v>3</v>
      </c>
      <c r="F41" s="15"/>
      <c r="G41" s="37">
        <f t="shared" ref="G41:G46" si="14">$E41+IF(I41="P",ROUNDDOWN((7+$A41)/4),IF(I41="E",ROUNDDOWN((7+$A41)/4)*2, IF(I41="H",Rounddown((ROUNDDOWN((7+$A41)/4)/2)))))</f>
        <v>5</v>
      </c>
      <c r="H41" s="10"/>
      <c r="I41" s="15" t="s">
        <v>57</v>
      </c>
      <c r="J41" s="37">
        <f t="shared" ref="J41:J46" si="15">$O$2+E41+((A41-1)*(($O$2/2)+1+E41))+IF(AND(L41="T",L40&lt;&gt;"T"), 2*A41, IF(L41="T",8))</f>
        <v>13</v>
      </c>
      <c r="K41" s="10"/>
      <c r="L41" s="15"/>
      <c r="M41" s="37">
        <f t="shared" ref="M41:M46" si="16">$E41+IF(O41="P",ROUNDDOWN((7+$A41)/4),IF(O41="E",ROUNDDOWN((7+$A41)/4)*2, IF(O41="H",Rounddown((ROUNDDOWN((7+$A41)/4)/2)))))</f>
        <v>3</v>
      </c>
      <c r="N41" s="10"/>
      <c r="O41" s="15"/>
    </row>
    <row r="42">
      <c r="A42" s="35">
        <v>4.0</v>
      </c>
      <c r="D42" s="15">
        <f t="shared" ref="D42:D46" si="17">D41+F42</f>
        <v>16</v>
      </c>
      <c r="E42" s="36">
        <f t="shared" si="13"/>
        <v>3</v>
      </c>
      <c r="F42" s="15"/>
      <c r="G42" s="37">
        <f t="shared" si="14"/>
        <v>5</v>
      </c>
      <c r="H42" s="10"/>
      <c r="I42" s="15" t="s">
        <v>57</v>
      </c>
      <c r="J42" s="37">
        <f t="shared" si="15"/>
        <v>40</v>
      </c>
      <c r="K42" s="10"/>
      <c r="L42" s="15"/>
      <c r="M42" s="37">
        <f t="shared" si="16"/>
        <v>3</v>
      </c>
      <c r="N42" s="10"/>
      <c r="O42" s="15"/>
    </row>
    <row r="43">
      <c r="A43" s="35">
        <v>8.0</v>
      </c>
      <c r="D43" s="15">
        <f t="shared" si="17"/>
        <v>16</v>
      </c>
      <c r="E43" s="36">
        <f t="shared" si="13"/>
        <v>3</v>
      </c>
      <c r="F43" s="15"/>
      <c r="G43" s="37">
        <f t="shared" si="14"/>
        <v>6</v>
      </c>
      <c r="H43" s="10"/>
      <c r="I43" s="15" t="s">
        <v>57</v>
      </c>
      <c r="J43" s="37">
        <f t="shared" si="15"/>
        <v>76</v>
      </c>
      <c r="K43" s="10"/>
      <c r="L43" s="15"/>
      <c r="M43" s="37">
        <f t="shared" si="16"/>
        <v>3</v>
      </c>
      <c r="N43" s="10"/>
      <c r="O43" s="15"/>
    </row>
    <row r="44">
      <c r="A44" s="35">
        <v>12.0</v>
      </c>
      <c r="D44" s="15">
        <f t="shared" si="17"/>
        <v>16</v>
      </c>
      <c r="E44" s="36">
        <f t="shared" si="13"/>
        <v>3</v>
      </c>
      <c r="F44" s="15"/>
      <c r="G44" s="37">
        <f t="shared" si="14"/>
        <v>7</v>
      </c>
      <c r="H44" s="10"/>
      <c r="I44" s="15" t="s">
        <v>57</v>
      </c>
      <c r="J44" s="37">
        <f t="shared" si="15"/>
        <v>112</v>
      </c>
      <c r="K44" s="10"/>
      <c r="L44" s="15"/>
      <c r="M44" s="37">
        <f t="shared" si="16"/>
        <v>3</v>
      </c>
      <c r="N44" s="10"/>
      <c r="O44" s="15"/>
    </row>
    <row r="45">
      <c r="A45" s="35">
        <v>16.0</v>
      </c>
      <c r="D45" s="15">
        <f t="shared" si="17"/>
        <v>18</v>
      </c>
      <c r="E45" s="36">
        <f t="shared" si="13"/>
        <v>4</v>
      </c>
      <c r="F45" s="15">
        <v>2.0</v>
      </c>
      <c r="G45" s="37">
        <f t="shared" si="14"/>
        <v>9</v>
      </c>
      <c r="H45" s="10"/>
      <c r="I45" s="15" t="s">
        <v>57</v>
      </c>
      <c r="J45" s="37">
        <f t="shared" si="15"/>
        <v>164</v>
      </c>
      <c r="K45" s="10"/>
      <c r="L45" s="15"/>
      <c r="M45" s="37">
        <f t="shared" si="16"/>
        <v>4</v>
      </c>
      <c r="N45" s="10"/>
      <c r="O45" s="15"/>
    </row>
    <row r="46">
      <c r="A46" s="35">
        <v>20.0</v>
      </c>
      <c r="D46" s="15">
        <f t="shared" si="17"/>
        <v>20</v>
      </c>
      <c r="E46" s="36">
        <f t="shared" si="13"/>
        <v>5</v>
      </c>
      <c r="F46" s="15">
        <v>2.0</v>
      </c>
      <c r="G46" s="37">
        <f t="shared" si="14"/>
        <v>11</v>
      </c>
      <c r="H46" s="10"/>
      <c r="I46" s="15" t="s">
        <v>57</v>
      </c>
      <c r="J46" s="37">
        <f t="shared" si="15"/>
        <v>224</v>
      </c>
      <c r="K46" s="10"/>
      <c r="L46" s="15"/>
      <c r="M46" s="37">
        <f t="shared" si="16"/>
        <v>5</v>
      </c>
      <c r="N46" s="10"/>
      <c r="O46" s="15"/>
    </row>
    <row r="47">
      <c r="A47" s="30"/>
      <c r="B47" s="30"/>
      <c r="C47" s="30"/>
      <c r="D47" s="30"/>
      <c r="E47" s="30"/>
      <c r="F47" s="30"/>
      <c r="G47" s="30"/>
      <c r="H47" s="30"/>
      <c r="I47" s="30"/>
      <c r="J47" s="30"/>
      <c r="K47" s="30"/>
      <c r="L47" s="30"/>
      <c r="M47" s="30"/>
      <c r="N47" s="30"/>
      <c r="O47" s="30"/>
    </row>
    <row r="48">
      <c r="A48" s="11" t="s">
        <v>18</v>
      </c>
    </row>
    <row r="49">
      <c r="T49" s="29"/>
      <c r="U49" s="29"/>
      <c r="V49" s="29"/>
    </row>
    <row r="50">
      <c r="T50" s="29"/>
      <c r="U50" s="29"/>
      <c r="V50" s="29"/>
    </row>
    <row r="51">
      <c r="A51" s="12" t="s">
        <v>88</v>
      </c>
      <c r="D51" s="31">
        <f>IF(LTE($O$1,$A$17),D53, IF(LTE($O$1,$A54), $D54,IF(LTE($O$1,$A55), $D55,IF(LTE($O$1,$A56), $D56,IF(LTE($O$1,$A57), $D57, IF(LTE($O$1,$A58), $D58))))))</f>
        <v>8</v>
      </c>
      <c r="V51" s="29"/>
    </row>
    <row r="52">
      <c r="A52" s="12" t="s">
        <v>46</v>
      </c>
      <c r="D52" s="34" t="s">
        <v>47</v>
      </c>
      <c r="G52" s="34" t="s">
        <v>48</v>
      </c>
      <c r="J52" s="40" t="s">
        <v>89</v>
      </c>
      <c r="M52" s="40" t="s">
        <v>90</v>
      </c>
      <c r="P52" s="40" t="s">
        <v>91</v>
      </c>
      <c r="S52" s="40" t="s">
        <v>92</v>
      </c>
      <c r="V52" s="40" t="s">
        <v>93</v>
      </c>
      <c r="Y52" s="34" t="s">
        <v>50</v>
      </c>
    </row>
    <row r="53">
      <c r="A53" s="35">
        <v>1.0</v>
      </c>
      <c r="D53" s="15">
        <v>8.0</v>
      </c>
      <c r="E53" s="36">
        <f t="shared" ref="E53:E58" si="18">Rounddown((D53-10)/2)</f>
        <v>-1</v>
      </c>
      <c r="F53" s="15"/>
      <c r="G53" s="37">
        <f t="shared" ref="G53:G58" si="19">$E53+IF(I53="P",ROUNDDOWN((7+$A53)/4),IF(I53="E",ROUNDDOWN((7+$A53)/4)*2, IF(I53="H",Rounddown((ROUNDDOWN((7+$A53)/4)/2)))))</f>
        <v>-1</v>
      </c>
      <c r="H53" s="10"/>
      <c r="I53" s="15"/>
      <c r="J53" s="37">
        <f t="shared" ref="J53:J58" si="20">$E53+IF(L53="P",ROUNDDOWN((7+$A53)/4),IF(L53="E",ROUNDDOWN((7+$A53)/4)*2, IF(L53="H",Rounddown((ROUNDDOWN((7+$A53)/4)/2)))))</f>
        <v>-1</v>
      </c>
      <c r="K53" s="10"/>
      <c r="L53" s="15"/>
      <c r="M53" s="37">
        <f t="shared" ref="M53:M58" si="21">$E53+IF(O53="P",ROUNDDOWN((7+$A53)/4),IF(O53="E",ROUNDDOWN((7+$A53)/4)*2, IF(O53="H",Rounddown((ROUNDDOWN((7+$A53)/4)/2)))))</f>
        <v>-1</v>
      </c>
      <c r="N53" s="10"/>
      <c r="O53" s="15"/>
      <c r="P53" s="37">
        <f t="shared" ref="P53:P58" si="22">$E53+IF(R53="P",ROUNDDOWN((7+$A53)/4),IF(R53="E",ROUNDDOWN((7+$A53)/4)*2, IF(R53="H",Rounddown((ROUNDDOWN((7+$A53)/4)/2)))))</f>
        <v>-1</v>
      </c>
      <c r="Q53" s="10"/>
      <c r="R53" s="15"/>
      <c r="S53" s="37">
        <f t="shared" ref="S53:S58" si="23">$E53+IF(U53="P",ROUNDDOWN((7+$A53)/4),IF(U53="E",ROUNDDOWN((7+$A53)/4)*2, IF(U53="H",Rounddown((ROUNDDOWN((7+$A53)/4)/2)))))</f>
        <v>-1</v>
      </c>
      <c r="T53" s="10"/>
      <c r="U53" s="15"/>
      <c r="V53" s="37">
        <f t="shared" ref="V53:V58" si="24">$E53+IF(X53="P",ROUNDDOWN((7+$A53)/4),IF(X53="E",ROUNDDOWN((7+$A53)/4)*2, IF(X53="H",Rounddown((ROUNDDOWN((7+$A53)/4)/2)))))</f>
        <v>-1</v>
      </c>
      <c r="W53" s="10"/>
      <c r="X53" s="15"/>
      <c r="Y53" s="37">
        <f t="shared" ref="Y53:Y58" si="25">$E53+IF(AA53="P",ROUNDDOWN((7+$A53)/4),IF(AA53="E",ROUNDDOWN((7+$A53)/4)*2, IF(AA53="H",Rounddown((ROUNDDOWN((7+$A53)/4)/2)))))</f>
        <v>-1</v>
      </c>
      <c r="Z53" s="10"/>
      <c r="AA53" s="15"/>
    </row>
    <row r="54">
      <c r="A54" s="35">
        <v>4.0</v>
      </c>
      <c r="D54" s="15">
        <f t="shared" ref="D54:D58" si="26">D53+F54</f>
        <v>8</v>
      </c>
      <c r="E54" s="36">
        <f t="shared" si="18"/>
        <v>-1</v>
      </c>
      <c r="F54" s="15"/>
      <c r="G54" s="37">
        <f t="shared" si="19"/>
        <v>-1</v>
      </c>
      <c r="H54" s="10"/>
      <c r="I54" s="15"/>
      <c r="J54" s="37">
        <f t="shared" si="20"/>
        <v>-1</v>
      </c>
      <c r="K54" s="10"/>
      <c r="L54" s="15"/>
      <c r="M54" s="37">
        <f t="shared" si="21"/>
        <v>-1</v>
      </c>
      <c r="N54" s="10"/>
      <c r="O54" s="15"/>
      <c r="P54" s="37">
        <f t="shared" si="22"/>
        <v>-1</v>
      </c>
      <c r="Q54" s="10"/>
      <c r="R54" s="15"/>
      <c r="S54" s="37">
        <f t="shared" si="23"/>
        <v>-1</v>
      </c>
      <c r="T54" s="10"/>
      <c r="U54" s="15"/>
      <c r="V54" s="37">
        <f t="shared" si="24"/>
        <v>-1</v>
      </c>
      <c r="W54" s="10"/>
      <c r="X54" s="15"/>
      <c r="Y54" s="37">
        <f t="shared" si="25"/>
        <v>-1</v>
      </c>
      <c r="Z54" s="10"/>
      <c r="AA54" s="15"/>
    </row>
    <row r="55">
      <c r="A55" s="35">
        <v>8.0</v>
      </c>
      <c r="D55" s="15">
        <f t="shared" si="26"/>
        <v>8</v>
      </c>
      <c r="E55" s="36">
        <f t="shared" si="18"/>
        <v>-1</v>
      </c>
      <c r="F55" s="38"/>
      <c r="G55" s="37">
        <f t="shared" si="19"/>
        <v>-1</v>
      </c>
      <c r="H55" s="10"/>
      <c r="I55" s="15"/>
      <c r="J55" s="37">
        <f t="shared" si="20"/>
        <v>-1</v>
      </c>
      <c r="K55" s="10"/>
      <c r="L55" s="15"/>
      <c r="M55" s="37">
        <f t="shared" si="21"/>
        <v>-1</v>
      </c>
      <c r="N55" s="10"/>
      <c r="O55" s="15"/>
      <c r="P55" s="37">
        <f t="shared" si="22"/>
        <v>-1</v>
      </c>
      <c r="Q55" s="10"/>
      <c r="R55" s="15"/>
      <c r="S55" s="37">
        <f t="shared" si="23"/>
        <v>-1</v>
      </c>
      <c r="T55" s="10"/>
      <c r="U55" s="15"/>
      <c r="V55" s="37">
        <f t="shared" si="24"/>
        <v>-1</v>
      </c>
      <c r="W55" s="10"/>
      <c r="X55" s="15"/>
      <c r="Y55" s="37">
        <f t="shared" si="25"/>
        <v>-1</v>
      </c>
      <c r="Z55" s="10"/>
      <c r="AA55" s="15"/>
    </row>
    <row r="56">
      <c r="A56" s="35">
        <v>12.0</v>
      </c>
      <c r="D56" s="15">
        <f t="shared" si="26"/>
        <v>8</v>
      </c>
      <c r="E56" s="36">
        <f t="shared" si="18"/>
        <v>-1</v>
      </c>
      <c r="F56" s="38"/>
      <c r="G56" s="37">
        <f t="shared" si="19"/>
        <v>-1</v>
      </c>
      <c r="H56" s="10"/>
      <c r="I56" s="15"/>
      <c r="J56" s="37">
        <f t="shared" si="20"/>
        <v>-1</v>
      </c>
      <c r="K56" s="10"/>
      <c r="L56" s="15"/>
      <c r="M56" s="37">
        <f t="shared" si="21"/>
        <v>-1</v>
      </c>
      <c r="N56" s="10"/>
      <c r="O56" s="15"/>
      <c r="P56" s="37">
        <f t="shared" si="22"/>
        <v>-1</v>
      </c>
      <c r="Q56" s="10"/>
      <c r="R56" s="15"/>
      <c r="S56" s="37">
        <f t="shared" si="23"/>
        <v>-1</v>
      </c>
      <c r="T56" s="10"/>
      <c r="U56" s="15"/>
      <c r="V56" s="37">
        <f t="shared" si="24"/>
        <v>-1</v>
      </c>
      <c r="W56" s="10"/>
      <c r="X56" s="15"/>
      <c r="Y56" s="37">
        <f t="shared" si="25"/>
        <v>-1</v>
      </c>
      <c r="Z56" s="10"/>
      <c r="AA56" s="15"/>
    </row>
    <row r="57">
      <c r="A57" s="35">
        <v>16.0</v>
      </c>
      <c r="D57" s="15">
        <f t="shared" si="26"/>
        <v>8</v>
      </c>
      <c r="E57" s="36">
        <f t="shared" si="18"/>
        <v>-1</v>
      </c>
      <c r="F57" s="38"/>
      <c r="G57" s="37">
        <f t="shared" si="19"/>
        <v>-1</v>
      </c>
      <c r="H57" s="10"/>
      <c r="I57" s="15"/>
      <c r="J57" s="37">
        <f t="shared" si="20"/>
        <v>-1</v>
      </c>
      <c r="K57" s="10"/>
      <c r="L57" s="15"/>
      <c r="M57" s="37">
        <f t="shared" si="21"/>
        <v>-1</v>
      </c>
      <c r="N57" s="10"/>
      <c r="O57" s="15"/>
      <c r="P57" s="37">
        <f t="shared" si="22"/>
        <v>-1</v>
      </c>
      <c r="Q57" s="10"/>
      <c r="R57" s="15"/>
      <c r="S57" s="37">
        <f t="shared" si="23"/>
        <v>-1</v>
      </c>
      <c r="T57" s="10"/>
      <c r="U57" s="15"/>
      <c r="V57" s="37">
        <f t="shared" si="24"/>
        <v>-1</v>
      </c>
      <c r="W57" s="10"/>
      <c r="X57" s="15"/>
      <c r="Y57" s="37">
        <f t="shared" si="25"/>
        <v>-1</v>
      </c>
      <c r="Z57" s="10"/>
      <c r="AA57" s="15"/>
    </row>
    <row r="58">
      <c r="A58" s="35">
        <v>20.0</v>
      </c>
      <c r="D58" s="15">
        <f t="shared" si="26"/>
        <v>8</v>
      </c>
      <c r="E58" s="36">
        <f t="shared" si="18"/>
        <v>-1</v>
      </c>
      <c r="F58" s="38"/>
      <c r="G58" s="37">
        <f t="shared" si="19"/>
        <v>-1</v>
      </c>
      <c r="H58" s="10"/>
      <c r="I58" s="15"/>
      <c r="J58" s="37">
        <f t="shared" si="20"/>
        <v>-1</v>
      </c>
      <c r="K58" s="10"/>
      <c r="L58" s="15"/>
      <c r="M58" s="37">
        <f t="shared" si="21"/>
        <v>-1</v>
      </c>
      <c r="N58" s="10"/>
      <c r="O58" s="15"/>
      <c r="P58" s="37">
        <f t="shared" si="22"/>
        <v>-1</v>
      </c>
      <c r="Q58" s="10"/>
      <c r="R58" s="15"/>
      <c r="S58" s="37">
        <f t="shared" si="23"/>
        <v>-1</v>
      </c>
      <c r="T58" s="10"/>
      <c r="U58" s="15"/>
      <c r="V58" s="37">
        <f t="shared" si="24"/>
        <v>-1</v>
      </c>
      <c r="W58" s="10"/>
      <c r="X58" s="15"/>
      <c r="Y58" s="37">
        <f t="shared" si="25"/>
        <v>-1</v>
      </c>
      <c r="Z58" s="10"/>
      <c r="AA58" s="15"/>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29" t="s">
        <v>18</v>
      </c>
    </row>
    <row r="62">
      <c r="A62" s="29"/>
      <c r="B62" s="29"/>
      <c r="C62" s="29"/>
    </row>
    <row r="63">
      <c r="A63" s="12" t="s">
        <v>96</v>
      </c>
      <c r="D63" s="31">
        <f>IF(LTE($O$1,$A$17),D65, IF(LTE($O$1,$A66), $D66,IF(LTE($O$1,$A67), $D67,IF(LTE($O$1,$A68), $D68,IF(LTE($O$1,$A69), $D69, IF(LTE($O$1,$A70), $D70))))))</f>
        <v>12</v>
      </c>
      <c r="AB63" s="42"/>
    </row>
    <row r="64">
      <c r="A64" s="12" t="s">
        <v>46</v>
      </c>
      <c r="D64" s="34" t="s">
        <v>47</v>
      </c>
      <c r="G64" s="34" t="s">
        <v>48</v>
      </c>
      <c r="J64" s="13" t="s">
        <v>98</v>
      </c>
      <c r="M64" s="13" t="s">
        <v>99</v>
      </c>
      <c r="P64" s="13" t="s">
        <v>100</v>
      </c>
      <c r="S64" s="13" t="s">
        <v>101</v>
      </c>
      <c r="V64" s="13" t="s">
        <v>102</v>
      </c>
      <c r="Y64" s="34" t="s">
        <v>50</v>
      </c>
      <c r="AB64" s="42"/>
    </row>
    <row r="65">
      <c r="A65" s="35">
        <v>1.0</v>
      </c>
      <c r="D65" s="15">
        <v>11.0</v>
      </c>
      <c r="E65" s="36">
        <f t="shared" ref="E65:E70" si="27">Rounddown((D65-10)/2)</f>
        <v>0</v>
      </c>
      <c r="F65" s="15"/>
      <c r="G65" s="37">
        <f t="shared" ref="G65:G70" si="28">$E65+IF(I65="P",ROUNDDOWN((7+$A65)/4),IF(I65="E",ROUNDDOWN((7+$A65)/4)*2, IF(I65="H",Rounddown((ROUNDDOWN((7+$A65)/4)/2)))))</f>
        <v>0</v>
      </c>
      <c r="H65" s="10"/>
      <c r="I65" s="15"/>
      <c r="J65" s="37">
        <f t="shared" ref="J65:J70" si="29">$E65+IF(L65="P",ROUNDDOWN((7+$A65)/4),IF(L65="E",ROUNDDOWN((7+$A65)/4)*2, IF(L65="H",Rounddown((ROUNDDOWN((7+$A65)/4)/2)))))</f>
        <v>2</v>
      </c>
      <c r="K65" s="10"/>
      <c r="L65" s="15" t="s">
        <v>57</v>
      </c>
      <c r="M65" s="37">
        <f t="shared" ref="M65:M70" si="30">$E65+IF(O65="P",ROUNDDOWN((7+$A65)/4),IF(O65="E",ROUNDDOWN((7+$A65)/4)*2, IF(O65="H",Rounddown((ROUNDDOWN((7+$A65)/4)/2)))))</f>
        <v>2</v>
      </c>
      <c r="N65" s="10"/>
      <c r="O65" s="15" t="s">
        <v>57</v>
      </c>
      <c r="P65" s="37">
        <f t="shared" ref="P65:P70" si="31">$E65+IF(R65="P",ROUNDDOWN((7+$A65)/4),IF(R65="E",ROUNDDOWN((7+$A65)/4)*2, IF(R65="H",Rounddown((ROUNDDOWN((7+$A65)/4)/2)))))</f>
        <v>0</v>
      </c>
      <c r="Q65" s="10"/>
      <c r="R65" s="15"/>
      <c r="S65" s="37">
        <f t="shared" ref="S65:S70" si="32">$E65+IF(U65="P",ROUNDDOWN((7+$A65)/4),IF(U65="E",ROUNDDOWN((7+$A65)/4)*2, IF(U65="H",Rounddown((ROUNDDOWN((7+$A65)/4)/2)))))</f>
        <v>0</v>
      </c>
      <c r="T65" s="10"/>
      <c r="U65" s="15"/>
      <c r="V65" s="37">
        <f t="shared" ref="V65:V70" si="33">$E65+IF(X65="P",ROUNDDOWN((7+$A65)/4),IF(X65="E",ROUNDDOWN((7+$A65)/4)*2, IF(X65="H",Rounddown((ROUNDDOWN((7+$A65)/4)/2)))))</f>
        <v>0</v>
      </c>
      <c r="W65" s="10"/>
      <c r="X65" s="15"/>
      <c r="Y65" s="37">
        <f t="shared" ref="Y65:Y70" si="34">$E65+IF(AA65="P",ROUNDDOWN((7+$A65)/4),IF(AA65="E",ROUNDDOWN((7+$A65)/4)*2, IF(AA65="H",Rounddown((ROUNDDOWN((7+$A65)/4)/2)))))</f>
        <v>0</v>
      </c>
      <c r="Z65" s="10"/>
      <c r="AA65" s="15"/>
      <c r="AB65" s="42"/>
    </row>
    <row r="66">
      <c r="A66" s="35">
        <v>4.0</v>
      </c>
      <c r="D66" s="15">
        <f t="shared" ref="D66:D70" si="35">D65+F66</f>
        <v>11</v>
      </c>
      <c r="E66" s="36">
        <f t="shared" si="27"/>
        <v>0</v>
      </c>
      <c r="F66" s="15"/>
      <c r="G66" s="37">
        <f t="shared" si="28"/>
        <v>0</v>
      </c>
      <c r="H66" s="10"/>
      <c r="I66" s="15"/>
      <c r="J66" s="37">
        <f t="shared" si="29"/>
        <v>2</v>
      </c>
      <c r="K66" s="10"/>
      <c r="L66" s="15" t="s">
        <v>57</v>
      </c>
      <c r="M66" s="37">
        <f t="shared" si="30"/>
        <v>2</v>
      </c>
      <c r="N66" s="10"/>
      <c r="O66" s="15" t="s">
        <v>57</v>
      </c>
      <c r="P66" s="37">
        <f t="shared" si="31"/>
        <v>0</v>
      </c>
      <c r="Q66" s="10"/>
      <c r="R66" s="15"/>
      <c r="S66" s="37">
        <f t="shared" si="32"/>
        <v>0</v>
      </c>
      <c r="T66" s="10"/>
      <c r="U66" s="15"/>
      <c r="V66" s="37">
        <f t="shared" si="33"/>
        <v>0</v>
      </c>
      <c r="W66" s="10"/>
      <c r="X66" s="15"/>
      <c r="Y66" s="37">
        <f t="shared" si="34"/>
        <v>0</v>
      </c>
      <c r="Z66" s="10"/>
      <c r="AA66" s="15"/>
      <c r="AB66" s="42"/>
    </row>
    <row r="67">
      <c r="A67" s="35">
        <v>8.0</v>
      </c>
      <c r="D67" s="15">
        <f t="shared" si="35"/>
        <v>11</v>
      </c>
      <c r="E67" s="36">
        <f t="shared" si="27"/>
        <v>0</v>
      </c>
      <c r="F67" s="38"/>
      <c r="G67" s="37">
        <f t="shared" si="28"/>
        <v>0</v>
      </c>
      <c r="H67" s="10"/>
      <c r="I67" s="15"/>
      <c r="J67" s="37">
        <f t="shared" si="29"/>
        <v>3</v>
      </c>
      <c r="K67" s="10"/>
      <c r="L67" s="15" t="s">
        <v>57</v>
      </c>
      <c r="M67" s="37">
        <f t="shared" si="30"/>
        <v>3</v>
      </c>
      <c r="N67" s="10"/>
      <c r="O67" s="15" t="s">
        <v>57</v>
      </c>
      <c r="P67" s="37">
        <f t="shared" si="31"/>
        <v>0</v>
      </c>
      <c r="Q67" s="10"/>
      <c r="R67" s="15"/>
      <c r="S67" s="37">
        <f t="shared" si="32"/>
        <v>0</v>
      </c>
      <c r="T67" s="10"/>
      <c r="U67" s="15"/>
      <c r="V67" s="37">
        <f t="shared" si="33"/>
        <v>0</v>
      </c>
      <c r="W67" s="10"/>
      <c r="X67" s="15"/>
      <c r="Y67" s="37">
        <f t="shared" si="34"/>
        <v>0</v>
      </c>
      <c r="Z67" s="10"/>
      <c r="AA67" s="15"/>
      <c r="AB67" s="42"/>
    </row>
    <row r="68">
      <c r="A68" s="35">
        <v>12.0</v>
      </c>
      <c r="D68" s="15">
        <f t="shared" si="35"/>
        <v>12</v>
      </c>
      <c r="E68" s="36">
        <f t="shared" si="27"/>
        <v>1</v>
      </c>
      <c r="F68" s="15">
        <v>1.0</v>
      </c>
      <c r="G68" s="37">
        <f t="shared" si="28"/>
        <v>5</v>
      </c>
      <c r="H68" s="10"/>
      <c r="I68" s="15" t="s">
        <v>57</v>
      </c>
      <c r="J68" s="37">
        <f t="shared" si="29"/>
        <v>5</v>
      </c>
      <c r="K68" s="10"/>
      <c r="L68" s="15" t="s">
        <v>57</v>
      </c>
      <c r="M68" s="37">
        <f t="shared" si="30"/>
        <v>5</v>
      </c>
      <c r="N68" s="10"/>
      <c r="O68" s="15" t="s">
        <v>57</v>
      </c>
      <c r="P68" s="37">
        <f t="shared" si="31"/>
        <v>1</v>
      </c>
      <c r="Q68" s="10"/>
      <c r="R68" s="15"/>
      <c r="S68" s="37">
        <f t="shared" si="32"/>
        <v>1</v>
      </c>
      <c r="T68" s="10"/>
      <c r="U68" s="15"/>
      <c r="V68" s="37">
        <f t="shared" si="33"/>
        <v>1</v>
      </c>
      <c r="W68" s="10"/>
      <c r="X68" s="15"/>
      <c r="Y68" s="37">
        <f t="shared" si="34"/>
        <v>1</v>
      </c>
      <c r="Z68" s="10"/>
      <c r="AA68" s="15"/>
      <c r="AB68" s="42"/>
    </row>
    <row r="69">
      <c r="A69" s="35">
        <v>16.0</v>
      </c>
      <c r="D69" s="15">
        <f t="shared" si="35"/>
        <v>12</v>
      </c>
      <c r="E69" s="36">
        <f t="shared" si="27"/>
        <v>1</v>
      </c>
      <c r="F69" s="15"/>
      <c r="G69" s="37">
        <f t="shared" si="28"/>
        <v>6</v>
      </c>
      <c r="H69" s="10"/>
      <c r="I69" s="15" t="s">
        <v>57</v>
      </c>
      <c r="J69" s="37">
        <f t="shared" si="29"/>
        <v>6</v>
      </c>
      <c r="K69" s="10"/>
      <c r="L69" s="15" t="s">
        <v>57</v>
      </c>
      <c r="M69" s="37">
        <f t="shared" si="30"/>
        <v>6</v>
      </c>
      <c r="N69" s="10"/>
      <c r="O69" s="15" t="s">
        <v>57</v>
      </c>
      <c r="P69" s="37">
        <f t="shared" si="31"/>
        <v>1</v>
      </c>
      <c r="Q69" s="10"/>
      <c r="R69" s="15"/>
      <c r="S69" s="37">
        <f t="shared" si="32"/>
        <v>1</v>
      </c>
      <c r="T69" s="10"/>
      <c r="U69" s="15"/>
      <c r="V69" s="37">
        <f t="shared" si="33"/>
        <v>1</v>
      </c>
      <c r="W69" s="10"/>
      <c r="X69" s="15"/>
      <c r="Y69" s="37">
        <f t="shared" si="34"/>
        <v>1</v>
      </c>
      <c r="Z69" s="10"/>
      <c r="AA69" s="15"/>
    </row>
    <row r="70">
      <c r="A70" s="35">
        <v>20.0</v>
      </c>
      <c r="D70" s="15">
        <f t="shared" si="35"/>
        <v>12</v>
      </c>
      <c r="E70" s="36">
        <f t="shared" si="27"/>
        <v>1</v>
      </c>
      <c r="F70" s="38"/>
      <c r="G70" s="37">
        <f t="shared" si="28"/>
        <v>7</v>
      </c>
      <c r="H70" s="10"/>
      <c r="I70" s="15" t="s">
        <v>57</v>
      </c>
      <c r="J70" s="37">
        <f t="shared" si="29"/>
        <v>7</v>
      </c>
      <c r="K70" s="10"/>
      <c r="L70" s="15" t="s">
        <v>57</v>
      </c>
      <c r="M70" s="37">
        <f t="shared" si="30"/>
        <v>7</v>
      </c>
      <c r="N70" s="10"/>
      <c r="O70" s="15" t="s">
        <v>57</v>
      </c>
      <c r="P70" s="37">
        <f t="shared" si="31"/>
        <v>1</v>
      </c>
      <c r="Q70" s="10"/>
      <c r="R70" s="15"/>
      <c r="S70" s="37">
        <f t="shared" si="32"/>
        <v>1</v>
      </c>
      <c r="T70" s="10"/>
      <c r="U70" s="15"/>
      <c r="V70" s="37">
        <f t="shared" si="33"/>
        <v>1</v>
      </c>
      <c r="W70" s="10"/>
      <c r="X70" s="15"/>
      <c r="Y70" s="37">
        <f t="shared" si="34"/>
        <v>1</v>
      </c>
      <c r="Z70" s="10"/>
      <c r="AA70" s="15"/>
      <c r="AB70" s="42"/>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42"/>
    </row>
    <row r="72">
      <c r="A72" s="29" t="s">
        <v>18</v>
      </c>
      <c r="AB72" s="42"/>
    </row>
    <row r="73">
      <c r="AB73" s="42"/>
    </row>
    <row r="74">
      <c r="AB74" s="42"/>
    </row>
    <row r="75">
      <c r="A75" s="12" t="s">
        <v>104</v>
      </c>
      <c r="D75" s="31">
        <f>IF(LTE($O$1,$A$17),D77, IF(LTE($O$1,$A78), $D78,IF(LTE($O$1,$A79), $D79,IF(LTE($O$1,$A80), $D80,IF(LTE($O$1,$A81), $D81, IF(LTE($O$1,$A82), $D82))))))</f>
        <v>8</v>
      </c>
    </row>
    <row r="76">
      <c r="A76" s="12" t="s">
        <v>46</v>
      </c>
      <c r="D76" s="34" t="s">
        <v>47</v>
      </c>
      <c r="G76" s="34" t="s">
        <v>48</v>
      </c>
      <c r="J76" s="40" t="s">
        <v>105</v>
      </c>
      <c r="M76" s="40" t="s">
        <v>106</v>
      </c>
      <c r="P76" s="40" t="s">
        <v>107</v>
      </c>
      <c r="S76" s="34" t="s">
        <v>108</v>
      </c>
      <c r="V76" s="34" t="s">
        <v>50</v>
      </c>
    </row>
    <row r="77">
      <c r="A77" s="35">
        <v>1.0</v>
      </c>
      <c r="D77" s="15">
        <v>8.0</v>
      </c>
      <c r="E77" s="36">
        <f t="shared" ref="E77:E82" si="36">Rounddown((D77-10)/2)</f>
        <v>-1</v>
      </c>
      <c r="F77" s="15"/>
      <c r="G77" s="37">
        <f t="shared" ref="G77:G82" si="37">$E77+IF(I77="P",ROUNDDOWN((7+$A77)/4),IF(I77="E",ROUNDDOWN((7+$A77)/4)*2, IF(I77="H",Rounddown((ROUNDDOWN((7+$A77)/4)/2)))))</f>
        <v>-1</v>
      </c>
      <c r="H77" s="10"/>
      <c r="I77" s="15"/>
      <c r="J77" s="37">
        <f t="shared" ref="J77:J82" si="38">$E77+IF(L77="P",ROUNDDOWN((7+$A77)/4),IF(L77="E",ROUNDDOWN((7+$A77)/4)*2, IF(L77="H",Rounddown((ROUNDDOWN((7+$A77)/4)/2)))))</f>
        <v>-1</v>
      </c>
      <c r="K77" s="10"/>
      <c r="L77" s="15"/>
      <c r="M77" s="37">
        <f t="shared" ref="M77:M82" si="39">$E77+IF(O77="P",ROUNDDOWN((7+$A77)/4),IF(O77="E",ROUNDDOWN((7+$A77)/4)*2, IF(O77="H",Rounddown((ROUNDDOWN((7+$A77)/4)/2)))))</f>
        <v>-1</v>
      </c>
      <c r="N77" s="10"/>
      <c r="O77" s="15"/>
      <c r="P77" s="37">
        <f t="shared" ref="P77:P82" si="40">$E77+IF(R77="P",ROUNDDOWN((7+$A77)/4),IF(R77="E",ROUNDDOWN((7+$A77)/4)*2, IF(R77="H",Rounddown((ROUNDDOWN((7+$A77)/4)/2)))))</f>
        <v>-1</v>
      </c>
      <c r="Q77" s="10"/>
      <c r="R77" s="15"/>
      <c r="S77" s="37">
        <f t="shared" ref="S77:S82" si="41">$E77+IF(U77="P",ROUNDDOWN((7+$A77)/4),IF(U77="E",ROUNDDOWN((7+$A77)/4)*2, IF(U77="H",Rounddown((ROUNDDOWN((7+$A77)/4)/2)))))</f>
        <v>1</v>
      </c>
      <c r="T77" s="10"/>
      <c r="U77" s="15" t="s">
        <v>57</v>
      </c>
      <c r="V77" s="37">
        <f t="shared" ref="V77:V82" si="42">$E77+IF(X77="P",ROUNDDOWN((7+$A77)/4),IF(X77="E",ROUNDDOWN((7+$A77)/4)*2, IF(X77="H",Rounddown((ROUNDDOWN((7+$A77)/4)/2)))))</f>
        <v>-1</v>
      </c>
      <c r="W77" s="10"/>
      <c r="X77" s="15"/>
    </row>
    <row r="78">
      <c r="A78" s="35">
        <v>4.0</v>
      </c>
      <c r="D78" s="15">
        <f t="shared" ref="D78:D82" si="43">D77+F78</f>
        <v>8</v>
      </c>
      <c r="E78" s="36">
        <f t="shared" si="36"/>
        <v>-1</v>
      </c>
      <c r="F78" s="15"/>
      <c r="G78" s="37">
        <f t="shared" si="37"/>
        <v>-1</v>
      </c>
      <c r="H78" s="10"/>
      <c r="I78" s="15"/>
      <c r="J78" s="37">
        <f t="shared" si="38"/>
        <v>-1</v>
      </c>
      <c r="K78" s="10"/>
      <c r="L78" s="15"/>
      <c r="M78" s="37">
        <f t="shared" si="39"/>
        <v>-1</v>
      </c>
      <c r="N78" s="10"/>
      <c r="O78" s="15"/>
      <c r="P78" s="37">
        <f t="shared" si="40"/>
        <v>-1</v>
      </c>
      <c r="Q78" s="10"/>
      <c r="R78" s="15"/>
      <c r="S78" s="37">
        <f t="shared" si="41"/>
        <v>1</v>
      </c>
      <c r="T78" s="10"/>
      <c r="U78" s="15" t="s">
        <v>57</v>
      </c>
      <c r="V78" s="37">
        <f t="shared" si="42"/>
        <v>-1</v>
      </c>
      <c r="W78" s="10"/>
      <c r="X78" s="15"/>
    </row>
    <row r="79">
      <c r="A79" s="35">
        <v>8.0</v>
      </c>
      <c r="D79" s="15">
        <f t="shared" si="43"/>
        <v>8</v>
      </c>
      <c r="E79" s="36">
        <f t="shared" si="36"/>
        <v>-1</v>
      </c>
      <c r="F79" s="38"/>
      <c r="G79" s="37">
        <f t="shared" si="37"/>
        <v>-1</v>
      </c>
      <c r="H79" s="10"/>
      <c r="I79" s="15"/>
      <c r="J79" s="37">
        <f t="shared" si="38"/>
        <v>-1</v>
      </c>
      <c r="K79" s="10"/>
      <c r="L79" s="15"/>
      <c r="M79" s="37">
        <f t="shared" si="39"/>
        <v>-1</v>
      </c>
      <c r="N79" s="10"/>
      <c r="O79" s="15"/>
      <c r="P79" s="37">
        <f t="shared" si="40"/>
        <v>-1</v>
      </c>
      <c r="Q79" s="10"/>
      <c r="R79" s="15"/>
      <c r="S79" s="37">
        <f t="shared" si="41"/>
        <v>2</v>
      </c>
      <c r="T79" s="10"/>
      <c r="U79" s="15" t="s">
        <v>57</v>
      </c>
      <c r="V79" s="37">
        <f t="shared" si="42"/>
        <v>-1</v>
      </c>
      <c r="W79" s="10"/>
      <c r="X79" s="15"/>
    </row>
    <row r="80">
      <c r="A80" s="35">
        <v>12.0</v>
      </c>
      <c r="D80" s="15">
        <f t="shared" si="43"/>
        <v>8</v>
      </c>
      <c r="E80" s="36">
        <f t="shared" si="36"/>
        <v>-1</v>
      </c>
      <c r="F80" s="38"/>
      <c r="G80" s="37">
        <f t="shared" si="37"/>
        <v>-1</v>
      </c>
      <c r="H80" s="10"/>
      <c r="I80" s="15"/>
      <c r="J80" s="37">
        <f t="shared" si="38"/>
        <v>-1</v>
      </c>
      <c r="K80" s="10"/>
      <c r="L80" s="15"/>
      <c r="M80" s="37">
        <f t="shared" si="39"/>
        <v>-1</v>
      </c>
      <c r="N80" s="10"/>
      <c r="O80" s="15"/>
      <c r="P80" s="37">
        <f t="shared" si="40"/>
        <v>-1</v>
      </c>
      <c r="Q80" s="10"/>
      <c r="R80" s="15"/>
      <c r="S80" s="37">
        <f t="shared" si="41"/>
        <v>3</v>
      </c>
      <c r="T80" s="10"/>
      <c r="U80" s="15" t="s">
        <v>57</v>
      </c>
      <c r="V80" s="37">
        <f t="shared" si="42"/>
        <v>-1</v>
      </c>
      <c r="W80" s="10"/>
      <c r="X80" s="15"/>
    </row>
    <row r="81">
      <c r="A81" s="35">
        <v>16.0</v>
      </c>
      <c r="D81" s="15">
        <f t="shared" si="43"/>
        <v>8</v>
      </c>
      <c r="E81" s="36">
        <f t="shared" si="36"/>
        <v>-1</v>
      </c>
      <c r="F81" s="38"/>
      <c r="G81" s="37">
        <f t="shared" si="37"/>
        <v>-1</v>
      </c>
      <c r="H81" s="10"/>
      <c r="I81" s="15"/>
      <c r="J81" s="37">
        <f t="shared" si="38"/>
        <v>-1</v>
      </c>
      <c r="K81" s="10"/>
      <c r="L81" s="15"/>
      <c r="M81" s="37">
        <f t="shared" si="39"/>
        <v>-1</v>
      </c>
      <c r="N81" s="10"/>
      <c r="O81" s="15"/>
      <c r="P81" s="37">
        <f t="shared" si="40"/>
        <v>-1</v>
      </c>
      <c r="Q81" s="10"/>
      <c r="R81" s="15"/>
      <c r="S81" s="37">
        <f t="shared" si="41"/>
        <v>4</v>
      </c>
      <c r="T81" s="10"/>
      <c r="U81" s="15" t="s">
        <v>57</v>
      </c>
      <c r="V81" s="37">
        <f t="shared" si="42"/>
        <v>-1</v>
      </c>
      <c r="W81" s="10"/>
      <c r="X81" s="15"/>
    </row>
    <row r="82">
      <c r="A82" s="35">
        <v>20.0</v>
      </c>
      <c r="D82" s="15">
        <f t="shared" si="43"/>
        <v>8</v>
      </c>
      <c r="E82" s="36">
        <f t="shared" si="36"/>
        <v>-1</v>
      </c>
      <c r="F82" s="38"/>
      <c r="G82" s="37">
        <f t="shared" si="37"/>
        <v>-1</v>
      </c>
      <c r="H82" s="10"/>
      <c r="I82" s="15"/>
      <c r="J82" s="37">
        <f t="shared" si="38"/>
        <v>-1</v>
      </c>
      <c r="K82" s="10"/>
      <c r="L82" s="15"/>
      <c r="M82" s="37">
        <f t="shared" si="39"/>
        <v>-1</v>
      </c>
      <c r="N82" s="10"/>
      <c r="O82" s="15"/>
      <c r="P82" s="37">
        <f t="shared" si="40"/>
        <v>-1</v>
      </c>
      <c r="Q82" s="10"/>
      <c r="R82" s="15"/>
      <c r="S82" s="37">
        <f t="shared" si="41"/>
        <v>5</v>
      </c>
      <c r="T82" s="10"/>
      <c r="U82" s="15" t="s">
        <v>57</v>
      </c>
      <c r="V82" s="37">
        <f t="shared" si="42"/>
        <v>-1</v>
      </c>
      <c r="W82" s="10"/>
      <c r="X82" s="15"/>
    </row>
    <row r="83">
      <c r="A83" s="30"/>
      <c r="B83" s="30"/>
      <c r="C83" s="30"/>
      <c r="D83" s="30"/>
      <c r="E83" s="30"/>
      <c r="F83" s="30"/>
      <c r="G83" s="30"/>
      <c r="H83" s="30"/>
      <c r="I83" s="30"/>
      <c r="J83" s="30"/>
      <c r="K83" s="30"/>
      <c r="L83" s="30"/>
      <c r="M83" s="30"/>
      <c r="N83" s="30"/>
      <c r="O83" s="30"/>
      <c r="P83" s="30"/>
      <c r="Q83" s="30"/>
      <c r="R83" s="30"/>
      <c r="S83" s="30"/>
      <c r="T83" s="30"/>
      <c r="U83" s="30"/>
      <c r="V83" s="30"/>
      <c r="W83" s="30"/>
      <c r="X83" s="30"/>
    </row>
    <row r="84">
      <c r="A84" s="29" t="s">
        <v>18</v>
      </c>
    </row>
    <row r="87">
      <c r="A87" s="1" t="s">
        <v>207</v>
      </c>
      <c r="D87" s="43"/>
      <c r="J87" s="4"/>
      <c r="K87" s="4"/>
      <c r="L87" s="4"/>
      <c r="M87" s="4"/>
      <c r="N87" s="4"/>
      <c r="P87" s="12" t="s">
        <v>110</v>
      </c>
    </row>
    <row r="88">
      <c r="A88" s="1" t="s">
        <v>111</v>
      </c>
      <c r="D88" s="2" t="s">
        <v>112</v>
      </c>
      <c r="E88" s="4"/>
      <c r="F88" s="1" t="s">
        <v>675</v>
      </c>
      <c r="I88" s="2" t="s">
        <v>112</v>
      </c>
      <c r="K88" s="1" t="s">
        <v>113</v>
      </c>
      <c r="N88" s="2" t="s">
        <v>112</v>
      </c>
      <c r="P88" s="13" t="s">
        <v>114</v>
      </c>
      <c r="Q88" s="12" t="s">
        <v>115</v>
      </c>
      <c r="T88" s="13" t="s">
        <v>1</v>
      </c>
      <c r="X88" s="1" t="s">
        <v>116</v>
      </c>
      <c r="AA88" s="2" t="s">
        <v>112</v>
      </c>
    </row>
    <row r="89">
      <c r="A89" s="44" t="s">
        <v>675</v>
      </c>
      <c r="C89" s="45"/>
      <c r="D89" s="5">
        <v>1.0</v>
      </c>
      <c r="E89" s="4"/>
      <c r="F89" s="44" t="s">
        <v>676</v>
      </c>
      <c r="I89" s="5">
        <v>1.0</v>
      </c>
      <c r="J89" s="4"/>
      <c r="K89" s="5" t="s">
        <v>119</v>
      </c>
      <c r="L89" s="7" t="s">
        <v>99</v>
      </c>
      <c r="N89" s="5">
        <v>1.0</v>
      </c>
      <c r="O89" s="4"/>
      <c r="P89" s="46">
        <v>1.0</v>
      </c>
      <c r="Q89" s="7" t="s">
        <v>677</v>
      </c>
      <c r="T89" s="21" t="s">
        <v>678</v>
      </c>
      <c r="U89" s="9"/>
      <c r="V89" s="10"/>
      <c r="X89" s="7" t="s">
        <v>679</v>
      </c>
      <c r="AA89" s="5">
        <v>3.0</v>
      </c>
    </row>
    <row r="90">
      <c r="A90" s="44" t="s">
        <v>339</v>
      </c>
      <c r="C90" s="45"/>
      <c r="D90" s="5">
        <v>1.0</v>
      </c>
      <c r="E90" s="4"/>
      <c r="F90" s="47"/>
      <c r="G90" s="47"/>
      <c r="H90" s="47"/>
      <c r="I90" s="19"/>
      <c r="J90" s="4"/>
      <c r="K90" s="5" t="s">
        <v>218</v>
      </c>
      <c r="L90" s="7" t="s">
        <v>108</v>
      </c>
      <c r="N90" s="5">
        <v>1.0</v>
      </c>
      <c r="O90" s="4"/>
      <c r="P90" s="46"/>
      <c r="Q90" s="7" t="s">
        <v>680</v>
      </c>
      <c r="T90" s="21" t="s">
        <v>140</v>
      </c>
      <c r="U90" s="9"/>
      <c r="V90" s="10"/>
      <c r="X90" s="7" t="s">
        <v>681</v>
      </c>
      <c r="AA90" s="5">
        <v>4.0</v>
      </c>
    </row>
    <row r="91">
      <c r="A91" s="44" t="s">
        <v>682</v>
      </c>
      <c r="C91" s="45"/>
      <c r="D91" s="5">
        <v>2.0</v>
      </c>
      <c r="E91" s="4"/>
      <c r="F91" s="1" t="s">
        <v>683</v>
      </c>
      <c r="I91" s="2" t="s">
        <v>114</v>
      </c>
      <c r="J91" s="4"/>
      <c r="K91" s="5" t="s">
        <v>137</v>
      </c>
      <c r="L91" s="7" t="s">
        <v>684</v>
      </c>
      <c r="N91" s="5">
        <v>1.0</v>
      </c>
      <c r="O91" s="4"/>
      <c r="P91" s="46"/>
      <c r="Q91" s="7" t="s">
        <v>685</v>
      </c>
      <c r="T91" s="21" t="s">
        <v>686</v>
      </c>
      <c r="U91" s="9"/>
      <c r="V91" s="10"/>
      <c r="X91" s="7" t="s">
        <v>687</v>
      </c>
      <c r="AA91" s="5">
        <v>6.0</v>
      </c>
    </row>
    <row r="92">
      <c r="A92" s="44" t="s">
        <v>688</v>
      </c>
      <c r="C92" s="45"/>
      <c r="D92" s="5">
        <v>3.0</v>
      </c>
      <c r="E92" s="4"/>
      <c r="F92" s="44" t="s">
        <v>689</v>
      </c>
      <c r="I92" s="5">
        <v>3.0</v>
      </c>
      <c r="J92" s="4"/>
      <c r="K92" s="5" t="s">
        <v>137</v>
      </c>
      <c r="L92" s="7" t="s">
        <v>98</v>
      </c>
      <c r="N92" s="5">
        <v>1.0</v>
      </c>
      <c r="O92" s="4"/>
      <c r="P92" s="46"/>
      <c r="Q92" s="7" t="s">
        <v>690</v>
      </c>
      <c r="T92" s="21" t="s">
        <v>691</v>
      </c>
      <c r="U92" s="9"/>
      <c r="V92" s="10"/>
      <c r="X92" s="7" t="s">
        <v>692</v>
      </c>
      <c r="AA92" s="5">
        <v>8.0</v>
      </c>
    </row>
    <row r="93">
      <c r="A93" s="44" t="s">
        <v>693</v>
      </c>
      <c r="C93" s="45"/>
      <c r="D93" s="5">
        <v>3.0</v>
      </c>
      <c r="E93" s="4"/>
      <c r="F93" s="44" t="s">
        <v>694</v>
      </c>
      <c r="I93" s="5">
        <v>3.0</v>
      </c>
      <c r="J93" s="4"/>
      <c r="K93" s="42"/>
      <c r="N93" s="42"/>
      <c r="O93" s="4"/>
      <c r="P93" s="46"/>
      <c r="Q93" s="7" t="s">
        <v>695</v>
      </c>
      <c r="T93" s="21" t="s">
        <v>696</v>
      </c>
      <c r="U93" s="9"/>
      <c r="V93" s="10"/>
      <c r="X93" s="44" t="s">
        <v>697</v>
      </c>
      <c r="Z93" s="45"/>
      <c r="AA93" s="5">
        <v>12.0</v>
      </c>
    </row>
    <row r="94">
      <c r="A94" s="44" t="s">
        <v>698</v>
      </c>
      <c r="C94" s="45"/>
      <c r="D94" s="5">
        <v>3.0</v>
      </c>
      <c r="E94" s="4"/>
      <c r="F94" s="44" t="s">
        <v>699</v>
      </c>
      <c r="I94" s="5">
        <v>3.0</v>
      </c>
      <c r="J94" s="4"/>
      <c r="K94" s="42"/>
      <c r="N94" s="42"/>
      <c r="O94" s="4"/>
      <c r="P94" s="46"/>
      <c r="Q94" s="7" t="s">
        <v>701</v>
      </c>
      <c r="T94" s="21" t="s">
        <v>702</v>
      </c>
      <c r="U94" s="9"/>
      <c r="V94" s="10"/>
      <c r="X94" s="7" t="s">
        <v>703</v>
      </c>
      <c r="AA94" s="5">
        <v>14.0</v>
      </c>
    </row>
    <row r="95">
      <c r="A95" s="44" t="s">
        <v>342</v>
      </c>
      <c r="C95" s="45"/>
      <c r="D95" s="5">
        <v>5.0</v>
      </c>
      <c r="E95" s="4"/>
      <c r="F95" s="44" t="s">
        <v>704</v>
      </c>
      <c r="I95" s="5">
        <v>7.0</v>
      </c>
      <c r="J95" s="4"/>
      <c r="K95" s="42"/>
      <c r="N95" s="42"/>
      <c r="O95" s="4"/>
      <c r="P95" s="46">
        <v>1.0</v>
      </c>
      <c r="Q95" s="7" t="s">
        <v>705</v>
      </c>
      <c r="T95" s="21" t="s">
        <v>706</v>
      </c>
      <c r="U95" s="9"/>
      <c r="V95" s="10"/>
      <c r="X95" s="7" t="s">
        <v>707</v>
      </c>
      <c r="AA95" s="5">
        <v>16.0</v>
      </c>
    </row>
    <row r="96">
      <c r="A96" s="44" t="s">
        <v>708</v>
      </c>
      <c r="C96" s="45"/>
      <c r="D96" s="5">
        <v>7.0</v>
      </c>
      <c r="E96" s="4"/>
      <c r="F96" s="44" t="s">
        <v>709</v>
      </c>
      <c r="I96" s="5">
        <v>7.0</v>
      </c>
      <c r="J96" s="4"/>
      <c r="K96" s="42"/>
      <c r="N96" s="42"/>
      <c r="O96" s="4"/>
      <c r="P96" s="46">
        <v>1.0</v>
      </c>
      <c r="Q96" s="7" t="s">
        <v>124</v>
      </c>
      <c r="T96" s="21" t="s">
        <v>125</v>
      </c>
      <c r="U96" s="9"/>
      <c r="V96" s="10"/>
      <c r="X96" s="7" t="s">
        <v>707</v>
      </c>
      <c r="AA96" s="5">
        <v>19.0</v>
      </c>
    </row>
    <row r="97">
      <c r="A97" s="44" t="s">
        <v>711</v>
      </c>
      <c r="C97" s="45"/>
      <c r="D97" s="5">
        <v>9.0</v>
      </c>
      <c r="E97" s="4"/>
      <c r="F97" s="44" t="s">
        <v>712</v>
      </c>
      <c r="I97" s="5">
        <v>10.0</v>
      </c>
      <c r="J97" s="4"/>
      <c r="K97" s="42"/>
      <c r="N97" s="42"/>
      <c r="O97" s="4"/>
      <c r="P97" s="46"/>
      <c r="Q97" s="7"/>
      <c r="T97" s="21" t="s">
        <v>713</v>
      </c>
      <c r="U97" s="9"/>
      <c r="V97" s="10"/>
    </row>
    <row r="98">
      <c r="A98" s="44" t="s">
        <v>714</v>
      </c>
      <c r="C98" s="45"/>
      <c r="D98" s="5">
        <v>10.0</v>
      </c>
      <c r="E98" s="4"/>
      <c r="F98" s="18" t="s">
        <v>716</v>
      </c>
      <c r="I98" s="5">
        <v>10.0</v>
      </c>
      <c r="J98" s="4"/>
      <c r="K98" s="42"/>
      <c r="N98" s="42"/>
      <c r="O98" s="4"/>
      <c r="P98" s="46">
        <v>1.0</v>
      </c>
      <c r="Q98" s="7" t="s">
        <v>140</v>
      </c>
      <c r="T98" s="21" t="s">
        <v>717</v>
      </c>
      <c r="U98" s="9"/>
      <c r="V98" s="10"/>
    </row>
    <row r="99">
      <c r="A99" s="44" t="s">
        <v>342</v>
      </c>
      <c r="C99" s="45"/>
      <c r="D99" s="5">
        <v>11.0</v>
      </c>
      <c r="E99" s="4"/>
      <c r="F99" s="44" t="s">
        <v>718</v>
      </c>
      <c r="I99" s="5">
        <v>15.0</v>
      </c>
      <c r="J99" s="4"/>
      <c r="K99" s="42"/>
      <c r="N99" s="42"/>
      <c r="O99" s="4"/>
      <c r="P99" s="46">
        <v>1.0</v>
      </c>
      <c r="Q99" s="7" t="s">
        <v>144</v>
      </c>
      <c r="T99" s="21" t="s">
        <v>721</v>
      </c>
      <c r="U99" s="9"/>
      <c r="V99" s="10"/>
    </row>
    <row r="100">
      <c r="A100" s="44" t="s">
        <v>723</v>
      </c>
      <c r="C100" s="45"/>
      <c r="D100" s="5">
        <v>13.0</v>
      </c>
      <c r="E100" s="4"/>
      <c r="F100" s="44" t="s">
        <v>724</v>
      </c>
      <c r="I100" s="5">
        <v>15.0</v>
      </c>
      <c r="J100" s="4"/>
      <c r="K100" s="19"/>
      <c r="L100" s="4"/>
      <c r="M100" s="4"/>
      <c r="N100" s="19"/>
      <c r="O100" s="4"/>
      <c r="P100" s="46">
        <v>3.0</v>
      </c>
      <c r="Q100" s="7"/>
      <c r="T100" s="21" t="s">
        <v>726</v>
      </c>
      <c r="U100" s="9"/>
      <c r="V100" s="10"/>
    </row>
    <row r="101">
      <c r="A101" s="44" t="s">
        <v>728</v>
      </c>
      <c r="C101" s="45"/>
      <c r="D101" s="5">
        <v>15.0</v>
      </c>
      <c r="E101" s="4"/>
      <c r="F101" s="47"/>
      <c r="G101" s="47"/>
      <c r="H101" s="47"/>
      <c r="I101" s="19"/>
      <c r="J101" s="4"/>
      <c r="K101" s="47"/>
      <c r="L101" s="47"/>
      <c r="M101" s="47"/>
      <c r="N101" s="19"/>
      <c r="O101" s="4"/>
      <c r="P101" s="46">
        <v>1.0</v>
      </c>
      <c r="Q101" s="7" t="s">
        <v>151</v>
      </c>
      <c r="T101" s="21" t="s">
        <v>729</v>
      </c>
      <c r="U101" s="9"/>
      <c r="V101" s="10"/>
    </row>
    <row r="102">
      <c r="A102" s="44" t="s">
        <v>732</v>
      </c>
      <c r="C102" s="45"/>
      <c r="D102" s="5">
        <v>17.0</v>
      </c>
      <c r="E102" s="4"/>
      <c r="F102" s="47"/>
      <c r="G102" s="47"/>
      <c r="H102" s="47"/>
      <c r="I102" s="19"/>
      <c r="J102" s="4"/>
      <c r="K102" s="47"/>
      <c r="L102" s="47"/>
      <c r="M102" s="47"/>
      <c r="N102" s="19"/>
      <c r="O102" s="4"/>
      <c r="P102" s="7"/>
      <c r="Q102" s="7"/>
      <c r="R102" s="7"/>
      <c r="S102" s="7"/>
      <c r="T102" s="7"/>
      <c r="U102" s="7"/>
      <c r="V102" s="7"/>
    </row>
    <row r="103">
      <c r="A103" s="44" t="s">
        <v>733</v>
      </c>
      <c r="C103" s="45"/>
      <c r="D103" s="5">
        <v>17.0</v>
      </c>
      <c r="E103" s="4"/>
      <c r="F103" s="47"/>
      <c r="G103" s="47"/>
      <c r="H103" s="47"/>
      <c r="I103" s="19"/>
      <c r="J103" s="4"/>
      <c r="K103" s="47"/>
      <c r="L103" s="47"/>
      <c r="M103" s="47"/>
      <c r="N103" s="19"/>
      <c r="O103" s="4"/>
      <c r="P103" s="7"/>
      <c r="Q103" s="7"/>
      <c r="R103" s="7"/>
      <c r="S103" s="7"/>
      <c r="T103" s="7"/>
      <c r="U103" s="7"/>
      <c r="V103" s="7"/>
    </row>
    <row r="104">
      <c r="A104" s="44" t="s">
        <v>714</v>
      </c>
      <c r="C104" s="45"/>
      <c r="D104" s="5">
        <v>18.0</v>
      </c>
      <c r="E104" s="4"/>
      <c r="F104" s="47"/>
      <c r="G104" s="47"/>
      <c r="H104" s="47"/>
      <c r="I104" s="19"/>
      <c r="J104" s="4"/>
      <c r="K104" s="47"/>
      <c r="L104" s="47"/>
      <c r="M104" s="47"/>
      <c r="N104" s="19"/>
      <c r="O104" s="4"/>
      <c r="P104" s="7"/>
      <c r="Q104" s="7"/>
      <c r="R104" s="7"/>
      <c r="S104" s="7"/>
      <c r="T104" s="7"/>
      <c r="U104" s="7"/>
      <c r="V104" s="7"/>
    </row>
    <row r="105">
      <c r="A105" s="4"/>
      <c r="B105" s="4"/>
      <c r="D105" s="4"/>
    </row>
    <row r="106">
      <c r="A106" s="1" t="s">
        <v>198</v>
      </c>
      <c r="N106" s="4"/>
      <c r="O106" s="1" t="s">
        <v>413</v>
      </c>
    </row>
    <row r="107">
      <c r="A107" s="7" t="s">
        <v>737</v>
      </c>
      <c r="N107" s="7"/>
      <c r="O107" s="7" t="s">
        <v>738</v>
      </c>
    </row>
    <row r="108">
      <c r="A108" s="7" t="s">
        <v>739</v>
      </c>
      <c r="N108" s="7"/>
      <c r="O108" s="1" t="s">
        <v>416</v>
      </c>
    </row>
    <row r="109">
      <c r="A109" s="7" t="s">
        <v>742</v>
      </c>
      <c r="N109" s="7"/>
      <c r="O109" s="7" t="s">
        <v>419</v>
      </c>
    </row>
    <row r="110">
      <c r="A110" s="7" t="s">
        <v>743</v>
      </c>
      <c r="N110" s="7"/>
      <c r="O110" s="1" t="s">
        <v>744</v>
      </c>
    </row>
    <row r="111">
      <c r="A111" s="1" t="s">
        <v>200</v>
      </c>
      <c r="N111" s="4"/>
      <c r="O111" s="7" t="s">
        <v>745</v>
      </c>
    </row>
    <row r="112">
      <c r="A112" s="11" t="s">
        <v>747</v>
      </c>
      <c r="N112" s="4"/>
      <c r="O112" s="4"/>
    </row>
    <row r="113">
      <c r="A113" s="1" t="s">
        <v>201</v>
      </c>
      <c r="N113" s="4"/>
      <c r="O113" s="1" t="s">
        <v>748</v>
      </c>
    </row>
    <row r="114">
      <c r="A114" s="11" t="s">
        <v>749</v>
      </c>
      <c r="N114" s="4"/>
      <c r="O114" s="7" t="s">
        <v>750</v>
      </c>
    </row>
    <row r="115">
      <c r="A115" s="1" t="s">
        <v>202</v>
      </c>
      <c r="N115" s="4"/>
      <c r="O115" s="1" t="s">
        <v>705</v>
      </c>
    </row>
    <row r="116">
      <c r="A116" s="11" t="s">
        <v>752</v>
      </c>
      <c r="N116" s="4"/>
      <c r="O116" s="7"/>
    </row>
    <row r="117">
      <c r="A117" s="4"/>
      <c r="B117" s="4"/>
      <c r="C117" s="4"/>
      <c r="D117" s="4"/>
      <c r="E117" s="4"/>
      <c r="F117" s="4"/>
      <c r="G117" s="4"/>
      <c r="H117" s="4"/>
      <c r="I117" s="4"/>
      <c r="J117" s="4"/>
      <c r="K117" s="4"/>
      <c r="L117" s="4"/>
      <c r="M117" s="4"/>
      <c r="N117" s="4"/>
    </row>
    <row r="118">
      <c r="A118" s="1" t="s">
        <v>205</v>
      </c>
      <c r="N118" s="4"/>
      <c r="AB118" s="4"/>
    </row>
    <row r="119">
      <c r="A119" s="51" t="s">
        <v>753</v>
      </c>
      <c r="M119" s="45"/>
      <c r="N119" s="4"/>
    </row>
    <row r="120">
      <c r="A120" s="1" t="s">
        <v>208</v>
      </c>
      <c r="N120" s="4"/>
    </row>
    <row r="121">
      <c r="A121" s="51" t="s">
        <v>211</v>
      </c>
      <c r="M121" s="45"/>
      <c r="N121" s="4"/>
    </row>
    <row r="122">
      <c r="A122" s="1" t="s">
        <v>212</v>
      </c>
      <c r="N122" s="4"/>
    </row>
    <row r="123">
      <c r="A123" s="51" t="s">
        <v>757</v>
      </c>
      <c r="M123" s="45"/>
      <c r="N123" s="4"/>
      <c r="O123" s="4"/>
    </row>
    <row r="124">
      <c r="A124" s="47"/>
      <c r="B124" s="47"/>
      <c r="C124" s="4"/>
      <c r="D124" s="4"/>
      <c r="E124" s="4"/>
      <c r="F124" s="4"/>
      <c r="G124" s="4"/>
      <c r="H124" s="4"/>
      <c r="I124" s="4"/>
      <c r="J124" s="4"/>
      <c r="K124" s="4"/>
      <c r="L124" s="4"/>
      <c r="M124" s="4"/>
      <c r="N124" s="4"/>
      <c r="O124" s="4"/>
    </row>
    <row r="125">
      <c r="A125" s="1" t="s">
        <v>216</v>
      </c>
      <c r="G125" s="4"/>
      <c r="H125" s="1" t="s">
        <v>217</v>
      </c>
      <c r="N125" s="4"/>
      <c r="O125" s="4"/>
    </row>
    <row r="126">
      <c r="A126" s="54" t="s">
        <v>219</v>
      </c>
      <c r="F126" s="45"/>
      <c r="G126" s="55"/>
      <c r="H126" s="54" t="s">
        <v>226</v>
      </c>
      <c r="M126" s="45"/>
      <c r="N126" s="4"/>
      <c r="O126" s="4"/>
    </row>
    <row r="127">
      <c r="A127" s="56" t="s">
        <v>372</v>
      </c>
      <c r="F127" s="45"/>
      <c r="G127" s="57"/>
      <c r="H127" s="56" t="s">
        <v>422</v>
      </c>
      <c r="M127" s="45"/>
      <c r="N127" s="4"/>
      <c r="O127" s="4"/>
    </row>
    <row r="128">
      <c r="A128" s="47"/>
      <c r="B128" s="47"/>
      <c r="C128" s="4"/>
      <c r="D128" s="4"/>
      <c r="E128" s="4"/>
      <c r="F128" s="4"/>
      <c r="G128" s="4"/>
      <c r="H128" s="4"/>
      <c r="I128" s="4"/>
      <c r="J128" s="4"/>
      <c r="K128" s="4"/>
      <c r="L128" s="4"/>
      <c r="M128" s="4"/>
      <c r="N128" s="4"/>
      <c r="O128" s="4"/>
    </row>
    <row r="129">
      <c r="A129" s="1" t="s">
        <v>242</v>
      </c>
      <c r="G129" s="4"/>
      <c r="H129" s="1" t="s">
        <v>243</v>
      </c>
      <c r="N129" s="4"/>
      <c r="O129" s="4"/>
    </row>
    <row r="130">
      <c r="A130" s="54" t="s">
        <v>244</v>
      </c>
      <c r="F130" s="45"/>
      <c r="G130" s="55"/>
      <c r="H130" s="54" t="s">
        <v>245</v>
      </c>
      <c r="M130" s="45"/>
      <c r="N130" s="4"/>
      <c r="O130" s="4"/>
    </row>
    <row r="131">
      <c r="A131" s="56" t="s">
        <v>249</v>
      </c>
      <c r="F131" s="45"/>
      <c r="G131" s="57"/>
      <c r="H131" s="56" t="s">
        <v>250</v>
      </c>
      <c r="M131" s="45"/>
      <c r="N131" s="4"/>
      <c r="O131" s="4"/>
    </row>
    <row r="132">
      <c r="A132" s="47"/>
      <c r="B132" s="47"/>
      <c r="C132" s="4"/>
      <c r="D132" s="4"/>
      <c r="E132" s="4"/>
      <c r="F132" s="4"/>
      <c r="G132" s="4"/>
      <c r="H132" s="4"/>
      <c r="I132" s="4"/>
      <c r="J132" s="4"/>
      <c r="K132" s="4"/>
      <c r="L132" s="4"/>
      <c r="M132" s="4"/>
      <c r="N132" s="4"/>
      <c r="O132" s="4"/>
    </row>
    <row r="133">
      <c r="A133" s="1" t="s">
        <v>255</v>
      </c>
      <c r="G133" s="4"/>
      <c r="H133" s="1" t="s">
        <v>256</v>
      </c>
      <c r="N133" s="4"/>
      <c r="O133" s="4"/>
    </row>
    <row r="134">
      <c r="A134" s="54" t="s">
        <v>257</v>
      </c>
      <c r="F134" s="45"/>
      <c r="G134" s="55"/>
      <c r="H134" s="54" t="s">
        <v>259</v>
      </c>
      <c r="M134" s="45"/>
      <c r="N134" s="4"/>
      <c r="O134" s="4"/>
    </row>
    <row r="135">
      <c r="A135" s="56" t="s">
        <v>764</v>
      </c>
      <c r="F135" s="45"/>
      <c r="G135" s="57"/>
      <c r="H135" s="56" t="s">
        <v>263</v>
      </c>
      <c r="M135" s="45"/>
      <c r="N135" s="4"/>
      <c r="O135" s="4"/>
    </row>
    <row r="136">
      <c r="A136" s="47"/>
      <c r="B136" s="47"/>
      <c r="C136" s="4"/>
      <c r="D136" s="4"/>
      <c r="E136" s="4"/>
      <c r="F136" s="4"/>
      <c r="G136" s="4"/>
      <c r="H136" s="4"/>
      <c r="I136" s="4"/>
      <c r="J136" s="4"/>
      <c r="K136" s="4"/>
      <c r="L136" s="4"/>
      <c r="M136" s="4"/>
      <c r="N136" s="4"/>
      <c r="O136" s="4"/>
    </row>
    <row r="137">
      <c r="A137" s="1" t="s">
        <v>266</v>
      </c>
      <c r="G137" s="4"/>
      <c r="H137" s="4"/>
      <c r="I137" s="4"/>
      <c r="J137" s="4"/>
      <c r="K137" s="4"/>
      <c r="L137" s="4"/>
      <c r="M137" s="4"/>
      <c r="N137" s="4"/>
      <c r="O137" s="4"/>
    </row>
    <row r="138">
      <c r="A138" s="54" t="s">
        <v>267</v>
      </c>
      <c r="F138" s="45"/>
      <c r="G138" s="57"/>
      <c r="H138" s="57"/>
      <c r="I138" s="57"/>
      <c r="J138" s="4"/>
      <c r="K138" s="4"/>
      <c r="L138" s="4"/>
      <c r="M138" s="4"/>
      <c r="N138" s="4"/>
      <c r="O138" s="4"/>
    </row>
    <row r="139">
      <c r="A139" s="56" t="s">
        <v>766</v>
      </c>
      <c r="F139" s="45"/>
      <c r="G139" s="57"/>
      <c r="H139" s="57"/>
      <c r="I139" s="57"/>
      <c r="J139" s="4"/>
      <c r="K139" s="4"/>
      <c r="L139" s="4"/>
      <c r="M139" s="4"/>
      <c r="N139" s="4"/>
      <c r="O139" s="4"/>
    </row>
    <row r="140">
      <c r="A140" s="47"/>
      <c r="B140" s="47"/>
      <c r="C140" s="4"/>
      <c r="D140" s="4"/>
      <c r="E140" s="4"/>
      <c r="F140" s="4"/>
      <c r="G140" s="4"/>
      <c r="H140" s="4"/>
      <c r="I140" s="4"/>
      <c r="J140" s="4"/>
      <c r="K140" s="4"/>
      <c r="L140" s="4"/>
      <c r="M140" s="4"/>
      <c r="N140" s="4"/>
      <c r="O140" s="4"/>
    </row>
    <row r="141">
      <c r="A141" s="1" t="s">
        <v>271</v>
      </c>
      <c r="D141" s="4"/>
      <c r="E141" s="1" t="s">
        <v>272</v>
      </c>
      <c r="J141" s="4"/>
      <c r="K141" s="1" t="s">
        <v>273</v>
      </c>
    </row>
    <row r="142">
      <c r="A142" s="51" t="s">
        <v>768</v>
      </c>
      <c r="D142" s="4"/>
      <c r="E142" s="18" t="s">
        <v>769</v>
      </c>
      <c r="K142" s="18" t="s">
        <v>770</v>
      </c>
    </row>
    <row r="143">
      <c r="A143" s="4"/>
      <c r="B143" s="47"/>
      <c r="C143" s="4"/>
      <c r="D143" s="4"/>
      <c r="E143" s="4"/>
      <c r="F143" s="4"/>
      <c r="G143" s="4"/>
      <c r="H143" s="4"/>
      <c r="I143" s="4"/>
      <c r="J143" s="4"/>
      <c r="K143" s="4"/>
      <c r="L143" s="4"/>
      <c r="M143" s="4"/>
      <c r="N143" s="4"/>
      <c r="O143" s="4"/>
    </row>
    <row r="144">
      <c r="A144" s="1" t="s">
        <v>275</v>
      </c>
    </row>
    <row r="146">
      <c r="A146" s="1" t="s">
        <v>277</v>
      </c>
    </row>
    <row r="148">
      <c r="A148" s="1" t="s">
        <v>281</v>
      </c>
    </row>
    <row r="150">
      <c r="A150" s="1" t="s">
        <v>282</v>
      </c>
    </row>
  </sheetData>
  <mergeCells count="495">
    <mergeCell ref="D64:F64"/>
    <mergeCell ref="G64:I64"/>
    <mergeCell ref="M65:N65"/>
    <mergeCell ref="P65:Q65"/>
    <mergeCell ref="S65:T65"/>
    <mergeCell ref="S64:U64"/>
    <mergeCell ref="A60:AA61"/>
    <mergeCell ref="D63:X63"/>
    <mergeCell ref="J65:K65"/>
    <mergeCell ref="J64:L64"/>
    <mergeCell ref="M64:O64"/>
    <mergeCell ref="G65:H65"/>
    <mergeCell ref="A65:C65"/>
    <mergeCell ref="P64:R64"/>
    <mergeCell ref="P56:Q56"/>
    <mergeCell ref="P57:Q57"/>
    <mergeCell ref="S56:T56"/>
    <mergeCell ref="S55:T55"/>
    <mergeCell ref="M56:N56"/>
    <mergeCell ref="M57:N57"/>
    <mergeCell ref="M58:N58"/>
    <mergeCell ref="P55:Q55"/>
    <mergeCell ref="P58:Q58"/>
    <mergeCell ref="S58:T58"/>
    <mergeCell ref="Y57:Z57"/>
    <mergeCell ref="Y58:Z58"/>
    <mergeCell ref="Y55:Z55"/>
    <mergeCell ref="Y56:Z56"/>
    <mergeCell ref="V58:W58"/>
    <mergeCell ref="V56:W56"/>
    <mergeCell ref="V55:W55"/>
    <mergeCell ref="J67:K67"/>
    <mergeCell ref="J66:K66"/>
    <mergeCell ref="J52:L52"/>
    <mergeCell ref="D52:F52"/>
    <mergeCell ref="A54:C54"/>
    <mergeCell ref="A53:C53"/>
    <mergeCell ref="A52:C52"/>
    <mergeCell ref="P52:R52"/>
    <mergeCell ref="A66:C66"/>
    <mergeCell ref="A67:C67"/>
    <mergeCell ref="A58:C58"/>
    <mergeCell ref="A55:C55"/>
    <mergeCell ref="A56:C56"/>
    <mergeCell ref="A57:C57"/>
    <mergeCell ref="A68:C68"/>
    <mergeCell ref="G57:H57"/>
    <mergeCell ref="G58:H58"/>
    <mergeCell ref="G54:H54"/>
    <mergeCell ref="G53:H53"/>
    <mergeCell ref="J58:K58"/>
    <mergeCell ref="J56:K56"/>
    <mergeCell ref="J57:K57"/>
    <mergeCell ref="G56:H56"/>
    <mergeCell ref="G55:H55"/>
    <mergeCell ref="P66:Q66"/>
    <mergeCell ref="S66:T66"/>
    <mergeCell ref="M68:N68"/>
    <mergeCell ref="J68:K68"/>
    <mergeCell ref="M67:N67"/>
    <mergeCell ref="M66:N66"/>
    <mergeCell ref="G68:H68"/>
    <mergeCell ref="G67:H67"/>
    <mergeCell ref="G66:H66"/>
    <mergeCell ref="M34:N34"/>
    <mergeCell ref="M22:N22"/>
    <mergeCell ref="M31:N31"/>
    <mergeCell ref="M30:N30"/>
    <mergeCell ref="M29:N29"/>
    <mergeCell ref="M28:O28"/>
    <mergeCell ref="M19:N19"/>
    <mergeCell ref="M20:N20"/>
    <mergeCell ref="M21:N21"/>
    <mergeCell ref="M16:O16"/>
    <mergeCell ref="M17:N17"/>
    <mergeCell ref="M45:N45"/>
    <mergeCell ref="M46:N46"/>
    <mergeCell ref="M3:N3"/>
    <mergeCell ref="M4:O9"/>
    <mergeCell ref="M44:N44"/>
    <mergeCell ref="M42:N42"/>
    <mergeCell ref="M43:N43"/>
    <mergeCell ref="M18:N18"/>
    <mergeCell ref="G32:H32"/>
    <mergeCell ref="G31:H31"/>
    <mergeCell ref="J33:K33"/>
    <mergeCell ref="J32:K32"/>
    <mergeCell ref="J30:K30"/>
    <mergeCell ref="J31:K31"/>
    <mergeCell ref="P28:R28"/>
    <mergeCell ref="D27:R27"/>
    <mergeCell ref="G28:I28"/>
    <mergeCell ref="G30:H30"/>
    <mergeCell ref="G29:H29"/>
    <mergeCell ref="M32:N32"/>
    <mergeCell ref="M33:N33"/>
    <mergeCell ref="J34:K34"/>
    <mergeCell ref="G34:H34"/>
    <mergeCell ref="G33:H33"/>
    <mergeCell ref="J28:L28"/>
    <mergeCell ref="J29:K29"/>
    <mergeCell ref="H2:I2"/>
    <mergeCell ref="H5:I5"/>
    <mergeCell ref="H4:I4"/>
    <mergeCell ref="Q4:S4"/>
    <mergeCell ref="Q2:S2"/>
    <mergeCell ref="Q3:S3"/>
    <mergeCell ref="Q1:S1"/>
    <mergeCell ref="Q5:T9"/>
    <mergeCell ref="D2:F2"/>
    <mergeCell ref="D3:F3"/>
    <mergeCell ref="A1:C1"/>
    <mergeCell ref="A2:C2"/>
    <mergeCell ref="A3:C3"/>
    <mergeCell ref="A4:C4"/>
    <mergeCell ref="H9:K13"/>
    <mergeCell ref="Q15:S15"/>
    <mergeCell ref="Q14:S14"/>
    <mergeCell ref="M1:N1"/>
    <mergeCell ref="M2:N2"/>
    <mergeCell ref="A9:F13"/>
    <mergeCell ref="H6:I6"/>
    <mergeCell ref="H7:I7"/>
    <mergeCell ref="D1:F1"/>
    <mergeCell ref="D4:F4"/>
    <mergeCell ref="A7:C7"/>
    <mergeCell ref="D7:F7"/>
    <mergeCell ref="A19:C19"/>
    <mergeCell ref="A20:C20"/>
    <mergeCell ref="A17:C17"/>
    <mergeCell ref="A18:C18"/>
    <mergeCell ref="A15:C15"/>
    <mergeCell ref="J3:K3"/>
    <mergeCell ref="H3:I3"/>
    <mergeCell ref="G16:I16"/>
    <mergeCell ref="G17:H17"/>
    <mergeCell ref="G18:H18"/>
    <mergeCell ref="G19:H19"/>
    <mergeCell ref="G20:H20"/>
    <mergeCell ref="J20:K20"/>
    <mergeCell ref="D5:F5"/>
    <mergeCell ref="D6:F6"/>
    <mergeCell ref="A5:C5"/>
    <mergeCell ref="A6:C6"/>
    <mergeCell ref="J2:K2"/>
    <mergeCell ref="J4:K4"/>
    <mergeCell ref="J1:K1"/>
    <mergeCell ref="H1:I1"/>
    <mergeCell ref="J21:K21"/>
    <mergeCell ref="G21:H21"/>
    <mergeCell ref="G22:H22"/>
    <mergeCell ref="J5:K5"/>
    <mergeCell ref="J22:K22"/>
    <mergeCell ref="J6:K6"/>
    <mergeCell ref="J7:K7"/>
    <mergeCell ref="J17:K17"/>
    <mergeCell ref="J19:K19"/>
    <mergeCell ref="J18:K18"/>
    <mergeCell ref="M41:N41"/>
    <mergeCell ref="M40:O40"/>
    <mergeCell ref="D39:L39"/>
    <mergeCell ref="D40:F40"/>
    <mergeCell ref="G40:I40"/>
    <mergeCell ref="A42:C42"/>
    <mergeCell ref="M54:N54"/>
    <mergeCell ref="M53:N53"/>
    <mergeCell ref="M55:N55"/>
    <mergeCell ref="G52:I52"/>
    <mergeCell ref="P33:Q33"/>
    <mergeCell ref="P34:Q34"/>
    <mergeCell ref="P32:Q32"/>
    <mergeCell ref="P29:Q29"/>
    <mergeCell ref="P30:Q30"/>
    <mergeCell ref="P31:Q31"/>
    <mergeCell ref="D28:F28"/>
    <mergeCell ref="A29:C29"/>
    <mergeCell ref="J54:K54"/>
    <mergeCell ref="J41:K41"/>
    <mergeCell ref="J55:K55"/>
    <mergeCell ref="J53:K53"/>
    <mergeCell ref="J45:K45"/>
    <mergeCell ref="J42:K42"/>
    <mergeCell ref="J40:L40"/>
    <mergeCell ref="A16:C16"/>
    <mergeCell ref="D16:F16"/>
    <mergeCell ref="J16:L16"/>
    <mergeCell ref="D15:L15"/>
    <mergeCell ref="A21:C21"/>
    <mergeCell ref="A24:O25"/>
    <mergeCell ref="G46:H46"/>
    <mergeCell ref="J46:K46"/>
    <mergeCell ref="J43:K43"/>
    <mergeCell ref="J44:K44"/>
    <mergeCell ref="G42:H42"/>
    <mergeCell ref="G45:H45"/>
    <mergeCell ref="G44:H44"/>
    <mergeCell ref="G43:H43"/>
    <mergeCell ref="G41:H41"/>
    <mergeCell ref="A110:M110"/>
    <mergeCell ref="A111:M111"/>
    <mergeCell ref="A113:M113"/>
    <mergeCell ref="A114:M114"/>
    <mergeCell ref="A119:M119"/>
    <mergeCell ref="A120:M120"/>
    <mergeCell ref="A118:M118"/>
    <mergeCell ref="A112:M112"/>
    <mergeCell ref="H129:M129"/>
    <mergeCell ref="H130:M130"/>
    <mergeCell ref="H125:M125"/>
    <mergeCell ref="H126:M126"/>
    <mergeCell ref="A121:M121"/>
    <mergeCell ref="A125:F125"/>
    <mergeCell ref="A127:F127"/>
    <mergeCell ref="H127:M127"/>
    <mergeCell ref="A122:M122"/>
    <mergeCell ref="A123:M123"/>
    <mergeCell ref="A126:F126"/>
    <mergeCell ref="A135:F135"/>
    <mergeCell ref="A134:F134"/>
    <mergeCell ref="H135:M135"/>
    <mergeCell ref="H133:M133"/>
    <mergeCell ref="H131:M131"/>
    <mergeCell ref="H134:M134"/>
    <mergeCell ref="A130:F130"/>
    <mergeCell ref="A129:F129"/>
    <mergeCell ref="A131:F131"/>
    <mergeCell ref="A138:F138"/>
    <mergeCell ref="A137:F137"/>
    <mergeCell ref="A139:F139"/>
    <mergeCell ref="A142:C142"/>
    <mergeCell ref="A133:F133"/>
    <mergeCell ref="A144:O144"/>
    <mergeCell ref="A146:O146"/>
    <mergeCell ref="A145:O145"/>
    <mergeCell ref="A149:O149"/>
    <mergeCell ref="A150:O150"/>
    <mergeCell ref="A151:O151"/>
    <mergeCell ref="A141:C141"/>
    <mergeCell ref="E141:I141"/>
    <mergeCell ref="K142:O142"/>
    <mergeCell ref="K141:O141"/>
    <mergeCell ref="A148:O148"/>
    <mergeCell ref="E142:I142"/>
    <mergeCell ref="A147:O147"/>
    <mergeCell ref="A106:M106"/>
    <mergeCell ref="A107:M107"/>
    <mergeCell ref="A108:M108"/>
    <mergeCell ref="A109:M109"/>
    <mergeCell ref="J80:K80"/>
    <mergeCell ref="J79:K79"/>
    <mergeCell ref="M76:O76"/>
    <mergeCell ref="J76:L76"/>
    <mergeCell ref="F92:H92"/>
    <mergeCell ref="F91:H91"/>
    <mergeCell ref="F89:H89"/>
    <mergeCell ref="G82:H82"/>
    <mergeCell ref="J81:K81"/>
    <mergeCell ref="L92:M92"/>
    <mergeCell ref="L91:M91"/>
    <mergeCell ref="A115:M115"/>
    <mergeCell ref="A116:M116"/>
    <mergeCell ref="A79:C79"/>
    <mergeCell ref="A80:C80"/>
    <mergeCell ref="A82:C82"/>
    <mergeCell ref="A87:C87"/>
    <mergeCell ref="G81:H81"/>
    <mergeCell ref="G77:H77"/>
    <mergeCell ref="G78:H78"/>
    <mergeCell ref="D76:F76"/>
    <mergeCell ref="G80:H80"/>
    <mergeCell ref="G79:H79"/>
    <mergeCell ref="A78:C78"/>
    <mergeCell ref="A81:C81"/>
    <mergeCell ref="T25:V25"/>
    <mergeCell ref="T26:V26"/>
    <mergeCell ref="T24:V24"/>
    <mergeCell ref="S21:V21"/>
    <mergeCell ref="Y66:Z66"/>
    <mergeCell ref="Y65:Z65"/>
    <mergeCell ref="S30:T30"/>
    <mergeCell ref="S32:T32"/>
    <mergeCell ref="Q19:S19"/>
    <mergeCell ref="S31:T31"/>
    <mergeCell ref="T19:X19"/>
    <mergeCell ref="Y67:Z67"/>
    <mergeCell ref="Y68:Z68"/>
    <mergeCell ref="S67:T67"/>
    <mergeCell ref="S68:T68"/>
    <mergeCell ref="V66:W66"/>
    <mergeCell ref="V65:W65"/>
    <mergeCell ref="V68:W68"/>
    <mergeCell ref="V67:W67"/>
    <mergeCell ref="Y64:AA64"/>
    <mergeCell ref="V64:X64"/>
    <mergeCell ref="S33:T33"/>
    <mergeCell ref="S34:T34"/>
    <mergeCell ref="T13:X13"/>
    <mergeCell ref="T12:X12"/>
    <mergeCell ref="Q11:S11"/>
    <mergeCell ref="Q13:S13"/>
    <mergeCell ref="Q12:S12"/>
    <mergeCell ref="T11:X11"/>
    <mergeCell ref="Q18:S18"/>
    <mergeCell ref="Q16:S16"/>
    <mergeCell ref="Q17:S17"/>
    <mergeCell ref="T16:X16"/>
    <mergeCell ref="T15:X15"/>
    <mergeCell ref="T14:X14"/>
    <mergeCell ref="T18:X18"/>
    <mergeCell ref="T17:X17"/>
    <mergeCell ref="S29:T29"/>
    <mergeCell ref="S28:U28"/>
    <mergeCell ref="T22:V22"/>
    <mergeCell ref="T23:V23"/>
    <mergeCell ref="P77:Q77"/>
    <mergeCell ref="P76:R76"/>
    <mergeCell ref="P67:Q67"/>
    <mergeCell ref="P68:Q68"/>
    <mergeCell ref="S78:T78"/>
    <mergeCell ref="S79:T79"/>
    <mergeCell ref="S77:T77"/>
    <mergeCell ref="O134:AB134"/>
    <mergeCell ref="O133:AB133"/>
    <mergeCell ref="O113:AA113"/>
    <mergeCell ref="O111:AA111"/>
    <mergeCell ref="O126:AB126"/>
    <mergeCell ref="O127:AB127"/>
    <mergeCell ref="O110:AA110"/>
    <mergeCell ref="O109:AA109"/>
    <mergeCell ref="O108:AA108"/>
    <mergeCell ref="O107:AA107"/>
    <mergeCell ref="X91:Z91"/>
    <mergeCell ref="X92:Z92"/>
    <mergeCell ref="X93:Z93"/>
    <mergeCell ref="X94:Z94"/>
    <mergeCell ref="O128:AB128"/>
    <mergeCell ref="O129:AB129"/>
    <mergeCell ref="O123:AB123"/>
    <mergeCell ref="O114:AA114"/>
    <mergeCell ref="O115:AA115"/>
    <mergeCell ref="O116:AA116"/>
    <mergeCell ref="O130:AB130"/>
    <mergeCell ref="O131:AB131"/>
    <mergeCell ref="T97:V97"/>
    <mergeCell ref="T101:V101"/>
    <mergeCell ref="T99:V99"/>
    <mergeCell ref="T100:V100"/>
    <mergeCell ref="T98:V98"/>
    <mergeCell ref="P79:Q79"/>
    <mergeCell ref="Q101:S101"/>
    <mergeCell ref="Q99:S99"/>
    <mergeCell ref="Q98:S98"/>
    <mergeCell ref="X89:Z89"/>
    <mergeCell ref="X90:Z90"/>
    <mergeCell ref="T91:V91"/>
    <mergeCell ref="T92:V92"/>
    <mergeCell ref="A91:C91"/>
    <mergeCell ref="A92:C92"/>
    <mergeCell ref="A95:C95"/>
    <mergeCell ref="A94:C94"/>
    <mergeCell ref="A77:C77"/>
    <mergeCell ref="A88:C88"/>
    <mergeCell ref="A89:C89"/>
    <mergeCell ref="A90:C90"/>
    <mergeCell ref="A93:C93"/>
    <mergeCell ref="A46:C46"/>
    <mergeCell ref="A51:C51"/>
    <mergeCell ref="A76:C76"/>
    <mergeCell ref="A75:C75"/>
    <mergeCell ref="A63:C63"/>
    <mergeCell ref="A43:C43"/>
    <mergeCell ref="A44:C44"/>
    <mergeCell ref="A45:C45"/>
    <mergeCell ref="A64:C64"/>
    <mergeCell ref="A69:C69"/>
    <mergeCell ref="A70:C70"/>
    <mergeCell ref="A31:C31"/>
    <mergeCell ref="A30:C30"/>
    <mergeCell ref="A27:C27"/>
    <mergeCell ref="A28:C28"/>
    <mergeCell ref="A41:C41"/>
    <mergeCell ref="A39:C39"/>
    <mergeCell ref="A22:C22"/>
    <mergeCell ref="A40:C40"/>
    <mergeCell ref="A32:C32"/>
    <mergeCell ref="A34:C34"/>
    <mergeCell ref="A33:C33"/>
    <mergeCell ref="G70:H70"/>
    <mergeCell ref="G69:H69"/>
    <mergeCell ref="S69:T69"/>
    <mergeCell ref="P69:Q69"/>
    <mergeCell ref="A72:AA73"/>
    <mergeCell ref="V69:W69"/>
    <mergeCell ref="V70:W70"/>
    <mergeCell ref="Y69:Z69"/>
    <mergeCell ref="Y70:Z70"/>
    <mergeCell ref="D75:U75"/>
    <mergeCell ref="V57:W57"/>
    <mergeCell ref="S57:T57"/>
    <mergeCell ref="S53:T53"/>
    <mergeCell ref="S54:T54"/>
    <mergeCell ref="V53:W53"/>
    <mergeCell ref="V54:W54"/>
    <mergeCell ref="S52:U52"/>
    <mergeCell ref="M52:O52"/>
    <mergeCell ref="D51:U51"/>
    <mergeCell ref="A36:U37"/>
    <mergeCell ref="Y53:Z53"/>
    <mergeCell ref="Y52:AA52"/>
    <mergeCell ref="Y54:Z54"/>
    <mergeCell ref="V52:X52"/>
    <mergeCell ref="P53:Q53"/>
    <mergeCell ref="P54:Q54"/>
    <mergeCell ref="A48:O49"/>
    <mergeCell ref="A96:C96"/>
    <mergeCell ref="A97:C97"/>
    <mergeCell ref="F96:H96"/>
    <mergeCell ref="F97:H97"/>
    <mergeCell ref="A101:C101"/>
    <mergeCell ref="A100:C100"/>
    <mergeCell ref="F99:H99"/>
    <mergeCell ref="A99:C99"/>
    <mergeCell ref="F88:H88"/>
    <mergeCell ref="K88:M88"/>
    <mergeCell ref="A103:C103"/>
    <mergeCell ref="A104:C104"/>
    <mergeCell ref="A102:C102"/>
    <mergeCell ref="D87:I87"/>
    <mergeCell ref="F100:H100"/>
    <mergeCell ref="A98:C98"/>
    <mergeCell ref="T89:V89"/>
    <mergeCell ref="T90:V90"/>
    <mergeCell ref="L90:M90"/>
    <mergeCell ref="L89:M89"/>
    <mergeCell ref="Q90:S90"/>
    <mergeCell ref="Q89:S89"/>
    <mergeCell ref="Q88:S88"/>
    <mergeCell ref="T88:V88"/>
    <mergeCell ref="P87:R87"/>
    <mergeCell ref="P70:Q70"/>
    <mergeCell ref="S70:T70"/>
    <mergeCell ref="J69:K69"/>
    <mergeCell ref="J70:K70"/>
    <mergeCell ref="M69:N69"/>
    <mergeCell ref="M70:N70"/>
    <mergeCell ref="P81:Q81"/>
    <mergeCell ref="P82:Q82"/>
    <mergeCell ref="S82:T82"/>
    <mergeCell ref="J82:K82"/>
    <mergeCell ref="M81:N81"/>
    <mergeCell ref="M82:N82"/>
    <mergeCell ref="A84:X85"/>
    <mergeCell ref="V80:W80"/>
    <mergeCell ref="V81:W81"/>
    <mergeCell ref="V82:W82"/>
    <mergeCell ref="F94:H94"/>
    <mergeCell ref="F95:H95"/>
    <mergeCell ref="F93:H93"/>
    <mergeCell ref="M77:N77"/>
    <mergeCell ref="M78:N78"/>
    <mergeCell ref="M80:N80"/>
    <mergeCell ref="J77:K77"/>
    <mergeCell ref="J78:K78"/>
    <mergeCell ref="G76:I76"/>
    <mergeCell ref="M79:N79"/>
    <mergeCell ref="S80:T80"/>
    <mergeCell ref="P80:Q80"/>
    <mergeCell ref="V78:W78"/>
    <mergeCell ref="V79:W79"/>
    <mergeCell ref="V77:W77"/>
    <mergeCell ref="V76:X76"/>
    <mergeCell ref="S81:T81"/>
    <mergeCell ref="S76:U76"/>
    <mergeCell ref="Q91:S91"/>
    <mergeCell ref="Q92:S92"/>
    <mergeCell ref="Q93:S93"/>
    <mergeCell ref="Q94:S94"/>
    <mergeCell ref="Q95:S95"/>
    <mergeCell ref="T93:V93"/>
    <mergeCell ref="T95:V95"/>
    <mergeCell ref="T94:V94"/>
    <mergeCell ref="O106:AA106"/>
    <mergeCell ref="X95:Z95"/>
    <mergeCell ref="X96:Z96"/>
    <mergeCell ref="Q96:S96"/>
    <mergeCell ref="Q97:S97"/>
    <mergeCell ref="T96:V96"/>
    <mergeCell ref="Q100:S100"/>
    <mergeCell ref="P78:Q78"/>
    <mergeCell ref="O124:AB124"/>
    <mergeCell ref="O125:AB125"/>
    <mergeCell ref="O135:AB135"/>
    <mergeCell ref="O136:AB136"/>
    <mergeCell ref="O132:AB132"/>
    <mergeCell ref="X88:Z88"/>
  </mergeCells>
  <conditionalFormatting sqref="D3:F3">
    <cfRule type="colorScale" priority="1">
      <colorScale>
        <cfvo type="min"/>
        <cfvo type="max"/>
        <color rgb="FF57BB8A"/>
        <color rgb="FFFFFFFF"/>
      </colorScale>
    </cfRule>
  </conditionalFormatting>
  <dataValidations>
    <dataValidation type="list" allowBlank="1" showErrorMessage="1" sqref="D5">
      <formula1>"Dragonborn,Dwarf,Elf,Gnome,Half-Elf,Halfing,Half-Orc,Human,Tiefling,Aarakocra,Genasi,Goliath,Aasimar,Bugbear,Firbolg,Goblin,Hobogoblin,Kenku,Kobold,Lizardfolk,Orc,Tabaxi,Triton,Yuan-ti Pureblood,Tortle,Gith,Changeling,Kalashtar,Shifter,Warforged"</formula1>
    </dataValidation>
    <dataValidation type="list" allowBlank="1" sqref="H131">
      <formula1>Data!$A$49:$B$49</formula1>
    </dataValidation>
    <dataValidation type="list" allowBlank="1" sqref="A131">
      <formula1>Data!$A$48:$B$48</formula1>
    </dataValidation>
    <dataValidation type="list" allowBlank="1" showErrorMessage="1" sqref="D6">
      <formula1>Data!$D$54:$D$62</formula1>
    </dataValidation>
    <dataValidation type="list" allowBlank="1" showErrorMessage="1" sqref="D4">
      <formula1>"Acolyte,Anthropologist,Archaeologist,Charlatan,City Watch,Investigator,Clan Crafter,Courtier,Criminal,Spy,Entertainer,Faction Agent,Far Traveler,Folk Hero,Gladiator,Guild Artisan,Guild Merchant,Haunted One,Hermit,Inheritor,Knight,Knight of the Order,Merce"&amp;"nary Veteran,Noble,Outlander,Pirate,Sage,Sailor,Soldier,Urban Bounty Hunter,Urchin,Uthgardt Tribe Member,Waterdhavian Noble"</formula1>
    </dataValidation>
    <dataValidation type="list" allowBlank="1" sqref="H127">
      <formula1>Data!$A$47:$B$47</formula1>
    </dataValidation>
    <dataValidation type="list" allowBlank="1" sqref="A127">
      <formula1>Data!$A$46:$B$46</formula1>
    </dataValidation>
    <dataValidation type="list" allowBlank="1" showErrorMessage="1" sqref="D3">
      <formula1>Data!$C$54:$C$66</formula1>
    </dataValidation>
    <dataValidation type="list" allowBlank="1" sqref="A135">
      <formula1>Data!$A$50:$B$50</formula1>
    </dataValidation>
    <dataValidation type="list" allowBlank="1" showErrorMessage="1" sqref="A119">
      <formula1>Data!$A$1:$B$33</formula1>
    </dataValidation>
    <dataValidation type="decimal" allowBlank="1" showDropDown="1" sqref="O1">
      <formula1>1.0</formula1>
      <formula2>20.0</formula2>
    </dataValidation>
    <dataValidation type="list" allowBlank="1" sqref="A123">
      <formula1>Data!$B$35:$B$37</formula1>
    </dataValidation>
    <dataValidation type="list" allowBlank="1" sqref="A139">
      <formula1>Data!$A$52:$B$52</formula1>
    </dataValidation>
    <dataValidation type="list" allowBlank="1" sqref="A142">
      <formula1>Data!$A$54:$A$63</formula1>
    </dataValidation>
    <dataValidation type="list" allowBlank="1" showErrorMessage="1" sqref="A121">
      <formula1>Data!$A$35:$A$44</formula1>
    </dataValidation>
    <dataValidation type="list" allowBlank="1" sqref="H135">
      <formula1>Data!$A$51:$B$51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29"/>
  </cols>
  <sheetData>
    <row r="1" ht="29.25" customHeight="1">
      <c r="A1" s="18" t="s">
        <v>443</v>
      </c>
      <c r="B1" s="18">
        <v>1.0</v>
      </c>
      <c r="C1" s="18">
        <v>2.0</v>
      </c>
      <c r="D1" s="18">
        <v>3.0</v>
      </c>
      <c r="E1" s="18">
        <v>4.0</v>
      </c>
      <c r="F1" s="18">
        <v>5.0</v>
      </c>
      <c r="G1" s="18">
        <v>6.0</v>
      </c>
      <c r="H1" s="18">
        <v>7.0</v>
      </c>
      <c r="I1" s="18">
        <v>8.0</v>
      </c>
      <c r="J1" s="18">
        <v>9.0</v>
      </c>
      <c r="K1" s="18">
        <v>10.0</v>
      </c>
      <c r="L1" s="18">
        <v>11.0</v>
      </c>
      <c r="M1" s="18">
        <v>12.0</v>
      </c>
      <c r="N1" s="18">
        <v>13.0</v>
      </c>
      <c r="O1" s="18">
        <v>14.0</v>
      </c>
      <c r="P1" s="18">
        <v>15.0</v>
      </c>
      <c r="Q1" s="18">
        <v>16.0</v>
      </c>
      <c r="R1" s="18">
        <v>17.0</v>
      </c>
      <c r="S1" s="18">
        <v>18.0</v>
      </c>
      <c r="T1" s="18">
        <v>19.0</v>
      </c>
      <c r="U1" s="18">
        <v>20.0</v>
      </c>
    </row>
    <row r="2">
      <c r="A2" s="70" t="s">
        <v>85</v>
      </c>
      <c r="B2">
        <f>B14+6</f>
        <v>8</v>
      </c>
      <c r="C2">
        <f t="shared" ref="C2:U2" si="1">C14+6+B2</f>
        <v>16</v>
      </c>
      <c r="D2">
        <f t="shared" si="1"/>
        <v>24</v>
      </c>
      <c r="E2">
        <f t="shared" si="1"/>
        <v>32</v>
      </c>
      <c r="F2">
        <f t="shared" si="1"/>
        <v>40</v>
      </c>
      <c r="G2">
        <f t="shared" si="1"/>
        <v>48</v>
      </c>
      <c r="H2">
        <f t="shared" si="1"/>
        <v>56</v>
      </c>
      <c r="I2">
        <f t="shared" si="1"/>
        <v>64</v>
      </c>
      <c r="J2">
        <f t="shared" si="1"/>
        <v>72</v>
      </c>
      <c r="K2">
        <f t="shared" si="1"/>
        <v>80</v>
      </c>
      <c r="L2">
        <f t="shared" si="1"/>
        <v>88</v>
      </c>
      <c r="M2">
        <f t="shared" si="1"/>
        <v>96</v>
      </c>
      <c r="N2">
        <f t="shared" si="1"/>
        <v>104</v>
      </c>
      <c r="O2">
        <f t="shared" si="1"/>
        <v>112</v>
      </c>
      <c r="P2">
        <f t="shared" si="1"/>
        <v>120</v>
      </c>
      <c r="Q2">
        <f t="shared" si="1"/>
        <v>128</v>
      </c>
      <c r="R2">
        <f t="shared" si="1"/>
        <v>136</v>
      </c>
      <c r="S2">
        <f t="shared" si="1"/>
        <v>144</v>
      </c>
      <c r="T2">
        <f t="shared" si="1"/>
        <v>152</v>
      </c>
      <c r="U2">
        <f t="shared" si="1"/>
        <v>160</v>
      </c>
    </row>
    <row r="3">
      <c r="A3" s="71" t="s">
        <v>445</v>
      </c>
      <c r="B3" s="18" t="s">
        <v>446</v>
      </c>
      <c r="C3" s="18">
        <v>2.0</v>
      </c>
      <c r="D3" s="18">
        <v>3.0</v>
      </c>
      <c r="E3" s="18">
        <v>4.0</v>
      </c>
      <c r="F3" s="18">
        <v>5.0</v>
      </c>
      <c r="G3" s="18">
        <v>6.0</v>
      </c>
      <c r="H3" s="18">
        <v>7.0</v>
      </c>
      <c r="I3" s="18">
        <v>8.0</v>
      </c>
      <c r="J3" s="18">
        <v>9.0</v>
      </c>
      <c r="K3" s="18">
        <v>10.0</v>
      </c>
      <c r="L3" s="18">
        <v>11.0</v>
      </c>
      <c r="M3" s="18">
        <v>12.0</v>
      </c>
      <c r="N3" s="18">
        <v>13.0</v>
      </c>
      <c r="O3" s="18">
        <v>14.0</v>
      </c>
      <c r="P3" s="18">
        <v>15.0</v>
      </c>
      <c r="Q3" s="18">
        <v>16.0</v>
      </c>
      <c r="R3" s="18">
        <v>17.0</v>
      </c>
      <c r="S3" s="18">
        <v>18.0</v>
      </c>
      <c r="T3" s="18">
        <v>19.0</v>
      </c>
      <c r="U3" s="18">
        <v>20.0</v>
      </c>
    </row>
    <row r="4">
      <c r="A4" s="18" t="s">
        <v>447</v>
      </c>
      <c r="B4" s="18">
        <v>2.0</v>
      </c>
      <c r="C4" s="18">
        <v>2.0</v>
      </c>
      <c r="D4" s="18">
        <v>2.0</v>
      </c>
      <c r="E4" s="18">
        <v>2.0</v>
      </c>
      <c r="F4" s="18">
        <v>3.0</v>
      </c>
      <c r="G4" s="18">
        <v>3.0</v>
      </c>
      <c r="H4" s="18">
        <v>3.0</v>
      </c>
      <c r="I4" s="18">
        <v>3.0</v>
      </c>
      <c r="J4" s="18">
        <v>4.0</v>
      </c>
      <c r="K4" s="18">
        <v>4.0</v>
      </c>
      <c r="L4" s="18">
        <v>4.0</v>
      </c>
      <c r="M4" s="18">
        <v>4.0</v>
      </c>
      <c r="N4" s="18">
        <v>5.0</v>
      </c>
      <c r="O4" s="18">
        <v>5.0</v>
      </c>
      <c r="P4" s="18">
        <v>5.0</v>
      </c>
      <c r="Q4" s="18">
        <v>5.0</v>
      </c>
      <c r="R4" s="18">
        <v>6.0</v>
      </c>
      <c r="S4" s="18">
        <v>6.0</v>
      </c>
      <c r="T4" s="18">
        <v>6.0</v>
      </c>
      <c r="U4" s="18">
        <v>6.0</v>
      </c>
    </row>
    <row r="5">
      <c r="A5" s="70" t="s">
        <v>448</v>
      </c>
      <c r="B5" s="18">
        <v>3.0</v>
      </c>
      <c r="C5" s="18">
        <v>3.0</v>
      </c>
      <c r="D5" s="18">
        <v>3.0</v>
      </c>
      <c r="E5" s="18">
        <v>3.0</v>
      </c>
      <c r="F5" s="18">
        <v>3.0</v>
      </c>
      <c r="G5" s="18">
        <v>3.0</v>
      </c>
      <c r="H5" s="18">
        <v>3.0</v>
      </c>
      <c r="I5" s="18">
        <v>3.0</v>
      </c>
      <c r="J5" s="18">
        <v>3.0</v>
      </c>
      <c r="K5" s="18">
        <v>3.0</v>
      </c>
      <c r="L5" s="18">
        <v>3.0</v>
      </c>
      <c r="M5" s="18">
        <v>3.0</v>
      </c>
      <c r="N5" s="18">
        <v>3.0</v>
      </c>
      <c r="O5" s="18">
        <v>3.0</v>
      </c>
      <c r="P5" s="18">
        <v>3.0</v>
      </c>
      <c r="Q5" s="18">
        <v>3.0</v>
      </c>
      <c r="R5" s="18">
        <v>3.0</v>
      </c>
      <c r="S5" s="18">
        <v>3.0</v>
      </c>
      <c r="T5" s="18">
        <v>3.0</v>
      </c>
      <c r="U5" s="18">
        <v>3.0</v>
      </c>
    </row>
    <row r="6">
      <c r="A6" s="71" t="s">
        <v>449</v>
      </c>
      <c r="B6" s="18">
        <f t="shared" ref="B6:U6" si="2">rounddown(B5/2)-5</f>
        <v>-4</v>
      </c>
      <c r="C6" s="18">
        <f t="shared" si="2"/>
        <v>-4</v>
      </c>
      <c r="D6" s="18">
        <f t="shared" si="2"/>
        <v>-4</v>
      </c>
      <c r="E6" s="18">
        <f t="shared" si="2"/>
        <v>-4</v>
      </c>
      <c r="F6" s="18">
        <f t="shared" si="2"/>
        <v>-4</v>
      </c>
      <c r="G6" s="18">
        <f t="shared" si="2"/>
        <v>-4</v>
      </c>
      <c r="H6" s="18">
        <f t="shared" si="2"/>
        <v>-4</v>
      </c>
      <c r="I6" s="18">
        <f t="shared" si="2"/>
        <v>-4</v>
      </c>
      <c r="J6" s="18">
        <f t="shared" si="2"/>
        <v>-4</v>
      </c>
      <c r="K6" s="18">
        <f t="shared" si="2"/>
        <v>-4</v>
      </c>
      <c r="L6" s="18">
        <f t="shared" si="2"/>
        <v>-4</v>
      </c>
      <c r="M6" s="18">
        <f t="shared" si="2"/>
        <v>-4</v>
      </c>
      <c r="N6" s="18">
        <f t="shared" si="2"/>
        <v>-4</v>
      </c>
      <c r="O6" s="18">
        <f t="shared" si="2"/>
        <v>-4</v>
      </c>
      <c r="P6" s="18">
        <f t="shared" si="2"/>
        <v>-4</v>
      </c>
      <c r="Q6" s="18">
        <f t="shared" si="2"/>
        <v>-4</v>
      </c>
      <c r="R6" s="18">
        <f t="shared" si="2"/>
        <v>-4</v>
      </c>
      <c r="S6" s="18">
        <f t="shared" si="2"/>
        <v>-4</v>
      </c>
      <c r="T6" s="18">
        <f t="shared" si="2"/>
        <v>-4</v>
      </c>
      <c r="U6" s="18">
        <f t="shared" si="2"/>
        <v>-4</v>
      </c>
    </row>
    <row r="7">
      <c r="A7" s="18" t="s">
        <v>450</v>
      </c>
      <c r="B7" s="18">
        <f t="shared" ref="B7:U7" si="3">B6</f>
        <v>-4</v>
      </c>
      <c r="C7" s="18">
        <f t="shared" si="3"/>
        <v>-4</v>
      </c>
      <c r="D7" s="18">
        <f t="shared" si="3"/>
        <v>-4</v>
      </c>
      <c r="E7" s="18">
        <f t="shared" si="3"/>
        <v>-4</v>
      </c>
      <c r="F7" s="18">
        <f t="shared" si="3"/>
        <v>-4</v>
      </c>
      <c r="G7" s="18">
        <f t="shared" si="3"/>
        <v>-4</v>
      </c>
      <c r="H7" s="18">
        <f t="shared" si="3"/>
        <v>-4</v>
      </c>
      <c r="I7" s="18">
        <f t="shared" si="3"/>
        <v>-4</v>
      </c>
      <c r="J7" s="18">
        <f t="shared" si="3"/>
        <v>-4</v>
      </c>
      <c r="K7" s="18">
        <f t="shared" si="3"/>
        <v>-4</v>
      </c>
      <c r="L7" s="18">
        <f t="shared" si="3"/>
        <v>-4</v>
      </c>
      <c r="M7" s="18">
        <f t="shared" si="3"/>
        <v>-4</v>
      </c>
      <c r="N7" s="18">
        <f t="shared" si="3"/>
        <v>-4</v>
      </c>
      <c r="O7" s="18">
        <f t="shared" si="3"/>
        <v>-4</v>
      </c>
      <c r="P7" s="18">
        <f t="shared" si="3"/>
        <v>-4</v>
      </c>
      <c r="Q7" s="18">
        <f t="shared" si="3"/>
        <v>-4</v>
      </c>
      <c r="R7" s="18">
        <f t="shared" si="3"/>
        <v>-4</v>
      </c>
      <c r="S7" s="18">
        <f t="shared" si="3"/>
        <v>-4</v>
      </c>
      <c r="T7" s="18">
        <f t="shared" si="3"/>
        <v>-4</v>
      </c>
      <c r="U7" s="18">
        <f t="shared" si="3"/>
        <v>-4</v>
      </c>
    </row>
    <row r="8">
      <c r="A8" s="70" t="s">
        <v>451</v>
      </c>
      <c r="B8" s="18">
        <v>14.0</v>
      </c>
      <c r="C8" s="18">
        <v>14.0</v>
      </c>
      <c r="D8" s="18">
        <v>14.0</v>
      </c>
      <c r="E8" s="18">
        <v>14.0</v>
      </c>
      <c r="F8" s="18">
        <v>14.0</v>
      </c>
      <c r="G8" s="18">
        <v>14.0</v>
      </c>
      <c r="H8" s="18">
        <v>14.0</v>
      </c>
      <c r="I8" s="18">
        <v>14.0</v>
      </c>
      <c r="J8" s="18">
        <v>14.0</v>
      </c>
      <c r="K8" s="18">
        <v>14.0</v>
      </c>
      <c r="L8" s="18">
        <v>14.0</v>
      </c>
      <c r="M8" s="18">
        <v>14.0</v>
      </c>
      <c r="N8" s="18">
        <v>14.0</v>
      </c>
      <c r="O8" s="18">
        <v>14.0</v>
      </c>
      <c r="P8" s="18">
        <v>14.0</v>
      </c>
      <c r="Q8" s="18">
        <v>14.0</v>
      </c>
      <c r="R8" s="18">
        <v>14.0</v>
      </c>
      <c r="S8" s="18">
        <v>14.0</v>
      </c>
      <c r="T8" s="18">
        <v>14.0</v>
      </c>
      <c r="U8" s="18">
        <v>14.0</v>
      </c>
    </row>
    <row r="9">
      <c r="A9" s="71" t="s">
        <v>449</v>
      </c>
      <c r="B9" s="18">
        <f t="shared" ref="B9:U9" si="4">rounddown(B8/2)-5</f>
        <v>2</v>
      </c>
      <c r="C9" s="18">
        <f t="shared" si="4"/>
        <v>2</v>
      </c>
      <c r="D9" s="18">
        <f t="shared" si="4"/>
        <v>2</v>
      </c>
      <c r="E9" s="18">
        <f t="shared" si="4"/>
        <v>2</v>
      </c>
      <c r="F9" s="18">
        <f t="shared" si="4"/>
        <v>2</v>
      </c>
      <c r="G9" s="18">
        <f t="shared" si="4"/>
        <v>2</v>
      </c>
      <c r="H9" s="18">
        <f t="shared" si="4"/>
        <v>2</v>
      </c>
      <c r="I9" s="18">
        <f t="shared" si="4"/>
        <v>2</v>
      </c>
      <c r="J9" s="18">
        <f t="shared" si="4"/>
        <v>2</v>
      </c>
      <c r="K9" s="18">
        <f t="shared" si="4"/>
        <v>2</v>
      </c>
      <c r="L9" s="18">
        <f t="shared" si="4"/>
        <v>2</v>
      </c>
      <c r="M9" s="18">
        <f t="shared" si="4"/>
        <v>2</v>
      </c>
      <c r="N9" s="18">
        <f t="shared" si="4"/>
        <v>2</v>
      </c>
      <c r="O9" s="18">
        <f t="shared" si="4"/>
        <v>2</v>
      </c>
      <c r="P9" s="18">
        <f t="shared" si="4"/>
        <v>2</v>
      </c>
      <c r="Q9" s="18">
        <f t="shared" si="4"/>
        <v>2</v>
      </c>
      <c r="R9" s="18">
        <f t="shared" si="4"/>
        <v>2</v>
      </c>
      <c r="S9" s="18">
        <f t="shared" si="4"/>
        <v>2</v>
      </c>
      <c r="T9" s="18">
        <f t="shared" si="4"/>
        <v>2</v>
      </c>
      <c r="U9" s="18">
        <f t="shared" si="4"/>
        <v>2</v>
      </c>
    </row>
    <row r="10">
      <c r="A10" s="72" t="s">
        <v>452</v>
      </c>
      <c r="B10" s="18">
        <f t="shared" ref="B10:U10" si="5">B9+B4</f>
        <v>4</v>
      </c>
      <c r="C10" s="18">
        <f t="shared" si="5"/>
        <v>4</v>
      </c>
      <c r="D10" s="18">
        <f t="shared" si="5"/>
        <v>4</v>
      </c>
      <c r="E10" s="18">
        <f t="shared" si="5"/>
        <v>4</v>
      </c>
      <c r="F10" s="18">
        <f t="shared" si="5"/>
        <v>5</v>
      </c>
      <c r="G10" s="18">
        <f t="shared" si="5"/>
        <v>5</v>
      </c>
      <c r="H10" s="18">
        <f t="shared" si="5"/>
        <v>5</v>
      </c>
      <c r="I10" s="18">
        <f t="shared" si="5"/>
        <v>5</v>
      </c>
      <c r="J10" s="18">
        <f t="shared" si="5"/>
        <v>6</v>
      </c>
      <c r="K10" s="18">
        <f t="shared" si="5"/>
        <v>6</v>
      </c>
      <c r="L10" s="18">
        <f t="shared" si="5"/>
        <v>6</v>
      </c>
      <c r="M10" s="18">
        <f t="shared" si="5"/>
        <v>6</v>
      </c>
      <c r="N10" s="18">
        <f t="shared" si="5"/>
        <v>7</v>
      </c>
      <c r="O10" s="18">
        <f t="shared" si="5"/>
        <v>7</v>
      </c>
      <c r="P10" s="18">
        <f t="shared" si="5"/>
        <v>7</v>
      </c>
      <c r="Q10" s="18">
        <f t="shared" si="5"/>
        <v>7</v>
      </c>
      <c r="R10" s="18">
        <f t="shared" si="5"/>
        <v>8</v>
      </c>
      <c r="S10" s="18">
        <f t="shared" si="5"/>
        <v>8</v>
      </c>
      <c r="T10" s="18">
        <f t="shared" si="5"/>
        <v>8</v>
      </c>
      <c r="U10" s="18">
        <f t="shared" si="5"/>
        <v>8</v>
      </c>
    </row>
    <row r="11">
      <c r="A11" s="18" t="s">
        <v>453</v>
      </c>
      <c r="B11" s="18">
        <f t="shared" ref="B11:U11" si="6">B9</f>
        <v>2</v>
      </c>
      <c r="C11" s="18">
        <f t="shared" si="6"/>
        <v>2</v>
      </c>
      <c r="D11" s="18">
        <f t="shared" si="6"/>
        <v>2</v>
      </c>
      <c r="E11" s="18">
        <f t="shared" si="6"/>
        <v>2</v>
      </c>
      <c r="F11" s="18">
        <f t="shared" si="6"/>
        <v>2</v>
      </c>
      <c r="G11" s="18">
        <f t="shared" si="6"/>
        <v>2</v>
      </c>
      <c r="H11" s="18">
        <f t="shared" si="6"/>
        <v>2</v>
      </c>
      <c r="I11" s="18">
        <f t="shared" si="6"/>
        <v>2</v>
      </c>
      <c r="J11" s="18">
        <f t="shared" si="6"/>
        <v>2</v>
      </c>
      <c r="K11" s="18">
        <f t="shared" si="6"/>
        <v>2</v>
      </c>
      <c r="L11" s="18">
        <f t="shared" si="6"/>
        <v>2</v>
      </c>
      <c r="M11" s="18">
        <f t="shared" si="6"/>
        <v>2</v>
      </c>
      <c r="N11" s="18">
        <f t="shared" si="6"/>
        <v>2</v>
      </c>
      <c r="O11" s="18">
        <f t="shared" si="6"/>
        <v>2</v>
      </c>
      <c r="P11" s="18">
        <f t="shared" si="6"/>
        <v>2</v>
      </c>
      <c r="Q11" s="18">
        <f t="shared" si="6"/>
        <v>2</v>
      </c>
      <c r="R11" s="18">
        <f t="shared" si="6"/>
        <v>2</v>
      </c>
      <c r="S11" s="18">
        <f t="shared" si="6"/>
        <v>2</v>
      </c>
      <c r="T11" s="18">
        <f t="shared" si="6"/>
        <v>2</v>
      </c>
      <c r="U11" s="18">
        <f t="shared" si="6"/>
        <v>2</v>
      </c>
    </row>
    <row r="12">
      <c r="A12" s="73" t="s">
        <v>454</v>
      </c>
      <c r="B12" s="18">
        <f t="shared" ref="B12:U12" si="7">B9</f>
        <v>2</v>
      </c>
      <c r="C12" s="18">
        <f t="shared" si="7"/>
        <v>2</v>
      </c>
      <c r="D12" s="18">
        <f t="shared" si="7"/>
        <v>2</v>
      </c>
      <c r="E12" s="18">
        <f t="shared" si="7"/>
        <v>2</v>
      </c>
      <c r="F12" s="18">
        <f t="shared" si="7"/>
        <v>2</v>
      </c>
      <c r="G12" s="18">
        <f t="shared" si="7"/>
        <v>2</v>
      </c>
      <c r="H12" s="18">
        <f t="shared" si="7"/>
        <v>2</v>
      </c>
      <c r="I12" s="18">
        <f t="shared" si="7"/>
        <v>2</v>
      </c>
      <c r="J12" s="18">
        <f t="shared" si="7"/>
        <v>2</v>
      </c>
      <c r="K12" s="18">
        <f t="shared" si="7"/>
        <v>2</v>
      </c>
      <c r="L12" s="18">
        <f t="shared" si="7"/>
        <v>2</v>
      </c>
      <c r="M12" s="18">
        <f t="shared" si="7"/>
        <v>2</v>
      </c>
      <c r="N12" s="18">
        <f t="shared" si="7"/>
        <v>2</v>
      </c>
      <c r="O12" s="18">
        <f t="shared" si="7"/>
        <v>2</v>
      </c>
      <c r="P12" s="18">
        <f t="shared" si="7"/>
        <v>2</v>
      </c>
      <c r="Q12" s="18">
        <f t="shared" si="7"/>
        <v>2</v>
      </c>
      <c r="R12" s="18">
        <f t="shared" si="7"/>
        <v>2</v>
      </c>
      <c r="S12" s="18">
        <f t="shared" si="7"/>
        <v>2</v>
      </c>
      <c r="T12" s="18">
        <f t="shared" si="7"/>
        <v>2</v>
      </c>
      <c r="U12" s="18">
        <f t="shared" si="7"/>
        <v>2</v>
      </c>
    </row>
    <row r="13">
      <c r="A13" s="74" t="s">
        <v>455</v>
      </c>
      <c r="B13" s="18">
        <v>14.0</v>
      </c>
      <c r="C13" s="18">
        <v>14.0</v>
      </c>
      <c r="D13" s="18">
        <v>14.0</v>
      </c>
      <c r="E13" s="18">
        <v>14.0</v>
      </c>
      <c r="F13" s="18">
        <v>14.0</v>
      </c>
      <c r="G13" s="18">
        <v>14.0</v>
      </c>
      <c r="H13" s="18">
        <v>14.0</v>
      </c>
      <c r="I13" s="18">
        <v>14.0</v>
      </c>
      <c r="J13" s="18">
        <v>14.0</v>
      </c>
      <c r="K13" s="18">
        <v>14.0</v>
      </c>
      <c r="L13" s="18">
        <v>14.0</v>
      </c>
      <c r="M13" s="18">
        <v>14.0</v>
      </c>
      <c r="N13" s="18">
        <v>14.0</v>
      </c>
      <c r="O13" s="18">
        <v>14.0</v>
      </c>
      <c r="P13" s="18">
        <v>14.0</v>
      </c>
      <c r="Q13" s="18">
        <v>14.0</v>
      </c>
      <c r="R13" s="18">
        <v>14.0</v>
      </c>
      <c r="S13" s="18">
        <v>14.0</v>
      </c>
      <c r="T13" s="18">
        <v>14.0</v>
      </c>
      <c r="U13" s="18">
        <v>14.0</v>
      </c>
    </row>
    <row r="14">
      <c r="A14" s="71" t="s">
        <v>449</v>
      </c>
      <c r="B14" s="18">
        <f t="shared" ref="B14:U14" si="8">rounddown(B13/2)-5</f>
        <v>2</v>
      </c>
      <c r="C14" s="18">
        <f t="shared" si="8"/>
        <v>2</v>
      </c>
      <c r="D14" s="18">
        <f t="shared" si="8"/>
        <v>2</v>
      </c>
      <c r="E14" s="18">
        <f t="shared" si="8"/>
        <v>2</v>
      </c>
      <c r="F14" s="18">
        <f t="shared" si="8"/>
        <v>2</v>
      </c>
      <c r="G14" s="18">
        <f t="shared" si="8"/>
        <v>2</v>
      </c>
      <c r="H14" s="18">
        <f t="shared" si="8"/>
        <v>2</v>
      </c>
      <c r="I14" s="18">
        <f t="shared" si="8"/>
        <v>2</v>
      </c>
      <c r="J14" s="18">
        <f t="shared" si="8"/>
        <v>2</v>
      </c>
      <c r="K14" s="18">
        <f t="shared" si="8"/>
        <v>2</v>
      </c>
      <c r="L14" s="18">
        <f t="shared" si="8"/>
        <v>2</v>
      </c>
      <c r="M14" s="18">
        <f t="shared" si="8"/>
        <v>2</v>
      </c>
      <c r="N14" s="18">
        <f t="shared" si="8"/>
        <v>2</v>
      </c>
      <c r="O14" s="18">
        <f t="shared" si="8"/>
        <v>2</v>
      </c>
      <c r="P14" s="18">
        <f t="shared" si="8"/>
        <v>2</v>
      </c>
      <c r="Q14" s="18">
        <f t="shared" si="8"/>
        <v>2</v>
      </c>
      <c r="R14" s="18">
        <f t="shared" si="8"/>
        <v>2</v>
      </c>
      <c r="S14" s="18">
        <f t="shared" si="8"/>
        <v>2</v>
      </c>
      <c r="T14" s="18">
        <f t="shared" si="8"/>
        <v>2</v>
      </c>
      <c r="U14" s="18">
        <f t="shared" si="8"/>
        <v>2</v>
      </c>
    </row>
    <row r="15">
      <c r="A15" s="70" t="s">
        <v>456</v>
      </c>
      <c r="B15" s="18">
        <v>10.0</v>
      </c>
      <c r="C15" s="18">
        <v>10.0</v>
      </c>
      <c r="D15" s="18">
        <v>10.0</v>
      </c>
      <c r="E15" s="18">
        <v>10.0</v>
      </c>
      <c r="F15" s="18">
        <v>10.0</v>
      </c>
      <c r="G15" s="18">
        <v>10.0</v>
      </c>
      <c r="H15" s="18">
        <v>10.0</v>
      </c>
      <c r="I15" s="18">
        <v>10.0</v>
      </c>
      <c r="J15" s="18">
        <v>10.0</v>
      </c>
      <c r="K15" s="18">
        <v>10.0</v>
      </c>
      <c r="L15" s="18">
        <v>10.0</v>
      </c>
      <c r="M15" s="18">
        <v>10.0</v>
      </c>
      <c r="N15" s="18">
        <v>10.0</v>
      </c>
      <c r="O15" s="18">
        <v>10.0</v>
      </c>
      <c r="P15" s="18">
        <v>10.0</v>
      </c>
      <c r="Q15" s="18">
        <v>10.0</v>
      </c>
      <c r="R15" s="18">
        <v>10.0</v>
      </c>
      <c r="S15" s="18">
        <v>10.0</v>
      </c>
      <c r="T15" s="18">
        <v>10.0</v>
      </c>
      <c r="U15" s="18">
        <v>10.0</v>
      </c>
    </row>
    <row r="16">
      <c r="A16" s="71" t="s">
        <v>449</v>
      </c>
      <c r="B16" s="18">
        <f t="shared" ref="B16:U16" si="9">rounddown(B15/2)-5</f>
        <v>0</v>
      </c>
      <c r="C16" s="18">
        <f t="shared" si="9"/>
        <v>0</v>
      </c>
      <c r="D16" s="18">
        <f t="shared" si="9"/>
        <v>0</v>
      </c>
      <c r="E16" s="18">
        <f t="shared" si="9"/>
        <v>0</v>
      </c>
      <c r="F16" s="18">
        <f t="shared" si="9"/>
        <v>0</v>
      </c>
      <c r="G16" s="18">
        <f t="shared" si="9"/>
        <v>0</v>
      </c>
      <c r="H16" s="18">
        <f t="shared" si="9"/>
        <v>0</v>
      </c>
      <c r="I16" s="18">
        <f t="shared" si="9"/>
        <v>0</v>
      </c>
      <c r="J16" s="18">
        <f t="shared" si="9"/>
        <v>0</v>
      </c>
      <c r="K16" s="18">
        <f t="shared" si="9"/>
        <v>0</v>
      </c>
      <c r="L16" s="18">
        <f t="shared" si="9"/>
        <v>0</v>
      </c>
      <c r="M16" s="18">
        <f t="shared" si="9"/>
        <v>0</v>
      </c>
      <c r="N16" s="18">
        <f t="shared" si="9"/>
        <v>0</v>
      </c>
      <c r="O16" s="18">
        <f t="shared" si="9"/>
        <v>0</v>
      </c>
      <c r="P16" s="18">
        <f t="shared" si="9"/>
        <v>0</v>
      </c>
      <c r="Q16" s="18">
        <f t="shared" si="9"/>
        <v>0</v>
      </c>
      <c r="R16" s="18">
        <f t="shared" si="9"/>
        <v>0</v>
      </c>
      <c r="S16" s="18">
        <f t="shared" si="9"/>
        <v>0</v>
      </c>
      <c r="T16" s="18">
        <f t="shared" si="9"/>
        <v>0</v>
      </c>
      <c r="U16" s="18">
        <f t="shared" si="9"/>
        <v>0</v>
      </c>
    </row>
    <row r="17">
      <c r="A17" s="75" t="s">
        <v>457</v>
      </c>
      <c r="B17" s="18">
        <f t="shared" ref="B17:U17" si="10">B16</f>
        <v>0</v>
      </c>
      <c r="C17" s="18">
        <f t="shared" si="10"/>
        <v>0</v>
      </c>
      <c r="D17" s="18">
        <f t="shared" si="10"/>
        <v>0</v>
      </c>
      <c r="E17" s="18">
        <f t="shared" si="10"/>
        <v>0</v>
      </c>
      <c r="F17" s="18">
        <f t="shared" si="10"/>
        <v>0</v>
      </c>
      <c r="G17" s="18">
        <f t="shared" si="10"/>
        <v>0</v>
      </c>
      <c r="H17" s="18">
        <f t="shared" si="10"/>
        <v>0</v>
      </c>
      <c r="I17" s="18">
        <f t="shared" si="10"/>
        <v>0</v>
      </c>
      <c r="J17" s="18">
        <f t="shared" si="10"/>
        <v>0</v>
      </c>
      <c r="K17" s="18">
        <f t="shared" si="10"/>
        <v>0</v>
      </c>
      <c r="L17" s="18">
        <f t="shared" si="10"/>
        <v>0</v>
      </c>
      <c r="M17" s="18">
        <f t="shared" si="10"/>
        <v>0</v>
      </c>
      <c r="N17" s="18">
        <f t="shared" si="10"/>
        <v>0</v>
      </c>
      <c r="O17" s="18">
        <f t="shared" si="10"/>
        <v>0</v>
      </c>
      <c r="P17" s="18">
        <f t="shared" si="10"/>
        <v>0</v>
      </c>
      <c r="Q17" s="18">
        <f t="shared" si="10"/>
        <v>0</v>
      </c>
      <c r="R17" s="18">
        <f t="shared" si="10"/>
        <v>0</v>
      </c>
      <c r="S17" s="18">
        <f t="shared" si="10"/>
        <v>0</v>
      </c>
      <c r="T17" s="18">
        <f t="shared" si="10"/>
        <v>0</v>
      </c>
      <c r="U17" s="18">
        <f t="shared" si="10"/>
        <v>0</v>
      </c>
    </row>
    <row r="18">
      <c r="A18" s="18" t="s">
        <v>458</v>
      </c>
      <c r="B18" s="18">
        <f t="shared" ref="B18:U18" si="11">B16</f>
        <v>0</v>
      </c>
      <c r="C18" s="18">
        <f t="shared" si="11"/>
        <v>0</v>
      </c>
      <c r="D18" s="18">
        <f t="shared" si="11"/>
        <v>0</v>
      </c>
      <c r="E18" s="18">
        <f t="shared" si="11"/>
        <v>0</v>
      </c>
      <c r="F18" s="18">
        <f t="shared" si="11"/>
        <v>0</v>
      </c>
      <c r="G18" s="18">
        <f t="shared" si="11"/>
        <v>0</v>
      </c>
      <c r="H18" s="18">
        <f t="shared" si="11"/>
        <v>0</v>
      </c>
      <c r="I18" s="18">
        <f t="shared" si="11"/>
        <v>0</v>
      </c>
      <c r="J18" s="18">
        <f t="shared" si="11"/>
        <v>0</v>
      </c>
      <c r="K18" s="18">
        <f t="shared" si="11"/>
        <v>0</v>
      </c>
      <c r="L18" s="18">
        <f t="shared" si="11"/>
        <v>0</v>
      </c>
      <c r="M18" s="18">
        <f t="shared" si="11"/>
        <v>0</v>
      </c>
      <c r="N18" s="18">
        <f t="shared" si="11"/>
        <v>0</v>
      </c>
      <c r="O18" s="18">
        <f t="shared" si="11"/>
        <v>0</v>
      </c>
      <c r="P18" s="18">
        <f t="shared" si="11"/>
        <v>0</v>
      </c>
      <c r="Q18" s="18">
        <f t="shared" si="11"/>
        <v>0</v>
      </c>
      <c r="R18" s="18">
        <f t="shared" si="11"/>
        <v>0</v>
      </c>
      <c r="S18" s="18">
        <f t="shared" si="11"/>
        <v>0</v>
      </c>
      <c r="T18" s="18">
        <f t="shared" si="11"/>
        <v>0</v>
      </c>
      <c r="U18" s="18">
        <f t="shared" si="11"/>
        <v>0</v>
      </c>
    </row>
    <row r="19">
      <c r="A19" s="18" t="s">
        <v>459</v>
      </c>
      <c r="B19" s="18">
        <f t="shared" ref="B19:U19" si="12">B16</f>
        <v>0</v>
      </c>
      <c r="C19" s="18">
        <f t="shared" si="12"/>
        <v>0</v>
      </c>
      <c r="D19" s="18">
        <f t="shared" si="12"/>
        <v>0</v>
      </c>
      <c r="E19" s="18">
        <f t="shared" si="12"/>
        <v>0</v>
      </c>
      <c r="F19" s="18">
        <f t="shared" si="12"/>
        <v>0</v>
      </c>
      <c r="G19" s="18">
        <f t="shared" si="12"/>
        <v>0</v>
      </c>
      <c r="H19" s="18">
        <f t="shared" si="12"/>
        <v>0</v>
      </c>
      <c r="I19" s="18">
        <f t="shared" si="12"/>
        <v>0</v>
      </c>
      <c r="J19" s="18">
        <f t="shared" si="12"/>
        <v>0</v>
      </c>
      <c r="K19" s="18">
        <f t="shared" si="12"/>
        <v>0</v>
      </c>
      <c r="L19" s="18">
        <f t="shared" si="12"/>
        <v>0</v>
      </c>
      <c r="M19" s="18">
        <f t="shared" si="12"/>
        <v>0</v>
      </c>
      <c r="N19" s="18">
        <f t="shared" si="12"/>
        <v>0</v>
      </c>
      <c r="O19" s="18">
        <f t="shared" si="12"/>
        <v>0</v>
      </c>
      <c r="P19" s="18">
        <f t="shared" si="12"/>
        <v>0</v>
      </c>
      <c r="Q19" s="18">
        <f t="shared" si="12"/>
        <v>0</v>
      </c>
      <c r="R19" s="18">
        <f t="shared" si="12"/>
        <v>0</v>
      </c>
      <c r="S19" s="18">
        <f t="shared" si="12"/>
        <v>0</v>
      </c>
      <c r="T19" s="18">
        <f t="shared" si="12"/>
        <v>0</v>
      </c>
      <c r="U19" s="18">
        <f t="shared" si="12"/>
        <v>0</v>
      </c>
    </row>
    <row r="20">
      <c r="A20" s="18" t="s">
        <v>460</v>
      </c>
      <c r="B20" s="18">
        <f t="shared" ref="B20:U20" si="13">B16</f>
        <v>0</v>
      </c>
      <c r="C20" s="18">
        <f t="shared" si="13"/>
        <v>0</v>
      </c>
      <c r="D20" s="18">
        <f t="shared" si="13"/>
        <v>0</v>
      </c>
      <c r="E20" s="18">
        <f t="shared" si="13"/>
        <v>0</v>
      </c>
      <c r="F20" s="18">
        <f t="shared" si="13"/>
        <v>0</v>
      </c>
      <c r="G20" s="18">
        <f t="shared" si="13"/>
        <v>0</v>
      </c>
      <c r="H20" s="18">
        <f t="shared" si="13"/>
        <v>0</v>
      </c>
      <c r="I20" s="18">
        <f t="shared" si="13"/>
        <v>0</v>
      </c>
      <c r="J20" s="18">
        <f t="shared" si="13"/>
        <v>0</v>
      </c>
      <c r="K20" s="18">
        <f t="shared" si="13"/>
        <v>0</v>
      </c>
      <c r="L20" s="18">
        <f t="shared" si="13"/>
        <v>0</v>
      </c>
      <c r="M20" s="18">
        <f t="shared" si="13"/>
        <v>0</v>
      </c>
      <c r="N20" s="18">
        <f t="shared" si="13"/>
        <v>0</v>
      </c>
      <c r="O20" s="18">
        <f t="shared" si="13"/>
        <v>0</v>
      </c>
      <c r="P20" s="18">
        <f t="shared" si="13"/>
        <v>0</v>
      </c>
      <c r="Q20" s="18">
        <f t="shared" si="13"/>
        <v>0</v>
      </c>
      <c r="R20" s="18">
        <f t="shared" si="13"/>
        <v>0</v>
      </c>
      <c r="S20" s="18">
        <f t="shared" si="13"/>
        <v>0</v>
      </c>
      <c r="T20" s="18">
        <f t="shared" si="13"/>
        <v>0</v>
      </c>
      <c r="U20" s="18">
        <f t="shared" si="13"/>
        <v>0</v>
      </c>
    </row>
    <row r="21">
      <c r="A21" s="18" t="s">
        <v>461</v>
      </c>
      <c r="B21" s="76">
        <f t="shared" ref="B21:U21" si="14">B16</f>
        <v>0</v>
      </c>
      <c r="C21" s="76">
        <f t="shared" si="14"/>
        <v>0</v>
      </c>
      <c r="D21" s="76">
        <f t="shared" si="14"/>
        <v>0</v>
      </c>
      <c r="E21" s="76">
        <f t="shared" si="14"/>
        <v>0</v>
      </c>
      <c r="F21" s="76">
        <f t="shared" si="14"/>
        <v>0</v>
      </c>
      <c r="G21" s="76">
        <f t="shared" si="14"/>
        <v>0</v>
      </c>
      <c r="H21" s="76">
        <f t="shared" si="14"/>
        <v>0</v>
      </c>
      <c r="I21" s="76">
        <f t="shared" si="14"/>
        <v>0</v>
      </c>
      <c r="J21" s="76">
        <f t="shared" si="14"/>
        <v>0</v>
      </c>
      <c r="K21" s="76">
        <f t="shared" si="14"/>
        <v>0</v>
      </c>
      <c r="L21" s="76">
        <f t="shared" si="14"/>
        <v>0</v>
      </c>
      <c r="M21" s="76">
        <f t="shared" si="14"/>
        <v>0</v>
      </c>
      <c r="N21" s="76">
        <f t="shared" si="14"/>
        <v>0</v>
      </c>
      <c r="O21" s="76">
        <f t="shared" si="14"/>
        <v>0</v>
      </c>
      <c r="P21" s="76">
        <f t="shared" si="14"/>
        <v>0</v>
      </c>
      <c r="Q21" s="76">
        <f t="shared" si="14"/>
        <v>0</v>
      </c>
      <c r="R21" s="76">
        <f t="shared" si="14"/>
        <v>0</v>
      </c>
      <c r="S21" s="76">
        <f t="shared" si="14"/>
        <v>0</v>
      </c>
      <c r="T21" s="76">
        <f t="shared" si="14"/>
        <v>0</v>
      </c>
      <c r="U21" s="76">
        <f t="shared" si="14"/>
        <v>0</v>
      </c>
    </row>
    <row r="22">
      <c r="A22" s="70" t="s">
        <v>462</v>
      </c>
      <c r="B22" s="18">
        <v>14.0</v>
      </c>
      <c r="C22" s="18">
        <v>14.0</v>
      </c>
      <c r="D22" s="18">
        <v>14.0</v>
      </c>
      <c r="E22" s="18">
        <v>14.0</v>
      </c>
      <c r="F22" s="18">
        <v>14.0</v>
      </c>
      <c r="G22" s="18">
        <v>14.0</v>
      </c>
      <c r="H22" s="18">
        <v>14.0</v>
      </c>
      <c r="I22" s="18">
        <v>14.0</v>
      </c>
      <c r="J22" s="18">
        <v>14.0</v>
      </c>
      <c r="K22" s="18">
        <v>14.0</v>
      </c>
      <c r="L22" s="18">
        <v>14.0</v>
      </c>
      <c r="M22" s="18">
        <v>14.0</v>
      </c>
      <c r="N22" s="18">
        <v>14.0</v>
      </c>
      <c r="O22" s="18">
        <v>14.0</v>
      </c>
      <c r="P22" s="18">
        <v>14.0</v>
      </c>
      <c r="Q22" s="18">
        <v>14.0</v>
      </c>
      <c r="R22" s="18">
        <v>14.0</v>
      </c>
      <c r="S22" s="18">
        <v>14.0</v>
      </c>
      <c r="T22" s="18">
        <v>14.0</v>
      </c>
      <c r="U22" s="18">
        <v>14.0</v>
      </c>
    </row>
    <row r="23">
      <c r="A23" s="71" t="s">
        <v>449</v>
      </c>
      <c r="B23" s="18">
        <f t="shared" ref="B23:U23" si="15">rounddown(B22/2)-5</f>
        <v>2</v>
      </c>
      <c r="C23" s="18">
        <f t="shared" si="15"/>
        <v>2</v>
      </c>
      <c r="D23" s="18">
        <f t="shared" si="15"/>
        <v>2</v>
      </c>
      <c r="E23" s="18">
        <f t="shared" si="15"/>
        <v>2</v>
      </c>
      <c r="F23" s="18">
        <f t="shared" si="15"/>
        <v>2</v>
      </c>
      <c r="G23" s="18">
        <f t="shared" si="15"/>
        <v>2</v>
      </c>
      <c r="H23" s="18">
        <f t="shared" si="15"/>
        <v>2</v>
      </c>
      <c r="I23" s="18">
        <f t="shared" si="15"/>
        <v>2</v>
      </c>
      <c r="J23" s="18">
        <f t="shared" si="15"/>
        <v>2</v>
      </c>
      <c r="K23" s="18">
        <f t="shared" si="15"/>
        <v>2</v>
      </c>
      <c r="L23" s="18">
        <f t="shared" si="15"/>
        <v>2</v>
      </c>
      <c r="M23" s="18">
        <f t="shared" si="15"/>
        <v>2</v>
      </c>
      <c r="N23" s="18">
        <f t="shared" si="15"/>
        <v>2</v>
      </c>
      <c r="O23" s="18">
        <f t="shared" si="15"/>
        <v>2</v>
      </c>
      <c r="P23" s="18">
        <f t="shared" si="15"/>
        <v>2</v>
      </c>
      <c r="Q23" s="18">
        <f t="shared" si="15"/>
        <v>2</v>
      </c>
      <c r="R23" s="18">
        <f t="shared" si="15"/>
        <v>2</v>
      </c>
      <c r="S23" s="18">
        <f t="shared" si="15"/>
        <v>2</v>
      </c>
      <c r="T23" s="18">
        <f t="shared" si="15"/>
        <v>2</v>
      </c>
      <c r="U23" s="18">
        <f t="shared" si="15"/>
        <v>2</v>
      </c>
    </row>
    <row r="24">
      <c r="A24" s="18" t="s">
        <v>463</v>
      </c>
      <c r="B24" s="18">
        <f t="shared" ref="B24:U24" si="16">B23</f>
        <v>2</v>
      </c>
      <c r="C24" s="18">
        <f t="shared" si="16"/>
        <v>2</v>
      </c>
      <c r="D24" s="18">
        <f t="shared" si="16"/>
        <v>2</v>
      </c>
      <c r="E24" s="18">
        <f t="shared" si="16"/>
        <v>2</v>
      </c>
      <c r="F24" s="18">
        <f t="shared" si="16"/>
        <v>2</v>
      </c>
      <c r="G24" s="18">
        <f t="shared" si="16"/>
        <v>2</v>
      </c>
      <c r="H24" s="18">
        <f t="shared" si="16"/>
        <v>2</v>
      </c>
      <c r="I24" s="18">
        <f t="shared" si="16"/>
        <v>2</v>
      </c>
      <c r="J24" s="18">
        <f t="shared" si="16"/>
        <v>2</v>
      </c>
      <c r="K24" s="18">
        <f t="shared" si="16"/>
        <v>2</v>
      </c>
      <c r="L24" s="18">
        <f t="shared" si="16"/>
        <v>2</v>
      </c>
      <c r="M24" s="18">
        <f t="shared" si="16"/>
        <v>2</v>
      </c>
      <c r="N24" s="18">
        <f t="shared" si="16"/>
        <v>2</v>
      </c>
      <c r="O24" s="18">
        <f t="shared" si="16"/>
        <v>2</v>
      </c>
      <c r="P24" s="18">
        <f t="shared" si="16"/>
        <v>2</v>
      </c>
      <c r="Q24" s="18">
        <f t="shared" si="16"/>
        <v>2</v>
      </c>
      <c r="R24" s="18">
        <f t="shared" si="16"/>
        <v>2</v>
      </c>
      <c r="S24" s="18">
        <f t="shared" si="16"/>
        <v>2</v>
      </c>
      <c r="T24" s="18">
        <f t="shared" si="16"/>
        <v>2</v>
      </c>
      <c r="U24" s="18">
        <f t="shared" si="16"/>
        <v>2</v>
      </c>
    </row>
    <row r="25">
      <c r="A25" s="18" t="s">
        <v>464</v>
      </c>
      <c r="B25">
        <f t="shared" ref="B25:U25" si="17">B23</f>
        <v>2</v>
      </c>
      <c r="C25">
        <f t="shared" si="17"/>
        <v>2</v>
      </c>
      <c r="D25">
        <f t="shared" si="17"/>
        <v>2</v>
      </c>
      <c r="E25">
        <f t="shared" si="17"/>
        <v>2</v>
      </c>
      <c r="F25">
        <f t="shared" si="17"/>
        <v>2</v>
      </c>
      <c r="G25">
        <f t="shared" si="17"/>
        <v>2</v>
      </c>
      <c r="H25">
        <f t="shared" si="17"/>
        <v>2</v>
      </c>
      <c r="I25">
        <f t="shared" si="17"/>
        <v>2</v>
      </c>
      <c r="J25">
        <f t="shared" si="17"/>
        <v>2</v>
      </c>
      <c r="K25">
        <f t="shared" si="17"/>
        <v>2</v>
      </c>
      <c r="L25">
        <f t="shared" si="17"/>
        <v>2</v>
      </c>
      <c r="M25">
        <f t="shared" si="17"/>
        <v>2</v>
      </c>
      <c r="N25">
        <f t="shared" si="17"/>
        <v>2</v>
      </c>
      <c r="O25">
        <f t="shared" si="17"/>
        <v>2</v>
      </c>
      <c r="P25">
        <f t="shared" si="17"/>
        <v>2</v>
      </c>
      <c r="Q25">
        <f t="shared" si="17"/>
        <v>2</v>
      </c>
      <c r="R25">
        <f t="shared" si="17"/>
        <v>2</v>
      </c>
      <c r="S25">
        <f t="shared" si="17"/>
        <v>2</v>
      </c>
      <c r="T25">
        <f t="shared" si="17"/>
        <v>2</v>
      </c>
      <c r="U25">
        <f t="shared" si="17"/>
        <v>2</v>
      </c>
    </row>
    <row r="26">
      <c r="A26" s="18" t="s">
        <v>465</v>
      </c>
      <c r="B26">
        <f t="shared" ref="B26:U26" si="18">B23</f>
        <v>2</v>
      </c>
      <c r="C26">
        <f t="shared" si="18"/>
        <v>2</v>
      </c>
      <c r="D26">
        <f t="shared" si="18"/>
        <v>2</v>
      </c>
      <c r="E26">
        <f t="shared" si="18"/>
        <v>2</v>
      </c>
      <c r="F26">
        <f t="shared" si="18"/>
        <v>2</v>
      </c>
      <c r="G26">
        <f t="shared" si="18"/>
        <v>2</v>
      </c>
      <c r="H26">
        <f t="shared" si="18"/>
        <v>2</v>
      </c>
      <c r="I26">
        <f t="shared" si="18"/>
        <v>2</v>
      </c>
      <c r="J26">
        <f t="shared" si="18"/>
        <v>2</v>
      </c>
      <c r="K26">
        <f t="shared" si="18"/>
        <v>2</v>
      </c>
      <c r="L26">
        <f t="shared" si="18"/>
        <v>2</v>
      </c>
      <c r="M26">
        <f t="shared" si="18"/>
        <v>2</v>
      </c>
      <c r="N26">
        <f t="shared" si="18"/>
        <v>2</v>
      </c>
      <c r="O26">
        <f t="shared" si="18"/>
        <v>2</v>
      </c>
      <c r="P26">
        <f t="shared" si="18"/>
        <v>2</v>
      </c>
      <c r="Q26">
        <f t="shared" si="18"/>
        <v>2</v>
      </c>
      <c r="R26">
        <f t="shared" si="18"/>
        <v>2</v>
      </c>
      <c r="S26">
        <f t="shared" si="18"/>
        <v>2</v>
      </c>
      <c r="T26">
        <f t="shared" si="18"/>
        <v>2</v>
      </c>
      <c r="U26">
        <f t="shared" si="18"/>
        <v>2</v>
      </c>
    </row>
    <row r="27">
      <c r="A27" s="72" t="s">
        <v>466</v>
      </c>
      <c r="B27">
        <f t="shared" ref="B27:U27" si="19">B23+B4</f>
        <v>4</v>
      </c>
      <c r="C27">
        <f t="shared" si="19"/>
        <v>4</v>
      </c>
      <c r="D27">
        <f t="shared" si="19"/>
        <v>4</v>
      </c>
      <c r="E27">
        <f t="shared" si="19"/>
        <v>4</v>
      </c>
      <c r="F27">
        <f t="shared" si="19"/>
        <v>5</v>
      </c>
      <c r="G27">
        <f t="shared" si="19"/>
        <v>5</v>
      </c>
      <c r="H27">
        <f t="shared" si="19"/>
        <v>5</v>
      </c>
      <c r="I27">
        <f t="shared" si="19"/>
        <v>5</v>
      </c>
      <c r="J27">
        <f t="shared" si="19"/>
        <v>6</v>
      </c>
      <c r="K27">
        <f t="shared" si="19"/>
        <v>6</v>
      </c>
      <c r="L27">
        <f t="shared" si="19"/>
        <v>6</v>
      </c>
      <c r="M27">
        <f t="shared" si="19"/>
        <v>6</v>
      </c>
      <c r="N27">
        <f t="shared" si="19"/>
        <v>7</v>
      </c>
      <c r="O27">
        <f t="shared" si="19"/>
        <v>7</v>
      </c>
      <c r="P27">
        <f t="shared" si="19"/>
        <v>7</v>
      </c>
      <c r="Q27">
        <f t="shared" si="19"/>
        <v>7</v>
      </c>
      <c r="R27">
        <f t="shared" si="19"/>
        <v>8</v>
      </c>
      <c r="S27">
        <f t="shared" si="19"/>
        <v>8</v>
      </c>
      <c r="T27">
        <f t="shared" si="19"/>
        <v>8</v>
      </c>
      <c r="U27">
        <f t="shared" si="19"/>
        <v>8</v>
      </c>
    </row>
    <row r="28">
      <c r="A28" s="18" t="s">
        <v>467</v>
      </c>
      <c r="B28">
        <f t="shared" ref="B28:U28" si="20">B23</f>
        <v>2</v>
      </c>
      <c r="C28">
        <f t="shared" si="20"/>
        <v>2</v>
      </c>
      <c r="D28">
        <f t="shared" si="20"/>
        <v>2</v>
      </c>
      <c r="E28">
        <f t="shared" si="20"/>
        <v>2</v>
      </c>
      <c r="F28">
        <f t="shared" si="20"/>
        <v>2</v>
      </c>
      <c r="G28">
        <f t="shared" si="20"/>
        <v>2</v>
      </c>
      <c r="H28">
        <f t="shared" si="20"/>
        <v>2</v>
      </c>
      <c r="I28">
        <f t="shared" si="20"/>
        <v>2</v>
      </c>
      <c r="J28">
        <f t="shared" si="20"/>
        <v>2</v>
      </c>
      <c r="K28">
        <f t="shared" si="20"/>
        <v>2</v>
      </c>
      <c r="L28">
        <f t="shared" si="20"/>
        <v>2</v>
      </c>
      <c r="M28">
        <f t="shared" si="20"/>
        <v>2</v>
      </c>
      <c r="N28">
        <f t="shared" si="20"/>
        <v>2</v>
      </c>
      <c r="O28">
        <f t="shared" si="20"/>
        <v>2</v>
      </c>
      <c r="P28">
        <f t="shared" si="20"/>
        <v>2</v>
      </c>
      <c r="Q28">
        <f t="shared" si="20"/>
        <v>2</v>
      </c>
      <c r="R28">
        <f t="shared" si="20"/>
        <v>2</v>
      </c>
      <c r="S28">
        <f t="shared" si="20"/>
        <v>2</v>
      </c>
      <c r="T28">
        <f t="shared" si="20"/>
        <v>2</v>
      </c>
      <c r="U28">
        <f t="shared" si="20"/>
        <v>2</v>
      </c>
    </row>
    <row r="29">
      <c r="A29" s="74" t="s">
        <v>468</v>
      </c>
      <c r="B29" s="18">
        <v>18.0</v>
      </c>
      <c r="C29" s="18">
        <v>18.0</v>
      </c>
      <c r="D29" s="18">
        <v>18.0</v>
      </c>
      <c r="E29" s="18">
        <v>19.0</v>
      </c>
      <c r="F29" s="18">
        <v>19.0</v>
      </c>
      <c r="G29" s="18">
        <v>19.0</v>
      </c>
      <c r="H29" s="18">
        <v>19.0</v>
      </c>
      <c r="I29" s="18">
        <v>20.0</v>
      </c>
      <c r="J29" s="18">
        <v>20.0</v>
      </c>
      <c r="K29" s="18">
        <v>20.0</v>
      </c>
      <c r="L29" s="18">
        <v>20.0</v>
      </c>
      <c r="M29" s="18">
        <v>20.0</v>
      </c>
      <c r="N29" s="18">
        <v>20.0</v>
      </c>
      <c r="O29" s="18">
        <v>20.0</v>
      </c>
      <c r="P29" s="18">
        <v>20.0</v>
      </c>
      <c r="Q29" s="18">
        <v>20.0</v>
      </c>
      <c r="R29" s="18">
        <v>20.0</v>
      </c>
      <c r="S29" s="18">
        <v>20.0</v>
      </c>
      <c r="T29" s="18">
        <v>20.0</v>
      </c>
      <c r="U29" s="18">
        <v>20.0</v>
      </c>
    </row>
    <row r="30">
      <c r="A30" s="71" t="s">
        <v>449</v>
      </c>
      <c r="B30" s="18">
        <f t="shared" ref="B30:U30" si="21">rounddown(B29/2)-5</f>
        <v>4</v>
      </c>
      <c r="C30" s="18">
        <f t="shared" si="21"/>
        <v>4</v>
      </c>
      <c r="D30" s="18">
        <f t="shared" si="21"/>
        <v>4</v>
      </c>
      <c r="E30" s="18">
        <f t="shared" si="21"/>
        <v>4</v>
      </c>
      <c r="F30" s="18">
        <f t="shared" si="21"/>
        <v>4</v>
      </c>
      <c r="G30" s="18">
        <f t="shared" si="21"/>
        <v>4</v>
      </c>
      <c r="H30" s="18">
        <f t="shared" si="21"/>
        <v>4</v>
      </c>
      <c r="I30" s="18">
        <f t="shared" si="21"/>
        <v>5</v>
      </c>
      <c r="J30" s="18">
        <f t="shared" si="21"/>
        <v>5</v>
      </c>
      <c r="K30" s="18">
        <f t="shared" si="21"/>
        <v>5</v>
      </c>
      <c r="L30" s="18">
        <f t="shared" si="21"/>
        <v>5</v>
      </c>
      <c r="M30" s="18">
        <f t="shared" si="21"/>
        <v>5</v>
      </c>
      <c r="N30" s="18">
        <f t="shared" si="21"/>
        <v>5</v>
      </c>
      <c r="O30" s="18">
        <f t="shared" si="21"/>
        <v>5</v>
      </c>
      <c r="P30" s="18">
        <f t="shared" si="21"/>
        <v>5</v>
      </c>
      <c r="Q30" s="18">
        <f t="shared" si="21"/>
        <v>5</v>
      </c>
      <c r="R30" s="18">
        <f t="shared" si="21"/>
        <v>5</v>
      </c>
      <c r="S30" s="18">
        <f t="shared" si="21"/>
        <v>5</v>
      </c>
      <c r="T30" s="18">
        <f t="shared" si="21"/>
        <v>5</v>
      </c>
      <c r="U30" s="18">
        <f t="shared" si="21"/>
        <v>5</v>
      </c>
    </row>
    <row r="31">
      <c r="A31" s="77" t="s">
        <v>469</v>
      </c>
      <c r="B31" s="18">
        <f t="shared" ref="B31:U31" si="22">B30+B4</f>
        <v>6</v>
      </c>
      <c r="C31" s="18">
        <f t="shared" si="22"/>
        <v>6</v>
      </c>
      <c r="D31" s="18">
        <f t="shared" si="22"/>
        <v>6</v>
      </c>
      <c r="E31" s="18">
        <f t="shared" si="22"/>
        <v>6</v>
      </c>
      <c r="F31" s="18">
        <f t="shared" si="22"/>
        <v>7</v>
      </c>
      <c r="G31" s="18">
        <f t="shared" si="22"/>
        <v>7</v>
      </c>
      <c r="H31" s="18">
        <f t="shared" si="22"/>
        <v>7</v>
      </c>
      <c r="I31" s="18">
        <f t="shared" si="22"/>
        <v>8</v>
      </c>
      <c r="J31" s="18">
        <f t="shared" si="22"/>
        <v>9</v>
      </c>
      <c r="K31" s="18">
        <f t="shared" si="22"/>
        <v>9</v>
      </c>
      <c r="L31" s="18">
        <f t="shared" si="22"/>
        <v>9</v>
      </c>
      <c r="M31" s="18">
        <f t="shared" si="22"/>
        <v>9</v>
      </c>
      <c r="N31" s="18">
        <f t="shared" si="22"/>
        <v>10</v>
      </c>
      <c r="O31" s="18">
        <f t="shared" si="22"/>
        <v>10</v>
      </c>
      <c r="P31" s="18">
        <f t="shared" si="22"/>
        <v>10</v>
      </c>
      <c r="Q31" s="18">
        <f t="shared" si="22"/>
        <v>10</v>
      </c>
      <c r="R31" s="18">
        <f t="shared" si="22"/>
        <v>11</v>
      </c>
      <c r="S31" s="18">
        <f t="shared" si="22"/>
        <v>11</v>
      </c>
      <c r="T31" s="18">
        <f t="shared" si="22"/>
        <v>11</v>
      </c>
      <c r="U31" s="18">
        <f t="shared" si="22"/>
        <v>11</v>
      </c>
    </row>
    <row r="32">
      <c r="A32" s="75" t="s">
        <v>470</v>
      </c>
      <c r="B32">
        <f t="shared" ref="B32:U32" si="23">B30</f>
        <v>4</v>
      </c>
      <c r="C32">
        <f t="shared" si="23"/>
        <v>4</v>
      </c>
      <c r="D32">
        <f t="shared" si="23"/>
        <v>4</v>
      </c>
      <c r="E32">
        <f t="shared" si="23"/>
        <v>4</v>
      </c>
      <c r="F32">
        <f t="shared" si="23"/>
        <v>4</v>
      </c>
      <c r="G32">
        <f t="shared" si="23"/>
        <v>4</v>
      </c>
      <c r="H32">
        <f t="shared" si="23"/>
        <v>4</v>
      </c>
      <c r="I32">
        <f t="shared" si="23"/>
        <v>5</v>
      </c>
      <c r="J32">
        <f t="shared" si="23"/>
        <v>5</v>
      </c>
      <c r="K32">
        <f t="shared" si="23"/>
        <v>5</v>
      </c>
      <c r="L32">
        <f t="shared" si="23"/>
        <v>5</v>
      </c>
      <c r="M32">
        <f t="shared" si="23"/>
        <v>5</v>
      </c>
      <c r="N32">
        <f t="shared" si="23"/>
        <v>5</v>
      </c>
      <c r="O32">
        <f t="shared" si="23"/>
        <v>5</v>
      </c>
      <c r="P32">
        <f t="shared" si="23"/>
        <v>5</v>
      </c>
      <c r="Q32">
        <f t="shared" si="23"/>
        <v>5</v>
      </c>
      <c r="R32">
        <f t="shared" si="23"/>
        <v>5</v>
      </c>
      <c r="S32">
        <f t="shared" si="23"/>
        <v>5</v>
      </c>
      <c r="T32">
        <f t="shared" si="23"/>
        <v>5</v>
      </c>
      <c r="U32">
        <f t="shared" si="23"/>
        <v>5</v>
      </c>
    </row>
    <row r="33">
      <c r="A33" s="72" t="s">
        <v>471</v>
      </c>
      <c r="B33">
        <f t="shared" ref="B33:U33" si="24">B30+B4</f>
        <v>6</v>
      </c>
      <c r="C33">
        <f t="shared" si="24"/>
        <v>6</v>
      </c>
      <c r="D33">
        <f t="shared" si="24"/>
        <v>6</v>
      </c>
      <c r="E33">
        <f t="shared" si="24"/>
        <v>6</v>
      </c>
      <c r="F33">
        <f t="shared" si="24"/>
        <v>7</v>
      </c>
      <c r="G33">
        <f t="shared" si="24"/>
        <v>7</v>
      </c>
      <c r="H33">
        <f t="shared" si="24"/>
        <v>7</v>
      </c>
      <c r="I33">
        <f t="shared" si="24"/>
        <v>8</v>
      </c>
      <c r="J33">
        <f t="shared" si="24"/>
        <v>9</v>
      </c>
      <c r="K33">
        <f t="shared" si="24"/>
        <v>9</v>
      </c>
      <c r="L33">
        <f t="shared" si="24"/>
        <v>9</v>
      </c>
      <c r="M33">
        <f t="shared" si="24"/>
        <v>9</v>
      </c>
      <c r="N33">
        <f t="shared" si="24"/>
        <v>10</v>
      </c>
      <c r="O33">
        <f t="shared" si="24"/>
        <v>10</v>
      </c>
      <c r="P33">
        <f t="shared" si="24"/>
        <v>10</v>
      </c>
      <c r="Q33">
        <f t="shared" si="24"/>
        <v>10</v>
      </c>
      <c r="R33">
        <f t="shared" si="24"/>
        <v>11</v>
      </c>
      <c r="S33">
        <f t="shared" si="24"/>
        <v>11</v>
      </c>
      <c r="T33">
        <f t="shared" si="24"/>
        <v>11</v>
      </c>
      <c r="U33">
        <f t="shared" si="24"/>
        <v>11</v>
      </c>
    </row>
    <row r="34">
      <c r="A34" s="72" t="s">
        <v>472</v>
      </c>
      <c r="B34">
        <f t="shared" ref="B34:U34" si="25">B30+B4</f>
        <v>6</v>
      </c>
      <c r="C34">
        <f t="shared" si="25"/>
        <v>6</v>
      </c>
      <c r="D34">
        <f t="shared" si="25"/>
        <v>6</v>
      </c>
      <c r="E34">
        <f t="shared" si="25"/>
        <v>6</v>
      </c>
      <c r="F34">
        <f t="shared" si="25"/>
        <v>7</v>
      </c>
      <c r="G34">
        <f t="shared" si="25"/>
        <v>7</v>
      </c>
      <c r="H34">
        <f t="shared" si="25"/>
        <v>7</v>
      </c>
      <c r="I34">
        <f t="shared" si="25"/>
        <v>8</v>
      </c>
      <c r="J34">
        <f t="shared" si="25"/>
        <v>9</v>
      </c>
      <c r="K34">
        <f t="shared" si="25"/>
        <v>9</v>
      </c>
      <c r="L34">
        <f t="shared" si="25"/>
        <v>9</v>
      </c>
      <c r="M34">
        <f t="shared" si="25"/>
        <v>9</v>
      </c>
      <c r="N34">
        <f t="shared" si="25"/>
        <v>10</v>
      </c>
      <c r="O34">
        <f t="shared" si="25"/>
        <v>10</v>
      </c>
      <c r="P34">
        <f t="shared" si="25"/>
        <v>10</v>
      </c>
      <c r="Q34">
        <f t="shared" si="25"/>
        <v>10</v>
      </c>
      <c r="R34">
        <f t="shared" si="25"/>
        <v>11</v>
      </c>
      <c r="S34">
        <f t="shared" si="25"/>
        <v>11</v>
      </c>
      <c r="T34">
        <f t="shared" si="25"/>
        <v>11</v>
      </c>
      <c r="U34">
        <f t="shared" si="25"/>
        <v>11</v>
      </c>
    </row>
    <row r="35">
      <c r="A35" s="18" t="s">
        <v>4</v>
      </c>
      <c r="B35" s="18">
        <f t="shared" ref="B35:U35" si="26">11+B9</f>
        <v>13</v>
      </c>
      <c r="C35" s="18">
        <f t="shared" si="26"/>
        <v>13</v>
      </c>
      <c r="D35" s="18">
        <f t="shared" si="26"/>
        <v>13</v>
      </c>
      <c r="E35" s="18">
        <f t="shared" si="26"/>
        <v>13</v>
      </c>
      <c r="F35" s="18">
        <f t="shared" si="26"/>
        <v>13</v>
      </c>
      <c r="G35" s="18">
        <f t="shared" si="26"/>
        <v>13</v>
      </c>
      <c r="H35" s="18">
        <f t="shared" si="26"/>
        <v>13</v>
      </c>
      <c r="I35" s="18">
        <f t="shared" si="26"/>
        <v>13</v>
      </c>
      <c r="J35" s="18">
        <f t="shared" si="26"/>
        <v>13</v>
      </c>
      <c r="K35" s="18">
        <f t="shared" si="26"/>
        <v>13</v>
      </c>
      <c r="L35" s="18">
        <f t="shared" si="26"/>
        <v>13</v>
      </c>
      <c r="M35" s="18">
        <f t="shared" si="26"/>
        <v>13</v>
      </c>
      <c r="N35" s="18">
        <f t="shared" si="26"/>
        <v>13</v>
      </c>
      <c r="O35" s="18">
        <f t="shared" si="26"/>
        <v>13</v>
      </c>
      <c r="P35" s="18">
        <f t="shared" si="26"/>
        <v>13</v>
      </c>
      <c r="Q35" s="18">
        <f t="shared" si="26"/>
        <v>13</v>
      </c>
      <c r="R35" s="18">
        <f t="shared" si="26"/>
        <v>13</v>
      </c>
      <c r="S35" s="18">
        <f t="shared" si="26"/>
        <v>13</v>
      </c>
      <c r="T35" s="18">
        <f t="shared" si="26"/>
        <v>13</v>
      </c>
      <c r="U35" s="18">
        <f t="shared" si="26"/>
        <v>13</v>
      </c>
    </row>
    <row r="36">
      <c r="A36" s="18" t="s">
        <v>9</v>
      </c>
      <c r="B36" s="18">
        <f t="shared" ref="B36:U36" si="27">B9</f>
        <v>2</v>
      </c>
      <c r="C36" s="18">
        <f t="shared" si="27"/>
        <v>2</v>
      </c>
      <c r="D36" s="18">
        <f t="shared" si="27"/>
        <v>2</v>
      </c>
      <c r="E36" s="18">
        <f t="shared" si="27"/>
        <v>2</v>
      </c>
      <c r="F36" s="18">
        <f t="shared" si="27"/>
        <v>2</v>
      </c>
      <c r="G36" s="18">
        <f t="shared" si="27"/>
        <v>2</v>
      </c>
      <c r="H36" s="18">
        <f t="shared" si="27"/>
        <v>2</v>
      </c>
      <c r="I36" s="18">
        <f t="shared" si="27"/>
        <v>2</v>
      </c>
      <c r="J36" s="18">
        <f t="shared" si="27"/>
        <v>2</v>
      </c>
      <c r="K36" s="18">
        <f t="shared" si="27"/>
        <v>2</v>
      </c>
      <c r="L36" s="18">
        <f t="shared" si="27"/>
        <v>2</v>
      </c>
      <c r="M36" s="18">
        <f t="shared" si="27"/>
        <v>2</v>
      </c>
      <c r="N36" s="18">
        <f t="shared" si="27"/>
        <v>2</v>
      </c>
      <c r="O36" s="18">
        <f t="shared" si="27"/>
        <v>2</v>
      </c>
      <c r="P36" s="18">
        <f t="shared" si="27"/>
        <v>2</v>
      </c>
      <c r="Q36" s="18">
        <f t="shared" si="27"/>
        <v>2</v>
      </c>
      <c r="R36" s="18">
        <f t="shared" si="27"/>
        <v>2</v>
      </c>
      <c r="S36" s="18">
        <f t="shared" si="27"/>
        <v>2</v>
      </c>
      <c r="T36" s="18">
        <f t="shared" si="27"/>
        <v>2</v>
      </c>
      <c r="U36" s="18">
        <f t="shared" si="27"/>
        <v>2</v>
      </c>
    </row>
    <row r="37">
      <c r="A37" s="18" t="s">
        <v>14</v>
      </c>
      <c r="B37" s="18">
        <v>40.0</v>
      </c>
      <c r="C37" s="18">
        <v>40.0</v>
      </c>
      <c r="D37" s="18">
        <v>40.0</v>
      </c>
      <c r="E37" s="18">
        <v>40.0</v>
      </c>
      <c r="F37" s="18">
        <v>40.0</v>
      </c>
      <c r="G37" s="18">
        <v>40.0</v>
      </c>
      <c r="H37" s="18">
        <v>40.0</v>
      </c>
      <c r="I37" s="18">
        <v>40.0</v>
      </c>
      <c r="J37" s="18">
        <v>40.0</v>
      </c>
      <c r="K37" s="18">
        <v>40.0</v>
      </c>
      <c r="L37" s="18">
        <v>40.0</v>
      </c>
      <c r="M37" s="18">
        <v>40.0</v>
      </c>
      <c r="N37" s="18">
        <v>40.0</v>
      </c>
      <c r="O37" s="18">
        <v>40.0</v>
      </c>
      <c r="P37" s="18">
        <v>40.0</v>
      </c>
      <c r="Q37" s="18">
        <v>40.0</v>
      </c>
      <c r="R37" s="18">
        <v>40.0</v>
      </c>
      <c r="S37" s="18">
        <v>40.0</v>
      </c>
      <c r="T37" s="18">
        <v>40.0</v>
      </c>
      <c r="U37" s="18">
        <v>40.0</v>
      </c>
    </row>
    <row r="38">
      <c r="A38" s="18" t="s">
        <v>473</v>
      </c>
      <c r="B38" s="18">
        <f t="shared" ref="B38:U38" si="28">10+B23</f>
        <v>12</v>
      </c>
      <c r="C38" s="18">
        <f t="shared" si="28"/>
        <v>12</v>
      </c>
      <c r="D38" s="18">
        <f t="shared" si="28"/>
        <v>12</v>
      </c>
      <c r="E38" s="18">
        <f t="shared" si="28"/>
        <v>12</v>
      </c>
      <c r="F38" s="18">
        <f t="shared" si="28"/>
        <v>12</v>
      </c>
      <c r="G38" s="18">
        <f t="shared" si="28"/>
        <v>12</v>
      </c>
      <c r="H38" s="18">
        <f t="shared" si="28"/>
        <v>12</v>
      </c>
      <c r="I38" s="18">
        <f t="shared" si="28"/>
        <v>12</v>
      </c>
      <c r="J38" s="18">
        <f t="shared" si="28"/>
        <v>12</v>
      </c>
      <c r="K38" s="18">
        <f t="shared" si="28"/>
        <v>12</v>
      </c>
      <c r="L38" s="18">
        <f t="shared" si="28"/>
        <v>12</v>
      </c>
      <c r="M38" s="18">
        <f t="shared" si="28"/>
        <v>12</v>
      </c>
      <c r="N38" s="18">
        <f t="shared" si="28"/>
        <v>12</v>
      </c>
      <c r="O38" s="18">
        <f t="shared" si="28"/>
        <v>12</v>
      </c>
      <c r="P38" s="18">
        <f t="shared" si="28"/>
        <v>12</v>
      </c>
      <c r="Q38" s="18">
        <f t="shared" si="28"/>
        <v>12</v>
      </c>
      <c r="R38" s="18">
        <f t="shared" si="28"/>
        <v>12</v>
      </c>
      <c r="S38" s="18">
        <f t="shared" si="28"/>
        <v>12</v>
      </c>
      <c r="T38" s="18">
        <f t="shared" si="28"/>
        <v>12</v>
      </c>
      <c r="U38" s="18">
        <f t="shared" si="28"/>
        <v>12</v>
      </c>
    </row>
    <row r="39">
      <c r="A39" s="18" t="s">
        <v>31</v>
      </c>
      <c r="B39" s="18" t="s">
        <v>474</v>
      </c>
    </row>
    <row r="40">
      <c r="A40" s="18" t="s">
        <v>475</v>
      </c>
      <c r="E40" s="18" t="s">
        <v>476</v>
      </c>
      <c r="I40" s="18" t="s">
        <v>477</v>
      </c>
      <c r="M40" s="18" t="s">
        <v>478</v>
      </c>
      <c r="Q40" s="18" t="s">
        <v>478</v>
      </c>
      <c r="T40" s="18" t="s">
        <v>479</v>
      </c>
    </row>
    <row r="41">
      <c r="A41" s="18" t="s">
        <v>173</v>
      </c>
      <c r="B41" s="18" t="s">
        <v>480</v>
      </c>
      <c r="E41" s="18" t="s">
        <v>481</v>
      </c>
      <c r="G41" s="18" t="s">
        <v>182</v>
      </c>
    </row>
    <row r="42">
      <c r="B42" s="18" t="s">
        <v>482</v>
      </c>
    </row>
    <row r="43">
      <c r="B43" s="18" t="s">
        <v>280</v>
      </c>
    </row>
    <row r="44">
      <c r="B44" s="18" t="s">
        <v>483</v>
      </c>
    </row>
    <row r="46">
      <c r="A46" s="18" t="s">
        <v>484</v>
      </c>
      <c r="B46" s="18">
        <v>1.0</v>
      </c>
      <c r="C46" s="18">
        <v>1.0</v>
      </c>
      <c r="D46" s="18">
        <v>2.0</v>
      </c>
      <c r="E46" s="18">
        <v>2.0</v>
      </c>
      <c r="F46" s="18">
        <v>3.0</v>
      </c>
      <c r="G46" s="18">
        <v>3.0</v>
      </c>
      <c r="H46" s="18">
        <v>4.0</v>
      </c>
      <c r="I46" s="18">
        <v>4.0</v>
      </c>
      <c r="J46" s="18">
        <v>5.0</v>
      </c>
      <c r="K46" s="18">
        <v>5.0</v>
      </c>
      <c r="L46" s="18">
        <v>6.0</v>
      </c>
      <c r="M46" s="18">
        <v>6.0</v>
      </c>
      <c r="N46" s="18">
        <v>7.0</v>
      </c>
      <c r="O46" s="18">
        <v>7.0</v>
      </c>
      <c r="P46" s="18">
        <v>8.0</v>
      </c>
      <c r="Q46" s="18">
        <v>8.0</v>
      </c>
      <c r="R46" s="18">
        <v>9.0</v>
      </c>
      <c r="S46" s="18">
        <v>9.0</v>
      </c>
      <c r="T46" s="18">
        <v>9.0</v>
      </c>
      <c r="U46" s="18">
        <v>9.0</v>
      </c>
    </row>
    <row r="47">
      <c r="A47" s="18" t="s">
        <v>485</v>
      </c>
      <c r="B47" s="18">
        <v>2.0</v>
      </c>
      <c r="C47" s="18">
        <v>3.0</v>
      </c>
      <c r="D47" s="18">
        <v>4.0</v>
      </c>
      <c r="E47" s="18">
        <v>5.0</v>
      </c>
      <c r="F47" s="18">
        <v>6.0</v>
      </c>
      <c r="G47" s="18">
        <v>7.0</v>
      </c>
      <c r="H47" s="18">
        <v>8.0</v>
      </c>
      <c r="I47" s="18">
        <v>9.0</v>
      </c>
      <c r="J47" s="18">
        <v>10.0</v>
      </c>
      <c r="K47" s="18">
        <v>11.0</v>
      </c>
      <c r="L47" s="18">
        <v>12.0</v>
      </c>
      <c r="M47" s="18">
        <v>12.0</v>
      </c>
      <c r="N47" s="18">
        <v>13.0</v>
      </c>
      <c r="O47" s="18">
        <v>13.0</v>
      </c>
      <c r="P47" s="18">
        <v>14.0</v>
      </c>
      <c r="Q47" s="18">
        <v>14.0</v>
      </c>
      <c r="R47" s="18">
        <v>15.0</v>
      </c>
      <c r="S47" s="18">
        <v>15.0</v>
      </c>
      <c r="T47" s="18">
        <v>15.0</v>
      </c>
      <c r="U47" s="18">
        <v>15.0</v>
      </c>
    </row>
    <row r="48">
      <c r="A48" s="18" t="s">
        <v>486</v>
      </c>
      <c r="B48" s="18" t="s">
        <v>379</v>
      </c>
      <c r="C48" s="18" t="s">
        <v>487</v>
      </c>
      <c r="D48" s="18" t="s">
        <v>488</v>
      </c>
      <c r="E48" s="18" t="s">
        <v>489</v>
      </c>
      <c r="F48" s="18" t="s">
        <v>490</v>
      </c>
      <c r="G48" s="18" t="s">
        <v>491</v>
      </c>
      <c r="H48" s="18" t="s">
        <v>193</v>
      </c>
      <c r="I48" s="18" t="s">
        <v>492</v>
      </c>
      <c r="J48" s="18" t="s">
        <v>493</v>
      </c>
      <c r="K48" s="18" t="s">
        <v>494</v>
      </c>
      <c r="L48" s="18" t="s">
        <v>495</v>
      </c>
      <c r="M48" s="18" t="s">
        <v>496</v>
      </c>
      <c r="N48" s="18" t="s">
        <v>497</v>
      </c>
      <c r="O48" s="18" t="s">
        <v>498</v>
      </c>
      <c r="P48" s="18" t="s">
        <v>499</v>
      </c>
      <c r="Q48" s="18" t="s">
        <v>500</v>
      </c>
      <c r="R48" s="18" t="s">
        <v>501</v>
      </c>
      <c r="S48" s="78" t="s">
        <v>500</v>
      </c>
      <c r="T48" s="78" t="s">
        <v>488</v>
      </c>
      <c r="U48" s="78" t="s">
        <v>497</v>
      </c>
    </row>
    <row r="49">
      <c r="B49" s="18" t="s">
        <v>502</v>
      </c>
      <c r="D49" s="78" t="s">
        <v>502</v>
      </c>
      <c r="F49" s="78" t="s">
        <v>487</v>
      </c>
      <c r="J49" s="78" t="s">
        <v>492</v>
      </c>
      <c r="R49" s="78"/>
      <c r="S49" s="18" t="s">
        <v>503</v>
      </c>
      <c r="T49" s="18" t="s">
        <v>504</v>
      </c>
      <c r="U49" s="18" t="s">
        <v>505</v>
      </c>
    </row>
    <row r="50">
      <c r="B50" s="18" t="s">
        <v>506</v>
      </c>
      <c r="D50" s="18" t="s">
        <v>507</v>
      </c>
      <c r="F50" s="18" t="s">
        <v>508</v>
      </c>
      <c r="J50" s="18" t="s">
        <v>509</v>
      </c>
    </row>
    <row r="51">
      <c r="A51" s="18"/>
    </row>
    <row r="52">
      <c r="A52" s="18" t="s">
        <v>510</v>
      </c>
      <c r="D52" s="18" t="s">
        <v>511</v>
      </c>
    </row>
    <row r="53">
      <c r="D53" s="18" t="s">
        <v>512</v>
      </c>
      <c r="K53" s="18" t="s">
        <v>513</v>
      </c>
      <c r="R53" s="18" t="s">
        <v>514</v>
      </c>
    </row>
    <row r="55">
      <c r="A55" s="18" t="s">
        <v>209</v>
      </c>
      <c r="B55" s="18" t="s">
        <v>515</v>
      </c>
      <c r="C55" s="18" t="s">
        <v>516</v>
      </c>
      <c r="G55" s="18" t="s">
        <v>517</v>
      </c>
      <c r="O55" s="18" t="s">
        <v>518</v>
      </c>
      <c r="S55" s="18" t="s">
        <v>519</v>
      </c>
    </row>
    <row r="56">
      <c r="B56" s="18" t="s">
        <v>520</v>
      </c>
    </row>
    <row r="57">
      <c r="B57" s="18" t="s">
        <v>133</v>
      </c>
    </row>
    <row r="60">
      <c r="A60" s="18" t="s">
        <v>521</v>
      </c>
      <c r="B60" s="18" t="s">
        <v>522</v>
      </c>
      <c r="C60" s="18" t="s">
        <v>523</v>
      </c>
    </row>
    <row r="61">
      <c r="B61" s="18" t="s">
        <v>524</v>
      </c>
    </row>
    <row r="62">
      <c r="B62" s="18" t="s">
        <v>525</v>
      </c>
    </row>
    <row r="63">
      <c r="B63" s="18" t="s">
        <v>526</v>
      </c>
    </row>
    <row r="64">
      <c r="B64" s="18" t="s">
        <v>527</v>
      </c>
    </row>
    <row r="65">
      <c r="B65" s="18" t="s">
        <v>528</v>
      </c>
    </row>
    <row r="66">
      <c r="B66" s="18" t="s">
        <v>529</v>
      </c>
    </row>
    <row r="67">
      <c r="B67" s="18" t="s">
        <v>530</v>
      </c>
    </row>
    <row r="68">
      <c r="B68" s="18" t="s">
        <v>531</v>
      </c>
    </row>
    <row r="69">
      <c r="B69" s="18" t="s">
        <v>532</v>
      </c>
    </row>
    <row r="70">
      <c r="B70" s="18" t="s">
        <v>533</v>
      </c>
    </row>
    <row r="71">
      <c r="B71" s="18" t="s">
        <v>534</v>
      </c>
    </row>
    <row r="73">
      <c r="A73" s="18" t="s">
        <v>535</v>
      </c>
      <c r="B73" s="18" t="s">
        <v>536</v>
      </c>
    </row>
    <row r="74">
      <c r="A74" s="18" t="s">
        <v>198</v>
      </c>
      <c r="B74" s="18" t="s">
        <v>537</v>
      </c>
    </row>
    <row r="75">
      <c r="B75" s="18" t="s">
        <v>538</v>
      </c>
    </row>
    <row r="76">
      <c r="A76" s="18" t="s">
        <v>539</v>
      </c>
      <c r="B76" s="18" t="s">
        <v>540</v>
      </c>
    </row>
    <row r="77">
      <c r="A77" s="18" t="s">
        <v>541</v>
      </c>
      <c r="B77" s="18" t="s">
        <v>542</v>
      </c>
    </row>
    <row r="78">
      <c r="A78" s="18" t="s">
        <v>202</v>
      </c>
      <c r="B78" s="18" t="s">
        <v>543</v>
      </c>
    </row>
    <row r="80">
      <c r="A80" s="18" t="s">
        <v>544</v>
      </c>
    </row>
    <row r="81">
      <c r="A81" s="18" t="s">
        <v>545</v>
      </c>
      <c r="B81" s="18" t="s">
        <v>546</v>
      </c>
    </row>
    <row r="82">
      <c r="A82" s="18" t="s">
        <v>547</v>
      </c>
      <c r="B82" s="18" t="s">
        <v>548</v>
      </c>
    </row>
    <row r="83">
      <c r="A83" s="18" t="s">
        <v>549</v>
      </c>
      <c r="B83" s="18" t="s">
        <v>550</v>
      </c>
    </row>
    <row r="84">
      <c r="A84" s="18" t="s">
        <v>551</v>
      </c>
      <c r="B84" s="18" t="s">
        <v>552</v>
      </c>
    </row>
    <row r="86">
      <c r="A86" s="18" t="s">
        <v>553</v>
      </c>
      <c r="B86" s="79" t="s">
        <v>554</v>
      </c>
    </row>
    <row r="88">
      <c r="A88" s="18" t="s">
        <v>555</v>
      </c>
    </row>
    <row r="89">
      <c r="A89" s="18" t="s">
        <v>208</v>
      </c>
      <c r="B89" s="80" t="s">
        <v>556</v>
      </c>
    </row>
    <row r="90">
      <c r="A90" s="18" t="s">
        <v>212</v>
      </c>
      <c r="B90" s="81" t="s">
        <v>414</v>
      </c>
    </row>
    <row r="92">
      <c r="A92" s="82" t="s">
        <v>557</v>
      </c>
    </row>
    <row r="93">
      <c r="A93" s="18" t="s">
        <v>558</v>
      </c>
      <c r="B93" s="83" t="s">
        <v>559</v>
      </c>
    </row>
    <row r="94">
      <c r="A94" s="18" t="s">
        <v>560</v>
      </c>
      <c r="B94" s="83" t="s">
        <v>561</v>
      </c>
    </row>
    <row r="95">
      <c r="A95" s="18" t="s">
        <v>562</v>
      </c>
      <c r="B95" s="83" t="s">
        <v>563</v>
      </c>
    </row>
    <row r="96">
      <c r="A96" s="18" t="s">
        <v>564</v>
      </c>
      <c r="B96" s="83" t="s">
        <v>565</v>
      </c>
    </row>
    <row r="97">
      <c r="A97" s="18" t="s">
        <v>566</v>
      </c>
      <c r="B97" s="83" t="s">
        <v>567</v>
      </c>
    </row>
    <row r="98">
      <c r="A98" s="18" t="s">
        <v>568</v>
      </c>
      <c r="B98" s="83" t="s">
        <v>569</v>
      </c>
    </row>
    <row r="99">
      <c r="A99" s="18" t="s">
        <v>570</v>
      </c>
      <c r="B99" s="83" t="s">
        <v>571</v>
      </c>
    </row>
    <row r="101">
      <c r="A101" s="18" t="s">
        <v>572</v>
      </c>
    </row>
    <row r="102">
      <c r="A102" s="18" t="s">
        <v>271</v>
      </c>
      <c r="B102" s="84" t="s">
        <v>573</v>
      </c>
    </row>
    <row r="103">
      <c r="A103" s="18" t="s">
        <v>272</v>
      </c>
      <c r="B103" s="18" t="s">
        <v>574</v>
      </c>
    </row>
    <row r="104">
      <c r="A104" s="18" t="s">
        <v>575</v>
      </c>
      <c r="B104" s="18" t="s">
        <v>576</v>
      </c>
    </row>
    <row r="106">
      <c r="A106" s="18" t="s">
        <v>577</v>
      </c>
    </row>
    <row r="107">
      <c r="A107" s="18" t="s">
        <v>578</v>
      </c>
      <c r="B107" s="81" t="s">
        <v>579</v>
      </c>
    </row>
    <row r="108">
      <c r="A108" s="18" t="s">
        <v>580</v>
      </c>
      <c r="B108" s="81" t="s">
        <v>581</v>
      </c>
    </row>
    <row r="109">
      <c r="A109" s="18" t="s">
        <v>582</v>
      </c>
    </row>
    <row r="110">
      <c r="A110" s="81" t="s">
        <v>583</v>
      </c>
      <c r="B110" s="85" t="s">
        <v>584</v>
      </c>
    </row>
    <row r="111">
      <c r="A111" s="81" t="s">
        <v>585</v>
      </c>
      <c r="B111" s="86" t="s">
        <v>586</v>
      </c>
    </row>
    <row r="112">
      <c r="A112" s="81" t="s">
        <v>587</v>
      </c>
      <c r="B112" s="85" t="s">
        <v>588</v>
      </c>
    </row>
    <row r="113">
      <c r="A113" s="18" t="s">
        <v>589</v>
      </c>
      <c r="B113" s="81" t="s">
        <v>590</v>
      </c>
    </row>
    <row r="114">
      <c r="A114" s="18" t="s">
        <v>591</v>
      </c>
      <c r="B114" s="80" t="s">
        <v>592</v>
      </c>
    </row>
    <row r="116">
      <c r="A116" s="18" t="s">
        <v>593</v>
      </c>
      <c r="B116" s="87" t="s">
        <v>594</v>
      </c>
    </row>
    <row r="117">
      <c r="A117" s="18" t="s">
        <v>273</v>
      </c>
      <c r="B117" s="88" t="s">
        <v>595</v>
      </c>
    </row>
    <row r="119">
      <c r="A119" s="18" t="s">
        <v>596</v>
      </c>
    </row>
    <row r="120">
      <c r="A120" s="18" t="s">
        <v>597</v>
      </c>
    </row>
    <row r="122">
      <c r="A122" s="18" t="s">
        <v>598</v>
      </c>
      <c r="B122" s="18" t="s">
        <v>599</v>
      </c>
    </row>
    <row r="123">
      <c r="A123" s="18" t="s">
        <v>600</v>
      </c>
      <c r="B123" s="18" t="s">
        <v>601</v>
      </c>
    </row>
    <row r="124">
      <c r="A124" s="18" t="s">
        <v>602</v>
      </c>
      <c r="B124" s="18" t="s">
        <v>603</v>
      </c>
    </row>
    <row r="125">
      <c r="A125" s="18" t="s">
        <v>604</v>
      </c>
      <c r="B125" s="18" t="s">
        <v>605</v>
      </c>
    </row>
    <row r="127">
      <c r="A127" s="18" t="s">
        <v>606</v>
      </c>
      <c r="B127" s="18" t="s">
        <v>607</v>
      </c>
    </row>
    <row r="128">
      <c r="A128" s="18" t="s">
        <v>608</v>
      </c>
      <c r="B128" s="18" t="s">
        <v>607</v>
      </c>
    </row>
    <row r="129">
      <c r="A129" s="18" t="s">
        <v>609</v>
      </c>
      <c r="B129" s="18" t="s">
        <v>610</v>
      </c>
    </row>
    <row r="130">
      <c r="A130" s="18" t="s">
        <v>611</v>
      </c>
      <c r="B130" s="18" t="s">
        <v>612</v>
      </c>
    </row>
    <row r="131">
      <c r="A131" s="18" t="s">
        <v>613</v>
      </c>
      <c r="B131" s="18" t="s">
        <v>614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1" t="s">
        <v>615</v>
      </c>
      <c r="B1" s="18">
        <v>1.0</v>
      </c>
      <c r="C1" s="18">
        <v>2.0</v>
      </c>
      <c r="D1" s="18">
        <v>3.0</v>
      </c>
      <c r="F1" s="18"/>
      <c r="H1" s="18"/>
      <c r="J1" s="18"/>
      <c r="L1" s="18"/>
      <c r="N1" s="18"/>
      <c r="O1" s="18"/>
      <c r="P1" s="18"/>
      <c r="Q1" s="18"/>
      <c r="R1" s="18"/>
      <c r="S1" s="18"/>
      <c r="T1" s="18"/>
      <c r="U1" s="18"/>
    </row>
    <row r="2">
      <c r="A2" s="71" t="s">
        <v>616</v>
      </c>
      <c r="B2" s="18"/>
      <c r="E2" s="18">
        <v>1.0</v>
      </c>
      <c r="F2" s="18">
        <v>2.0</v>
      </c>
      <c r="G2" s="18">
        <v>3.0</v>
      </c>
      <c r="H2" s="18">
        <v>4.0</v>
      </c>
      <c r="I2" s="18">
        <v>5.0</v>
      </c>
      <c r="J2" s="18">
        <v>6.0</v>
      </c>
      <c r="K2" s="18">
        <v>7.0</v>
      </c>
      <c r="L2" s="18">
        <v>8.0</v>
      </c>
      <c r="M2" s="18">
        <v>9.0</v>
      </c>
      <c r="N2" s="18">
        <v>10.0</v>
      </c>
      <c r="O2" s="18">
        <v>11.0</v>
      </c>
      <c r="P2" s="18">
        <v>12.0</v>
      </c>
      <c r="Q2" s="18">
        <v>13.0</v>
      </c>
      <c r="R2" s="18">
        <v>14.0</v>
      </c>
      <c r="S2" s="18">
        <v>15.0</v>
      </c>
      <c r="T2" s="18">
        <v>16.0</v>
      </c>
      <c r="U2" s="18">
        <v>17.0</v>
      </c>
    </row>
    <row r="3">
      <c r="A3" s="70" t="s">
        <v>85</v>
      </c>
      <c r="B3" s="18">
        <v>7.0</v>
      </c>
      <c r="C3">
        <f t="shared" ref="C3:U3" si="1">B3+5+C14</f>
        <v>11</v>
      </c>
      <c r="D3">
        <f t="shared" si="1"/>
        <v>15</v>
      </c>
      <c r="E3">
        <f t="shared" si="1"/>
        <v>19</v>
      </c>
      <c r="F3">
        <f t="shared" si="1"/>
        <v>23</v>
      </c>
      <c r="G3">
        <f t="shared" si="1"/>
        <v>27</v>
      </c>
      <c r="H3">
        <f t="shared" si="1"/>
        <v>31</v>
      </c>
      <c r="I3">
        <f t="shared" si="1"/>
        <v>35</v>
      </c>
      <c r="J3">
        <f t="shared" si="1"/>
        <v>39</v>
      </c>
      <c r="K3">
        <f t="shared" si="1"/>
        <v>43</v>
      </c>
      <c r="L3">
        <f t="shared" si="1"/>
        <v>47</v>
      </c>
      <c r="M3">
        <f t="shared" si="1"/>
        <v>51</v>
      </c>
      <c r="N3">
        <f t="shared" si="1"/>
        <v>55</v>
      </c>
      <c r="O3">
        <f t="shared" si="1"/>
        <v>59</v>
      </c>
      <c r="P3">
        <f t="shared" si="1"/>
        <v>63</v>
      </c>
      <c r="Q3">
        <f t="shared" si="1"/>
        <v>67</v>
      </c>
      <c r="R3">
        <f t="shared" si="1"/>
        <v>71</v>
      </c>
      <c r="S3">
        <f t="shared" si="1"/>
        <v>75</v>
      </c>
      <c r="T3">
        <f t="shared" si="1"/>
        <v>79</v>
      </c>
      <c r="U3">
        <f t="shared" si="1"/>
        <v>83</v>
      </c>
    </row>
    <row r="4">
      <c r="A4" s="18" t="s">
        <v>447</v>
      </c>
      <c r="B4" s="18">
        <v>2.0</v>
      </c>
      <c r="C4" s="18">
        <v>2.0</v>
      </c>
      <c r="D4" s="18">
        <v>2.0</v>
      </c>
      <c r="E4" s="18">
        <v>2.0</v>
      </c>
      <c r="F4" s="18">
        <v>3.0</v>
      </c>
      <c r="G4" s="18">
        <v>3.0</v>
      </c>
      <c r="H4" s="18">
        <v>3.0</v>
      </c>
      <c r="I4" s="18">
        <v>3.0</v>
      </c>
      <c r="J4" s="18">
        <v>4.0</v>
      </c>
      <c r="K4" s="18">
        <v>4.0</v>
      </c>
      <c r="L4" s="18">
        <v>4.0</v>
      </c>
      <c r="M4" s="18">
        <v>4.0</v>
      </c>
      <c r="N4" s="18">
        <v>5.0</v>
      </c>
      <c r="O4" s="18">
        <v>5.0</v>
      </c>
      <c r="P4" s="18">
        <v>5.0</v>
      </c>
      <c r="Q4" s="18">
        <v>5.0</v>
      </c>
      <c r="R4" s="18">
        <v>6.0</v>
      </c>
      <c r="S4" s="18">
        <v>6.0</v>
      </c>
      <c r="T4" s="18">
        <v>6.0</v>
      </c>
      <c r="U4" s="18">
        <v>6.0</v>
      </c>
      <c r="V4" s="18"/>
    </row>
    <row r="5">
      <c r="A5" s="70" t="s">
        <v>448</v>
      </c>
      <c r="B5" s="18">
        <v>8.0</v>
      </c>
      <c r="C5" s="18">
        <v>8.0</v>
      </c>
      <c r="D5" s="18">
        <v>8.0</v>
      </c>
      <c r="E5" s="18">
        <v>8.0</v>
      </c>
      <c r="F5" s="18">
        <v>8.0</v>
      </c>
      <c r="G5" s="18">
        <v>8.0</v>
      </c>
      <c r="H5" s="18">
        <v>8.0</v>
      </c>
      <c r="I5" s="18">
        <v>8.0</v>
      </c>
      <c r="J5" s="18">
        <v>8.0</v>
      </c>
      <c r="K5" s="18">
        <v>8.0</v>
      </c>
      <c r="L5" s="18">
        <v>8.0</v>
      </c>
      <c r="M5" s="18">
        <v>8.0</v>
      </c>
      <c r="N5" s="18">
        <v>8.0</v>
      </c>
      <c r="O5" s="18">
        <v>8.0</v>
      </c>
      <c r="P5" s="18">
        <v>8.0</v>
      </c>
      <c r="Q5" s="18">
        <v>8.0</v>
      </c>
      <c r="R5" s="18">
        <v>8.0</v>
      </c>
      <c r="S5" s="18">
        <v>8.0</v>
      </c>
      <c r="T5" s="18">
        <v>8.0</v>
      </c>
      <c r="U5" s="18">
        <v>8.0</v>
      </c>
    </row>
    <row r="6">
      <c r="A6" s="71" t="s">
        <v>449</v>
      </c>
      <c r="B6" s="18">
        <f t="shared" ref="B6:U6" si="2">rounddown(B5/2)-5</f>
        <v>-1</v>
      </c>
      <c r="C6" s="18">
        <f t="shared" si="2"/>
        <v>-1</v>
      </c>
      <c r="D6" s="18">
        <f t="shared" si="2"/>
        <v>-1</v>
      </c>
      <c r="E6" s="18">
        <f t="shared" si="2"/>
        <v>-1</v>
      </c>
      <c r="F6" s="18">
        <f t="shared" si="2"/>
        <v>-1</v>
      </c>
      <c r="G6" s="18">
        <f t="shared" si="2"/>
        <v>-1</v>
      </c>
      <c r="H6" s="18">
        <f t="shared" si="2"/>
        <v>-1</v>
      </c>
      <c r="I6" s="18">
        <f t="shared" si="2"/>
        <v>-1</v>
      </c>
      <c r="J6" s="18">
        <f t="shared" si="2"/>
        <v>-1</v>
      </c>
      <c r="K6" s="18">
        <f t="shared" si="2"/>
        <v>-1</v>
      </c>
      <c r="L6" s="18">
        <f t="shared" si="2"/>
        <v>-1</v>
      </c>
      <c r="M6" s="18">
        <f t="shared" si="2"/>
        <v>-1</v>
      </c>
      <c r="N6" s="18">
        <f t="shared" si="2"/>
        <v>-1</v>
      </c>
      <c r="O6" s="18">
        <f t="shared" si="2"/>
        <v>-1</v>
      </c>
      <c r="P6" s="18">
        <f t="shared" si="2"/>
        <v>-1</v>
      </c>
      <c r="Q6" s="18">
        <f t="shared" si="2"/>
        <v>-1</v>
      </c>
      <c r="R6" s="18">
        <f t="shared" si="2"/>
        <v>-1</v>
      </c>
      <c r="S6" s="18">
        <f t="shared" si="2"/>
        <v>-1</v>
      </c>
      <c r="T6" s="18">
        <f t="shared" si="2"/>
        <v>-1</v>
      </c>
      <c r="U6" s="18">
        <f t="shared" si="2"/>
        <v>-1</v>
      </c>
    </row>
    <row r="7">
      <c r="A7" s="18" t="s">
        <v>450</v>
      </c>
      <c r="B7" s="18">
        <f t="shared" ref="B7:U7" si="3">B6</f>
        <v>-1</v>
      </c>
      <c r="C7" s="18">
        <f t="shared" si="3"/>
        <v>-1</v>
      </c>
      <c r="D7" s="18">
        <f t="shared" si="3"/>
        <v>-1</v>
      </c>
      <c r="E7" s="18">
        <f t="shared" si="3"/>
        <v>-1</v>
      </c>
      <c r="F7" s="18">
        <f t="shared" si="3"/>
        <v>-1</v>
      </c>
      <c r="G7" s="18">
        <f t="shared" si="3"/>
        <v>-1</v>
      </c>
      <c r="H7" s="18">
        <f t="shared" si="3"/>
        <v>-1</v>
      </c>
      <c r="I7" s="18">
        <f t="shared" si="3"/>
        <v>-1</v>
      </c>
      <c r="J7" s="18">
        <f t="shared" si="3"/>
        <v>-1</v>
      </c>
      <c r="K7" s="18">
        <f t="shared" si="3"/>
        <v>-1</v>
      </c>
      <c r="L7" s="18">
        <f t="shared" si="3"/>
        <v>-1</v>
      </c>
      <c r="M7" s="18">
        <f t="shared" si="3"/>
        <v>-1</v>
      </c>
      <c r="N7" s="18">
        <f t="shared" si="3"/>
        <v>-1</v>
      </c>
      <c r="O7" s="18">
        <f t="shared" si="3"/>
        <v>-1</v>
      </c>
      <c r="P7" s="18">
        <f t="shared" si="3"/>
        <v>-1</v>
      </c>
      <c r="Q7" s="18">
        <f t="shared" si="3"/>
        <v>-1</v>
      </c>
      <c r="R7" s="18">
        <f t="shared" si="3"/>
        <v>-1</v>
      </c>
      <c r="S7" s="18">
        <f t="shared" si="3"/>
        <v>-1</v>
      </c>
      <c r="T7" s="18">
        <f t="shared" si="3"/>
        <v>-1</v>
      </c>
      <c r="U7" s="18">
        <f t="shared" si="3"/>
        <v>-1</v>
      </c>
    </row>
    <row r="8">
      <c r="A8" s="70" t="s">
        <v>451</v>
      </c>
      <c r="B8" s="18">
        <v>14.0</v>
      </c>
      <c r="C8" s="18">
        <v>14.0</v>
      </c>
      <c r="D8" s="18">
        <v>14.0</v>
      </c>
      <c r="E8" s="18">
        <v>14.0</v>
      </c>
      <c r="F8" s="18">
        <v>14.0</v>
      </c>
      <c r="G8" s="18">
        <v>14.0</v>
      </c>
      <c r="H8" s="18">
        <v>14.0</v>
      </c>
      <c r="I8" s="18">
        <v>14.0</v>
      </c>
      <c r="J8" s="18">
        <v>14.0</v>
      </c>
      <c r="K8" s="18">
        <v>14.0</v>
      </c>
      <c r="L8" s="18">
        <v>14.0</v>
      </c>
      <c r="M8" s="18">
        <v>14.0</v>
      </c>
      <c r="N8" s="18">
        <v>14.0</v>
      </c>
      <c r="O8" s="18">
        <v>14.0</v>
      </c>
      <c r="P8" s="18">
        <v>14.0</v>
      </c>
      <c r="Q8" s="18">
        <v>14.0</v>
      </c>
      <c r="R8" s="18">
        <v>14.0</v>
      </c>
      <c r="S8" s="18">
        <v>14.0</v>
      </c>
      <c r="T8" s="18">
        <v>16.0</v>
      </c>
      <c r="U8" s="18">
        <v>16.0</v>
      </c>
    </row>
    <row r="9">
      <c r="A9" s="71" t="s">
        <v>449</v>
      </c>
      <c r="B9" s="18">
        <f t="shared" ref="B9:U9" si="4">rounddown(B8/2)-5</f>
        <v>2</v>
      </c>
      <c r="C9" s="18">
        <f t="shared" si="4"/>
        <v>2</v>
      </c>
      <c r="D9" s="18">
        <f t="shared" si="4"/>
        <v>2</v>
      </c>
      <c r="E9" s="18">
        <f t="shared" si="4"/>
        <v>2</v>
      </c>
      <c r="F9" s="18">
        <f t="shared" si="4"/>
        <v>2</v>
      </c>
      <c r="G9" s="18">
        <f t="shared" si="4"/>
        <v>2</v>
      </c>
      <c r="H9" s="18">
        <f t="shared" si="4"/>
        <v>2</v>
      </c>
      <c r="I9" s="18">
        <f t="shared" si="4"/>
        <v>2</v>
      </c>
      <c r="J9" s="18">
        <f t="shared" si="4"/>
        <v>2</v>
      </c>
      <c r="K9" s="18">
        <f t="shared" si="4"/>
        <v>2</v>
      </c>
      <c r="L9" s="18">
        <f t="shared" si="4"/>
        <v>2</v>
      </c>
      <c r="M9" s="18">
        <f t="shared" si="4"/>
        <v>2</v>
      </c>
      <c r="N9" s="18">
        <f t="shared" si="4"/>
        <v>2</v>
      </c>
      <c r="O9" s="18">
        <f t="shared" si="4"/>
        <v>2</v>
      </c>
      <c r="P9" s="18">
        <f t="shared" si="4"/>
        <v>2</v>
      </c>
      <c r="Q9" s="18">
        <f t="shared" si="4"/>
        <v>2</v>
      </c>
      <c r="R9" s="18">
        <f t="shared" si="4"/>
        <v>2</v>
      </c>
      <c r="S9" s="18">
        <f t="shared" si="4"/>
        <v>2</v>
      </c>
      <c r="T9" s="18">
        <f t="shared" si="4"/>
        <v>3</v>
      </c>
      <c r="U9" s="18">
        <f t="shared" si="4"/>
        <v>3</v>
      </c>
    </row>
    <row r="10">
      <c r="A10" s="18" t="s">
        <v>452</v>
      </c>
      <c r="B10" s="18">
        <f t="shared" ref="B10:U10" si="5">B9+B4</f>
        <v>4</v>
      </c>
      <c r="C10" s="18">
        <f t="shared" si="5"/>
        <v>4</v>
      </c>
      <c r="D10" s="18">
        <f t="shared" si="5"/>
        <v>4</v>
      </c>
      <c r="E10" s="18">
        <f t="shared" si="5"/>
        <v>4</v>
      </c>
      <c r="F10" s="18">
        <f t="shared" si="5"/>
        <v>5</v>
      </c>
      <c r="G10" s="18">
        <f t="shared" si="5"/>
        <v>5</v>
      </c>
      <c r="H10" s="18">
        <f t="shared" si="5"/>
        <v>5</v>
      </c>
      <c r="I10" s="18">
        <f t="shared" si="5"/>
        <v>5</v>
      </c>
      <c r="J10" s="18">
        <f t="shared" si="5"/>
        <v>6</v>
      </c>
      <c r="K10" s="18">
        <f t="shared" si="5"/>
        <v>6</v>
      </c>
      <c r="L10" s="18">
        <f t="shared" si="5"/>
        <v>6</v>
      </c>
      <c r="M10" s="18">
        <f t="shared" si="5"/>
        <v>6</v>
      </c>
      <c r="N10" s="18">
        <f t="shared" si="5"/>
        <v>7</v>
      </c>
      <c r="O10" s="18">
        <f t="shared" si="5"/>
        <v>7</v>
      </c>
      <c r="P10" s="18">
        <f t="shared" si="5"/>
        <v>7</v>
      </c>
      <c r="Q10" s="18">
        <f t="shared" si="5"/>
        <v>7</v>
      </c>
      <c r="R10" s="18">
        <f t="shared" si="5"/>
        <v>8</v>
      </c>
      <c r="S10" s="18">
        <f t="shared" si="5"/>
        <v>8</v>
      </c>
      <c r="T10" s="18">
        <f t="shared" si="5"/>
        <v>9</v>
      </c>
      <c r="U10" s="18">
        <f t="shared" si="5"/>
        <v>9</v>
      </c>
    </row>
    <row r="11">
      <c r="A11" s="18" t="s">
        <v>453</v>
      </c>
      <c r="B11" s="18">
        <f t="shared" ref="B11:U11" si="6">B9</f>
        <v>2</v>
      </c>
      <c r="C11" s="18">
        <f t="shared" si="6"/>
        <v>2</v>
      </c>
      <c r="D11" s="18">
        <f t="shared" si="6"/>
        <v>2</v>
      </c>
      <c r="E11" s="18">
        <f t="shared" si="6"/>
        <v>2</v>
      </c>
      <c r="F11" s="18">
        <f t="shared" si="6"/>
        <v>2</v>
      </c>
      <c r="G11" s="18">
        <f t="shared" si="6"/>
        <v>2</v>
      </c>
      <c r="H11" s="18">
        <f t="shared" si="6"/>
        <v>2</v>
      </c>
      <c r="I11" s="18">
        <f t="shared" si="6"/>
        <v>2</v>
      </c>
      <c r="J11" s="18">
        <f t="shared" si="6"/>
        <v>2</v>
      </c>
      <c r="K11" s="18">
        <f t="shared" si="6"/>
        <v>2</v>
      </c>
      <c r="L11" s="18">
        <f t="shared" si="6"/>
        <v>2</v>
      </c>
      <c r="M11" s="18">
        <f t="shared" si="6"/>
        <v>2</v>
      </c>
      <c r="N11" s="18">
        <f t="shared" si="6"/>
        <v>2</v>
      </c>
      <c r="O11" s="18">
        <f t="shared" si="6"/>
        <v>2</v>
      </c>
      <c r="P11" s="18">
        <f t="shared" si="6"/>
        <v>2</v>
      </c>
      <c r="Q11" s="18">
        <f t="shared" si="6"/>
        <v>2</v>
      </c>
      <c r="R11" s="18">
        <f t="shared" si="6"/>
        <v>2</v>
      </c>
      <c r="S11" s="18">
        <f t="shared" si="6"/>
        <v>2</v>
      </c>
      <c r="T11" s="18">
        <f t="shared" si="6"/>
        <v>3</v>
      </c>
      <c r="U11" s="18">
        <f t="shared" si="6"/>
        <v>3</v>
      </c>
    </row>
    <row r="12">
      <c r="A12" s="89" t="s">
        <v>454</v>
      </c>
      <c r="B12" s="18">
        <f t="shared" ref="B12:U12" si="7">B9+(B4*2)</f>
        <v>6</v>
      </c>
      <c r="C12" s="18">
        <f t="shared" si="7"/>
        <v>6</v>
      </c>
      <c r="D12" s="18">
        <f t="shared" si="7"/>
        <v>6</v>
      </c>
      <c r="E12" s="18">
        <f t="shared" si="7"/>
        <v>6</v>
      </c>
      <c r="F12" s="18">
        <f t="shared" si="7"/>
        <v>8</v>
      </c>
      <c r="G12" s="18">
        <f t="shared" si="7"/>
        <v>8</v>
      </c>
      <c r="H12" s="18">
        <f t="shared" si="7"/>
        <v>8</v>
      </c>
      <c r="I12" s="18">
        <f t="shared" si="7"/>
        <v>8</v>
      </c>
      <c r="J12" s="18">
        <f t="shared" si="7"/>
        <v>10</v>
      </c>
      <c r="K12" s="18">
        <f t="shared" si="7"/>
        <v>10</v>
      </c>
      <c r="L12" s="18">
        <f t="shared" si="7"/>
        <v>10</v>
      </c>
      <c r="M12" s="18">
        <f t="shared" si="7"/>
        <v>10</v>
      </c>
      <c r="N12" s="18">
        <f t="shared" si="7"/>
        <v>12</v>
      </c>
      <c r="O12" s="18">
        <f t="shared" si="7"/>
        <v>12</v>
      </c>
      <c r="P12" s="18">
        <f t="shared" si="7"/>
        <v>12</v>
      </c>
      <c r="Q12" s="18">
        <f t="shared" si="7"/>
        <v>12</v>
      </c>
      <c r="R12" s="18">
        <f t="shared" si="7"/>
        <v>14</v>
      </c>
      <c r="S12" s="18">
        <f t="shared" si="7"/>
        <v>14</v>
      </c>
      <c r="T12" s="18">
        <f t="shared" si="7"/>
        <v>15</v>
      </c>
      <c r="U12" s="18">
        <f t="shared" si="7"/>
        <v>15</v>
      </c>
    </row>
    <row r="13">
      <c r="A13" s="70" t="s">
        <v>455</v>
      </c>
      <c r="B13" s="18">
        <v>8.0</v>
      </c>
      <c r="C13" s="18">
        <v>8.0</v>
      </c>
      <c r="D13" s="18">
        <v>8.0</v>
      </c>
      <c r="E13" s="18">
        <v>8.0</v>
      </c>
      <c r="F13" s="18">
        <v>8.0</v>
      </c>
      <c r="G13" s="18">
        <v>8.0</v>
      </c>
      <c r="H13" s="18">
        <v>8.0</v>
      </c>
      <c r="I13" s="18">
        <v>8.0</v>
      </c>
      <c r="J13" s="18">
        <v>8.0</v>
      </c>
      <c r="K13" s="18">
        <v>8.0</v>
      </c>
      <c r="L13" s="18">
        <v>8.0</v>
      </c>
      <c r="M13" s="18">
        <v>8.0</v>
      </c>
      <c r="N13" s="18">
        <v>8.0</v>
      </c>
      <c r="O13" s="18">
        <v>8.0</v>
      </c>
      <c r="P13" s="18">
        <v>8.0</v>
      </c>
      <c r="Q13" s="18">
        <v>8.0</v>
      </c>
      <c r="R13" s="18">
        <v>8.0</v>
      </c>
      <c r="S13" s="18">
        <v>8.0</v>
      </c>
      <c r="T13" s="18">
        <v>8.0</v>
      </c>
      <c r="U13" s="18">
        <v>8.0</v>
      </c>
    </row>
    <row r="14">
      <c r="A14" s="71" t="s">
        <v>449</v>
      </c>
      <c r="B14" s="18">
        <f t="shared" ref="B14:U14" si="8">rounddown(B13/2)-5</f>
        <v>-1</v>
      </c>
      <c r="C14" s="18">
        <f t="shared" si="8"/>
        <v>-1</v>
      </c>
      <c r="D14" s="18">
        <f t="shared" si="8"/>
        <v>-1</v>
      </c>
      <c r="E14" s="18">
        <f t="shared" si="8"/>
        <v>-1</v>
      </c>
      <c r="F14" s="18">
        <f t="shared" si="8"/>
        <v>-1</v>
      </c>
      <c r="G14" s="18">
        <f t="shared" si="8"/>
        <v>-1</v>
      </c>
      <c r="H14" s="18">
        <f t="shared" si="8"/>
        <v>-1</v>
      </c>
      <c r="I14" s="18">
        <f t="shared" si="8"/>
        <v>-1</v>
      </c>
      <c r="J14" s="18">
        <f t="shared" si="8"/>
        <v>-1</v>
      </c>
      <c r="K14" s="18">
        <f t="shared" si="8"/>
        <v>-1</v>
      </c>
      <c r="L14" s="18">
        <f t="shared" si="8"/>
        <v>-1</v>
      </c>
      <c r="M14" s="18">
        <f t="shared" si="8"/>
        <v>-1</v>
      </c>
      <c r="N14" s="18">
        <f t="shared" si="8"/>
        <v>-1</v>
      </c>
      <c r="O14" s="18">
        <f t="shared" si="8"/>
        <v>-1</v>
      </c>
      <c r="P14" s="18">
        <f t="shared" si="8"/>
        <v>-1</v>
      </c>
      <c r="Q14" s="18">
        <f t="shared" si="8"/>
        <v>-1</v>
      </c>
      <c r="R14" s="18">
        <f t="shared" si="8"/>
        <v>-1</v>
      </c>
      <c r="S14" s="18">
        <f t="shared" si="8"/>
        <v>-1</v>
      </c>
      <c r="T14" s="18">
        <f t="shared" si="8"/>
        <v>-1</v>
      </c>
      <c r="U14" s="18">
        <f t="shared" si="8"/>
        <v>-1</v>
      </c>
    </row>
    <row r="15">
      <c r="A15" s="70" t="s">
        <v>456</v>
      </c>
      <c r="B15" s="18">
        <v>10.0</v>
      </c>
      <c r="C15" s="18">
        <v>10.0</v>
      </c>
      <c r="D15" s="18">
        <v>10.0</v>
      </c>
      <c r="E15" s="18">
        <v>10.0</v>
      </c>
      <c r="F15" s="18">
        <v>10.0</v>
      </c>
      <c r="G15" s="18">
        <v>10.0</v>
      </c>
      <c r="H15" s="18">
        <v>10.0</v>
      </c>
      <c r="I15" s="18">
        <v>10.0</v>
      </c>
      <c r="J15" s="18">
        <v>10.0</v>
      </c>
      <c r="K15" s="18">
        <v>10.0</v>
      </c>
      <c r="L15" s="18">
        <v>10.0</v>
      </c>
      <c r="M15" s="18">
        <v>10.0</v>
      </c>
      <c r="N15" s="18">
        <v>10.0</v>
      </c>
      <c r="O15" s="18">
        <v>10.0</v>
      </c>
      <c r="P15" s="18">
        <v>10.0</v>
      </c>
      <c r="Q15" s="18">
        <v>10.0</v>
      </c>
      <c r="R15" s="18">
        <v>10.0</v>
      </c>
      <c r="S15" s="18">
        <v>10.0</v>
      </c>
      <c r="T15" s="18">
        <v>10.0</v>
      </c>
      <c r="U15" s="18">
        <v>10.0</v>
      </c>
    </row>
    <row r="16">
      <c r="A16" s="71" t="s">
        <v>449</v>
      </c>
      <c r="B16" s="18">
        <f t="shared" ref="B16:U16" si="9">rounddown(B15/2)-5</f>
        <v>0</v>
      </c>
      <c r="C16" s="18">
        <f t="shared" si="9"/>
        <v>0</v>
      </c>
      <c r="D16" s="18">
        <f t="shared" si="9"/>
        <v>0</v>
      </c>
      <c r="E16" s="18">
        <f t="shared" si="9"/>
        <v>0</v>
      </c>
      <c r="F16" s="18">
        <f t="shared" si="9"/>
        <v>0</v>
      </c>
      <c r="G16" s="18">
        <f t="shared" si="9"/>
        <v>0</v>
      </c>
      <c r="H16" s="18">
        <f t="shared" si="9"/>
        <v>0</v>
      </c>
      <c r="I16" s="18">
        <f t="shared" si="9"/>
        <v>0</v>
      </c>
      <c r="J16" s="18">
        <f t="shared" si="9"/>
        <v>0</v>
      </c>
      <c r="K16" s="18">
        <f t="shared" si="9"/>
        <v>0</v>
      </c>
      <c r="L16" s="18">
        <f t="shared" si="9"/>
        <v>0</v>
      </c>
      <c r="M16" s="18">
        <f t="shared" si="9"/>
        <v>0</v>
      </c>
      <c r="N16" s="18">
        <f t="shared" si="9"/>
        <v>0</v>
      </c>
      <c r="O16" s="18">
        <f t="shared" si="9"/>
        <v>0</v>
      </c>
      <c r="P16" s="18">
        <f t="shared" si="9"/>
        <v>0</v>
      </c>
      <c r="Q16" s="18">
        <f t="shared" si="9"/>
        <v>0</v>
      </c>
      <c r="R16" s="18">
        <f t="shared" si="9"/>
        <v>0</v>
      </c>
      <c r="S16" s="18">
        <f t="shared" si="9"/>
        <v>0</v>
      </c>
      <c r="T16" s="18">
        <f t="shared" si="9"/>
        <v>0</v>
      </c>
      <c r="U16" s="18">
        <f t="shared" si="9"/>
        <v>0</v>
      </c>
    </row>
    <row r="17">
      <c r="A17" s="75" t="s">
        <v>457</v>
      </c>
      <c r="B17" s="18">
        <f t="shared" ref="B17:U17" si="10">B16+B4</f>
        <v>2</v>
      </c>
      <c r="C17" s="18">
        <f t="shared" si="10"/>
        <v>2</v>
      </c>
      <c r="D17" s="18">
        <f t="shared" si="10"/>
        <v>2</v>
      </c>
      <c r="E17" s="18">
        <f t="shared" si="10"/>
        <v>2</v>
      </c>
      <c r="F17" s="18">
        <f t="shared" si="10"/>
        <v>3</v>
      </c>
      <c r="G17" s="18">
        <f t="shared" si="10"/>
        <v>3</v>
      </c>
      <c r="H17" s="18">
        <f t="shared" si="10"/>
        <v>3</v>
      </c>
      <c r="I17" s="18">
        <f t="shared" si="10"/>
        <v>3</v>
      </c>
      <c r="J17" s="18">
        <f t="shared" si="10"/>
        <v>4</v>
      </c>
      <c r="K17" s="18">
        <f t="shared" si="10"/>
        <v>4</v>
      </c>
      <c r="L17" s="18">
        <f t="shared" si="10"/>
        <v>4</v>
      </c>
      <c r="M17" s="18">
        <f t="shared" si="10"/>
        <v>4</v>
      </c>
      <c r="N17" s="18">
        <f t="shared" si="10"/>
        <v>5</v>
      </c>
      <c r="O17" s="18">
        <f t="shared" si="10"/>
        <v>5</v>
      </c>
      <c r="P17" s="18">
        <f t="shared" si="10"/>
        <v>5</v>
      </c>
      <c r="Q17" s="18">
        <f t="shared" si="10"/>
        <v>5</v>
      </c>
      <c r="R17" s="18">
        <f t="shared" si="10"/>
        <v>6</v>
      </c>
      <c r="S17" s="18">
        <f t="shared" si="10"/>
        <v>6</v>
      </c>
      <c r="T17" s="18">
        <f t="shared" si="10"/>
        <v>6</v>
      </c>
      <c r="U17" s="18">
        <f t="shared" si="10"/>
        <v>6</v>
      </c>
    </row>
    <row r="18">
      <c r="A18" s="75" t="s">
        <v>458</v>
      </c>
      <c r="B18" s="18">
        <f t="shared" ref="B18:U18" si="11">B16+B4</f>
        <v>2</v>
      </c>
      <c r="C18" s="18">
        <f t="shared" si="11"/>
        <v>2</v>
      </c>
      <c r="D18" s="18">
        <f t="shared" si="11"/>
        <v>2</v>
      </c>
      <c r="E18" s="18">
        <f t="shared" si="11"/>
        <v>2</v>
      </c>
      <c r="F18" s="18">
        <f t="shared" si="11"/>
        <v>3</v>
      </c>
      <c r="G18" s="18">
        <f t="shared" si="11"/>
        <v>3</v>
      </c>
      <c r="H18" s="18">
        <f t="shared" si="11"/>
        <v>3</v>
      </c>
      <c r="I18" s="18">
        <f t="shared" si="11"/>
        <v>3</v>
      </c>
      <c r="J18" s="18">
        <f t="shared" si="11"/>
        <v>4</v>
      </c>
      <c r="K18" s="18">
        <f t="shared" si="11"/>
        <v>4</v>
      </c>
      <c r="L18" s="18">
        <f t="shared" si="11"/>
        <v>4</v>
      </c>
      <c r="M18" s="18">
        <f t="shared" si="11"/>
        <v>4</v>
      </c>
      <c r="N18" s="18">
        <f t="shared" si="11"/>
        <v>5</v>
      </c>
      <c r="O18" s="18">
        <f t="shared" si="11"/>
        <v>5</v>
      </c>
      <c r="P18" s="18">
        <f t="shared" si="11"/>
        <v>5</v>
      </c>
      <c r="Q18" s="18">
        <f t="shared" si="11"/>
        <v>5</v>
      </c>
      <c r="R18" s="18">
        <f t="shared" si="11"/>
        <v>6</v>
      </c>
      <c r="S18" s="18">
        <f t="shared" si="11"/>
        <v>6</v>
      </c>
      <c r="T18" s="18">
        <f t="shared" si="11"/>
        <v>6</v>
      </c>
      <c r="U18" s="18">
        <f t="shared" si="11"/>
        <v>6</v>
      </c>
    </row>
    <row r="19">
      <c r="A19" s="18" t="s">
        <v>459</v>
      </c>
      <c r="B19" s="18">
        <f t="shared" ref="B19:U19" si="12">B16</f>
        <v>0</v>
      </c>
      <c r="C19" s="18">
        <f t="shared" si="12"/>
        <v>0</v>
      </c>
      <c r="D19" s="18">
        <f t="shared" si="12"/>
        <v>0</v>
      </c>
      <c r="E19" s="18">
        <f t="shared" si="12"/>
        <v>0</v>
      </c>
      <c r="F19" s="18">
        <f t="shared" si="12"/>
        <v>0</v>
      </c>
      <c r="G19" s="18">
        <f t="shared" si="12"/>
        <v>0</v>
      </c>
      <c r="H19" s="18">
        <f t="shared" si="12"/>
        <v>0</v>
      </c>
      <c r="I19" s="18">
        <f t="shared" si="12"/>
        <v>0</v>
      </c>
      <c r="J19" s="18">
        <f t="shared" si="12"/>
        <v>0</v>
      </c>
      <c r="K19" s="18">
        <f t="shared" si="12"/>
        <v>0</v>
      </c>
      <c r="L19" s="18">
        <f t="shared" si="12"/>
        <v>0</v>
      </c>
      <c r="M19" s="18">
        <f t="shared" si="12"/>
        <v>0</v>
      </c>
      <c r="N19" s="18">
        <f t="shared" si="12"/>
        <v>0</v>
      </c>
      <c r="O19" s="18">
        <f t="shared" si="12"/>
        <v>0</v>
      </c>
      <c r="P19" s="18">
        <f t="shared" si="12"/>
        <v>0</v>
      </c>
      <c r="Q19" s="18">
        <f t="shared" si="12"/>
        <v>0</v>
      </c>
      <c r="R19" s="18">
        <f t="shared" si="12"/>
        <v>0</v>
      </c>
      <c r="S19" s="18">
        <f t="shared" si="12"/>
        <v>0</v>
      </c>
      <c r="T19" s="18">
        <f t="shared" si="12"/>
        <v>0</v>
      </c>
      <c r="U19" s="18">
        <f t="shared" si="12"/>
        <v>0</v>
      </c>
    </row>
    <row r="20">
      <c r="A20" s="18" t="s">
        <v>460</v>
      </c>
      <c r="B20" s="18">
        <f t="shared" ref="B20:U20" si="13">B16</f>
        <v>0</v>
      </c>
      <c r="C20" s="18">
        <f t="shared" si="13"/>
        <v>0</v>
      </c>
      <c r="D20" s="18">
        <f t="shared" si="13"/>
        <v>0</v>
      </c>
      <c r="E20" s="18">
        <f t="shared" si="13"/>
        <v>0</v>
      </c>
      <c r="F20" s="18">
        <f t="shared" si="13"/>
        <v>0</v>
      </c>
      <c r="G20" s="18">
        <f t="shared" si="13"/>
        <v>0</v>
      </c>
      <c r="H20" s="18">
        <f t="shared" si="13"/>
        <v>0</v>
      </c>
      <c r="I20" s="18">
        <f t="shared" si="13"/>
        <v>0</v>
      </c>
      <c r="J20" s="18">
        <f t="shared" si="13"/>
        <v>0</v>
      </c>
      <c r="K20" s="18">
        <f t="shared" si="13"/>
        <v>0</v>
      </c>
      <c r="L20" s="18">
        <f t="shared" si="13"/>
        <v>0</v>
      </c>
      <c r="M20" s="18">
        <f t="shared" si="13"/>
        <v>0</v>
      </c>
      <c r="N20" s="18">
        <f t="shared" si="13"/>
        <v>0</v>
      </c>
      <c r="O20" s="18">
        <f t="shared" si="13"/>
        <v>0</v>
      </c>
      <c r="P20" s="18">
        <f t="shared" si="13"/>
        <v>0</v>
      </c>
      <c r="Q20" s="18">
        <f t="shared" si="13"/>
        <v>0</v>
      </c>
      <c r="R20" s="18">
        <f t="shared" si="13"/>
        <v>0</v>
      </c>
      <c r="S20" s="18">
        <f t="shared" si="13"/>
        <v>0</v>
      </c>
      <c r="T20" s="18">
        <f t="shared" si="13"/>
        <v>0</v>
      </c>
      <c r="U20" s="18">
        <f t="shared" si="13"/>
        <v>0</v>
      </c>
    </row>
    <row r="21">
      <c r="A21" s="70" t="s">
        <v>462</v>
      </c>
      <c r="B21" s="18">
        <v>13.0</v>
      </c>
      <c r="C21" s="18">
        <v>13.0</v>
      </c>
      <c r="D21" s="18">
        <v>13.0</v>
      </c>
      <c r="E21" s="18">
        <v>13.0</v>
      </c>
      <c r="F21" s="18">
        <v>13.0</v>
      </c>
      <c r="G21" s="18">
        <v>13.0</v>
      </c>
      <c r="H21" s="18">
        <v>13.0</v>
      </c>
      <c r="I21" s="18">
        <v>13.0</v>
      </c>
      <c r="J21" s="18">
        <v>13.0</v>
      </c>
      <c r="K21" s="18">
        <v>13.0</v>
      </c>
      <c r="L21" s="18">
        <v>13.0</v>
      </c>
      <c r="M21" s="18">
        <v>13.0</v>
      </c>
      <c r="N21" s="18">
        <v>13.0</v>
      </c>
      <c r="O21" s="18">
        <v>13.0</v>
      </c>
      <c r="P21" s="18">
        <v>14.0</v>
      </c>
      <c r="Q21" s="18">
        <v>14.0</v>
      </c>
      <c r="R21" s="18">
        <v>14.0</v>
      </c>
      <c r="S21" s="18">
        <v>14.0</v>
      </c>
      <c r="T21" s="18">
        <v>14.0</v>
      </c>
      <c r="U21" s="18">
        <v>14.0</v>
      </c>
    </row>
    <row r="22">
      <c r="A22" s="71" t="s">
        <v>449</v>
      </c>
      <c r="B22" s="18">
        <f t="shared" ref="B22:U22" si="14">rounddown(B21/2)-5</f>
        <v>1</v>
      </c>
      <c r="C22" s="18">
        <f t="shared" si="14"/>
        <v>1</v>
      </c>
      <c r="D22" s="18">
        <f t="shared" si="14"/>
        <v>1</v>
      </c>
      <c r="E22" s="18">
        <f t="shared" si="14"/>
        <v>1</v>
      </c>
      <c r="F22" s="18">
        <f t="shared" si="14"/>
        <v>1</v>
      </c>
      <c r="G22" s="18">
        <f t="shared" si="14"/>
        <v>1</v>
      </c>
      <c r="H22" s="18">
        <f t="shared" si="14"/>
        <v>1</v>
      </c>
      <c r="I22" s="18">
        <f t="shared" si="14"/>
        <v>1</v>
      </c>
      <c r="J22" s="18">
        <f t="shared" si="14"/>
        <v>1</v>
      </c>
      <c r="K22" s="18">
        <f t="shared" si="14"/>
        <v>1</v>
      </c>
      <c r="L22" s="18">
        <f t="shared" si="14"/>
        <v>1</v>
      </c>
      <c r="M22" s="18">
        <f t="shared" si="14"/>
        <v>1</v>
      </c>
      <c r="N22" s="18">
        <f t="shared" si="14"/>
        <v>1</v>
      </c>
      <c r="O22" s="18">
        <f t="shared" si="14"/>
        <v>1</v>
      </c>
      <c r="P22" s="18">
        <f t="shared" si="14"/>
        <v>2</v>
      </c>
      <c r="Q22" s="18">
        <f t="shared" si="14"/>
        <v>2</v>
      </c>
      <c r="R22" s="18">
        <f t="shared" si="14"/>
        <v>2</v>
      </c>
      <c r="S22" s="18">
        <f t="shared" si="14"/>
        <v>2</v>
      </c>
      <c r="T22" s="18">
        <f t="shared" si="14"/>
        <v>2</v>
      </c>
      <c r="U22" s="18">
        <f t="shared" si="14"/>
        <v>2</v>
      </c>
    </row>
    <row r="23">
      <c r="A23" s="18" t="s">
        <v>463</v>
      </c>
      <c r="B23" s="18">
        <f t="shared" ref="B23:U23" si="15">B22</f>
        <v>1</v>
      </c>
      <c r="C23" s="18">
        <f t="shared" si="15"/>
        <v>1</v>
      </c>
      <c r="D23" s="18">
        <f t="shared" si="15"/>
        <v>1</v>
      </c>
      <c r="E23" s="18">
        <f t="shared" si="15"/>
        <v>1</v>
      </c>
      <c r="F23" s="18">
        <f t="shared" si="15"/>
        <v>1</v>
      </c>
      <c r="G23" s="18">
        <f t="shared" si="15"/>
        <v>1</v>
      </c>
      <c r="H23" s="18">
        <f t="shared" si="15"/>
        <v>1</v>
      </c>
      <c r="I23" s="18">
        <f t="shared" si="15"/>
        <v>1</v>
      </c>
      <c r="J23" s="18">
        <f t="shared" si="15"/>
        <v>1</v>
      </c>
      <c r="K23" s="18">
        <f t="shared" si="15"/>
        <v>1</v>
      </c>
      <c r="L23" s="18">
        <f t="shared" si="15"/>
        <v>1</v>
      </c>
      <c r="M23" s="18">
        <f t="shared" si="15"/>
        <v>1</v>
      </c>
      <c r="N23" s="18">
        <f t="shared" si="15"/>
        <v>1</v>
      </c>
      <c r="O23" s="18">
        <f t="shared" si="15"/>
        <v>1</v>
      </c>
      <c r="P23" s="18">
        <f t="shared" si="15"/>
        <v>2</v>
      </c>
      <c r="Q23" s="18">
        <f t="shared" si="15"/>
        <v>2</v>
      </c>
      <c r="R23" s="18">
        <f t="shared" si="15"/>
        <v>2</v>
      </c>
      <c r="S23" s="18">
        <f t="shared" si="15"/>
        <v>2</v>
      </c>
      <c r="T23" s="18">
        <f t="shared" si="15"/>
        <v>2</v>
      </c>
      <c r="U23" s="18">
        <f t="shared" si="15"/>
        <v>2</v>
      </c>
    </row>
    <row r="24">
      <c r="A24" s="18" t="s">
        <v>464</v>
      </c>
      <c r="B24">
        <f t="shared" ref="B24:U24" si="16">B22+B4</f>
        <v>3</v>
      </c>
      <c r="C24">
        <f t="shared" si="16"/>
        <v>3</v>
      </c>
      <c r="D24">
        <f t="shared" si="16"/>
        <v>3</v>
      </c>
      <c r="E24">
        <f t="shared" si="16"/>
        <v>3</v>
      </c>
      <c r="F24">
        <f t="shared" si="16"/>
        <v>4</v>
      </c>
      <c r="G24">
        <f t="shared" si="16"/>
        <v>4</v>
      </c>
      <c r="H24">
        <f t="shared" si="16"/>
        <v>4</v>
      </c>
      <c r="I24">
        <f t="shared" si="16"/>
        <v>4</v>
      </c>
      <c r="J24">
        <f t="shared" si="16"/>
        <v>5</v>
      </c>
      <c r="K24">
        <f t="shared" si="16"/>
        <v>5</v>
      </c>
      <c r="L24">
        <f t="shared" si="16"/>
        <v>5</v>
      </c>
      <c r="M24">
        <f t="shared" si="16"/>
        <v>5</v>
      </c>
      <c r="N24">
        <f t="shared" si="16"/>
        <v>6</v>
      </c>
      <c r="O24">
        <f t="shared" si="16"/>
        <v>6</v>
      </c>
      <c r="P24">
        <f t="shared" si="16"/>
        <v>7</v>
      </c>
      <c r="Q24">
        <f t="shared" si="16"/>
        <v>7</v>
      </c>
      <c r="R24">
        <f t="shared" si="16"/>
        <v>8</v>
      </c>
      <c r="S24">
        <f t="shared" si="16"/>
        <v>8</v>
      </c>
      <c r="T24">
        <f t="shared" si="16"/>
        <v>8</v>
      </c>
      <c r="U24">
        <f t="shared" si="16"/>
        <v>8</v>
      </c>
    </row>
    <row r="25">
      <c r="A25" s="18" t="s">
        <v>465</v>
      </c>
      <c r="B25">
        <f t="shared" ref="B25:U25" si="17">B22</f>
        <v>1</v>
      </c>
      <c r="C25">
        <f t="shared" si="17"/>
        <v>1</v>
      </c>
      <c r="D25">
        <f t="shared" si="17"/>
        <v>1</v>
      </c>
      <c r="E25">
        <f t="shared" si="17"/>
        <v>1</v>
      </c>
      <c r="F25">
        <f t="shared" si="17"/>
        <v>1</v>
      </c>
      <c r="G25">
        <f t="shared" si="17"/>
        <v>1</v>
      </c>
      <c r="H25">
        <f t="shared" si="17"/>
        <v>1</v>
      </c>
      <c r="I25">
        <f t="shared" si="17"/>
        <v>1</v>
      </c>
      <c r="J25">
        <f t="shared" si="17"/>
        <v>1</v>
      </c>
      <c r="K25">
        <f t="shared" si="17"/>
        <v>1</v>
      </c>
      <c r="L25">
        <f t="shared" si="17"/>
        <v>1</v>
      </c>
      <c r="M25">
        <f t="shared" si="17"/>
        <v>1</v>
      </c>
      <c r="N25">
        <f t="shared" si="17"/>
        <v>1</v>
      </c>
      <c r="O25">
        <f t="shared" si="17"/>
        <v>1</v>
      </c>
      <c r="P25">
        <f t="shared" si="17"/>
        <v>2</v>
      </c>
      <c r="Q25">
        <f t="shared" si="17"/>
        <v>2</v>
      </c>
      <c r="R25">
        <f t="shared" si="17"/>
        <v>2</v>
      </c>
      <c r="S25">
        <f t="shared" si="17"/>
        <v>2</v>
      </c>
      <c r="T25">
        <f t="shared" si="17"/>
        <v>2</v>
      </c>
      <c r="U25">
        <f t="shared" si="17"/>
        <v>2</v>
      </c>
    </row>
    <row r="26">
      <c r="A26" s="18" t="s">
        <v>466</v>
      </c>
      <c r="B26">
        <f t="shared" ref="B26:U26" si="18">B22+B4</f>
        <v>3</v>
      </c>
      <c r="C26">
        <f t="shared" si="18"/>
        <v>3</v>
      </c>
      <c r="D26">
        <f t="shared" si="18"/>
        <v>3</v>
      </c>
      <c r="E26">
        <f t="shared" si="18"/>
        <v>3</v>
      </c>
      <c r="F26">
        <f t="shared" si="18"/>
        <v>4</v>
      </c>
      <c r="G26">
        <f t="shared" si="18"/>
        <v>4</v>
      </c>
      <c r="H26">
        <f t="shared" si="18"/>
        <v>4</v>
      </c>
      <c r="I26">
        <f t="shared" si="18"/>
        <v>4</v>
      </c>
      <c r="J26">
        <f t="shared" si="18"/>
        <v>5</v>
      </c>
      <c r="K26">
        <f t="shared" si="18"/>
        <v>5</v>
      </c>
      <c r="L26">
        <f t="shared" si="18"/>
        <v>5</v>
      </c>
      <c r="M26">
        <f t="shared" si="18"/>
        <v>5</v>
      </c>
      <c r="N26">
        <f t="shared" si="18"/>
        <v>6</v>
      </c>
      <c r="O26">
        <f t="shared" si="18"/>
        <v>6</v>
      </c>
      <c r="P26">
        <f t="shared" si="18"/>
        <v>7</v>
      </c>
      <c r="Q26">
        <f t="shared" si="18"/>
        <v>7</v>
      </c>
      <c r="R26">
        <f t="shared" si="18"/>
        <v>8</v>
      </c>
      <c r="S26">
        <f t="shared" si="18"/>
        <v>8</v>
      </c>
      <c r="T26">
        <f t="shared" si="18"/>
        <v>8</v>
      </c>
      <c r="U26">
        <f t="shared" si="18"/>
        <v>8</v>
      </c>
    </row>
    <row r="27">
      <c r="A27" s="18" t="s">
        <v>467</v>
      </c>
      <c r="B27">
        <f t="shared" ref="B27:U27" si="19">B22</f>
        <v>1</v>
      </c>
      <c r="C27">
        <f t="shared" si="19"/>
        <v>1</v>
      </c>
      <c r="D27">
        <f t="shared" si="19"/>
        <v>1</v>
      </c>
      <c r="E27">
        <f t="shared" si="19"/>
        <v>1</v>
      </c>
      <c r="F27">
        <f t="shared" si="19"/>
        <v>1</v>
      </c>
      <c r="G27">
        <f t="shared" si="19"/>
        <v>1</v>
      </c>
      <c r="H27">
        <f t="shared" si="19"/>
        <v>1</v>
      </c>
      <c r="I27">
        <f t="shared" si="19"/>
        <v>1</v>
      </c>
      <c r="J27">
        <f t="shared" si="19"/>
        <v>1</v>
      </c>
      <c r="K27">
        <f t="shared" si="19"/>
        <v>1</v>
      </c>
      <c r="L27">
        <f t="shared" si="19"/>
        <v>1</v>
      </c>
      <c r="M27">
        <f t="shared" si="19"/>
        <v>1</v>
      </c>
      <c r="N27">
        <f t="shared" si="19"/>
        <v>1</v>
      </c>
      <c r="O27">
        <f t="shared" si="19"/>
        <v>1</v>
      </c>
      <c r="P27">
        <f t="shared" si="19"/>
        <v>2</v>
      </c>
      <c r="Q27">
        <f t="shared" si="19"/>
        <v>2</v>
      </c>
      <c r="R27">
        <f t="shared" si="19"/>
        <v>2</v>
      </c>
      <c r="S27">
        <f t="shared" si="19"/>
        <v>2</v>
      </c>
      <c r="T27">
        <f t="shared" si="19"/>
        <v>2</v>
      </c>
      <c r="U27">
        <f t="shared" si="19"/>
        <v>2</v>
      </c>
    </row>
    <row r="28">
      <c r="A28" s="70" t="s">
        <v>468</v>
      </c>
      <c r="B28" s="18">
        <v>19.0</v>
      </c>
      <c r="C28" s="18">
        <v>19.0</v>
      </c>
      <c r="D28" s="18">
        <v>19.0</v>
      </c>
      <c r="E28" s="18">
        <v>19.0</v>
      </c>
      <c r="F28" s="18">
        <v>19.0</v>
      </c>
      <c r="G28" s="18">
        <v>19.0</v>
      </c>
      <c r="H28" s="18">
        <v>20.0</v>
      </c>
      <c r="I28" s="18">
        <v>20.0</v>
      </c>
      <c r="J28" s="18">
        <v>20.0</v>
      </c>
      <c r="K28" s="18">
        <v>20.0</v>
      </c>
      <c r="L28" s="18">
        <v>20.0</v>
      </c>
      <c r="M28" s="18">
        <v>20.0</v>
      </c>
      <c r="N28" s="18">
        <v>20.0</v>
      </c>
      <c r="O28" s="18">
        <v>20.0</v>
      </c>
      <c r="P28" s="18">
        <v>20.0</v>
      </c>
      <c r="Q28" s="18">
        <v>20.0</v>
      </c>
      <c r="R28" s="18">
        <v>20.0</v>
      </c>
      <c r="S28" s="18">
        <v>20.0</v>
      </c>
      <c r="T28" s="18">
        <v>20.0</v>
      </c>
      <c r="U28" s="18">
        <v>20.0</v>
      </c>
    </row>
    <row r="29">
      <c r="A29" s="71" t="s">
        <v>449</v>
      </c>
      <c r="B29" s="18">
        <f t="shared" ref="B29:U29" si="20">rounddown(B28/2)-5</f>
        <v>4</v>
      </c>
      <c r="C29" s="18">
        <f t="shared" si="20"/>
        <v>4</v>
      </c>
      <c r="D29" s="18">
        <f t="shared" si="20"/>
        <v>4</v>
      </c>
      <c r="E29" s="18">
        <f t="shared" si="20"/>
        <v>4</v>
      </c>
      <c r="F29" s="18">
        <f t="shared" si="20"/>
        <v>4</v>
      </c>
      <c r="G29" s="18">
        <f t="shared" si="20"/>
        <v>4</v>
      </c>
      <c r="H29" s="18">
        <f t="shared" si="20"/>
        <v>5</v>
      </c>
      <c r="I29" s="18">
        <f t="shared" si="20"/>
        <v>5</v>
      </c>
      <c r="J29" s="18">
        <f t="shared" si="20"/>
        <v>5</v>
      </c>
      <c r="K29" s="18">
        <f t="shared" si="20"/>
        <v>5</v>
      </c>
      <c r="L29" s="18">
        <f t="shared" si="20"/>
        <v>5</v>
      </c>
      <c r="M29" s="18">
        <f t="shared" si="20"/>
        <v>5</v>
      </c>
      <c r="N29" s="18">
        <f t="shared" si="20"/>
        <v>5</v>
      </c>
      <c r="O29" s="18">
        <f t="shared" si="20"/>
        <v>5</v>
      </c>
      <c r="P29" s="18">
        <f t="shared" si="20"/>
        <v>5</v>
      </c>
      <c r="Q29" s="18">
        <f t="shared" si="20"/>
        <v>5</v>
      </c>
      <c r="R29" s="18">
        <f t="shared" si="20"/>
        <v>5</v>
      </c>
      <c r="S29" s="18">
        <f t="shared" si="20"/>
        <v>5</v>
      </c>
      <c r="T29" s="18">
        <f t="shared" si="20"/>
        <v>5</v>
      </c>
      <c r="U29" s="18">
        <f t="shared" si="20"/>
        <v>5</v>
      </c>
    </row>
    <row r="30">
      <c r="A30" s="89" t="s">
        <v>469</v>
      </c>
      <c r="B30" s="18">
        <f t="shared" ref="B30:U30" si="21">B29+(B4*2)</f>
        <v>8</v>
      </c>
      <c r="C30" s="18">
        <f t="shared" si="21"/>
        <v>8</v>
      </c>
      <c r="D30" s="18">
        <f t="shared" si="21"/>
        <v>8</v>
      </c>
      <c r="E30" s="18">
        <f t="shared" si="21"/>
        <v>8</v>
      </c>
      <c r="F30" s="18">
        <f t="shared" si="21"/>
        <v>10</v>
      </c>
      <c r="G30" s="18">
        <f t="shared" si="21"/>
        <v>10</v>
      </c>
      <c r="H30" s="18">
        <f t="shared" si="21"/>
        <v>11</v>
      </c>
      <c r="I30" s="18">
        <f t="shared" si="21"/>
        <v>11</v>
      </c>
      <c r="J30" s="18">
        <f t="shared" si="21"/>
        <v>13</v>
      </c>
      <c r="K30" s="18">
        <f t="shared" si="21"/>
        <v>13</v>
      </c>
      <c r="L30" s="18">
        <f t="shared" si="21"/>
        <v>13</v>
      </c>
      <c r="M30" s="18">
        <f t="shared" si="21"/>
        <v>13</v>
      </c>
      <c r="N30" s="18">
        <f t="shared" si="21"/>
        <v>15</v>
      </c>
      <c r="O30" s="18">
        <f t="shared" si="21"/>
        <v>15</v>
      </c>
      <c r="P30" s="18">
        <f t="shared" si="21"/>
        <v>15</v>
      </c>
      <c r="Q30" s="18">
        <f t="shared" si="21"/>
        <v>15</v>
      </c>
      <c r="R30" s="18">
        <f t="shared" si="21"/>
        <v>17</v>
      </c>
      <c r="S30" s="18">
        <f t="shared" si="21"/>
        <v>17</v>
      </c>
      <c r="T30" s="18">
        <f t="shared" si="21"/>
        <v>17</v>
      </c>
      <c r="U30" s="18">
        <f t="shared" si="21"/>
        <v>17</v>
      </c>
    </row>
    <row r="31">
      <c r="A31" s="72" t="s">
        <v>470</v>
      </c>
      <c r="B31">
        <f t="shared" ref="B31:U31" si="22">B29+B4</f>
        <v>6</v>
      </c>
      <c r="C31">
        <f t="shared" si="22"/>
        <v>6</v>
      </c>
      <c r="D31">
        <f t="shared" si="22"/>
        <v>6</v>
      </c>
      <c r="E31">
        <f t="shared" si="22"/>
        <v>6</v>
      </c>
      <c r="F31">
        <f t="shared" si="22"/>
        <v>7</v>
      </c>
      <c r="G31">
        <f t="shared" si="22"/>
        <v>7</v>
      </c>
      <c r="H31">
        <f t="shared" si="22"/>
        <v>8</v>
      </c>
      <c r="I31">
        <f t="shared" si="22"/>
        <v>8</v>
      </c>
      <c r="J31">
        <f t="shared" si="22"/>
        <v>9</v>
      </c>
      <c r="K31">
        <f t="shared" si="22"/>
        <v>9</v>
      </c>
      <c r="L31">
        <f t="shared" si="22"/>
        <v>9</v>
      </c>
      <c r="M31">
        <f t="shared" si="22"/>
        <v>9</v>
      </c>
      <c r="N31">
        <f t="shared" si="22"/>
        <v>10</v>
      </c>
      <c r="O31">
        <f t="shared" si="22"/>
        <v>10</v>
      </c>
      <c r="P31">
        <f t="shared" si="22"/>
        <v>10</v>
      </c>
      <c r="Q31">
        <f t="shared" si="22"/>
        <v>10</v>
      </c>
      <c r="R31">
        <f t="shared" si="22"/>
        <v>11</v>
      </c>
      <c r="S31">
        <f t="shared" si="22"/>
        <v>11</v>
      </c>
      <c r="T31">
        <f t="shared" si="22"/>
        <v>11</v>
      </c>
      <c r="U31">
        <f t="shared" si="22"/>
        <v>11</v>
      </c>
    </row>
    <row r="32">
      <c r="A32" s="18" t="s">
        <v>471</v>
      </c>
      <c r="B32">
        <f t="shared" ref="B32:U32" si="23">B29</f>
        <v>4</v>
      </c>
      <c r="C32">
        <f t="shared" si="23"/>
        <v>4</v>
      </c>
      <c r="D32">
        <f t="shared" si="23"/>
        <v>4</v>
      </c>
      <c r="E32">
        <f t="shared" si="23"/>
        <v>4</v>
      </c>
      <c r="F32">
        <f t="shared" si="23"/>
        <v>4</v>
      </c>
      <c r="G32">
        <f t="shared" si="23"/>
        <v>4</v>
      </c>
      <c r="H32">
        <f t="shared" si="23"/>
        <v>5</v>
      </c>
      <c r="I32">
        <f t="shared" si="23"/>
        <v>5</v>
      </c>
      <c r="J32">
        <f t="shared" si="23"/>
        <v>5</v>
      </c>
      <c r="K32">
        <f t="shared" si="23"/>
        <v>5</v>
      </c>
      <c r="L32">
        <f t="shared" si="23"/>
        <v>5</v>
      </c>
      <c r="M32">
        <f t="shared" si="23"/>
        <v>5</v>
      </c>
      <c r="N32">
        <f t="shared" si="23"/>
        <v>5</v>
      </c>
      <c r="O32">
        <f t="shared" si="23"/>
        <v>5</v>
      </c>
      <c r="P32">
        <f t="shared" si="23"/>
        <v>5</v>
      </c>
      <c r="Q32">
        <f t="shared" si="23"/>
        <v>5</v>
      </c>
      <c r="R32">
        <f t="shared" si="23"/>
        <v>5</v>
      </c>
      <c r="S32">
        <f t="shared" si="23"/>
        <v>5</v>
      </c>
      <c r="T32">
        <f t="shared" si="23"/>
        <v>5</v>
      </c>
      <c r="U32">
        <f t="shared" si="23"/>
        <v>5</v>
      </c>
    </row>
    <row r="33">
      <c r="A33" s="72" t="s">
        <v>472</v>
      </c>
      <c r="B33">
        <f t="shared" ref="B33:U33" si="24">B29+(B4*2)</f>
        <v>8</v>
      </c>
      <c r="C33">
        <f t="shared" si="24"/>
        <v>8</v>
      </c>
      <c r="D33">
        <f t="shared" si="24"/>
        <v>8</v>
      </c>
      <c r="E33">
        <f t="shared" si="24"/>
        <v>8</v>
      </c>
      <c r="F33">
        <f t="shared" si="24"/>
        <v>10</v>
      </c>
      <c r="G33">
        <f t="shared" si="24"/>
        <v>10</v>
      </c>
      <c r="H33">
        <f t="shared" si="24"/>
        <v>11</v>
      </c>
      <c r="I33">
        <f t="shared" si="24"/>
        <v>11</v>
      </c>
      <c r="J33">
        <f t="shared" si="24"/>
        <v>13</v>
      </c>
      <c r="K33">
        <f t="shared" si="24"/>
        <v>13</v>
      </c>
      <c r="L33">
        <f t="shared" si="24"/>
        <v>13</v>
      </c>
      <c r="M33">
        <f t="shared" si="24"/>
        <v>13</v>
      </c>
      <c r="N33">
        <f t="shared" si="24"/>
        <v>15</v>
      </c>
      <c r="O33">
        <f t="shared" si="24"/>
        <v>15</v>
      </c>
      <c r="P33">
        <f t="shared" si="24"/>
        <v>15</v>
      </c>
      <c r="Q33">
        <f t="shared" si="24"/>
        <v>15</v>
      </c>
      <c r="R33">
        <f t="shared" si="24"/>
        <v>17</v>
      </c>
      <c r="S33">
        <f t="shared" si="24"/>
        <v>17</v>
      </c>
      <c r="T33">
        <f t="shared" si="24"/>
        <v>17</v>
      </c>
      <c r="U33">
        <f t="shared" si="24"/>
        <v>17</v>
      </c>
    </row>
    <row r="34">
      <c r="A34" s="18" t="s">
        <v>4</v>
      </c>
      <c r="B34" s="18">
        <f t="shared" ref="B34:U34" si="25">10+B9+B22</f>
        <v>13</v>
      </c>
      <c r="C34" s="18">
        <f t="shared" si="25"/>
        <v>13</v>
      </c>
      <c r="D34" s="18">
        <f t="shared" si="25"/>
        <v>13</v>
      </c>
      <c r="E34" s="18">
        <f t="shared" si="25"/>
        <v>13</v>
      </c>
      <c r="F34" s="18">
        <f t="shared" si="25"/>
        <v>13</v>
      </c>
      <c r="G34" s="18">
        <f t="shared" si="25"/>
        <v>13</v>
      </c>
      <c r="H34" s="18">
        <f t="shared" si="25"/>
        <v>13</v>
      </c>
      <c r="I34" s="18">
        <f t="shared" si="25"/>
        <v>13</v>
      </c>
      <c r="J34" s="18">
        <f t="shared" si="25"/>
        <v>13</v>
      </c>
      <c r="K34" s="18">
        <f t="shared" si="25"/>
        <v>13</v>
      </c>
      <c r="L34" s="18">
        <f t="shared" si="25"/>
        <v>13</v>
      </c>
      <c r="M34" s="18">
        <f t="shared" si="25"/>
        <v>13</v>
      </c>
      <c r="N34" s="18">
        <f t="shared" si="25"/>
        <v>13</v>
      </c>
      <c r="O34" s="18">
        <f t="shared" si="25"/>
        <v>13</v>
      </c>
      <c r="P34" s="18">
        <f t="shared" si="25"/>
        <v>14</v>
      </c>
      <c r="Q34" s="18">
        <f t="shared" si="25"/>
        <v>14</v>
      </c>
      <c r="R34" s="18">
        <f t="shared" si="25"/>
        <v>14</v>
      </c>
      <c r="S34" s="18">
        <f t="shared" si="25"/>
        <v>14</v>
      </c>
      <c r="T34" s="18">
        <f t="shared" si="25"/>
        <v>15</v>
      </c>
      <c r="U34" s="18">
        <f t="shared" si="25"/>
        <v>15</v>
      </c>
    </row>
    <row r="35">
      <c r="A35" s="18" t="s">
        <v>9</v>
      </c>
      <c r="B35" s="18">
        <f t="shared" ref="B35:U35" si="26">B9</f>
        <v>2</v>
      </c>
      <c r="C35" s="18">
        <f t="shared" si="26"/>
        <v>2</v>
      </c>
      <c r="D35" s="18">
        <f t="shared" si="26"/>
        <v>2</v>
      </c>
      <c r="E35" s="18">
        <f t="shared" si="26"/>
        <v>2</v>
      </c>
      <c r="F35" s="18">
        <f t="shared" si="26"/>
        <v>2</v>
      </c>
      <c r="G35" s="18">
        <f t="shared" si="26"/>
        <v>2</v>
      </c>
      <c r="H35" s="18">
        <f t="shared" si="26"/>
        <v>2</v>
      </c>
      <c r="I35" s="18">
        <f t="shared" si="26"/>
        <v>2</v>
      </c>
      <c r="J35" s="18">
        <f t="shared" si="26"/>
        <v>2</v>
      </c>
      <c r="K35" s="18">
        <f t="shared" si="26"/>
        <v>2</v>
      </c>
      <c r="L35" s="18">
        <f t="shared" si="26"/>
        <v>2</v>
      </c>
      <c r="M35" s="18">
        <f t="shared" si="26"/>
        <v>2</v>
      </c>
      <c r="N35" s="18">
        <f t="shared" si="26"/>
        <v>2</v>
      </c>
      <c r="O35" s="18">
        <f t="shared" si="26"/>
        <v>2</v>
      </c>
      <c r="P35" s="18">
        <f t="shared" si="26"/>
        <v>2</v>
      </c>
      <c r="Q35" s="18">
        <f t="shared" si="26"/>
        <v>2</v>
      </c>
      <c r="R35" s="18">
        <f t="shared" si="26"/>
        <v>2</v>
      </c>
      <c r="S35" s="18">
        <f t="shared" si="26"/>
        <v>2</v>
      </c>
      <c r="T35" s="18">
        <f t="shared" si="26"/>
        <v>3</v>
      </c>
      <c r="U35" s="18">
        <f t="shared" si="26"/>
        <v>3</v>
      </c>
    </row>
    <row r="36">
      <c r="A36" s="18" t="s">
        <v>14</v>
      </c>
      <c r="B36" s="18">
        <v>30.0</v>
      </c>
      <c r="C36" s="18">
        <v>30.0</v>
      </c>
      <c r="D36" s="18">
        <v>30.0</v>
      </c>
      <c r="E36" s="18">
        <v>30.0</v>
      </c>
      <c r="F36" s="18">
        <v>30.0</v>
      </c>
      <c r="G36" s="18">
        <v>30.0</v>
      </c>
      <c r="H36" s="18">
        <v>30.0</v>
      </c>
      <c r="I36" s="18">
        <v>30.0</v>
      </c>
      <c r="J36" s="18">
        <v>30.0</v>
      </c>
      <c r="K36" s="18">
        <v>30.0</v>
      </c>
      <c r="L36" s="18">
        <v>30.0</v>
      </c>
      <c r="M36" s="18">
        <v>30.0</v>
      </c>
      <c r="N36" s="18">
        <v>30.0</v>
      </c>
      <c r="O36" s="18">
        <v>30.0</v>
      </c>
      <c r="P36" s="18">
        <v>30.0</v>
      </c>
      <c r="Q36" s="18">
        <v>30.0</v>
      </c>
      <c r="R36" s="18">
        <v>30.0</v>
      </c>
      <c r="S36" s="18">
        <v>30.0</v>
      </c>
      <c r="T36" s="18">
        <v>30.0</v>
      </c>
      <c r="U36" s="18">
        <v>30.0</v>
      </c>
    </row>
    <row r="37">
      <c r="A37" s="18" t="s">
        <v>473</v>
      </c>
      <c r="B37" s="18">
        <f t="shared" ref="B37:U37" si="27">10+B22+B4</f>
        <v>13</v>
      </c>
      <c r="C37" s="18">
        <f t="shared" si="27"/>
        <v>13</v>
      </c>
      <c r="D37" s="18">
        <f t="shared" si="27"/>
        <v>13</v>
      </c>
      <c r="E37" s="18">
        <f t="shared" si="27"/>
        <v>13</v>
      </c>
      <c r="F37" s="18">
        <f t="shared" si="27"/>
        <v>14</v>
      </c>
      <c r="G37" s="18">
        <f t="shared" si="27"/>
        <v>14</v>
      </c>
      <c r="H37" s="18">
        <f t="shared" si="27"/>
        <v>14</v>
      </c>
      <c r="I37" s="18">
        <f t="shared" si="27"/>
        <v>14</v>
      </c>
      <c r="J37" s="18">
        <f t="shared" si="27"/>
        <v>15</v>
      </c>
      <c r="K37" s="18">
        <f t="shared" si="27"/>
        <v>15</v>
      </c>
      <c r="L37" s="18">
        <f t="shared" si="27"/>
        <v>15</v>
      </c>
      <c r="M37" s="18">
        <f t="shared" si="27"/>
        <v>15</v>
      </c>
      <c r="N37" s="18">
        <f t="shared" si="27"/>
        <v>16</v>
      </c>
      <c r="O37" s="18">
        <f t="shared" si="27"/>
        <v>16</v>
      </c>
      <c r="P37" s="18">
        <f t="shared" si="27"/>
        <v>17</v>
      </c>
      <c r="Q37" s="18">
        <f t="shared" si="27"/>
        <v>17</v>
      </c>
      <c r="R37" s="18">
        <f t="shared" si="27"/>
        <v>18</v>
      </c>
      <c r="S37" s="18">
        <f t="shared" si="27"/>
        <v>18</v>
      </c>
      <c r="T37" s="18">
        <f t="shared" si="27"/>
        <v>18</v>
      </c>
      <c r="U37" s="18">
        <f t="shared" si="27"/>
        <v>18</v>
      </c>
    </row>
    <row r="39">
      <c r="A39" s="18" t="s">
        <v>617</v>
      </c>
      <c r="B39" s="18" t="s">
        <v>618</v>
      </c>
      <c r="C39" s="18" t="s">
        <v>618</v>
      </c>
      <c r="D39" s="18" t="s">
        <v>619</v>
      </c>
      <c r="E39" s="18" t="s">
        <v>619</v>
      </c>
      <c r="F39" s="18" t="s">
        <v>619</v>
      </c>
      <c r="G39" s="18" t="s">
        <v>619</v>
      </c>
      <c r="H39" s="18" t="s">
        <v>619</v>
      </c>
      <c r="I39" s="18" t="s">
        <v>619</v>
      </c>
      <c r="J39" s="18" t="s">
        <v>619</v>
      </c>
      <c r="K39" s="18" t="s">
        <v>619</v>
      </c>
      <c r="L39" s="18" t="s">
        <v>619</v>
      </c>
      <c r="M39" s="18" t="s">
        <v>619</v>
      </c>
      <c r="N39" s="18" t="s">
        <v>619</v>
      </c>
      <c r="O39" s="18" t="s">
        <v>619</v>
      </c>
      <c r="P39" s="18" t="s">
        <v>619</v>
      </c>
      <c r="Q39" s="18" t="s">
        <v>619</v>
      </c>
      <c r="R39" s="18" t="s">
        <v>619</v>
      </c>
      <c r="S39" s="18" t="s">
        <v>619</v>
      </c>
      <c r="T39" s="18" t="s">
        <v>619</v>
      </c>
      <c r="U39" s="18" t="s">
        <v>619</v>
      </c>
    </row>
    <row r="40">
      <c r="A40" s="18" t="s">
        <v>620</v>
      </c>
      <c r="B40" s="18" t="s">
        <v>621</v>
      </c>
      <c r="C40" s="18" t="s">
        <v>621</v>
      </c>
      <c r="D40" s="18" t="s">
        <v>621</v>
      </c>
      <c r="E40" s="18" t="s">
        <v>169</v>
      </c>
      <c r="F40" s="18" t="s">
        <v>169</v>
      </c>
      <c r="G40" s="18" t="s">
        <v>179</v>
      </c>
      <c r="H40" s="18" t="s">
        <v>179</v>
      </c>
      <c r="I40" s="18" t="s">
        <v>183</v>
      </c>
      <c r="J40" s="18" t="s">
        <v>183</v>
      </c>
      <c r="K40" s="18" t="s">
        <v>288</v>
      </c>
      <c r="L40" s="18" t="s">
        <v>288</v>
      </c>
      <c r="M40" s="18" t="s">
        <v>291</v>
      </c>
      <c r="N40" s="18" t="s">
        <v>291</v>
      </c>
      <c r="O40" s="18" t="s">
        <v>291</v>
      </c>
      <c r="P40" s="18" t="s">
        <v>291</v>
      </c>
      <c r="Q40" s="18" t="s">
        <v>291</v>
      </c>
      <c r="R40" s="18" t="s">
        <v>291</v>
      </c>
      <c r="S40" s="18" t="s">
        <v>291</v>
      </c>
      <c r="T40" s="18" t="s">
        <v>291</v>
      </c>
      <c r="U40" s="18" t="s">
        <v>291</v>
      </c>
    </row>
    <row r="41">
      <c r="A41" s="18" t="s">
        <v>168</v>
      </c>
      <c r="B41" s="18" t="s">
        <v>621</v>
      </c>
      <c r="C41" s="18" t="s">
        <v>621</v>
      </c>
      <c r="D41" s="18" t="s">
        <v>621</v>
      </c>
      <c r="E41" s="18">
        <v>1.0</v>
      </c>
      <c r="F41" s="18">
        <v>2.0</v>
      </c>
      <c r="G41" s="18">
        <v>2.0</v>
      </c>
      <c r="H41" s="18">
        <v>2.0</v>
      </c>
      <c r="I41" s="18">
        <v>2.0</v>
      </c>
      <c r="J41" s="18">
        <v>2.0</v>
      </c>
      <c r="K41" s="18">
        <v>2.0</v>
      </c>
      <c r="L41" s="18">
        <v>2.0</v>
      </c>
      <c r="M41" s="18">
        <v>2.0</v>
      </c>
      <c r="N41" s="18">
        <v>2.0</v>
      </c>
      <c r="O41" s="18">
        <v>3.0</v>
      </c>
      <c r="P41" s="18">
        <v>3.0</v>
      </c>
      <c r="Q41" s="18">
        <v>3.0</v>
      </c>
      <c r="R41" s="18">
        <v>3.0</v>
      </c>
      <c r="S41" s="18">
        <v>3.0</v>
      </c>
      <c r="T41" s="18">
        <v>3.0</v>
      </c>
      <c r="U41" s="18">
        <v>4.0</v>
      </c>
    </row>
    <row r="42">
      <c r="A42" s="18"/>
    </row>
    <row r="43">
      <c r="A43" s="18" t="s">
        <v>622</v>
      </c>
      <c r="B43" s="18" t="s">
        <v>623</v>
      </c>
    </row>
    <row r="44">
      <c r="A44" s="18" t="s">
        <v>624</v>
      </c>
    </row>
    <row r="45">
      <c r="A45" s="18" t="s">
        <v>625</v>
      </c>
      <c r="B45" s="18" t="s">
        <v>626</v>
      </c>
    </row>
    <row r="46">
      <c r="A46" s="18" t="s">
        <v>627</v>
      </c>
      <c r="B46" s="18" t="s">
        <v>91</v>
      </c>
    </row>
    <row r="47">
      <c r="A47" s="18" t="s">
        <v>628</v>
      </c>
      <c r="B47" s="18" t="s">
        <v>629</v>
      </c>
    </row>
    <row r="48">
      <c r="A48" s="18" t="s">
        <v>630</v>
      </c>
      <c r="B48" s="18" t="s">
        <v>631</v>
      </c>
    </row>
    <row r="49">
      <c r="A49" s="18" t="s">
        <v>140</v>
      </c>
      <c r="B49" s="18" t="s">
        <v>632</v>
      </c>
    </row>
    <row r="50">
      <c r="A50" s="18" t="s">
        <v>144</v>
      </c>
      <c r="B50" s="18" t="s">
        <v>633</v>
      </c>
    </row>
    <row r="51">
      <c r="A51" s="18" t="s">
        <v>151</v>
      </c>
      <c r="B51" s="18" t="s">
        <v>634</v>
      </c>
    </row>
    <row r="53">
      <c r="A53" s="18" t="s">
        <v>635</v>
      </c>
      <c r="B53" s="18" t="s">
        <v>636</v>
      </c>
    </row>
    <row r="54">
      <c r="A54" s="18" t="s">
        <v>116</v>
      </c>
      <c r="H54" s="18" t="s">
        <v>477</v>
      </c>
      <c r="L54" s="18" t="s">
        <v>637</v>
      </c>
      <c r="P54" s="18" t="s">
        <v>638</v>
      </c>
      <c r="T54" s="18" t="s">
        <v>639</v>
      </c>
    </row>
    <row r="55">
      <c r="B55" s="18" t="s">
        <v>640</v>
      </c>
      <c r="C55" s="18" t="s">
        <v>641</v>
      </c>
      <c r="D55" s="18" t="s">
        <v>642</v>
      </c>
      <c r="E55" s="18" t="s">
        <v>643</v>
      </c>
      <c r="F55" s="18" t="s">
        <v>644</v>
      </c>
      <c r="G55" s="18" t="s">
        <v>645</v>
      </c>
      <c r="I55" s="18"/>
      <c r="J55" s="18"/>
      <c r="M55" s="18"/>
      <c r="N55" s="18"/>
      <c r="Q55" s="18"/>
      <c r="R55" s="18"/>
      <c r="U55" s="18"/>
    </row>
    <row r="56">
      <c r="B56" s="18" t="s">
        <v>646</v>
      </c>
      <c r="D56" s="18" t="s">
        <v>647</v>
      </c>
      <c r="E56" s="18" t="s">
        <v>648</v>
      </c>
    </row>
    <row r="57">
      <c r="E57" s="18" t="s">
        <v>649</v>
      </c>
      <c r="J57" s="18" t="s">
        <v>650</v>
      </c>
      <c r="N57" s="18" t="s">
        <v>651</v>
      </c>
      <c r="R57" s="18" t="s">
        <v>652</v>
      </c>
    </row>
    <row r="58">
      <c r="A58" s="18" t="s">
        <v>173</v>
      </c>
      <c r="E58" s="18" t="s">
        <v>653</v>
      </c>
      <c r="H58" s="18" t="s">
        <v>374</v>
      </c>
      <c r="N58" s="18" t="s">
        <v>654</v>
      </c>
    </row>
    <row r="59">
      <c r="E59" s="18" t="s">
        <v>175</v>
      </c>
    </row>
    <row r="61">
      <c r="A61" s="18" t="s">
        <v>486</v>
      </c>
      <c r="E61" s="18" t="s">
        <v>278</v>
      </c>
      <c r="F61" s="18" t="s">
        <v>655</v>
      </c>
      <c r="G61" s="18" t="s">
        <v>656</v>
      </c>
      <c r="H61" s="18" t="s">
        <v>657</v>
      </c>
      <c r="I61" s="18" t="s">
        <v>658</v>
      </c>
      <c r="J61" s="18" t="s">
        <v>192</v>
      </c>
      <c r="K61" s="18" t="s">
        <v>191</v>
      </c>
      <c r="L61" s="18" t="s">
        <v>659</v>
      </c>
      <c r="M61" s="18" t="s">
        <v>660</v>
      </c>
      <c r="O61" s="18" t="s">
        <v>197</v>
      </c>
      <c r="Q61" s="18" t="s">
        <v>661</v>
      </c>
      <c r="S61" s="18" t="s">
        <v>494</v>
      </c>
      <c r="U61" s="18" t="s">
        <v>662</v>
      </c>
    </row>
    <row r="62">
      <c r="E62" s="18" t="s">
        <v>663</v>
      </c>
    </row>
    <row r="65">
      <c r="A65" s="18" t="s">
        <v>210</v>
      </c>
      <c r="F65" s="18" t="s">
        <v>664</v>
      </c>
      <c r="I65" s="18" t="s">
        <v>665</v>
      </c>
      <c r="K65" s="18" t="s">
        <v>215</v>
      </c>
      <c r="M65" s="18" t="s">
        <v>666</v>
      </c>
      <c r="P65" s="18" t="s">
        <v>667</v>
      </c>
      <c r="S65" s="90" t="s">
        <v>665</v>
      </c>
      <c r="T65" s="78"/>
    </row>
    <row r="66">
      <c r="F66" s="18" t="s">
        <v>668</v>
      </c>
      <c r="S66" s="18" t="s">
        <v>669</v>
      </c>
    </row>
    <row r="67">
      <c r="S67" s="18" t="s">
        <v>670</v>
      </c>
    </row>
    <row r="68">
      <c r="I68" s="18"/>
      <c r="K68" s="18"/>
      <c r="P68" s="18"/>
      <c r="S68" s="18"/>
    </row>
    <row r="69">
      <c r="A69" s="18" t="s">
        <v>174</v>
      </c>
      <c r="O69" s="18" t="s">
        <v>671</v>
      </c>
      <c r="Q69" s="18" t="s">
        <v>672</v>
      </c>
      <c r="S69" s="18" t="s">
        <v>673</v>
      </c>
      <c r="U69" s="18" t="s">
        <v>674</v>
      </c>
    </row>
    <row r="74">
      <c r="C74" s="18"/>
      <c r="D74" s="18"/>
    </row>
    <row r="76">
      <c r="C76" s="1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8" width="5.0"/>
  </cols>
  <sheetData>
    <row r="1">
      <c r="A1" s="1" t="s">
        <v>0</v>
      </c>
      <c r="D1" s="2" t="s">
        <v>1</v>
      </c>
      <c r="G1" s="3"/>
      <c r="H1" s="1" t="s">
        <v>2</v>
      </c>
      <c r="J1" s="2" t="s">
        <v>1</v>
      </c>
      <c r="L1" s="4"/>
      <c r="M1" s="1" t="s">
        <v>3</v>
      </c>
      <c r="O1" s="5">
        <v>12.0</v>
      </c>
      <c r="P1" s="3"/>
      <c r="Q1" s="1" t="s">
        <v>4</v>
      </c>
      <c r="T1" s="6">
        <f>rounddown(10+ IF(D3="Barbarian", ((D39-10)/2), IF(OR(D3="Monk"),((D63-10)/2) )) +((D27-10)/2))</f>
        <v>10</v>
      </c>
      <c r="U1" s="4"/>
      <c r="V1" s="4"/>
      <c r="W1" s="4"/>
      <c r="X1" s="4"/>
      <c r="Y1" s="4"/>
      <c r="Z1" s="4"/>
      <c r="AA1" s="4"/>
      <c r="AB1" s="4"/>
    </row>
    <row r="2">
      <c r="A2" s="7" t="s">
        <v>5</v>
      </c>
      <c r="D2" s="8"/>
      <c r="E2" s="9"/>
      <c r="F2" s="10"/>
      <c r="G2" s="3"/>
      <c r="H2" s="7" t="s">
        <v>7</v>
      </c>
      <c r="J2" s="8"/>
      <c r="K2" s="10"/>
      <c r="L2" s="4"/>
      <c r="M2" s="1" t="s">
        <v>8</v>
      </c>
      <c r="O2" s="5">
        <f>IF(D3="Barbarian", 12, IF(OR(D3="Fighter", D3="Paladin", D3="Ranger"), 10, IF(OR(D3="Bard", D3="Cleric", D3="Druid", D3="Monk", D3="Rogue", D3="Warlock"), 8, IF(OR(D3="Sorcerer", D3="Wizard"), 6))))</f>
        <v>12</v>
      </c>
      <c r="P2" s="4"/>
      <c r="Q2" s="1" t="s">
        <v>9</v>
      </c>
      <c r="T2" s="6">
        <f>Rounddown((D29-10)/2)</f>
        <v>0</v>
      </c>
      <c r="U2" s="4"/>
      <c r="V2" s="4"/>
      <c r="W2" s="4"/>
      <c r="X2" s="4"/>
      <c r="Y2" s="4"/>
      <c r="Z2" s="4"/>
      <c r="AA2" s="4"/>
      <c r="AB2" s="4"/>
    </row>
    <row r="3">
      <c r="A3" s="7" t="s">
        <v>68</v>
      </c>
      <c r="D3" s="8" t="s">
        <v>69</v>
      </c>
      <c r="E3" s="9"/>
      <c r="F3" s="10"/>
      <c r="G3" s="3"/>
      <c r="H3" s="7" t="s">
        <v>12</v>
      </c>
      <c r="J3" s="8"/>
      <c r="K3" s="10"/>
      <c r="L3" s="4"/>
      <c r="M3" s="1" t="s">
        <v>13</v>
      </c>
      <c r="O3" s="5">
        <f>ROUNDDOWN((7+O1)/4)</f>
        <v>4</v>
      </c>
      <c r="P3" s="4"/>
      <c r="Q3" s="1" t="s">
        <v>14</v>
      </c>
      <c r="T3" s="6"/>
      <c r="U3" s="4"/>
      <c r="V3" s="4"/>
      <c r="W3" s="4"/>
      <c r="X3" s="4"/>
      <c r="Y3" s="4"/>
      <c r="Z3" s="4"/>
      <c r="AA3" s="4"/>
      <c r="AB3" s="4"/>
    </row>
    <row r="4">
      <c r="A4" s="7" t="s">
        <v>24</v>
      </c>
      <c r="D4" s="8" t="s">
        <v>700</v>
      </c>
      <c r="E4" s="9"/>
      <c r="F4" s="10"/>
      <c r="G4" s="3"/>
      <c r="H4" s="7" t="s">
        <v>17</v>
      </c>
      <c r="J4" s="8"/>
      <c r="K4" s="10"/>
      <c r="L4" s="4"/>
      <c r="M4" s="11" t="s">
        <v>18</v>
      </c>
      <c r="P4" s="4"/>
      <c r="Q4" s="1" t="s">
        <v>19</v>
      </c>
      <c r="T4" s="6">
        <f>RoundDown(10+((D63-10)/2))</f>
        <v>10</v>
      </c>
      <c r="U4" s="4"/>
      <c r="V4" s="4"/>
      <c r="W4" s="4"/>
      <c r="X4" s="4"/>
      <c r="Y4" s="4"/>
      <c r="Z4" s="4"/>
      <c r="AA4" s="4"/>
      <c r="AB4" s="4"/>
    </row>
    <row r="5">
      <c r="A5" s="7" t="s">
        <v>28</v>
      </c>
      <c r="D5" s="8" t="s">
        <v>719</v>
      </c>
      <c r="E5" s="9"/>
      <c r="F5" s="10"/>
      <c r="G5" s="3"/>
      <c r="H5" s="7" t="s">
        <v>22</v>
      </c>
      <c r="J5" s="8"/>
      <c r="K5" s="10"/>
      <c r="L5" s="4"/>
      <c r="P5" s="4"/>
      <c r="Q5" s="11" t="s">
        <v>23</v>
      </c>
      <c r="U5" s="4"/>
      <c r="V5" s="4"/>
      <c r="W5" s="4"/>
      <c r="X5" s="4"/>
      <c r="Y5" s="4"/>
      <c r="Z5" s="4"/>
      <c r="AA5" s="4"/>
      <c r="AB5" s="4"/>
    </row>
    <row r="6">
      <c r="A6" s="7" t="s">
        <v>31</v>
      </c>
      <c r="D6" s="8" t="s">
        <v>438</v>
      </c>
      <c r="E6" s="9"/>
      <c r="F6" s="10"/>
      <c r="G6" s="3"/>
      <c r="H6" s="7" t="s">
        <v>26</v>
      </c>
      <c r="J6" s="8"/>
      <c r="K6" s="10"/>
      <c r="L6" s="4"/>
      <c r="P6" s="4"/>
      <c r="U6" s="4"/>
      <c r="V6" s="4"/>
      <c r="W6" s="4"/>
      <c r="X6" s="4"/>
      <c r="Y6" s="4"/>
      <c r="Z6" s="4"/>
      <c r="AA6" s="4"/>
      <c r="AB6" s="4"/>
    </row>
    <row r="7">
      <c r="A7" s="7" t="s">
        <v>33</v>
      </c>
      <c r="D7" s="8"/>
      <c r="E7" s="9"/>
      <c r="F7" s="10"/>
      <c r="G7" s="3"/>
      <c r="H7" s="7" t="s">
        <v>30</v>
      </c>
      <c r="J7" s="8"/>
      <c r="K7" s="10"/>
      <c r="L7" s="4"/>
      <c r="P7" s="4"/>
      <c r="U7" s="4"/>
      <c r="V7" s="4"/>
      <c r="W7" s="4"/>
      <c r="X7" s="4"/>
      <c r="Y7" s="4"/>
      <c r="Z7" s="4"/>
      <c r="AA7" s="4"/>
      <c r="AB7" s="4"/>
    </row>
    <row r="8">
      <c r="A8" s="17"/>
      <c r="B8" s="17"/>
      <c r="C8" s="17"/>
      <c r="D8" s="17"/>
      <c r="E8" s="17"/>
      <c r="F8" s="17"/>
      <c r="G8" s="3"/>
      <c r="H8" s="17"/>
      <c r="I8" s="17"/>
      <c r="J8" s="17"/>
      <c r="K8" s="17"/>
      <c r="L8" s="4"/>
      <c r="P8" s="4"/>
      <c r="U8" s="4"/>
      <c r="V8" s="4"/>
      <c r="W8" s="4"/>
      <c r="X8" s="4"/>
      <c r="Y8" s="19"/>
      <c r="Z8" s="4"/>
      <c r="AA8" s="4"/>
      <c r="AB8" s="4"/>
    </row>
    <row r="9">
      <c r="A9" s="11" t="s">
        <v>18</v>
      </c>
      <c r="G9" s="11"/>
      <c r="H9" s="11" t="s">
        <v>18</v>
      </c>
      <c r="L9" s="4"/>
      <c r="P9" s="4"/>
      <c r="U9" s="4"/>
      <c r="V9" s="4"/>
      <c r="W9" s="4"/>
      <c r="X9" s="4"/>
      <c r="Y9" s="4"/>
      <c r="Z9" s="4"/>
      <c r="AA9" s="4"/>
      <c r="AB9" s="4"/>
    </row>
    <row r="10">
      <c r="G10" s="11"/>
      <c r="L10" s="4"/>
      <c r="M10" s="4"/>
      <c r="N10" s="4"/>
      <c r="O10" s="4"/>
      <c r="P10" s="4"/>
      <c r="Q10" s="4"/>
      <c r="R10" s="4"/>
      <c r="S10" s="4"/>
      <c r="T10" s="4"/>
      <c r="U10" s="4"/>
      <c r="V10" s="4"/>
      <c r="W10" s="4"/>
      <c r="X10" s="4"/>
      <c r="Y10" s="4"/>
      <c r="Z10" s="4"/>
      <c r="AA10" s="4"/>
      <c r="AB10" s="4"/>
    </row>
    <row r="11">
      <c r="G11" s="11"/>
      <c r="L11" s="4"/>
      <c r="M11" s="4"/>
      <c r="N11" s="4"/>
      <c r="O11" s="4"/>
      <c r="P11" s="4"/>
      <c r="Q11" s="1" t="s">
        <v>36</v>
      </c>
      <c r="T11" s="21"/>
      <c r="U11" s="9"/>
      <c r="V11" s="9"/>
      <c r="W11" s="9"/>
      <c r="X11" s="10"/>
      <c r="Y11" s="4"/>
      <c r="Z11" s="4"/>
      <c r="AA11" s="4"/>
      <c r="AB11" s="4"/>
    </row>
    <row r="12">
      <c r="G12" s="11"/>
      <c r="L12" s="4"/>
      <c r="M12" s="4"/>
      <c r="N12" s="4"/>
      <c r="O12" s="4"/>
      <c r="P12" s="4"/>
      <c r="Q12" s="1" t="s">
        <v>39</v>
      </c>
      <c r="T12" s="21"/>
      <c r="U12" s="9"/>
      <c r="V12" s="9"/>
      <c r="W12" s="9"/>
      <c r="X12" s="10"/>
      <c r="Y12" s="4"/>
      <c r="Z12" s="4"/>
      <c r="AA12" s="4"/>
      <c r="AB12" s="4"/>
    </row>
    <row r="13">
      <c r="G13" s="11"/>
      <c r="L13" s="4"/>
      <c r="M13" s="4"/>
      <c r="N13" s="4"/>
      <c r="O13" s="4"/>
      <c r="P13" s="4"/>
      <c r="Q13" s="1" t="s">
        <v>40</v>
      </c>
      <c r="T13" s="22"/>
      <c r="U13" s="9"/>
      <c r="V13" s="9"/>
      <c r="W13" s="9"/>
      <c r="X13" s="10"/>
      <c r="Y13" s="4"/>
      <c r="Z13" s="4"/>
      <c r="AA13" s="4"/>
      <c r="AB13" s="4"/>
    </row>
    <row r="14">
      <c r="A14" s="4"/>
      <c r="B14" s="4"/>
      <c r="C14" s="4"/>
      <c r="D14" s="4"/>
      <c r="E14" s="4"/>
      <c r="F14" s="4"/>
      <c r="G14" s="4"/>
      <c r="H14" s="4"/>
      <c r="I14" s="4"/>
      <c r="J14" s="4"/>
      <c r="K14" s="4"/>
      <c r="L14" s="4"/>
      <c r="M14" s="4"/>
      <c r="N14" s="4"/>
      <c r="O14" s="4"/>
      <c r="P14" s="4"/>
      <c r="Q14" s="1" t="s">
        <v>40</v>
      </c>
      <c r="T14" s="22"/>
      <c r="U14" s="9"/>
      <c r="V14" s="9"/>
      <c r="W14" s="9"/>
      <c r="X14" s="10"/>
      <c r="Y14" s="4"/>
      <c r="Z14" s="4"/>
      <c r="AA14" s="4"/>
      <c r="AB14" s="4"/>
    </row>
    <row r="15">
      <c r="A15" s="1" t="s">
        <v>43</v>
      </c>
      <c r="D15" s="19">
        <f>IF(LTE($O$1,$A$17),D17, IF(LTE($O$1,$A18), $D18,IF(LTE($O$1,$A19), $D19,IF(LTE($O$1,$A20), $D20,IF(LTE($O$1,$A21), $D21, IF(LTE($O$1,$A22), $D22))))))</f>
        <v>10</v>
      </c>
      <c r="M15" s="4"/>
      <c r="N15" s="4"/>
      <c r="O15" s="4"/>
      <c r="P15" s="4"/>
      <c r="Q15" s="1" t="s">
        <v>45</v>
      </c>
      <c r="T15" s="21"/>
      <c r="U15" s="9"/>
      <c r="V15" s="9"/>
      <c r="W15" s="9"/>
      <c r="X15" s="10"/>
      <c r="Y15" s="4"/>
      <c r="Z15" s="4"/>
      <c r="AA15" s="4"/>
      <c r="AB15" s="4"/>
    </row>
    <row r="16">
      <c r="A16" s="1" t="s">
        <v>46</v>
      </c>
      <c r="D16" s="23" t="s">
        <v>47</v>
      </c>
      <c r="G16" s="23" t="s">
        <v>48</v>
      </c>
      <c r="J16" s="23" t="s">
        <v>49</v>
      </c>
      <c r="M16" s="23" t="s">
        <v>50</v>
      </c>
      <c r="P16" s="4"/>
      <c r="Q16" s="1" t="s">
        <v>45</v>
      </c>
      <c r="T16" s="22"/>
      <c r="U16" s="9"/>
      <c r="V16" s="9"/>
      <c r="W16" s="9"/>
      <c r="X16" s="10"/>
      <c r="Y16" s="4"/>
      <c r="Z16" s="4"/>
      <c r="AA16" s="4"/>
      <c r="AB16" s="4"/>
    </row>
    <row r="17">
      <c r="A17" s="24">
        <v>1.0</v>
      </c>
      <c r="D17" s="5">
        <v>10.0</v>
      </c>
      <c r="E17" s="25">
        <f t="shared" ref="E17:E22" si="1">Rounddown((D17-10)/2)</f>
        <v>0</v>
      </c>
      <c r="F17" s="5"/>
      <c r="G17" s="26">
        <f t="shared" ref="G17:G22" si="2">$E17+IF(I17="P",ROUNDDOWN((7+$A17)/4),IF(I17="E",ROUNDDOWN((7+$A17)/4)*2, IF(I17="H",Rounddown((ROUNDDOWN((7+$A17)/4)/2)))))</f>
        <v>0</v>
      </c>
      <c r="H17" s="10"/>
      <c r="I17" s="5"/>
      <c r="J17" s="26">
        <f t="shared" ref="J17:J22" si="3">$E17+IF(L17="P",ROUNDDOWN((7+$A17)/4),IF(L17="E",ROUNDDOWN((7+$A17)/4)*2, IF(L17="H",Rounddown((ROUNDDOWN((7+$A17)/4)/2)))))</f>
        <v>0</v>
      </c>
      <c r="K17" s="10"/>
      <c r="L17" s="5"/>
      <c r="M17" s="26">
        <f t="shared" ref="M17:M22" si="4">$E17+IF(O17="P",ROUNDDOWN((7+$A17)/4),IF(O17="E",ROUNDDOWN((7+$A17)/4)*2, IF(O17="H",Rounddown((ROUNDDOWN((7+$A17)/4)/2)))))</f>
        <v>0</v>
      </c>
      <c r="N17" s="10"/>
      <c r="O17" s="5"/>
      <c r="P17" s="4"/>
      <c r="Q17" s="1" t="s">
        <v>51</v>
      </c>
      <c r="T17" s="22"/>
      <c r="U17" s="9"/>
      <c r="V17" s="9"/>
      <c r="W17" s="9"/>
      <c r="X17" s="10"/>
      <c r="Y17" s="4"/>
      <c r="Z17" s="4"/>
      <c r="AA17" s="4"/>
      <c r="AB17" s="4"/>
    </row>
    <row r="18">
      <c r="A18" s="24">
        <v>4.0</v>
      </c>
      <c r="D18" s="5">
        <f t="shared" ref="D18:D22" si="5">D17+F18</f>
        <v>10</v>
      </c>
      <c r="E18" s="25">
        <f t="shared" si="1"/>
        <v>0</v>
      </c>
      <c r="F18" s="5"/>
      <c r="G18" s="26">
        <f t="shared" si="2"/>
        <v>0</v>
      </c>
      <c r="H18" s="10"/>
      <c r="I18" s="5"/>
      <c r="J18" s="26">
        <f t="shared" si="3"/>
        <v>0</v>
      </c>
      <c r="K18" s="10"/>
      <c r="L18" s="5"/>
      <c r="M18" s="26">
        <f t="shared" si="4"/>
        <v>0</v>
      </c>
      <c r="N18" s="10"/>
      <c r="O18" s="5"/>
      <c r="P18" s="4"/>
      <c r="Q18" s="1" t="s">
        <v>52</v>
      </c>
      <c r="T18" s="22"/>
      <c r="U18" s="9"/>
      <c r="V18" s="9"/>
      <c r="W18" s="9"/>
      <c r="X18" s="10"/>
      <c r="Y18" s="4"/>
      <c r="Z18" s="4"/>
      <c r="AA18" s="4"/>
      <c r="AB18" s="4"/>
    </row>
    <row r="19">
      <c r="A19" s="24">
        <v>8.0</v>
      </c>
      <c r="D19" s="5">
        <f t="shared" si="5"/>
        <v>10</v>
      </c>
      <c r="E19" s="25">
        <f t="shared" si="1"/>
        <v>0</v>
      </c>
      <c r="F19" s="27"/>
      <c r="G19" s="26">
        <f t="shared" si="2"/>
        <v>0</v>
      </c>
      <c r="H19" s="10"/>
      <c r="I19" s="5"/>
      <c r="J19" s="26">
        <f t="shared" si="3"/>
        <v>0</v>
      </c>
      <c r="K19" s="10"/>
      <c r="L19" s="5"/>
      <c r="M19" s="26">
        <f t="shared" si="4"/>
        <v>0</v>
      </c>
      <c r="N19" s="10"/>
      <c r="O19" s="5"/>
      <c r="P19" s="4"/>
      <c r="Q19" s="1" t="s">
        <v>53</v>
      </c>
      <c r="T19" s="22"/>
      <c r="U19" s="9"/>
      <c r="V19" s="9"/>
      <c r="W19" s="9"/>
      <c r="X19" s="10"/>
      <c r="Y19" s="4"/>
      <c r="Z19" s="4"/>
      <c r="AA19" s="4"/>
      <c r="AB19" s="4"/>
    </row>
    <row r="20">
      <c r="A20" s="24">
        <v>12.0</v>
      </c>
      <c r="D20" s="5">
        <f t="shared" si="5"/>
        <v>10</v>
      </c>
      <c r="E20" s="25">
        <f t="shared" si="1"/>
        <v>0</v>
      </c>
      <c r="F20" s="27"/>
      <c r="G20" s="26">
        <f t="shared" si="2"/>
        <v>0</v>
      </c>
      <c r="H20" s="10"/>
      <c r="I20" s="5"/>
      <c r="J20" s="26">
        <f t="shared" si="3"/>
        <v>0</v>
      </c>
      <c r="K20" s="10"/>
      <c r="L20" s="5"/>
      <c r="M20" s="26">
        <f t="shared" si="4"/>
        <v>0</v>
      </c>
      <c r="N20" s="10"/>
      <c r="O20" s="5"/>
      <c r="P20" s="4"/>
      <c r="Q20" s="4"/>
      <c r="R20" s="4"/>
      <c r="S20" s="4"/>
      <c r="T20" s="4"/>
      <c r="U20" s="4"/>
      <c r="V20" s="4"/>
      <c r="W20" s="4"/>
      <c r="X20" s="4"/>
      <c r="Y20" s="4"/>
      <c r="Z20" s="4"/>
      <c r="AA20" s="4"/>
      <c r="AB20" s="4"/>
    </row>
    <row r="21">
      <c r="A21" s="24">
        <v>16.0</v>
      </c>
      <c r="D21" s="5">
        <f t="shared" si="5"/>
        <v>10</v>
      </c>
      <c r="E21" s="25">
        <f t="shared" si="1"/>
        <v>0</v>
      </c>
      <c r="F21" s="27"/>
      <c r="G21" s="26">
        <f t="shared" si="2"/>
        <v>0</v>
      </c>
      <c r="H21" s="10"/>
      <c r="I21" s="5"/>
      <c r="J21" s="26">
        <f t="shared" si="3"/>
        <v>0</v>
      </c>
      <c r="K21" s="10"/>
      <c r="L21" s="5"/>
      <c r="M21" s="26">
        <f t="shared" si="4"/>
        <v>0</v>
      </c>
      <c r="N21" s="10"/>
      <c r="O21" s="5"/>
      <c r="P21" s="4"/>
      <c r="Q21" s="4"/>
      <c r="R21" s="4"/>
      <c r="S21" s="1" t="s">
        <v>54</v>
      </c>
      <c r="W21" s="4"/>
      <c r="X21" s="4"/>
      <c r="Y21" s="4"/>
      <c r="Z21" s="4"/>
      <c r="AA21" s="4"/>
      <c r="AB21" s="4"/>
    </row>
    <row r="22">
      <c r="A22" s="24">
        <v>20.0</v>
      </c>
      <c r="D22" s="5">
        <f t="shared" si="5"/>
        <v>10</v>
      </c>
      <c r="E22" s="25">
        <f t="shared" si="1"/>
        <v>0</v>
      </c>
      <c r="F22" s="27"/>
      <c r="G22" s="26">
        <f t="shared" si="2"/>
        <v>0</v>
      </c>
      <c r="H22" s="10"/>
      <c r="I22" s="5"/>
      <c r="J22" s="26">
        <f t="shared" si="3"/>
        <v>0</v>
      </c>
      <c r="K22" s="10"/>
      <c r="L22" s="5"/>
      <c r="M22" s="26">
        <f t="shared" si="4"/>
        <v>0</v>
      </c>
      <c r="N22" s="10"/>
      <c r="O22" s="5"/>
      <c r="P22" s="4"/>
      <c r="Q22" s="4"/>
      <c r="R22" s="4"/>
      <c r="S22" s="19" t="s">
        <v>55</v>
      </c>
      <c r="T22" s="7" t="s">
        <v>56</v>
      </c>
      <c r="W22" s="4"/>
      <c r="X22" s="4"/>
      <c r="Y22" s="4"/>
      <c r="Z22" s="4"/>
      <c r="AA22" s="4"/>
      <c r="AB22" s="4"/>
    </row>
    <row r="23">
      <c r="A23" s="17"/>
      <c r="B23" s="17"/>
      <c r="C23" s="17"/>
      <c r="D23" s="17"/>
      <c r="E23" s="17"/>
      <c r="F23" s="17"/>
      <c r="G23" s="17"/>
      <c r="H23" s="17"/>
      <c r="I23" s="17"/>
      <c r="J23" s="17"/>
      <c r="K23" s="17"/>
      <c r="L23" s="17"/>
      <c r="M23" s="17"/>
      <c r="N23" s="17"/>
      <c r="O23" s="17"/>
      <c r="P23" s="4"/>
      <c r="Q23" s="4"/>
      <c r="R23" s="4"/>
      <c r="S23" s="19" t="s">
        <v>57</v>
      </c>
      <c r="T23" s="7" t="s">
        <v>58</v>
      </c>
      <c r="W23" s="4"/>
      <c r="X23" s="4"/>
      <c r="Y23" s="4"/>
      <c r="Z23" s="4"/>
      <c r="AA23" s="4"/>
      <c r="AB23" s="4"/>
    </row>
    <row r="24">
      <c r="A24" s="11" t="s">
        <v>18</v>
      </c>
      <c r="P24" s="4"/>
      <c r="Q24" s="4"/>
      <c r="R24" s="4"/>
      <c r="S24" s="19" t="s">
        <v>59</v>
      </c>
      <c r="T24" s="7" t="s">
        <v>60</v>
      </c>
      <c r="W24" s="4"/>
      <c r="X24" s="4"/>
      <c r="Y24" s="4"/>
      <c r="Z24" s="4"/>
      <c r="AA24" s="4"/>
      <c r="AB24" s="4"/>
    </row>
    <row r="25">
      <c r="P25" s="4"/>
      <c r="Q25" s="4"/>
      <c r="R25" s="4"/>
      <c r="S25" s="19">
        <v>1.0</v>
      </c>
      <c r="T25" s="7" t="s">
        <v>61</v>
      </c>
      <c r="W25" s="4"/>
      <c r="X25" s="4"/>
      <c r="Y25" s="4"/>
      <c r="Z25" s="4"/>
      <c r="AA25" s="4"/>
      <c r="AB25" s="4"/>
    </row>
    <row r="26">
      <c r="A26" s="11"/>
      <c r="B26" s="11"/>
      <c r="C26" s="11"/>
      <c r="D26" s="4"/>
      <c r="E26" s="4"/>
      <c r="F26" s="4"/>
      <c r="G26" s="4"/>
      <c r="H26" s="4"/>
      <c r="I26" s="4"/>
      <c r="J26" s="4"/>
      <c r="K26" s="4"/>
      <c r="L26" s="4"/>
      <c r="M26" s="4"/>
      <c r="N26" s="4"/>
      <c r="O26" s="4"/>
      <c r="P26" s="4"/>
      <c r="Q26" s="4"/>
      <c r="R26" s="4"/>
      <c r="S26" s="19">
        <v>2.0</v>
      </c>
      <c r="T26" s="7" t="s">
        <v>62</v>
      </c>
      <c r="W26" s="4"/>
      <c r="X26" s="4"/>
      <c r="Y26" s="4"/>
      <c r="Z26" s="4"/>
      <c r="AA26" s="4"/>
      <c r="AB26" s="4"/>
    </row>
    <row r="27">
      <c r="A27" s="1" t="s">
        <v>63</v>
      </c>
      <c r="D27" s="19">
        <f>IF(LTE($O$1,$A$17),D29, IF(LTE($O$1,$A30), $D30,IF(LTE($O$1,$A31), $D31,IF(LTE($O$1,$A32), $D32,IF(LTE($O$1,$A33), $D33, IF(LTE($O$1,$A34), $D34))))))</f>
        <v>10</v>
      </c>
      <c r="S27" s="4"/>
      <c r="T27" s="4"/>
      <c r="U27" s="4"/>
      <c r="V27" s="4"/>
      <c r="W27" s="4"/>
      <c r="X27" s="4"/>
      <c r="Y27" s="4"/>
      <c r="Z27" s="4"/>
      <c r="AA27" s="4"/>
      <c r="AB27" s="4"/>
    </row>
    <row r="28">
      <c r="A28" s="1" t="s">
        <v>46</v>
      </c>
      <c r="D28" s="23" t="s">
        <v>47</v>
      </c>
      <c r="G28" s="23" t="s">
        <v>48</v>
      </c>
      <c r="J28" s="23" t="s">
        <v>65</v>
      </c>
      <c r="M28" s="23" t="s">
        <v>66</v>
      </c>
      <c r="P28" s="23" t="s">
        <v>67</v>
      </c>
      <c r="S28" s="23" t="s">
        <v>50</v>
      </c>
      <c r="V28" s="4"/>
      <c r="W28" s="4"/>
      <c r="X28" s="4"/>
      <c r="Y28" s="4"/>
      <c r="Z28" s="4"/>
      <c r="AA28" s="4"/>
      <c r="AB28" s="4"/>
    </row>
    <row r="29">
      <c r="A29" s="24">
        <v>1.0</v>
      </c>
      <c r="D29" s="5">
        <v>10.0</v>
      </c>
      <c r="E29" s="25">
        <f t="shared" ref="E29:E34" si="6">Rounddown((D29-10)/2)</f>
        <v>0</v>
      </c>
      <c r="F29" s="5"/>
      <c r="G29" s="26">
        <f t="shared" ref="G29:G34" si="7">$E29+IF(I29="P",ROUNDDOWN((7+$A29)/4),IF(I29="E",ROUNDDOWN((7+$A29)/4)*2, IF(I29="H",Rounddown((ROUNDDOWN((7+$A29)/4)/2)))))</f>
        <v>0</v>
      </c>
      <c r="H29" s="10"/>
      <c r="I29" s="5"/>
      <c r="J29" s="26">
        <f t="shared" ref="J29:J34" si="8">$E29+IF(L29="P",ROUNDDOWN((7+$A29)/4),IF(L29="E",ROUNDDOWN((7+$A29)/4)*2, IF(L29="H",Rounddown((ROUNDDOWN((7+$A29)/4)/2)))))</f>
        <v>0</v>
      </c>
      <c r="K29" s="10"/>
      <c r="L29" s="5"/>
      <c r="M29" s="26">
        <f t="shared" ref="M29:M34" si="9">$E29+IF(O29="P",ROUNDDOWN((7+$A29)/4),IF(O29="E",ROUNDDOWN((7+$A29)/4)*2, IF(O29="H",Rounddown((ROUNDDOWN((7+$A29)/4)/2)))))</f>
        <v>0</v>
      </c>
      <c r="N29" s="10"/>
      <c r="O29" s="5"/>
      <c r="P29" s="26">
        <f t="shared" ref="P29:P34" si="10">$E29+IF(R29="P",ROUNDDOWN((7+$A29)/4),IF(R29="E",ROUNDDOWN((7+$A29)/4)*2, IF(R29="H",Rounddown((ROUNDDOWN((7+$A29)/4)/2)))))</f>
        <v>0</v>
      </c>
      <c r="Q29" s="10"/>
      <c r="R29" s="5"/>
      <c r="S29" s="26">
        <f t="shared" ref="S29:S34" si="11">$E29+IF(U29="P",ROUNDDOWN((7+$A29)/4),IF(U29="E",ROUNDDOWN((7+$A29)/4)*2, IF(U29="H",Rounddown((ROUNDDOWN((7+$A29)/4)/2)))))</f>
        <v>0</v>
      </c>
      <c r="T29" s="10"/>
      <c r="U29" s="5"/>
      <c r="V29" s="4"/>
      <c r="W29" s="4"/>
      <c r="X29" s="4"/>
      <c r="Y29" s="4"/>
      <c r="Z29" s="4"/>
      <c r="AA29" s="4"/>
      <c r="AB29" s="4"/>
    </row>
    <row r="30">
      <c r="A30" s="24">
        <v>4.0</v>
      </c>
      <c r="D30" s="5">
        <f t="shared" ref="D30:D34" si="12">D29+F30</f>
        <v>10</v>
      </c>
      <c r="E30" s="25">
        <f t="shared" si="6"/>
        <v>0</v>
      </c>
      <c r="F30" s="5"/>
      <c r="G30" s="26">
        <f t="shared" si="7"/>
        <v>0</v>
      </c>
      <c r="H30" s="10"/>
      <c r="I30" s="5"/>
      <c r="J30" s="26">
        <f t="shared" si="8"/>
        <v>0</v>
      </c>
      <c r="K30" s="10"/>
      <c r="L30" s="5"/>
      <c r="M30" s="26">
        <f t="shared" si="9"/>
        <v>0</v>
      </c>
      <c r="N30" s="10"/>
      <c r="O30" s="5"/>
      <c r="P30" s="26">
        <f t="shared" si="10"/>
        <v>0</v>
      </c>
      <c r="Q30" s="10"/>
      <c r="R30" s="5"/>
      <c r="S30" s="26">
        <f t="shared" si="11"/>
        <v>0</v>
      </c>
      <c r="T30" s="10"/>
      <c r="U30" s="5"/>
      <c r="V30" s="4"/>
      <c r="W30" s="4"/>
      <c r="X30" s="4"/>
      <c r="Y30" s="4"/>
      <c r="Z30" s="4"/>
      <c r="AA30" s="4"/>
      <c r="AB30" s="4"/>
    </row>
    <row r="31">
      <c r="A31" s="24">
        <v>8.0</v>
      </c>
      <c r="D31" s="5">
        <f t="shared" si="12"/>
        <v>10</v>
      </c>
      <c r="E31" s="25">
        <f t="shared" si="6"/>
        <v>0</v>
      </c>
      <c r="F31" s="27"/>
      <c r="G31" s="26">
        <f t="shared" si="7"/>
        <v>0</v>
      </c>
      <c r="H31" s="10"/>
      <c r="I31" s="5"/>
      <c r="J31" s="26">
        <f t="shared" si="8"/>
        <v>0</v>
      </c>
      <c r="K31" s="10"/>
      <c r="L31" s="5"/>
      <c r="M31" s="26">
        <f t="shared" si="9"/>
        <v>0</v>
      </c>
      <c r="N31" s="10"/>
      <c r="O31" s="5"/>
      <c r="P31" s="26">
        <f t="shared" si="10"/>
        <v>0</v>
      </c>
      <c r="Q31" s="10"/>
      <c r="R31" s="5"/>
      <c r="S31" s="26">
        <f t="shared" si="11"/>
        <v>0</v>
      </c>
      <c r="T31" s="10"/>
      <c r="U31" s="5"/>
      <c r="V31" s="4"/>
      <c r="W31" s="4"/>
      <c r="X31" s="4"/>
      <c r="Y31" s="4"/>
      <c r="Z31" s="4"/>
      <c r="AA31" s="4"/>
      <c r="AB31" s="4"/>
    </row>
    <row r="32">
      <c r="A32" s="24">
        <v>12.0</v>
      </c>
      <c r="D32" s="5">
        <f t="shared" si="12"/>
        <v>10</v>
      </c>
      <c r="E32" s="25">
        <f t="shared" si="6"/>
        <v>0</v>
      </c>
      <c r="F32" s="27"/>
      <c r="G32" s="26">
        <f t="shared" si="7"/>
        <v>0</v>
      </c>
      <c r="H32" s="10"/>
      <c r="I32" s="5"/>
      <c r="J32" s="26">
        <f t="shared" si="8"/>
        <v>0</v>
      </c>
      <c r="K32" s="10"/>
      <c r="L32" s="5"/>
      <c r="M32" s="26">
        <f t="shared" si="9"/>
        <v>0</v>
      </c>
      <c r="N32" s="10"/>
      <c r="O32" s="5"/>
      <c r="P32" s="26">
        <f t="shared" si="10"/>
        <v>0</v>
      </c>
      <c r="Q32" s="10"/>
      <c r="R32" s="5"/>
      <c r="S32" s="26">
        <f t="shared" si="11"/>
        <v>0</v>
      </c>
      <c r="T32" s="10"/>
      <c r="U32" s="5"/>
      <c r="V32" s="4"/>
      <c r="W32" s="4"/>
      <c r="X32" s="4"/>
      <c r="Y32" s="4"/>
      <c r="Z32" s="4"/>
      <c r="AA32" s="4"/>
      <c r="AB32" s="4"/>
    </row>
    <row r="33">
      <c r="A33" s="24">
        <v>16.0</v>
      </c>
      <c r="D33" s="5">
        <f t="shared" si="12"/>
        <v>10</v>
      </c>
      <c r="E33" s="25">
        <f t="shared" si="6"/>
        <v>0</v>
      </c>
      <c r="F33" s="27"/>
      <c r="G33" s="26">
        <f t="shared" si="7"/>
        <v>0</v>
      </c>
      <c r="H33" s="10"/>
      <c r="I33" s="5"/>
      <c r="J33" s="26">
        <f t="shared" si="8"/>
        <v>0</v>
      </c>
      <c r="K33" s="10"/>
      <c r="L33" s="5"/>
      <c r="M33" s="26">
        <f t="shared" si="9"/>
        <v>0</v>
      </c>
      <c r="N33" s="10"/>
      <c r="O33" s="5"/>
      <c r="P33" s="26">
        <f t="shared" si="10"/>
        <v>0</v>
      </c>
      <c r="Q33" s="10"/>
      <c r="R33" s="5"/>
      <c r="S33" s="26">
        <f t="shared" si="11"/>
        <v>0</v>
      </c>
      <c r="T33" s="10"/>
      <c r="U33" s="5"/>
      <c r="V33" s="4"/>
      <c r="W33" s="4"/>
      <c r="X33" s="4"/>
      <c r="Y33" s="4"/>
      <c r="Z33" s="4"/>
      <c r="AA33" s="4"/>
      <c r="AB33" s="4"/>
    </row>
    <row r="34">
      <c r="A34" s="24">
        <v>20.0</v>
      </c>
      <c r="D34" s="5">
        <f t="shared" si="12"/>
        <v>10</v>
      </c>
      <c r="E34" s="25">
        <f t="shared" si="6"/>
        <v>0</v>
      </c>
      <c r="F34" s="27"/>
      <c r="G34" s="26">
        <f t="shared" si="7"/>
        <v>0</v>
      </c>
      <c r="H34" s="10"/>
      <c r="I34" s="5"/>
      <c r="J34" s="26">
        <f t="shared" si="8"/>
        <v>0</v>
      </c>
      <c r="K34" s="10"/>
      <c r="L34" s="5"/>
      <c r="M34" s="26">
        <f t="shared" si="9"/>
        <v>0</v>
      </c>
      <c r="N34" s="10"/>
      <c r="O34" s="5"/>
      <c r="P34" s="26">
        <f t="shared" si="10"/>
        <v>0</v>
      </c>
      <c r="Q34" s="10"/>
      <c r="R34" s="5"/>
      <c r="S34" s="26">
        <f t="shared" si="11"/>
        <v>0</v>
      </c>
      <c r="T34" s="10"/>
      <c r="U34" s="5"/>
      <c r="V34" s="4"/>
      <c r="W34" s="4"/>
      <c r="X34" s="4"/>
      <c r="Y34" s="4"/>
      <c r="Z34" s="4"/>
      <c r="AA34" s="4"/>
      <c r="AB34" s="4"/>
    </row>
    <row r="35">
      <c r="A35" s="17"/>
      <c r="B35" s="17"/>
      <c r="C35" s="17"/>
      <c r="D35" s="17"/>
      <c r="E35" s="17"/>
      <c r="F35" s="17"/>
      <c r="G35" s="17"/>
      <c r="H35" s="17"/>
      <c r="I35" s="17"/>
      <c r="J35" s="17"/>
      <c r="K35" s="17"/>
      <c r="L35" s="17"/>
      <c r="M35" s="17"/>
      <c r="N35" s="17"/>
      <c r="O35" s="17"/>
      <c r="P35" s="17"/>
      <c r="Q35" s="17"/>
      <c r="R35" s="17"/>
      <c r="S35" s="17"/>
      <c r="T35" s="17"/>
      <c r="U35" s="17"/>
      <c r="V35" s="4"/>
      <c r="W35" s="4"/>
      <c r="X35" s="4"/>
      <c r="Y35" s="4"/>
      <c r="Z35" s="4"/>
      <c r="AA35" s="4"/>
      <c r="AB35" s="4"/>
    </row>
    <row r="36">
      <c r="A36" s="11" t="s">
        <v>18</v>
      </c>
      <c r="V36" s="4"/>
      <c r="W36" s="4"/>
      <c r="X36" s="4"/>
      <c r="Y36" s="4"/>
      <c r="Z36" s="4"/>
      <c r="AA36" s="4"/>
      <c r="AB36" s="4"/>
    </row>
    <row r="37">
      <c r="V37" s="4"/>
      <c r="W37" s="4"/>
      <c r="X37" s="4"/>
      <c r="Y37" s="4"/>
      <c r="Z37" s="4"/>
      <c r="AA37" s="4"/>
      <c r="AB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c r="A39" s="1" t="s">
        <v>84</v>
      </c>
      <c r="D39" s="19">
        <f>IF(LTE($O$1,$A$17),D41, IF(LTE($O$1,$A42), $D42,IF(LTE($O$1,$A43), $D43,IF(LTE($O$1,$A44), $D44,IF(LTE($O$1,$A45), $D45, IF(LTE($O$1,$A46), $D46))))))</f>
        <v>10</v>
      </c>
      <c r="M39" s="4"/>
      <c r="N39" s="4"/>
      <c r="O39" s="4"/>
      <c r="P39" s="4"/>
      <c r="Q39" s="4"/>
      <c r="R39" s="4"/>
      <c r="S39" s="4"/>
      <c r="T39" s="4"/>
      <c r="U39" s="4"/>
      <c r="V39" s="4"/>
      <c r="W39" s="4"/>
      <c r="X39" s="4"/>
      <c r="Y39" s="4"/>
      <c r="Z39" s="4"/>
      <c r="AA39" s="4"/>
      <c r="AB39" s="4"/>
    </row>
    <row r="40">
      <c r="A40" s="1" t="s">
        <v>46</v>
      </c>
      <c r="D40" s="23" t="s">
        <v>47</v>
      </c>
      <c r="G40" s="23" t="s">
        <v>48</v>
      </c>
      <c r="J40" s="23" t="s">
        <v>85</v>
      </c>
      <c r="M40" s="23" t="s">
        <v>50</v>
      </c>
      <c r="P40" s="4"/>
      <c r="Q40" s="4"/>
      <c r="R40" s="4"/>
      <c r="S40" s="4"/>
      <c r="T40" s="4"/>
      <c r="U40" s="4"/>
      <c r="V40" s="4"/>
      <c r="W40" s="4"/>
      <c r="X40" s="4"/>
      <c r="Y40" s="4"/>
      <c r="Z40" s="4"/>
      <c r="AA40" s="4"/>
      <c r="AB40" s="4"/>
    </row>
    <row r="41">
      <c r="A41" s="24">
        <v>1.0</v>
      </c>
      <c r="D41" s="5">
        <v>10.0</v>
      </c>
      <c r="E41" s="25">
        <f t="shared" ref="E41:E46" si="13">Rounddown((D41-10)/2)</f>
        <v>0</v>
      </c>
      <c r="F41" s="5"/>
      <c r="G41" s="26">
        <f t="shared" ref="G41:G46" si="14">$E41+IF(I41="P",ROUNDDOWN((7+$A41)/4),IF(I41="E",ROUNDDOWN((7+$A41)/4)*2, IF(I41="H",Rounddown((ROUNDDOWN((7+$A41)/4)/2)))))</f>
        <v>0</v>
      </c>
      <c r="H41" s="10"/>
      <c r="I41" s="5"/>
      <c r="J41" s="26">
        <f t="shared" ref="J41:J46" si="15">$O$2+E41+((A41-1)*(($O$2/2)+1+E41))+IF(AND(L41="T",L40&lt;&gt;"T"), 2*A41, IF(L41="T",8))</f>
        <v>12</v>
      </c>
      <c r="K41" s="10"/>
      <c r="L41" s="5"/>
      <c r="M41" s="26">
        <f t="shared" ref="M41:M46" si="16">$E41+IF(O41="P",ROUNDDOWN((7+$A41)/4),IF(O41="E",ROUNDDOWN((7+$A41)/4)*2, IF(O41="H",Rounddown((ROUNDDOWN((7+$A41)/4)/2)))))</f>
        <v>0</v>
      </c>
      <c r="N41" s="10"/>
      <c r="O41" s="5"/>
      <c r="P41" s="4"/>
      <c r="Q41" s="4"/>
      <c r="R41" s="4"/>
      <c r="S41" s="4"/>
      <c r="T41" s="4"/>
      <c r="U41" s="4"/>
      <c r="V41" s="4"/>
      <c r="W41" s="4"/>
      <c r="X41" s="4"/>
      <c r="Y41" s="4"/>
      <c r="Z41" s="4"/>
      <c r="AA41" s="4"/>
      <c r="AB41" s="4"/>
    </row>
    <row r="42">
      <c r="A42" s="24">
        <v>4.0</v>
      </c>
      <c r="D42" s="5">
        <f t="shared" ref="D42:D46" si="17">D41+F42</f>
        <v>10</v>
      </c>
      <c r="E42" s="25">
        <f t="shared" si="13"/>
        <v>0</v>
      </c>
      <c r="F42" s="5"/>
      <c r="G42" s="26">
        <f t="shared" si="14"/>
        <v>0</v>
      </c>
      <c r="H42" s="10"/>
      <c r="I42" s="5"/>
      <c r="J42" s="26">
        <f t="shared" si="15"/>
        <v>33</v>
      </c>
      <c r="K42" s="10"/>
      <c r="L42" s="5"/>
      <c r="M42" s="26">
        <f t="shared" si="16"/>
        <v>0</v>
      </c>
      <c r="N42" s="10"/>
      <c r="O42" s="5"/>
      <c r="P42" s="4"/>
      <c r="Q42" s="4"/>
      <c r="R42" s="4"/>
      <c r="S42" s="4"/>
      <c r="T42" s="4"/>
      <c r="U42" s="4"/>
      <c r="V42" s="4"/>
      <c r="W42" s="4"/>
      <c r="X42" s="4"/>
      <c r="Y42" s="4"/>
      <c r="Z42" s="4"/>
      <c r="AA42" s="4"/>
      <c r="AB42" s="4"/>
    </row>
    <row r="43">
      <c r="A43" s="24">
        <v>8.0</v>
      </c>
      <c r="D43" s="5">
        <f t="shared" si="17"/>
        <v>10</v>
      </c>
      <c r="E43" s="25">
        <f t="shared" si="13"/>
        <v>0</v>
      </c>
      <c r="F43" s="5"/>
      <c r="G43" s="26">
        <f t="shared" si="14"/>
        <v>0</v>
      </c>
      <c r="H43" s="10"/>
      <c r="I43" s="5"/>
      <c r="J43" s="26">
        <f t="shared" si="15"/>
        <v>61</v>
      </c>
      <c r="K43" s="10"/>
      <c r="L43" s="5"/>
      <c r="M43" s="26">
        <f t="shared" si="16"/>
        <v>0</v>
      </c>
      <c r="N43" s="10"/>
      <c r="O43" s="5"/>
      <c r="P43" s="4"/>
      <c r="Q43" s="4"/>
      <c r="R43" s="4"/>
      <c r="S43" s="4"/>
      <c r="T43" s="4"/>
      <c r="U43" s="4"/>
      <c r="V43" s="4"/>
      <c r="W43" s="4"/>
      <c r="X43" s="4"/>
      <c r="Y43" s="4"/>
      <c r="Z43" s="4"/>
      <c r="AA43" s="4"/>
      <c r="AB43" s="4"/>
    </row>
    <row r="44">
      <c r="A44" s="24">
        <v>12.0</v>
      </c>
      <c r="D44" s="5">
        <f t="shared" si="17"/>
        <v>10</v>
      </c>
      <c r="E44" s="25">
        <f t="shared" si="13"/>
        <v>0</v>
      </c>
      <c r="F44" s="5"/>
      <c r="G44" s="26">
        <f t="shared" si="14"/>
        <v>0</v>
      </c>
      <c r="H44" s="10"/>
      <c r="I44" s="5"/>
      <c r="J44" s="26">
        <f t="shared" si="15"/>
        <v>89</v>
      </c>
      <c r="K44" s="10"/>
      <c r="L44" s="5"/>
      <c r="M44" s="26">
        <f t="shared" si="16"/>
        <v>0</v>
      </c>
      <c r="N44" s="10"/>
      <c r="O44" s="5"/>
      <c r="P44" s="4"/>
      <c r="Q44" s="4"/>
      <c r="R44" s="4"/>
      <c r="S44" s="4"/>
      <c r="T44" s="4"/>
      <c r="U44" s="4"/>
      <c r="V44" s="4"/>
      <c r="W44" s="4"/>
      <c r="X44" s="4"/>
      <c r="Y44" s="4"/>
      <c r="Z44" s="4"/>
      <c r="AA44" s="4"/>
      <c r="AB44" s="4"/>
    </row>
    <row r="45">
      <c r="A45" s="24">
        <v>16.0</v>
      </c>
      <c r="D45" s="5">
        <f t="shared" si="17"/>
        <v>10</v>
      </c>
      <c r="E45" s="25">
        <f t="shared" si="13"/>
        <v>0</v>
      </c>
      <c r="F45" s="27"/>
      <c r="G45" s="26">
        <f t="shared" si="14"/>
        <v>0</v>
      </c>
      <c r="H45" s="10"/>
      <c r="I45" s="5"/>
      <c r="J45" s="26">
        <f t="shared" si="15"/>
        <v>117</v>
      </c>
      <c r="K45" s="10"/>
      <c r="L45" s="5"/>
      <c r="M45" s="26">
        <f t="shared" si="16"/>
        <v>0</v>
      </c>
      <c r="N45" s="10"/>
      <c r="O45" s="5"/>
      <c r="P45" s="4"/>
      <c r="Q45" s="4"/>
      <c r="R45" s="4"/>
      <c r="S45" s="4"/>
      <c r="T45" s="4"/>
      <c r="U45" s="4"/>
      <c r="V45" s="4"/>
      <c r="W45" s="4"/>
      <c r="X45" s="4"/>
      <c r="Y45" s="4"/>
      <c r="Z45" s="4"/>
      <c r="AA45" s="4"/>
      <c r="AB45" s="4"/>
    </row>
    <row r="46">
      <c r="A46" s="24">
        <v>20.0</v>
      </c>
      <c r="D46" s="5">
        <f t="shared" si="17"/>
        <v>10</v>
      </c>
      <c r="E46" s="25">
        <f t="shared" si="13"/>
        <v>0</v>
      </c>
      <c r="F46" s="5"/>
      <c r="G46" s="26">
        <f t="shared" si="14"/>
        <v>0</v>
      </c>
      <c r="H46" s="10"/>
      <c r="I46" s="5"/>
      <c r="J46" s="26">
        <f t="shared" si="15"/>
        <v>145</v>
      </c>
      <c r="K46" s="10"/>
      <c r="L46" s="5"/>
      <c r="M46" s="26">
        <f t="shared" si="16"/>
        <v>0</v>
      </c>
      <c r="N46" s="10"/>
      <c r="O46" s="5"/>
      <c r="P46" s="4"/>
      <c r="Q46" s="4"/>
      <c r="R46" s="4"/>
      <c r="S46" s="4"/>
      <c r="T46" s="4"/>
      <c r="U46" s="4"/>
      <c r="V46" s="4"/>
      <c r="W46" s="4"/>
      <c r="X46" s="4"/>
      <c r="Y46" s="4"/>
      <c r="Z46" s="4"/>
      <c r="AA46" s="4"/>
      <c r="AB46" s="4"/>
    </row>
    <row r="47">
      <c r="A47" s="17"/>
      <c r="B47" s="17"/>
      <c r="C47" s="17"/>
      <c r="D47" s="17"/>
      <c r="E47" s="17"/>
      <c r="F47" s="17"/>
      <c r="G47" s="17"/>
      <c r="H47" s="17"/>
      <c r="I47" s="17"/>
      <c r="J47" s="17"/>
      <c r="K47" s="17"/>
      <c r="L47" s="17"/>
      <c r="M47" s="17"/>
      <c r="N47" s="17"/>
      <c r="O47" s="17"/>
      <c r="P47" s="4"/>
      <c r="Q47" s="4"/>
      <c r="R47" s="4"/>
      <c r="S47" s="4"/>
      <c r="T47" s="4"/>
      <c r="U47" s="4"/>
      <c r="V47" s="4"/>
      <c r="W47" s="4"/>
      <c r="X47" s="4"/>
      <c r="Y47" s="4"/>
      <c r="Z47" s="4"/>
      <c r="AA47" s="4"/>
      <c r="AB47" s="4"/>
    </row>
    <row r="48">
      <c r="A48" s="11" t="s">
        <v>18</v>
      </c>
      <c r="P48" s="4"/>
      <c r="Q48" s="4"/>
      <c r="R48" s="4"/>
      <c r="S48" s="4"/>
      <c r="T48" s="4"/>
      <c r="U48" s="4"/>
      <c r="V48" s="4"/>
      <c r="W48" s="4"/>
      <c r="X48" s="4"/>
      <c r="Y48" s="4"/>
      <c r="Z48" s="4"/>
      <c r="AA48" s="4"/>
      <c r="AB48" s="4"/>
    </row>
    <row r="49">
      <c r="P49" s="4"/>
      <c r="Q49" s="4"/>
      <c r="R49" s="4"/>
      <c r="S49" s="4"/>
      <c r="T49" s="11"/>
      <c r="U49" s="11"/>
      <c r="V49" s="11"/>
      <c r="W49" s="4"/>
      <c r="X49" s="4"/>
      <c r="Y49" s="4"/>
      <c r="Z49" s="4"/>
      <c r="AA49" s="4"/>
      <c r="AB49" s="4"/>
    </row>
    <row r="50">
      <c r="A50" s="4"/>
      <c r="B50" s="4"/>
      <c r="C50" s="4"/>
      <c r="D50" s="4"/>
      <c r="E50" s="4"/>
      <c r="F50" s="4"/>
      <c r="G50" s="4"/>
      <c r="H50" s="4"/>
      <c r="I50" s="4"/>
      <c r="J50" s="4"/>
      <c r="K50" s="4"/>
      <c r="L50" s="4"/>
      <c r="M50" s="4"/>
      <c r="N50" s="4"/>
      <c r="O50" s="4"/>
      <c r="P50" s="4"/>
      <c r="Q50" s="4"/>
      <c r="R50" s="4"/>
      <c r="S50" s="4"/>
      <c r="T50" s="11"/>
      <c r="U50" s="11"/>
      <c r="V50" s="11"/>
      <c r="W50" s="4"/>
      <c r="X50" s="4"/>
      <c r="Y50" s="4"/>
      <c r="Z50" s="4"/>
      <c r="AA50" s="4"/>
      <c r="AB50" s="4"/>
    </row>
    <row r="51">
      <c r="A51" s="1" t="s">
        <v>88</v>
      </c>
      <c r="D51" s="19">
        <f>IF(LTE($O$1,$A$17),D53, IF(LTE($O$1,$A54), $D54,IF(LTE($O$1,$A55), $D55,IF(LTE($O$1,$A56), $D56,IF(LTE($O$1,$A57), $D57, IF(LTE($O$1,$A58), $D58))))))</f>
        <v>10</v>
      </c>
      <c r="V51" s="11"/>
      <c r="W51" s="4"/>
      <c r="X51" s="4"/>
      <c r="Y51" s="4"/>
      <c r="Z51" s="4"/>
      <c r="AA51" s="4"/>
      <c r="AB51" s="4"/>
    </row>
    <row r="52">
      <c r="A52" s="1" t="s">
        <v>46</v>
      </c>
      <c r="D52" s="23" t="s">
        <v>47</v>
      </c>
      <c r="G52" s="23" t="s">
        <v>48</v>
      </c>
      <c r="J52" s="39" t="s">
        <v>89</v>
      </c>
      <c r="M52" s="39" t="s">
        <v>90</v>
      </c>
      <c r="P52" s="39" t="s">
        <v>91</v>
      </c>
      <c r="S52" s="39" t="s">
        <v>92</v>
      </c>
      <c r="V52" s="39" t="s">
        <v>93</v>
      </c>
      <c r="Y52" s="23" t="s">
        <v>50</v>
      </c>
      <c r="AB52" s="4"/>
    </row>
    <row r="53">
      <c r="A53" s="24">
        <v>1.0</v>
      </c>
      <c r="D53" s="5">
        <v>10.0</v>
      </c>
      <c r="E53" s="25">
        <f t="shared" ref="E53:E58" si="18">Rounddown((D53-10)/2)</f>
        <v>0</v>
      </c>
      <c r="F53" s="5"/>
      <c r="G53" s="26">
        <f t="shared" ref="G53:G58" si="19">$E53+IF(I53="P",ROUNDDOWN((7+$A53)/4),IF(I53="E",ROUNDDOWN((7+$A53)/4)*2, IF(I53="H",Rounddown((ROUNDDOWN((7+$A53)/4)/2)))))</f>
        <v>0</v>
      </c>
      <c r="H53" s="10"/>
      <c r="I53" s="5"/>
      <c r="J53" s="26">
        <f t="shared" ref="J53:J58" si="20">$E53+IF(L53="P",ROUNDDOWN((7+$A53)/4),IF(L53="E",ROUNDDOWN((7+$A53)/4)*2, IF(L53="H",Rounddown((ROUNDDOWN((7+$A53)/4)/2)))))</f>
        <v>0</v>
      </c>
      <c r="K53" s="10"/>
      <c r="L53" s="5"/>
      <c r="M53" s="26">
        <f t="shared" ref="M53:M58" si="21">$E53+IF(O53="P",ROUNDDOWN((7+$A53)/4),IF(O53="E",ROUNDDOWN((7+$A53)/4)*2, IF(O53="H",Rounddown((ROUNDDOWN((7+$A53)/4)/2)))))</f>
        <v>0</v>
      </c>
      <c r="N53" s="10"/>
      <c r="O53" s="5"/>
      <c r="P53" s="26">
        <f t="shared" ref="P53:P58" si="22">$E53+IF(R53="P",ROUNDDOWN((7+$A53)/4),IF(R53="E",ROUNDDOWN((7+$A53)/4)*2, IF(R53="H",Rounddown((ROUNDDOWN((7+$A53)/4)/2)))))</f>
        <v>0</v>
      </c>
      <c r="Q53" s="10"/>
      <c r="R53" s="5"/>
      <c r="S53" s="26">
        <f t="shared" ref="S53:S58" si="23">$E53+IF(U53="P",ROUNDDOWN((7+$A53)/4),IF(U53="E",ROUNDDOWN((7+$A53)/4)*2, IF(U53="H",Rounddown((ROUNDDOWN((7+$A53)/4)/2)))))</f>
        <v>0</v>
      </c>
      <c r="T53" s="10"/>
      <c r="U53" s="5"/>
      <c r="V53" s="26">
        <f t="shared" ref="V53:V58" si="24">$E53+IF(X53="P",ROUNDDOWN((7+$A53)/4),IF(X53="E",ROUNDDOWN((7+$A53)/4)*2, IF(X53="H",Rounddown((ROUNDDOWN((7+$A53)/4)/2)))))</f>
        <v>0</v>
      </c>
      <c r="W53" s="10"/>
      <c r="X53" s="5"/>
      <c r="Y53" s="26">
        <f t="shared" ref="Y53:Y58" si="25">$E53+IF(AA53="P",ROUNDDOWN((7+$A53)/4),IF(AA53="E",ROUNDDOWN((7+$A53)/4)*2, IF(AA53="H",Rounddown((ROUNDDOWN((7+$A53)/4)/2)))))</f>
        <v>0</v>
      </c>
      <c r="Z53" s="10"/>
      <c r="AA53" s="5"/>
      <c r="AB53" s="4"/>
    </row>
    <row r="54">
      <c r="A54" s="24">
        <v>4.0</v>
      </c>
      <c r="D54" s="5">
        <f t="shared" ref="D54:D58" si="26">D53+F54</f>
        <v>10</v>
      </c>
      <c r="E54" s="25">
        <f t="shared" si="18"/>
        <v>0</v>
      </c>
      <c r="F54" s="5"/>
      <c r="G54" s="26">
        <f t="shared" si="19"/>
        <v>0</v>
      </c>
      <c r="H54" s="10"/>
      <c r="I54" s="5"/>
      <c r="J54" s="26">
        <f t="shared" si="20"/>
        <v>0</v>
      </c>
      <c r="K54" s="10"/>
      <c r="L54" s="5"/>
      <c r="M54" s="26">
        <f t="shared" si="21"/>
        <v>0</v>
      </c>
      <c r="N54" s="10"/>
      <c r="O54" s="5"/>
      <c r="P54" s="26">
        <f t="shared" si="22"/>
        <v>0</v>
      </c>
      <c r="Q54" s="10"/>
      <c r="R54" s="5"/>
      <c r="S54" s="26">
        <f t="shared" si="23"/>
        <v>0</v>
      </c>
      <c r="T54" s="10"/>
      <c r="U54" s="5"/>
      <c r="V54" s="26">
        <f t="shared" si="24"/>
        <v>0</v>
      </c>
      <c r="W54" s="10"/>
      <c r="X54" s="5"/>
      <c r="Y54" s="26">
        <f t="shared" si="25"/>
        <v>0</v>
      </c>
      <c r="Z54" s="10"/>
      <c r="AA54" s="5"/>
      <c r="AB54" s="4"/>
    </row>
    <row r="55">
      <c r="A55" s="24">
        <v>8.0</v>
      </c>
      <c r="D55" s="5">
        <f t="shared" si="26"/>
        <v>10</v>
      </c>
      <c r="E55" s="25">
        <f t="shared" si="18"/>
        <v>0</v>
      </c>
      <c r="F55" s="27"/>
      <c r="G55" s="26">
        <f t="shared" si="19"/>
        <v>0</v>
      </c>
      <c r="H55" s="10"/>
      <c r="I55" s="5"/>
      <c r="J55" s="26">
        <f t="shared" si="20"/>
        <v>0</v>
      </c>
      <c r="K55" s="10"/>
      <c r="L55" s="5"/>
      <c r="M55" s="26">
        <f t="shared" si="21"/>
        <v>0</v>
      </c>
      <c r="N55" s="10"/>
      <c r="O55" s="5"/>
      <c r="P55" s="26">
        <f t="shared" si="22"/>
        <v>0</v>
      </c>
      <c r="Q55" s="10"/>
      <c r="R55" s="5"/>
      <c r="S55" s="26">
        <f t="shared" si="23"/>
        <v>0</v>
      </c>
      <c r="T55" s="10"/>
      <c r="U55" s="5"/>
      <c r="V55" s="26">
        <f t="shared" si="24"/>
        <v>0</v>
      </c>
      <c r="W55" s="10"/>
      <c r="X55" s="5"/>
      <c r="Y55" s="26">
        <f t="shared" si="25"/>
        <v>0</v>
      </c>
      <c r="Z55" s="10"/>
      <c r="AA55" s="5"/>
      <c r="AB55" s="4"/>
    </row>
    <row r="56">
      <c r="A56" s="24">
        <v>12.0</v>
      </c>
      <c r="D56" s="5">
        <f t="shared" si="26"/>
        <v>10</v>
      </c>
      <c r="E56" s="25">
        <f t="shared" si="18"/>
        <v>0</v>
      </c>
      <c r="F56" s="27"/>
      <c r="G56" s="26">
        <f t="shared" si="19"/>
        <v>0</v>
      </c>
      <c r="H56" s="10"/>
      <c r="I56" s="5"/>
      <c r="J56" s="26">
        <f t="shared" si="20"/>
        <v>0</v>
      </c>
      <c r="K56" s="10"/>
      <c r="L56" s="5"/>
      <c r="M56" s="26">
        <f t="shared" si="21"/>
        <v>0</v>
      </c>
      <c r="N56" s="10"/>
      <c r="O56" s="5"/>
      <c r="P56" s="26">
        <f t="shared" si="22"/>
        <v>0</v>
      </c>
      <c r="Q56" s="10"/>
      <c r="R56" s="5"/>
      <c r="S56" s="26">
        <f t="shared" si="23"/>
        <v>0</v>
      </c>
      <c r="T56" s="10"/>
      <c r="U56" s="5"/>
      <c r="V56" s="26">
        <f t="shared" si="24"/>
        <v>0</v>
      </c>
      <c r="W56" s="10"/>
      <c r="X56" s="5"/>
      <c r="Y56" s="26">
        <f t="shared" si="25"/>
        <v>0</v>
      </c>
      <c r="Z56" s="10"/>
      <c r="AA56" s="5"/>
      <c r="AB56" s="4"/>
    </row>
    <row r="57">
      <c r="A57" s="24">
        <v>16.0</v>
      </c>
      <c r="D57" s="5">
        <f t="shared" si="26"/>
        <v>10</v>
      </c>
      <c r="E57" s="25">
        <f t="shared" si="18"/>
        <v>0</v>
      </c>
      <c r="F57" s="27"/>
      <c r="G57" s="26">
        <f t="shared" si="19"/>
        <v>0</v>
      </c>
      <c r="H57" s="10"/>
      <c r="I57" s="5"/>
      <c r="J57" s="26">
        <f t="shared" si="20"/>
        <v>0</v>
      </c>
      <c r="K57" s="10"/>
      <c r="L57" s="5"/>
      <c r="M57" s="26">
        <f t="shared" si="21"/>
        <v>0</v>
      </c>
      <c r="N57" s="10"/>
      <c r="O57" s="5"/>
      <c r="P57" s="26">
        <f t="shared" si="22"/>
        <v>0</v>
      </c>
      <c r="Q57" s="10"/>
      <c r="R57" s="5"/>
      <c r="S57" s="26">
        <f t="shared" si="23"/>
        <v>0</v>
      </c>
      <c r="T57" s="10"/>
      <c r="U57" s="5"/>
      <c r="V57" s="26">
        <f t="shared" si="24"/>
        <v>0</v>
      </c>
      <c r="W57" s="10"/>
      <c r="X57" s="5"/>
      <c r="Y57" s="26">
        <f t="shared" si="25"/>
        <v>0</v>
      </c>
      <c r="Z57" s="10"/>
      <c r="AA57" s="5"/>
      <c r="AB57" s="4"/>
    </row>
    <row r="58">
      <c r="A58" s="24">
        <v>20.0</v>
      </c>
      <c r="D58" s="5">
        <f t="shared" si="26"/>
        <v>10</v>
      </c>
      <c r="E58" s="25">
        <f t="shared" si="18"/>
        <v>0</v>
      </c>
      <c r="F58" s="27"/>
      <c r="G58" s="26">
        <f t="shared" si="19"/>
        <v>0</v>
      </c>
      <c r="H58" s="10"/>
      <c r="I58" s="5"/>
      <c r="J58" s="26">
        <f t="shared" si="20"/>
        <v>0</v>
      </c>
      <c r="K58" s="10"/>
      <c r="L58" s="5"/>
      <c r="M58" s="26">
        <f t="shared" si="21"/>
        <v>0</v>
      </c>
      <c r="N58" s="10"/>
      <c r="O58" s="5"/>
      <c r="P58" s="26">
        <f t="shared" si="22"/>
        <v>0</v>
      </c>
      <c r="Q58" s="10"/>
      <c r="R58" s="5"/>
      <c r="S58" s="26">
        <f t="shared" si="23"/>
        <v>0</v>
      </c>
      <c r="T58" s="10"/>
      <c r="U58" s="5"/>
      <c r="V58" s="26">
        <f t="shared" si="24"/>
        <v>0</v>
      </c>
      <c r="W58" s="10"/>
      <c r="X58" s="5"/>
      <c r="Y58" s="26">
        <f t="shared" si="25"/>
        <v>0</v>
      </c>
      <c r="Z58" s="10"/>
      <c r="AA58" s="5"/>
      <c r="AB58" s="4"/>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4"/>
    </row>
    <row r="60">
      <c r="A60" s="11" t="s">
        <v>18</v>
      </c>
      <c r="AB60" s="4"/>
    </row>
    <row r="61">
      <c r="AB61" s="4"/>
    </row>
    <row r="62">
      <c r="A62" s="11"/>
      <c r="B62" s="11"/>
      <c r="C62" s="11"/>
      <c r="D62" s="4"/>
      <c r="E62" s="4"/>
      <c r="F62" s="4"/>
      <c r="G62" s="4"/>
      <c r="H62" s="4"/>
      <c r="I62" s="4"/>
      <c r="J62" s="4"/>
      <c r="K62" s="4"/>
      <c r="L62" s="4"/>
      <c r="M62" s="4"/>
      <c r="N62" s="4"/>
      <c r="O62" s="4"/>
      <c r="P62" s="4"/>
      <c r="Q62" s="4"/>
      <c r="R62" s="4"/>
      <c r="S62" s="4"/>
      <c r="T62" s="4"/>
      <c r="U62" s="4"/>
      <c r="V62" s="4"/>
      <c r="W62" s="4"/>
      <c r="X62" s="4"/>
      <c r="Y62" s="4"/>
      <c r="Z62" s="4"/>
      <c r="AA62" s="4"/>
      <c r="AB62" s="4"/>
    </row>
    <row r="63">
      <c r="A63" s="1" t="s">
        <v>96</v>
      </c>
      <c r="D63" s="19">
        <f>IF(LTE($O$1,$A$17),D65, IF(LTE($O$1,$A66), $D66,IF(LTE($O$1,$A67), $D67,IF(LTE($O$1,$A68), $D68,IF(LTE($O$1,$A69), $D69, IF(LTE($O$1,$A70), $D70))))))</f>
        <v>10</v>
      </c>
      <c r="Y63" s="4"/>
      <c r="Z63" s="4"/>
      <c r="AA63" s="4"/>
      <c r="AB63" s="41"/>
    </row>
    <row r="64">
      <c r="A64" s="1" t="s">
        <v>46</v>
      </c>
      <c r="D64" s="23" t="s">
        <v>47</v>
      </c>
      <c r="G64" s="23" t="s">
        <v>48</v>
      </c>
      <c r="J64" s="2" t="s">
        <v>98</v>
      </c>
      <c r="M64" s="2" t="s">
        <v>99</v>
      </c>
      <c r="P64" s="2" t="s">
        <v>100</v>
      </c>
      <c r="S64" s="2" t="s">
        <v>101</v>
      </c>
      <c r="V64" s="2" t="s">
        <v>102</v>
      </c>
      <c r="Y64" s="23" t="s">
        <v>50</v>
      </c>
      <c r="AB64" s="41"/>
    </row>
    <row r="65">
      <c r="A65" s="24">
        <v>1.0</v>
      </c>
      <c r="D65" s="5">
        <v>10.0</v>
      </c>
      <c r="E65" s="25">
        <f t="shared" ref="E65:E70" si="27">Rounddown((D65-10)/2)</f>
        <v>0</v>
      </c>
      <c r="F65" s="5"/>
      <c r="G65" s="26">
        <f t="shared" ref="G65:G70" si="28">$E65+IF(I65="P",ROUNDDOWN((7+$A65)/4),IF(I65="E",ROUNDDOWN((7+$A65)/4)*2, IF(I65="H",Rounddown((ROUNDDOWN((7+$A65)/4)/2)))))</f>
        <v>0</v>
      </c>
      <c r="H65" s="10"/>
      <c r="I65" s="5"/>
      <c r="J65" s="26">
        <f t="shared" ref="J65:J70" si="29">$E65+IF(L65="P",ROUNDDOWN((7+$A65)/4),IF(L65="E",ROUNDDOWN((7+$A65)/4)*2, IF(L65="H",Rounddown((ROUNDDOWN((7+$A65)/4)/2)))))</f>
        <v>0</v>
      </c>
      <c r="K65" s="10"/>
      <c r="L65" s="5"/>
      <c r="M65" s="26">
        <f t="shared" ref="M65:M70" si="30">$E65+IF(O65="P",ROUNDDOWN((7+$A65)/4),IF(O65="E",ROUNDDOWN((7+$A65)/4)*2, IF(O65="H",Rounddown((ROUNDDOWN((7+$A65)/4)/2)))))</f>
        <v>0</v>
      </c>
      <c r="N65" s="10"/>
      <c r="O65" s="5"/>
      <c r="P65" s="26">
        <f t="shared" ref="P65:P70" si="31">$E65+IF(R65="P",ROUNDDOWN((7+$A65)/4),IF(R65="E",ROUNDDOWN((7+$A65)/4)*2, IF(R65="H",Rounddown((ROUNDDOWN((7+$A65)/4)/2)))))</f>
        <v>0</v>
      </c>
      <c r="Q65" s="10"/>
      <c r="R65" s="5"/>
      <c r="S65" s="26">
        <f t="shared" ref="S65:S70" si="32">$E65+IF(U65="P",ROUNDDOWN((7+$A65)/4),IF(U65="E",ROUNDDOWN((7+$A65)/4)*2, IF(U65="H",Rounddown((ROUNDDOWN((7+$A65)/4)/2)))))</f>
        <v>0</v>
      </c>
      <c r="T65" s="10"/>
      <c r="U65" s="5"/>
      <c r="V65" s="26">
        <f t="shared" ref="V65:V70" si="33">$E65+IF(X65="P",ROUNDDOWN((7+$A65)/4),IF(X65="E",ROUNDDOWN((7+$A65)/4)*2, IF(X65="H",Rounddown((ROUNDDOWN((7+$A65)/4)/2)))))</f>
        <v>0</v>
      </c>
      <c r="W65" s="10"/>
      <c r="X65" s="5"/>
      <c r="Y65" s="26">
        <f t="shared" ref="Y65:Y70" si="34">$E65+IF(AA65="P",ROUNDDOWN((7+$A65)/4),IF(AA65="E",ROUNDDOWN((7+$A65)/4)*2, IF(AA65="H",Rounddown((ROUNDDOWN((7+$A65)/4)/2)))))</f>
        <v>0</v>
      </c>
      <c r="Z65" s="10"/>
      <c r="AA65" s="5"/>
      <c r="AB65" s="41"/>
    </row>
    <row r="66">
      <c r="A66" s="24">
        <v>4.0</v>
      </c>
      <c r="D66" s="5">
        <f t="shared" ref="D66:D70" si="35">D65+F66</f>
        <v>10</v>
      </c>
      <c r="E66" s="25">
        <f t="shared" si="27"/>
        <v>0</v>
      </c>
      <c r="F66" s="5"/>
      <c r="G66" s="26">
        <f t="shared" si="28"/>
        <v>0</v>
      </c>
      <c r="H66" s="10"/>
      <c r="I66" s="5"/>
      <c r="J66" s="26">
        <f t="shared" si="29"/>
        <v>0</v>
      </c>
      <c r="K66" s="10"/>
      <c r="L66" s="5"/>
      <c r="M66" s="26">
        <f t="shared" si="30"/>
        <v>0</v>
      </c>
      <c r="N66" s="10"/>
      <c r="O66" s="5"/>
      <c r="P66" s="26">
        <f t="shared" si="31"/>
        <v>0</v>
      </c>
      <c r="Q66" s="10"/>
      <c r="R66" s="5"/>
      <c r="S66" s="26">
        <f t="shared" si="32"/>
        <v>0</v>
      </c>
      <c r="T66" s="10"/>
      <c r="U66" s="5"/>
      <c r="V66" s="26">
        <f t="shared" si="33"/>
        <v>0</v>
      </c>
      <c r="W66" s="10"/>
      <c r="X66" s="5"/>
      <c r="Y66" s="26">
        <f t="shared" si="34"/>
        <v>0</v>
      </c>
      <c r="Z66" s="10"/>
      <c r="AA66" s="5"/>
      <c r="AB66" s="41"/>
    </row>
    <row r="67">
      <c r="A67" s="24">
        <v>8.0</v>
      </c>
      <c r="D67" s="5">
        <f t="shared" si="35"/>
        <v>10</v>
      </c>
      <c r="E67" s="25">
        <f t="shared" si="27"/>
        <v>0</v>
      </c>
      <c r="F67" s="27"/>
      <c r="G67" s="26">
        <f t="shared" si="28"/>
        <v>0</v>
      </c>
      <c r="H67" s="10"/>
      <c r="I67" s="5"/>
      <c r="J67" s="26">
        <f t="shared" si="29"/>
        <v>0</v>
      </c>
      <c r="K67" s="10"/>
      <c r="L67" s="5"/>
      <c r="M67" s="26">
        <f t="shared" si="30"/>
        <v>0</v>
      </c>
      <c r="N67" s="10"/>
      <c r="O67" s="5"/>
      <c r="P67" s="26">
        <f t="shared" si="31"/>
        <v>0</v>
      </c>
      <c r="Q67" s="10"/>
      <c r="R67" s="5"/>
      <c r="S67" s="26">
        <f t="shared" si="32"/>
        <v>0</v>
      </c>
      <c r="T67" s="10"/>
      <c r="U67" s="5"/>
      <c r="V67" s="26">
        <f t="shared" si="33"/>
        <v>0</v>
      </c>
      <c r="W67" s="10"/>
      <c r="X67" s="5"/>
      <c r="Y67" s="26">
        <f t="shared" si="34"/>
        <v>0</v>
      </c>
      <c r="Z67" s="10"/>
      <c r="AA67" s="5"/>
      <c r="AB67" s="41"/>
    </row>
    <row r="68">
      <c r="A68" s="24">
        <v>12.0</v>
      </c>
      <c r="D68" s="5">
        <f t="shared" si="35"/>
        <v>10</v>
      </c>
      <c r="E68" s="25">
        <f t="shared" si="27"/>
        <v>0</v>
      </c>
      <c r="F68" s="27"/>
      <c r="G68" s="26">
        <f t="shared" si="28"/>
        <v>0</v>
      </c>
      <c r="H68" s="10"/>
      <c r="I68" s="5"/>
      <c r="J68" s="26">
        <f t="shared" si="29"/>
        <v>0</v>
      </c>
      <c r="K68" s="10"/>
      <c r="L68" s="5"/>
      <c r="M68" s="26">
        <f t="shared" si="30"/>
        <v>0</v>
      </c>
      <c r="N68" s="10"/>
      <c r="O68" s="5"/>
      <c r="P68" s="26">
        <f t="shared" si="31"/>
        <v>0</v>
      </c>
      <c r="Q68" s="10"/>
      <c r="R68" s="5"/>
      <c r="S68" s="26">
        <f t="shared" si="32"/>
        <v>0</v>
      </c>
      <c r="T68" s="10"/>
      <c r="U68" s="5"/>
      <c r="V68" s="26">
        <f t="shared" si="33"/>
        <v>0</v>
      </c>
      <c r="W68" s="10"/>
      <c r="X68" s="5"/>
      <c r="Y68" s="26">
        <f t="shared" si="34"/>
        <v>0</v>
      </c>
      <c r="Z68" s="10"/>
      <c r="AA68" s="5"/>
      <c r="AB68" s="41"/>
    </row>
    <row r="69">
      <c r="A69" s="24">
        <v>16.0</v>
      </c>
      <c r="D69" s="5">
        <f t="shared" si="35"/>
        <v>10</v>
      </c>
      <c r="E69" s="25">
        <f t="shared" si="27"/>
        <v>0</v>
      </c>
      <c r="F69" s="27"/>
      <c r="G69" s="26">
        <f t="shared" si="28"/>
        <v>0</v>
      </c>
      <c r="H69" s="10"/>
      <c r="I69" s="5"/>
      <c r="J69" s="26">
        <f t="shared" si="29"/>
        <v>0</v>
      </c>
      <c r="K69" s="10"/>
      <c r="L69" s="5"/>
      <c r="M69" s="26">
        <f t="shared" si="30"/>
        <v>0</v>
      </c>
      <c r="N69" s="10"/>
      <c r="O69" s="5"/>
      <c r="P69" s="26">
        <f t="shared" si="31"/>
        <v>0</v>
      </c>
      <c r="Q69" s="10"/>
      <c r="R69" s="5"/>
      <c r="S69" s="26">
        <f t="shared" si="32"/>
        <v>0</v>
      </c>
      <c r="T69" s="10"/>
      <c r="U69" s="5"/>
      <c r="V69" s="26">
        <f t="shared" si="33"/>
        <v>0</v>
      </c>
      <c r="W69" s="10"/>
      <c r="X69" s="5"/>
      <c r="Y69" s="26">
        <f t="shared" si="34"/>
        <v>0</v>
      </c>
      <c r="Z69" s="10"/>
      <c r="AA69" s="5"/>
      <c r="AB69" s="4"/>
    </row>
    <row r="70">
      <c r="A70" s="24">
        <v>20.0</v>
      </c>
      <c r="D70" s="5">
        <f t="shared" si="35"/>
        <v>10</v>
      </c>
      <c r="E70" s="25">
        <f t="shared" si="27"/>
        <v>0</v>
      </c>
      <c r="F70" s="27"/>
      <c r="G70" s="26">
        <f t="shared" si="28"/>
        <v>0</v>
      </c>
      <c r="H70" s="10"/>
      <c r="I70" s="5"/>
      <c r="J70" s="26">
        <f t="shared" si="29"/>
        <v>0</v>
      </c>
      <c r="K70" s="10"/>
      <c r="L70" s="5"/>
      <c r="M70" s="26">
        <f t="shared" si="30"/>
        <v>0</v>
      </c>
      <c r="N70" s="10"/>
      <c r="O70" s="5"/>
      <c r="P70" s="26">
        <f t="shared" si="31"/>
        <v>0</v>
      </c>
      <c r="Q70" s="10"/>
      <c r="R70" s="5"/>
      <c r="S70" s="26">
        <f t="shared" si="32"/>
        <v>0</v>
      </c>
      <c r="T70" s="10"/>
      <c r="U70" s="5"/>
      <c r="V70" s="26">
        <f t="shared" si="33"/>
        <v>0</v>
      </c>
      <c r="W70" s="10"/>
      <c r="X70" s="5"/>
      <c r="Y70" s="26">
        <f t="shared" si="34"/>
        <v>0</v>
      </c>
      <c r="Z70" s="10"/>
      <c r="AA70" s="5"/>
      <c r="AB70" s="41"/>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41"/>
    </row>
    <row r="72">
      <c r="A72" s="11" t="s">
        <v>18</v>
      </c>
      <c r="AB72" s="41"/>
    </row>
    <row r="73">
      <c r="AB73" s="41"/>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1"/>
    </row>
    <row r="75">
      <c r="A75" s="1" t="s">
        <v>104</v>
      </c>
      <c r="D75" s="19">
        <f>IF(LTE($O$1,$A$17),D77, IF(LTE($O$1,$A78), $D78,IF(LTE($O$1,$A79), $D79,IF(LTE($O$1,$A80), $D80,IF(LTE($O$1,$A81), $D81, IF(LTE($O$1,$A82), $D82))))))</f>
        <v>10</v>
      </c>
      <c r="V75" s="4"/>
      <c r="W75" s="4"/>
      <c r="X75" s="4"/>
      <c r="Y75" s="4"/>
      <c r="Z75" s="4"/>
      <c r="AA75" s="4"/>
      <c r="AB75" s="4"/>
    </row>
    <row r="76">
      <c r="A76" s="1" t="s">
        <v>46</v>
      </c>
      <c r="D76" s="23" t="s">
        <v>47</v>
      </c>
      <c r="G76" s="23" t="s">
        <v>48</v>
      </c>
      <c r="J76" s="39" t="s">
        <v>105</v>
      </c>
      <c r="M76" s="39" t="s">
        <v>106</v>
      </c>
      <c r="P76" s="39" t="s">
        <v>107</v>
      </c>
      <c r="S76" s="23" t="s">
        <v>108</v>
      </c>
      <c r="V76" s="23" t="s">
        <v>50</v>
      </c>
      <c r="Y76" s="4"/>
      <c r="Z76" s="4"/>
      <c r="AA76" s="4"/>
      <c r="AB76" s="4"/>
    </row>
    <row r="77">
      <c r="A77" s="24">
        <v>1.0</v>
      </c>
      <c r="D77" s="5">
        <v>10.0</v>
      </c>
      <c r="E77" s="25">
        <f t="shared" ref="E77:E82" si="36">Rounddown((D77-10)/2)</f>
        <v>0</v>
      </c>
      <c r="F77" s="5"/>
      <c r="G77" s="26">
        <f t="shared" ref="G77:G82" si="37">$E77+IF(I77="P",ROUNDDOWN((7+$A77)/4),IF(I77="E",ROUNDDOWN((7+$A77)/4)*2, IF(I77="H",Rounddown((ROUNDDOWN((7+$A77)/4)/2)))))</f>
        <v>0</v>
      </c>
      <c r="H77" s="10"/>
      <c r="I77" s="5"/>
      <c r="J77" s="26">
        <f t="shared" ref="J77:J82" si="38">$E77+IF(L77="P",ROUNDDOWN((7+$A77)/4),IF(L77="E",ROUNDDOWN((7+$A77)/4)*2, IF(L77="H",Rounddown((ROUNDDOWN((7+$A77)/4)/2)))))</f>
        <v>0</v>
      </c>
      <c r="K77" s="10"/>
      <c r="L77" s="5"/>
      <c r="M77" s="26">
        <f t="shared" ref="M77:M82" si="39">$E77+IF(O77="P",ROUNDDOWN((7+$A77)/4),IF(O77="E",ROUNDDOWN((7+$A77)/4)*2, IF(O77="H",Rounddown((ROUNDDOWN((7+$A77)/4)/2)))))</f>
        <v>0</v>
      </c>
      <c r="N77" s="10"/>
      <c r="O77" s="5"/>
      <c r="P77" s="26">
        <f t="shared" ref="P77:P82" si="40">$E77+IF(R77="P",ROUNDDOWN((7+$A77)/4),IF(R77="E",ROUNDDOWN((7+$A77)/4)*2, IF(R77="H",Rounddown((ROUNDDOWN((7+$A77)/4)/2)))))</f>
        <v>0</v>
      </c>
      <c r="Q77" s="10"/>
      <c r="R77" s="5"/>
      <c r="S77" s="26">
        <f t="shared" ref="S77:S82" si="41">$E77+IF(U77="P",ROUNDDOWN((7+$A77)/4),IF(U77="E",ROUNDDOWN((7+$A77)/4)*2, IF(U77="H",Rounddown((ROUNDDOWN((7+$A77)/4)/2)))))</f>
        <v>0</v>
      </c>
      <c r="T77" s="10"/>
      <c r="U77" s="5"/>
      <c r="V77" s="26">
        <f t="shared" ref="V77:V82" si="42">$E77+IF(X77="P",ROUNDDOWN((7+$A77)/4),IF(X77="E",ROUNDDOWN((7+$A77)/4)*2, IF(X77="H",Rounddown((ROUNDDOWN((7+$A77)/4)/2)))))</f>
        <v>0</v>
      </c>
      <c r="W77" s="10"/>
      <c r="X77" s="5"/>
      <c r="Y77" s="4"/>
      <c r="Z77" s="4"/>
      <c r="AA77" s="4"/>
      <c r="AB77" s="4"/>
    </row>
    <row r="78">
      <c r="A78" s="24">
        <v>4.0</v>
      </c>
      <c r="D78" s="5">
        <f t="shared" ref="D78:D82" si="43">D77+F78</f>
        <v>10</v>
      </c>
      <c r="E78" s="25">
        <f t="shared" si="36"/>
        <v>0</v>
      </c>
      <c r="F78" s="5"/>
      <c r="G78" s="26">
        <f t="shared" si="37"/>
        <v>0</v>
      </c>
      <c r="H78" s="10"/>
      <c r="I78" s="5"/>
      <c r="J78" s="26">
        <f t="shared" si="38"/>
        <v>0</v>
      </c>
      <c r="K78" s="10"/>
      <c r="L78" s="5"/>
      <c r="M78" s="26">
        <f t="shared" si="39"/>
        <v>0</v>
      </c>
      <c r="N78" s="10"/>
      <c r="O78" s="5"/>
      <c r="P78" s="26">
        <f t="shared" si="40"/>
        <v>0</v>
      </c>
      <c r="Q78" s="10"/>
      <c r="R78" s="5"/>
      <c r="S78" s="26">
        <f t="shared" si="41"/>
        <v>0</v>
      </c>
      <c r="T78" s="10"/>
      <c r="U78" s="5"/>
      <c r="V78" s="26">
        <f t="shared" si="42"/>
        <v>0</v>
      </c>
      <c r="W78" s="10"/>
      <c r="X78" s="5"/>
      <c r="Y78" s="4"/>
      <c r="Z78" s="4"/>
      <c r="AA78" s="4"/>
      <c r="AB78" s="4"/>
    </row>
    <row r="79">
      <c r="A79" s="24">
        <v>8.0</v>
      </c>
      <c r="D79" s="5">
        <f t="shared" si="43"/>
        <v>10</v>
      </c>
      <c r="E79" s="25">
        <f t="shared" si="36"/>
        <v>0</v>
      </c>
      <c r="F79" s="27"/>
      <c r="G79" s="26">
        <f t="shared" si="37"/>
        <v>0</v>
      </c>
      <c r="H79" s="10"/>
      <c r="I79" s="5"/>
      <c r="J79" s="26">
        <f t="shared" si="38"/>
        <v>0</v>
      </c>
      <c r="K79" s="10"/>
      <c r="L79" s="5"/>
      <c r="M79" s="26">
        <f t="shared" si="39"/>
        <v>0</v>
      </c>
      <c r="N79" s="10"/>
      <c r="O79" s="5"/>
      <c r="P79" s="26">
        <f t="shared" si="40"/>
        <v>0</v>
      </c>
      <c r="Q79" s="10"/>
      <c r="R79" s="5"/>
      <c r="S79" s="26">
        <f t="shared" si="41"/>
        <v>0</v>
      </c>
      <c r="T79" s="10"/>
      <c r="U79" s="5"/>
      <c r="V79" s="26">
        <f t="shared" si="42"/>
        <v>0</v>
      </c>
      <c r="W79" s="10"/>
      <c r="X79" s="5"/>
      <c r="Y79" s="4"/>
      <c r="Z79" s="4"/>
      <c r="AA79" s="4"/>
      <c r="AB79" s="4"/>
    </row>
    <row r="80">
      <c r="A80" s="24">
        <v>12.0</v>
      </c>
      <c r="D80" s="5">
        <f t="shared" si="43"/>
        <v>10</v>
      </c>
      <c r="E80" s="25">
        <f t="shared" si="36"/>
        <v>0</v>
      </c>
      <c r="F80" s="27"/>
      <c r="G80" s="26">
        <f t="shared" si="37"/>
        <v>0</v>
      </c>
      <c r="H80" s="10"/>
      <c r="I80" s="5"/>
      <c r="J80" s="26">
        <f t="shared" si="38"/>
        <v>0</v>
      </c>
      <c r="K80" s="10"/>
      <c r="L80" s="5"/>
      <c r="M80" s="26">
        <f t="shared" si="39"/>
        <v>0</v>
      </c>
      <c r="N80" s="10"/>
      <c r="O80" s="5"/>
      <c r="P80" s="26">
        <f t="shared" si="40"/>
        <v>0</v>
      </c>
      <c r="Q80" s="10"/>
      <c r="R80" s="5"/>
      <c r="S80" s="26">
        <f t="shared" si="41"/>
        <v>0</v>
      </c>
      <c r="T80" s="10"/>
      <c r="U80" s="5"/>
      <c r="V80" s="26">
        <f t="shared" si="42"/>
        <v>0</v>
      </c>
      <c r="W80" s="10"/>
      <c r="X80" s="5"/>
      <c r="Y80" s="4"/>
      <c r="Z80" s="4"/>
      <c r="AA80" s="4"/>
      <c r="AB80" s="4"/>
    </row>
    <row r="81">
      <c r="A81" s="24">
        <v>16.0</v>
      </c>
      <c r="D81" s="5">
        <f t="shared" si="43"/>
        <v>10</v>
      </c>
      <c r="E81" s="25">
        <f t="shared" si="36"/>
        <v>0</v>
      </c>
      <c r="F81" s="27"/>
      <c r="G81" s="26">
        <f t="shared" si="37"/>
        <v>0</v>
      </c>
      <c r="H81" s="10"/>
      <c r="I81" s="5"/>
      <c r="J81" s="26">
        <f t="shared" si="38"/>
        <v>0</v>
      </c>
      <c r="K81" s="10"/>
      <c r="L81" s="5"/>
      <c r="M81" s="26">
        <f t="shared" si="39"/>
        <v>0</v>
      </c>
      <c r="N81" s="10"/>
      <c r="O81" s="5"/>
      <c r="P81" s="26">
        <f t="shared" si="40"/>
        <v>0</v>
      </c>
      <c r="Q81" s="10"/>
      <c r="R81" s="5"/>
      <c r="S81" s="26">
        <f t="shared" si="41"/>
        <v>0</v>
      </c>
      <c r="T81" s="10"/>
      <c r="U81" s="5"/>
      <c r="V81" s="26">
        <f t="shared" si="42"/>
        <v>0</v>
      </c>
      <c r="W81" s="10"/>
      <c r="X81" s="5"/>
      <c r="Y81" s="4"/>
      <c r="Z81" s="4"/>
      <c r="AA81" s="4"/>
      <c r="AB81" s="4"/>
    </row>
    <row r="82">
      <c r="A82" s="24">
        <v>20.0</v>
      </c>
      <c r="D82" s="5">
        <f t="shared" si="43"/>
        <v>10</v>
      </c>
      <c r="E82" s="25">
        <f t="shared" si="36"/>
        <v>0</v>
      </c>
      <c r="F82" s="27"/>
      <c r="G82" s="26">
        <f t="shared" si="37"/>
        <v>0</v>
      </c>
      <c r="H82" s="10"/>
      <c r="I82" s="5"/>
      <c r="J82" s="26">
        <f t="shared" si="38"/>
        <v>0</v>
      </c>
      <c r="K82" s="10"/>
      <c r="L82" s="5"/>
      <c r="M82" s="26">
        <f t="shared" si="39"/>
        <v>0</v>
      </c>
      <c r="N82" s="10"/>
      <c r="O82" s="5"/>
      <c r="P82" s="26">
        <f t="shared" si="40"/>
        <v>0</v>
      </c>
      <c r="Q82" s="10"/>
      <c r="R82" s="5"/>
      <c r="S82" s="26">
        <f t="shared" si="41"/>
        <v>0</v>
      </c>
      <c r="T82" s="10"/>
      <c r="U82" s="5"/>
      <c r="V82" s="26">
        <f t="shared" si="42"/>
        <v>0</v>
      </c>
      <c r="W82" s="10"/>
      <c r="X82" s="5"/>
      <c r="Y82" s="4"/>
      <c r="Z82" s="4"/>
      <c r="AA82" s="4"/>
      <c r="AB82" s="4"/>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4"/>
      <c r="Z83" s="4"/>
      <c r="AA83" s="4"/>
      <c r="AB83" s="4"/>
    </row>
    <row r="84">
      <c r="A84" s="11" t="s">
        <v>18</v>
      </c>
      <c r="Y84" s="4"/>
      <c r="Z84" s="4"/>
      <c r="AA84" s="4"/>
      <c r="AB84" s="4"/>
    </row>
    <row r="85">
      <c r="Y85" s="4"/>
      <c r="Z85" s="4"/>
      <c r="AA85" s="4"/>
      <c r="AB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c r="A87" s="1" t="s">
        <v>207</v>
      </c>
      <c r="D87" s="43"/>
      <c r="J87" s="4"/>
      <c r="K87" s="4"/>
      <c r="L87" s="4"/>
      <c r="M87" s="4"/>
      <c r="N87" s="4"/>
      <c r="O87" s="4"/>
      <c r="P87" s="1" t="s">
        <v>110</v>
      </c>
      <c r="S87" s="4"/>
      <c r="T87" s="4"/>
      <c r="U87" s="4"/>
      <c r="V87" s="4"/>
      <c r="W87" s="4"/>
      <c r="X87" s="4"/>
      <c r="Y87" s="4"/>
      <c r="Z87" s="4"/>
      <c r="AA87" s="4"/>
      <c r="AB87" s="4"/>
    </row>
    <row r="88">
      <c r="A88" s="1" t="s">
        <v>111</v>
      </c>
      <c r="D88" s="2" t="s">
        <v>112</v>
      </c>
      <c r="E88" s="4"/>
      <c r="F88" s="1" t="s">
        <v>111</v>
      </c>
      <c r="I88" s="2" t="s">
        <v>112</v>
      </c>
      <c r="J88" s="4"/>
      <c r="K88" s="1" t="s">
        <v>113</v>
      </c>
      <c r="N88" s="2" t="s">
        <v>112</v>
      </c>
      <c r="O88" s="4"/>
      <c r="P88" s="2" t="s">
        <v>114</v>
      </c>
      <c r="Q88" s="1" t="s">
        <v>115</v>
      </c>
      <c r="T88" s="2" t="s">
        <v>1</v>
      </c>
      <c r="W88" s="4"/>
      <c r="X88" s="1" t="s">
        <v>116</v>
      </c>
      <c r="AA88" s="2" t="s">
        <v>112</v>
      </c>
      <c r="AB88" s="4"/>
    </row>
    <row r="89">
      <c r="A89" s="47"/>
      <c r="C89" s="45"/>
      <c r="D89" s="5"/>
      <c r="E89" s="4"/>
      <c r="F89" s="47"/>
      <c r="I89" s="5"/>
      <c r="J89" s="4"/>
      <c r="K89" s="5"/>
      <c r="L89" s="4"/>
      <c r="N89" s="5"/>
      <c r="O89" s="4"/>
      <c r="P89" s="46"/>
      <c r="Q89" s="4"/>
      <c r="T89" s="21"/>
      <c r="U89" s="9"/>
      <c r="V89" s="10"/>
      <c r="W89" s="4"/>
      <c r="X89" s="7"/>
      <c r="AA89" s="5"/>
      <c r="AB89" s="4"/>
    </row>
    <row r="90">
      <c r="A90" s="7"/>
      <c r="B90" s="7"/>
      <c r="C90" s="7"/>
      <c r="D90" s="19"/>
      <c r="E90" s="4"/>
      <c r="F90" s="47"/>
      <c r="G90" s="47"/>
      <c r="H90" s="47"/>
      <c r="I90" s="19"/>
      <c r="J90" s="4"/>
      <c r="K90" s="5"/>
      <c r="L90" s="4"/>
      <c r="N90" s="5"/>
      <c r="O90" s="4"/>
      <c r="P90" s="46">
        <v>1.0</v>
      </c>
      <c r="Q90" s="7" t="s">
        <v>124</v>
      </c>
      <c r="T90" s="21" t="s">
        <v>125</v>
      </c>
      <c r="U90" s="9"/>
      <c r="V90" s="10"/>
      <c r="W90" s="4"/>
      <c r="X90" s="4"/>
      <c r="Y90" s="4"/>
      <c r="Z90" s="4"/>
      <c r="AA90" s="4"/>
      <c r="AB90" s="4"/>
    </row>
    <row r="91">
      <c r="A91" s="7"/>
      <c r="B91" s="7"/>
      <c r="C91" s="7"/>
      <c r="D91" s="19"/>
      <c r="E91" s="4"/>
      <c r="F91" s="47"/>
      <c r="G91" s="47"/>
      <c r="H91" s="47"/>
      <c r="I91" s="19"/>
      <c r="J91" s="4"/>
      <c r="K91" s="5"/>
      <c r="L91" s="4"/>
      <c r="M91" s="4"/>
      <c r="N91" s="5"/>
      <c r="O91" s="4"/>
      <c r="P91" s="46">
        <v>1.0</v>
      </c>
      <c r="Q91" s="7" t="s">
        <v>140</v>
      </c>
      <c r="T91" s="21"/>
      <c r="U91" s="9"/>
      <c r="V91" s="10"/>
      <c r="W91" s="4"/>
      <c r="X91" s="4"/>
      <c r="Y91" s="4"/>
      <c r="Z91" s="4"/>
      <c r="AA91" s="4"/>
      <c r="AB91" s="4"/>
    </row>
    <row r="92">
      <c r="A92" s="7"/>
      <c r="B92" s="7"/>
      <c r="C92" s="7"/>
      <c r="D92" s="19"/>
      <c r="E92" s="4"/>
      <c r="F92" s="47"/>
      <c r="G92" s="47"/>
      <c r="H92" s="47"/>
      <c r="I92" s="19"/>
      <c r="J92" s="4"/>
      <c r="K92" s="5"/>
      <c r="L92" s="4"/>
      <c r="M92" s="4"/>
      <c r="N92" s="5"/>
      <c r="O92" s="4"/>
      <c r="P92" s="46">
        <v>1.0</v>
      </c>
      <c r="Q92" s="7" t="s">
        <v>144</v>
      </c>
      <c r="T92" s="21"/>
      <c r="U92" s="9"/>
      <c r="V92" s="10"/>
      <c r="W92" s="4"/>
      <c r="X92" s="4"/>
      <c r="Y92" s="4"/>
      <c r="Z92" s="4"/>
      <c r="AA92" s="4"/>
      <c r="AB92" s="4"/>
    </row>
    <row r="93">
      <c r="A93" s="7"/>
      <c r="B93" s="7"/>
      <c r="C93" s="7"/>
      <c r="D93" s="19"/>
      <c r="E93" s="4"/>
      <c r="F93" s="47"/>
      <c r="G93" s="47"/>
      <c r="H93" s="47"/>
      <c r="I93" s="19"/>
      <c r="J93" s="4"/>
      <c r="K93" s="47"/>
      <c r="L93" s="47"/>
      <c r="M93" s="47"/>
      <c r="N93" s="19"/>
      <c r="O93" s="4"/>
      <c r="P93" s="46">
        <v>1.0</v>
      </c>
      <c r="Q93" s="7" t="s">
        <v>151</v>
      </c>
      <c r="T93" s="21"/>
      <c r="U93" s="9"/>
      <c r="V93" s="10"/>
      <c r="W93" s="4"/>
      <c r="X93" s="4"/>
      <c r="Y93" s="4"/>
      <c r="Z93" s="4"/>
      <c r="AA93" s="4"/>
      <c r="AB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c r="A95" s="1" t="s">
        <v>173</v>
      </c>
      <c r="D95" s="2" t="s">
        <v>114</v>
      </c>
      <c r="E95" s="4"/>
      <c r="F95" s="1" t="s">
        <v>165</v>
      </c>
      <c r="H95" s="2" t="s">
        <v>112</v>
      </c>
      <c r="I95" s="4"/>
      <c r="J95" s="4"/>
      <c r="K95" s="2" t="s">
        <v>112</v>
      </c>
      <c r="L95" s="1" t="s">
        <v>166</v>
      </c>
      <c r="N95" s="23" t="s">
        <v>167</v>
      </c>
      <c r="Q95" s="4"/>
      <c r="R95" s="1" t="s">
        <v>168</v>
      </c>
      <c r="T95" s="2" t="s">
        <v>114</v>
      </c>
      <c r="U95" s="4"/>
      <c r="V95" s="4"/>
      <c r="W95" s="4"/>
      <c r="X95" s="4"/>
      <c r="Y95" s="4"/>
      <c r="Z95" s="4"/>
      <c r="AA95" s="4"/>
      <c r="AB95" s="4"/>
    </row>
    <row r="96">
      <c r="A96" s="7"/>
      <c r="D96" s="5"/>
      <c r="E96" s="4"/>
      <c r="F96" s="19"/>
      <c r="H96" s="5"/>
      <c r="I96" s="4"/>
      <c r="J96" s="4"/>
      <c r="K96" s="48"/>
      <c r="L96" s="49"/>
      <c r="M96" s="10"/>
      <c r="N96" s="7"/>
      <c r="Q96" s="4"/>
      <c r="R96" s="19"/>
      <c r="T96" s="5"/>
      <c r="U96" s="4"/>
      <c r="V96" s="4"/>
      <c r="W96" s="4"/>
      <c r="X96" s="4"/>
      <c r="Y96" s="4"/>
      <c r="Z96" s="4"/>
      <c r="AA96" s="4"/>
      <c r="AB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c r="A98" s="1" t="s">
        <v>198</v>
      </c>
      <c r="N98" s="4"/>
      <c r="O98" s="1" t="s">
        <v>199</v>
      </c>
      <c r="AB98" s="4"/>
    </row>
    <row r="99">
      <c r="A99" s="11"/>
      <c r="N99" s="4"/>
      <c r="O99" s="7"/>
      <c r="AB99" s="4"/>
    </row>
    <row r="100">
      <c r="A100" s="11"/>
      <c r="N100" s="4"/>
      <c r="O100" s="1" t="s">
        <v>199</v>
      </c>
      <c r="AB100" s="4"/>
    </row>
    <row r="101">
      <c r="A101" s="1" t="s">
        <v>200</v>
      </c>
      <c r="N101" s="4"/>
      <c r="O101" s="7"/>
      <c r="AB101" s="4"/>
    </row>
    <row r="102">
      <c r="A102" s="11"/>
      <c r="N102" s="4"/>
      <c r="O102" s="1" t="s">
        <v>199</v>
      </c>
      <c r="AB102" s="4"/>
    </row>
    <row r="103">
      <c r="A103" s="1" t="s">
        <v>201</v>
      </c>
      <c r="N103" s="4"/>
      <c r="O103" s="7"/>
      <c r="AB103" s="4"/>
    </row>
    <row r="104">
      <c r="A104" s="11"/>
      <c r="N104" s="4"/>
      <c r="O104" s="4"/>
      <c r="P104" s="4"/>
      <c r="Q104" s="4"/>
      <c r="R104" s="4"/>
      <c r="S104" s="4"/>
      <c r="T104" s="4"/>
      <c r="U104" s="4"/>
      <c r="V104" s="4"/>
      <c r="W104" s="4"/>
      <c r="X104" s="4"/>
      <c r="Y104" s="4"/>
      <c r="Z104" s="4"/>
      <c r="AA104" s="4"/>
      <c r="AB104" s="4"/>
    </row>
    <row r="105">
      <c r="A105" s="1" t="s">
        <v>202</v>
      </c>
      <c r="N105" s="4"/>
      <c r="O105" s="1" t="s">
        <v>203</v>
      </c>
      <c r="AB105" s="4"/>
    </row>
    <row r="106">
      <c r="A106" s="11"/>
      <c r="N106" s="4"/>
      <c r="O106" s="7"/>
      <c r="AB106" s="4"/>
    </row>
    <row r="107">
      <c r="A107" s="4"/>
      <c r="B107" s="4"/>
      <c r="C107" s="4"/>
      <c r="D107" s="4"/>
      <c r="E107" s="4"/>
      <c r="F107" s="4"/>
      <c r="G107" s="4"/>
      <c r="H107" s="4"/>
      <c r="I107" s="4"/>
      <c r="J107" s="4"/>
      <c r="K107" s="4"/>
      <c r="L107" s="4"/>
      <c r="M107" s="4"/>
      <c r="N107" s="4"/>
      <c r="O107" s="1" t="s">
        <v>204</v>
      </c>
      <c r="AB107" s="4"/>
    </row>
    <row r="108">
      <c r="A108" s="1" t="s">
        <v>205</v>
      </c>
      <c r="N108" s="4"/>
      <c r="O108" s="7"/>
      <c r="AB108" s="4"/>
    </row>
    <row r="109">
      <c r="A109" s="51" t="s">
        <v>206</v>
      </c>
      <c r="M109" s="45"/>
      <c r="N109" s="4"/>
      <c r="O109" s="4"/>
      <c r="P109" s="4"/>
      <c r="Q109" s="4"/>
      <c r="R109" s="4"/>
      <c r="S109" s="4"/>
      <c r="T109" s="4"/>
      <c r="U109" s="4"/>
      <c r="V109" s="4"/>
      <c r="W109" s="4"/>
      <c r="X109" s="4"/>
      <c r="Y109" s="4"/>
      <c r="Z109" s="4"/>
      <c r="AA109" s="4"/>
      <c r="AB109" s="4"/>
    </row>
    <row r="110">
      <c r="A110" s="1" t="s">
        <v>208</v>
      </c>
      <c r="N110" s="4"/>
      <c r="O110" s="4"/>
      <c r="P110" s="4"/>
      <c r="Q110" s="4"/>
      <c r="R110" s="4"/>
      <c r="S110" s="4"/>
      <c r="T110" s="4"/>
      <c r="U110" s="4"/>
      <c r="V110" s="4"/>
      <c r="W110" s="4"/>
      <c r="X110" s="4"/>
      <c r="Y110" s="4"/>
      <c r="Z110" s="4"/>
      <c r="AA110" s="4"/>
      <c r="AB110" s="4"/>
    </row>
    <row r="111">
      <c r="A111" s="51" t="s">
        <v>211</v>
      </c>
      <c r="M111" s="45"/>
      <c r="N111" s="4"/>
      <c r="O111" s="4"/>
      <c r="P111" s="4"/>
      <c r="Q111" s="4"/>
      <c r="R111" s="4"/>
      <c r="S111" s="4"/>
      <c r="T111" s="4"/>
      <c r="U111" s="4"/>
      <c r="V111" s="4"/>
      <c r="W111" s="4"/>
      <c r="X111" s="4"/>
      <c r="Y111" s="4"/>
      <c r="Z111" s="4"/>
      <c r="AA111" s="4"/>
      <c r="AB111" s="4"/>
    </row>
    <row r="112">
      <c r="A112" s="1" t="s">
        <v>212</v>
      </c>
      <c r="N112" s="4"/>
      <c r="O112" s="4"/>
      <c r="P112" s="4"/>
      <c r="Q112" s="4"/>
      <c r="R112" s="4"/>
      <c r="S112" s="4"/>
      <c r="T112" s="4"/>
      <c r="U112" s="4"/>
      <c r="V112" s="4"/>
      <c r="W112" s="4"/>
      <c r="X112" s="4"/>
      <c r="Y112" s="4"/>
      <c r="Z112" s="4"/>
      <c r="AA112" s="4"/>
      <c r="AB112" s="4"/>
    </row>
    <row r="113">
      <c r="A113" s="51" t="s">
        <v>214</v>
      </c>
      <c r="M113" s="45"/>
      <c r="N113" s="4"/>
      <c r="O113" s="4"/>
      <c r="P113" s="4"/>
      <c r="Q113" s="4"/>
      <c r="R113" s="4"/>
      <c r="S113" s="4"/>
      <c r="T113" s="4"/>
      <c r="U113" s="4"/>
      <c r="V113" s="4"/>
      <c r="W113" s="4"/>
      <c r="X113" s="4"/>
      <c r="Y113" s="4"/>
      <c r="Z113" s="4"/>
      <c r="AA113" s="4"/>
      <c r="AB113" s="4"/>
    </row>
    <row r="114">
      <c r="A114" s="47"/>
      <c r="B114" s="47"/>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1" t="s">
        <v>216</v>
      </c>
      <c r="G115" s="4"/>
      <c r="H115" s="1" t="s">
        <v>217</v>
      </c>
      <c r="N115" s="4"/>
      <c r="O115" s="4"/>
      <c r="P115" s="4"/>
      <c r="Q115" s="4"/>
      <c r="R115" s="4"/>
      <c r="S115" s="4"/>
      <c r="T115" s="4"/>
      <c r="U115" s="4"/>
      <c r="V115" s="4"/>
      <c r="W115" s="4"/>
      <c r="X115" s="4"/>
      <c r="Y115" s="4"/>
      <c r="Z115" s="4"/>
      <c r="AA115" s="4"/>
      <c r="AB115" s="4"/>
    </row>
    <row r="116">
      <c r="A116" s="54" t="s">
        <v>219</v>
      </c>
      <c r="F116" s="45"/>
      <c r="G116" s="55"/>
      <c r="H116" s="54" t="s">
        <v>226</v>
      </c>
      <c r="M116" s="45"/>
      <c r="N116" s="4"/>
      <c r="O116" s="4"/>
      <c r="P116" s="4"/>
      <c r="Q116" s="4"/>
      <c r="R116" s="4"/>
      <c r="S116" s="4"/>
      <c r="T116" s="4"/>
      <c r="U116" s="4"/>
      <c r="V116" s="4"/>
      <c r="W116" s="4"/>
      <c r="X116" s="4"/>
      <c r="Y116" s="4"/>
      <c r="Z116" s="4"/>
      <c r="AA116" s="4"/>
      <c r="AB116" s="4"/>
    </row>
    <row r="117">
      <c r="A117" s="56" t="s">
        <v>231</v>
      </c>
      <c r="F117" s="45"/>
      <c r="G117" s="57"/>
      <c r="H117" s="56" t="s">
        <v>236</v>
      </c>
      <c r="M117" s="45"/>
      <c r="N117" s="4"/>
      <c r="O117" s="4"/>
      <c r="P117" s="4"/>
      <c r="Q117" s="4"/>
      <c r="R117" s="4"/>
      <c r="S117" s="4"/>
      <c r="T117" s="4"/>
      <c r="U117" s="4"/>
      <c r="V117" s="4"/>
      <c r="W117" s="4"/>
      <c r="X117" s="4"/>
      <c r="Y117" s="4"/>
      <c r="Z117" s="4"/>
      <c r="AA117" s="4"/>
      <c r="AB117" s="4"/>
    </row>
    <row r="118">
      <c r="A118" s="47"/>
      <c r="B118" s="47"/>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1" t="s">
        <v>242</v>
      </c>
      <c r="G119" s="4"/>
      <c r="H119" s="1" t="s">
        <v>243</v>
      </c>
      <c r="N119" s="4"/>
      <c r="O119" s="4"/>
      <c r="P119" s="4"/>
      <c r="Q119" s="4"/>
      <c r="R119" s="4"/>
      <c r="S119" s="4"/>
      <c r="T119" s="4"/>
      <c r="U119" s="4"/>
      <c r="V119" s="4"/>
      <c r="W119" s="4"/>
      <c r="X119" s="4"/>
      <c r="Y119" s="4"/>
      <c r="Z119" s="4"/>
      <c r="AA119" s="4"/>
      <c r="AB119" s="4"/>
    </row>
    <row r="120">
      <c r="A120" s="54" t="s">
        <v>244</v>
      </c>
      <c r="F120" s="45"/>
      <c r="G120" s="55"/>
      <c r="H120" s="54" t="s">
        <v>245</v>
      </c>
      <c r="M120" s="45"/>
      <c r="N120" s="4"/>
      <c r="O120" s="4"/>
      <c r="P120" s="4"/>
      <c r="Q120" s="4"/>
      <c r="R120" s="4"/>
      <c r="S120" s="4"/>
      <c r="T120" s="4"/>
      <c r="U120" s="4"/>
      <c r="V120" s="4"/>
      <c r="W120" s="4"/>
      <c r="X120" s="4"/>
      <c r="Y120" s="4"/>
      <c r="Z120" s="4"/>
      <c r="AA120" s="4"/>
      <c r="AB120" s="4"/>
    </row>
    <row r="121">
      <c r="A121" s="56" t="s">
        <v>249</v>
      </c>
      <c r="F121" s="45"/>
      <c r="G121" s="57"/>
      <c r="H121" s="56" t="s">
        <v>250</v>
      </c>
      <c r="M121" s="45"/>
      <c r="N121" s="4"/>
      <c r="O121" s="4"/>
      <c r="P121" s="4"/>
      <c r="Q121" s="4"/>
      <c r="R121" s="4"/>
      <c r="S121" s="4"/>
      <c r="T121" s="4"/>
      <c r="U121" s="4"/>
      <c r="V121" s="4"/>
      <c r="W121" s="4"/>
      <c r="X121" s="4"/>
      <c r="Y121" s="4"/>
      <c r="Z121" s="4"/>
      <c r="AA121" s="4"/>
      <c r="AB121" s="4"/>
    </row>
    <row r="122">
      <c r="A122" s="47"/>
      <c r="B122" s="47"/>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1" t="s">
        <v>255</v>
      </c>
      <c r="G123" s="4"/>
      <c r="H123" s="1" t="s">
        <v>256</v>
      </c>
      <c r="N123" s="4"/>
      <c r="O123" s="4"/>
      <c r="P123" s="4"/>
      <c r="Q123" s="4"/>
      <c r="R123" s="4"/>
      <c r="S123" s="4"/>
      <c r="T123" s="4"/>
      <c r="U123" s="4"/>
      <c r="V123" s="4"/>
      <c r="W123" s="4"/>
      <c r="X123" s="4"/>
      <c r="Y123" s="4"/>
      <c r="Z123" s="4"/>
      <c r="AA123" s="4"/>
      <c r="AB123" s="4"/>
    </row>
    <row r="124">
      <c r="A124" s="54" t="s">
        <v>257</v>
      </c>
      <c r="F124" s="45"/>
      <c r="G124" s="55"/>
      <c r="H124" s="54" t="s">
        <v>259</v>
      </c>
      <c r="M124" s="45"/>
      <c r="N124" s="4"/>
      <c r="O124" s="4"/>
      <c r="P124" s="4"/>
      <c r="Q124" s="4"/>
      <c r="R124" s="4"/>
      <c r="S124" s="4"/>
      <c r="T124" s="4"/>
      <c r="U124" s="4"/>
      <c r="V124" s="4"/>
      <c r="W124" s="4"/>
      <c r="X124" s="4"/>
      <c r="Y124" s="4"/>
      <c r="Z124" s="4"/>
      <c r="AA124" s="4"/>
      <c r="AB124" s="4"/>
    </row>
    <row r="125">
      <c r="A125" s="56" t="s">
        <v>262</v>
      </c>
      <c r="F125" s="45"/>
      <c r="G125" s="57"/>
      <c r="H125" s="56" t="s">
        <v>263</v>
      </c>
      <c r="M125" s="45"/>
      <c r="N125" s="4"/>
      <c r="O125" s="4"/>
      <c r="P125" s="4"/>
      <c r="Q125" s="4"/>
      <c r="R125" s="4"/>
      <c r="S125" s="4"/>
      <c r="T125" s="4"/>
      <c r="U125" s="4"/>
      <c r="V125" s="4"/>
      <c r="W125" s="4"/>
      <c r="X125" s="4"/>
      <c r="Y125" s="4"/>
      <c r="Z125" s="4"/>
      <c r="AA125" s="4"/>
      <c r="AB125" s="4"/>
    </row>
    <row r="126">
      <c r="A126" s="47"/>
      <c r="B126" s="47"/>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1" t="s">
        <v>266</v>
      </c>
      <c r="G127" s="4"/>
      <c r="H127" s="4"/>
      <c r="I127" s="4"/>
      <c r="J127" s="4"/>
      <c r="K127" s="4"/>
      <c r="L127" s="4"/>
      <c r="M127" s="4"/>
      <c r="N127" s="4"/>
      <c r="O127" s="4"/>
      <c r="P127" s="4"/>
      <c r="Q127" s="4"/>
      <c r="R127" s="4"/>
      <c r="S127" s="4"/>
      <c r="T127" s="4"/>
      <c r="U127" s="4"/>
      <c r="V127" s="4"/>
      <c r="W127" s="4"/>
      <c r="X127" s="4"/>
      <c r="Y127" s="4"/>
      <c r="Z127" s="4"/>
      <c r="AA127" s="4"/>
      <c r="AB127" s="4"/>
    </row>
    <row r="128">
      <c r="A128" s="54" t="s">
        <v>267</v>
      </c>
      <c r="F128" s="45"/>
      <c r="G128" s="57"/>
      <c r="H128" s="57"/>
      <c r="I128" s="57"/>
      <c r="J128" s="4"/>
      <c r="K128" s="4"/>
      <c r="L128" s="4"/>
      <c r="M128" s="4"/>
      <c r="N128" s="4"/>
      <c r="O128" s="4"/>
      <c r="P128" s="4"/>
      <c r="Q128" s="4"/>
      <c r="R128" s="4"/>
      <c r="S128" s="4"/>
      <c r="T128" s="4"/>
      <c r="U128" s="4"/>
      <c r="V128" s="4"/>
      <c r="W128" s="4"/>
      <c r="X128" s="4"/>
      <c r="Y128" s="4"/>
      <c r="Z128" s="4"/>
      <c r="AA128" s="4"/>
      <c r="AB128" s="4"/>
    </row>
    <row r="129">
      <c r="A129" s="58" t="s">
        <v>269</v>
      </c>
      <c r="F129" s="45"/>
      <c r="G129" s="57"/>
      <c r="H129" s="57"/>
      <c r="I129" s="57"/>
      <c r="J129" s="4"/>
      <c r="K129" s="4"/>
      <c r="L129" s="4"/>
      <c r="M129" s="4"/>
      <c r="N129" s="4"/>
      <c r="O129" s="4"/>
      <c r="P129" s="4"/>
      <c r="Q129" s="4"/>
      <c r="R129" s="4"/>
      <c r="S129" s="4"/>
      <c r="T129" s="4"/>
      <c r="U129" s="4"/>
      <c r="V129" s="4"/>
      <c r="W129" s="4"/>
      <c r="X129" s="4"/>
      <c r="Y129" s="4"/>
      <c r="Z129" s="4"/>
      <c r="AA129" s="4"/>
      <c r="AB129" s="4"/>
    </row>
    <row r="130">
      <c r="A130" s="47"/>
      <c r="B130" s="47"/>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1" t="s">
        <v>271</v>
      </c>
      <c r="D131" s="4"/>
      <c r="E131" s="1" t="s">
        <v>272</v>
      </c>
      <c r="J131" s="4"/>
      <c r="K131" s="1" t="s">
        <v>273</v>
      </c>
      <c r="P131" s="4"/>
      <c r="Q131" s="4"/>
      <c r="R131" s="4"/>
      <c r="S131" s="4"/>
      <c r="T131" s="4"/>
      <c r="U131" s="4"/>
      <c r="V131" s="4"/>
      <c r="W131" s="4"/>
      <c r="X131" s="4"/>
      <c r="Y131" s="4"/>
      <c r="Z131" s="4"/>
      <c r="AA131" s="4"/>
      <c r="AB131" s="4"/>
    </row>
    <row r="132">
      <c r="A132" s="51" t="s">
        <v>274</v>
      </c>
      <c r="D132" s="4"/>
      <c r="E132" s="4"/>
      <c r="J132" s="4"/>
      <c r="K132" s="4"/>
      <c r="P132" s="4"/>
      <c r="Q132" s="4"/>
      <c r="R132" s="4"/>
      <c r="S132" s="4"/>
      <c r="T132" s="4"/>
      <c r="U132" s="4"/>
      <c r="V132" s="4"/>
      <c r="W132" s="4"/>
      <c r="X132" s="4"/>
      <c r="Y132" s="4"/>
      <c r="Z132" s="4"/>
      <c r="AA132" s="4"/>
      <c r="AB132" s="4"/>
    </row>
    <row r="133">
      <c r="A133" s="4"/>
      <c r="B133" s="47"/>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1" t="s">
        <v>275</v>
      </c>
      <c r="P134" s="4"/>
      <c r="Q134" s="4"/>
      <c r="R134" s="4"/>
      <c r="S134" s="4"/>
      <c r="T134" s="4"/>
      <c r="U134" s="4"/>
      <c r="V134" s="4"/>
      <c r="W134" s="4"/>
      <c r="X134" s="4"/>
      <c r="Y134" s="4"/>
      <c r="Z134" s="4"/>
      <c r="AA134" s="4"/>
      <c r="AB134" s="4"/>
    </row>
    <row r="135">
      <c r="A135" s="4"/>
      <c r="P135" s="4"/>
      <c r="Q135" s="4"/>
      <c r="R135" s="4"/>
      <c r="S135" s="4"/>
      <c r="T135" s="4"/>
      <c r="U135" s="4"/>
      <c r="V135" s="4"/>
      <c r="W135" s="4"/>
      <c r="X135" s="4"/>
      <c r="Y135" s="4"/>
      <c r="Z135" s="4"/>
      <c r="AA135" s="4"/>
      <c r="AB135" s="4"/>
    </row>
    <row r="136">
      <c r="A136" s="1" t="s">
        <v>277</v>
      </c>
      <c r="P136" s="4"/>
      <c r="Q136" s="4"/>
      <c r="R136" s="4"/>
      <c r="S136" s="4"/>
      <c r="T136" s="4"/>
      <c r="U136" s="4"/>
      <c r="V136" s="4"/>
      <c r="W136" s="4"/>
      <c r="X136" s="4"/>
      <c r="Y136" s="4"/>
      <c r="Z136" s="4"/>
      <c r="AA136" s="4"/>
      <c r="AB136" s="4"/>
    </row>
    <row r="137">
      <c r="A137" s="4"/>
      <c r="P137" s="4"/>
      <c r="Q137" s="4"/>
      <c r="R137" s="4"/>
      <c r="S137" s="4"/>
      <c r="T137" s="4"/>
      <c r="U137" s="4"/>
      <c r="V137" s="4"/>
      <c r="W137" s="4"/>
      <c r="X137" s="4"/>
      <c r="Y137" s="4"/>
      <c r="Z137" s="4"/>
      <c r="AA137" s="4"/>
      <c r="AB137" s="4"/>
    </row>
    <row r="138">
      <c r="A138" s="1" t="s">
        <v>281</v>
      </c>
      <c r="P138" s="4"/>
      <c r="Q138" s="4"/>
      <c r="R138" s="4"/>
      <c r="S138" s="4"/>
      <c r="T138" s="4"/>
      <c r="U138" s="4"/>
      <c r="V138" s="4"/>
      <c r="W138" s="4"/>
      <c r="X138" s="4"/>
      <c r="Y138" s="4"/>
      <c r="Z138" s="4"/>
      <c r="AA138" s="4"/>
      <c r="AB138" s="4"/>
    </row>
    <row r="139">
      <c r="A139" s="4"/>
      <c r="P139" s="4"/>
      <c r="Q139" s="4"/>
      <c r="R139" s="4"/>
      <c r="S139" s="4"/>
      <c r="T139" s="4"/>
      <c r="U139" s="4"/>
      <c r="V139" s="4"/>
      <c r="W139" s="4"/>
      <c r="X139" s="4"/>
      <c r="Y139" s="4"/>
      <c r="Z139" s="4"/>
      <c r="AA139" s="4"/>
      <c r="AB139" s="4"/>
    </row>
    <row r="140">
      <c r="A140" s="1" t="s">
        <v>282</v>
      </c>
      <c r="P140" s="4"/>
      <c r="Q140" s="4"/>
      <c r="R140" s="4"/>
      <c r="S140" s="4"/>
      <c r="T140" s="4"/>
      <c r="U140" s="4"/>
      <c r="V140" s="4"/>
      <c r="W140" s="4"/>
      <c r="X140" s="4"/>
      <c r="Y140" s="4"/>
      <c r="Z140" s="4"/>
      <c r="AA140" s="4"/>
      <c r="AB140" s="4"/>
    </row>
    <row r="141">
      <c r="A141" s="4"/>
      <c r="P141" s="4"/>
      <c r="Q141" s="4"/>
      <c r="R141" s="4"/>
      <c r="S141" s="4"/>
      <c r="T141" s="4"/>
      <c r="U141" s="4"/>
      <c r="V141" s="4"/>
      <c r="W141" s="4"/>
      <c r="X141" s="4"/>
      <c r="Y141" s="4"/>
      <c r="Z141" s="4"/>
      <c r="AA141" s="4"/>
      <c r="AB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sheetData>
  <mergeCells count="440">
    <mergeCell ref="S76:U76"/>
    <mergeCell ref="V76:X76"/>
    <mergeCell ref="X89:Z89"/>
    <mergeCell ref="X88:Z88"/>
    <mergeCell ref="S80:T80"/>
    <mergeCell ref="V80:W80"/>
    <mergeCell ref="V81:W81"/>
    <mergeCell ref="V82:W82"/>
    <mergeCell ref="V79:W79"/>
    <mergeCell ref="V78:W78"/>
    <mergeCell ref="V77:W77"/>
    <mergeCell ref="A103:M103"/>
    <mergeCell ref="A102:M102"/>
    <mergeCell ref="F96:G96"/>
    <mergeCell ref="L96:M96"/>
    <mergeCell ref="A100:M100"/>
    <mergeCell ref="A99:M99"/>
    <mergeCell ref="N96:P96"/>
    <mergeCell ref="A96:C96"/>
    <mergeCell ref="O99:AA99"/>
    <mergeCell ref="O98:AA98"/>
    <mergeCell ref="O106:AA106"/>
    <mergeCell ref="O107:AA107"/>
    <mergeCell ref="O108:AA108"/>
    <mergeCell ref="O105:AA105"/>
    <mergeCell ref="R96:S96"/>
    <mergeCell ref="O100:AA100"/>
    <mergeCell ref="O102:AA102"/>
    <mergeCell ref="O103:AA103"/>
    <mergeCell ref="O101:AA101"/>
    <mergeCell ref="A101:M101"/>
    <mergeCell ref="A98:M98"/>
    <mergeCell ref="P81:Q81"/>
    <mergeCell ref="P87:R87"/>
    <mergeCell ref="M81:N81"/>
    <mergeCell ref="M80:N80"/>
    <mergeCell ref="J80:K80"/>
    <mergeCell ref="J81:K81"/>
    <mergeCell ref="P82:Q82"/>
    <mergeCell ref="P80:Q80"/>
    <mergeCell ref="K88:M88"/>
    <mergeCell ref="L89:M89"/>
    <mergeCell ref="A84:X85"/>
    <mergeCell ref="J82:K82"/>
    <mergeCell ref="M82:N82"/>
    <mergeCell ref="G82:H82"/>
    <mergeCell ref="L90:M90"/>
    <mergeCell ref="T90:V90"/>
    <mergeCell ref="V66:W66"/>
    <mergeCell ref="V67:W67"/>
    <mergeCell ref="Y66:Z66"/>
    <mergeCell ref="Y65:Z65"/>
    <mergeCell ref="Y68:Z68"/>
    <mergeCell ref="Y69:Z69"/>
    <mergeCell ref="P70:Q70"/>
    <mergeCell ref="P68:Q68"/>
    <mergeCell ref="P65:Q65"/>
    <mergeCell ref="P69:Q69"/>
    <mergeCell ref="P67:Q67"/>
    <mergeCell ref="P66:Q66"/>
    <mergeCell ref="S65:T65"/>
    <mergeCell ref="S66:T66"/>
    <mergeCell ref="V70:W70"/>
    <mergeCell ref="V69:W69"/>
    <mergeCell ref="V68:W68"/>
    <mergeCell ref="Y67:Z67"/>
    <mergeCell ref="Y70:Z70"/>
    <mergeCell ref="G53:H53"/>
    <mergeCell ref="G55:H55"/>
    <mergeCell ref="G54:H54"/>
    <mergeCell ref="M54:N54"/>
    <mergeCell ref="M55:N55"/>
    <mergeCell ref="J54:K54"/>
    <mergeCell ref="J55:K55"/>
    <mergeCell ref="P53:Q53"/>
    <mergeCell ref="P54:Q54"/>
    <mergeCell ref="A54:C54"/>
    <mergeCell ref="M53:N53"/>
    <mergeCell ref="J53:K53"/>
    <mergeCell ref="A53:C53"/>
    <mergeCell ref="A55:C55"/>
    <mergeCell ref="G67:H67"/>
    <mergeCell ref="G66:H66"/>
    <mergeCell ref="J66:K66"/>
    <mergeCell ref="M65:N65"/>
    <mergeCell ref="M66:N66"/>
    <mergeCell ref="J65:K65"/>
    <mergeCell ref="G69:H69"/>
    <mergeCell ref="G70:H70"/>
    <mergeCell ref="M68:N68"/>
    <mergeCell ref="M67:N67"/>
    <mergeCell ref="A65:C65"/>
    <mergeCell ref="G65:H65"/>
    <mergeCell ref="J67:K67"/>
    <mergeCell ref="M70:N70"/>
    <mergeCell ref="J70:K70"/>
    <mergeCell ref="J68:K68"/>
    <mergeCell ref="M69:N69"/>
    <mergeCell ref="G68:H68"/>
    <mergeCell ref="J69:K69"/>
    <mergeCell ref="A64:C64"/>
    <mergeCell ref="G64:I64"/>
    <mergeCell ref="Y57:Z57"/>
    <mergeCell ref="Y58:Z58"/>
    <mergeCell ref="Y56:Z56"/>
    <mergeCell ref="J57:K57"/>
    <mergeCell ref="J56:K56"/>
    <mergeCell ref="G56:H56"/>
    <mergeCell ref="A58:C58"/>
    <mergeCell ref="G57:H57"/>
    <mergeCell ref="G58:H58"/>
    <mergeCell ref="A56:C56"/>
    <mergeCell ref="M56:N56"/>
    <mergeCell ref="J58:K58"/>
    <mergeCell ref="A57:C57"/>
    <mergeCell ref="D63:X63"/>
    <mergeCell ref="A63:C63"/>
    <mergeCell ref="V65:W65"/>
    <mergeCell ref="V64:X64"/>
    <mergeCell ref="S64:U64"/>
    <mergeCell ref="Y64:AA64"/>
    <mergeCell ref="A60:AA61"/>
    <mergeCell ref="P64:R64"/>
    <mergeCell ref="D64:F64"/>
    <mergeCell ref="S55:T55"/>
    <mergeCell ref="S70:T70"/>
    <mergeCell ref="S69:T69"/>
    <mergeCell ref="S58:T58"/>
    <mergeCell ref="S56:T56"/>
    <mergeCell ref="S57:T57"/>
    <mergeCell ref="S67:T67"/>
    <mergeCell ref="S68:T68"/>
    <mergeCell ref="A75:C75"/>
    <mergeCell ref="A72:AA73"/>
    <mergeCell ref="D75:U75"/>
    <mergeCell ref="T93:V93"/>
    <mergeCell ref="Q93:S93"/>
    <mergeCell ref="T92:V92"/>
    <mergeCell ref="Q92:S92"/>
    <mergeCell ref="N95:P95"/>
    <mergeCell ref="F95:G95"/>
    <mergeCell ref="L95:M95"/>
    <mergeCell ref="T91:V91"/>
    <mergeCell ref="S79:T79"/>
    <mergeCell ref="R95:S95"/>
    <mergeCell ref="S81:T81"/>
    <mergeCell ref="S82:T82"/>
    <mergeCell ref="P78:Q78"/>
    <mergeCell ref="P77:Q77"/>
    <mergeCell ref="P76:R76"/>
    <mergeCell ref="P79:Q79"/>
    <mergeCell ref="A82:C82"/>
    <mergeCell ref="A81:C81"/>
    <mergeCell ref="A95:C95"/>
    <mergeCell ref="A67:C67"/>
    <mergeCell ref="A66:C66"/>
    <mergeCell ref="A68:C68"/>
    <mergeCell ref="A69:C69"/>
    <mergeCell ref="A70:C70"/>
    <mergeCell ref="M57:N57"/>
    <mergeCell ref="M58:N58"/>
    <mergeCell ref="Y54:Z54"/>
    <mergeCell ref="Y55:Z55"/>
    <mergeCell ref="Y52:AA52"/>
    <mergeCell ref="V52:X52"/>
    <mergeCell ref="S52:U52"/>
    <mergeCell ref="Y53:Z53"/>
    <mergeCell ref="J64:L64"/>
    <mergeCell ref="M64:O64"/>
    <mergeCell ref="E131:I131"/>
    <mergeCell ref="E132:I132"/>
    <mergeCell ref="A128:F128"/>
    <mergeCell ref="A127:F127"/>
    <mergeCell ref="A115:F115"/>
    <mergeCell ref="A116:F116"/>
    <mergeCell ref="A129:F129"/>
    <mergeCell ref="A132:C132"/>
    <mergeCell ref="A119:F119"/>
    <mergeCell ref="A131:C131"/>
    <mergeCell ref="A125:F125"/>
    <mergeCell ref="A121:F121"/>
    <mergeCell ref="A120:F120"/>
    <mergeCell ref="A112:M112"/>
    <mergeCell ref="A113:M113"/>
    <mergeCell ref="A105:M105"/>
    <mergeCell ref="A104:M104"/>
    <mergeCell ref="H123:M123"/>
    <mergeCell ref="A124:F124"/>
    <mergeCell ref="H124:M124"/>
    <mergeCell ref="A123:F123"/>
    <mergeCell ref="A136:O136"/>
    <mergeCell ref="A137:O137"/>
    <mergeCell ref="A139:O139"/>
    <mergeCell ref="A140:O140"/>
    <mergeCell ref="A141:O141"/>
    <mergeCell ref="A134:O134"/>
    <mergeCell ref="A135:O135"/>
    <mergeCell ref="A138:O138"/>
    <mergeCell ref="K132:O132"/>
    <mergeCell ref="K131:O131"/>
    <mergeCell ref="H117:M117"/>
    <mergeCell ref="A117:F117"/>
    <mergeCell ref="H116:M116"/>
    <mergeCell ref="H125:M125"/>
    <mergeCell ref="H121:M121"/>
    <mergeCell ref="H119:M119"/>
    <mergeCell ref="H120:M120"/>
    <mergeCell ref="G40:I40"/>
    <mergeCell ref="J40:L40"/>
    <mergeCell ref="J41:K41"/>
    <mergeCell ref="G41:H41"/>
    <mergeCell ref="G44:H44"/>
    <mergeCell ref="J44:K44"/>
    <mergeCell ref="A42:C42"/>
    <mergeCell ref="A43:C43"/>
    <mergeCell ref="A44:C44"/>
    <mergeCell ref="G43:H43"/>
    <mergeCell ref="D40:F40"/>
    <mergeCell ref="J42:K42"/>
    <mergeCell ref="G42:H42"/>
    <mergeCell ref="J43:K43"/>
    <mergeCell ref="S28:U28"/>
    <mergeCell ref="P28:R28"/>
    <mergeCell ref="T25:V25"/>
    <mergeCell ref="T26:V26"/>
    <mergeCell ref="T24:V24"/>
    <mergeCell ref="T23:V23"/>
    <mergeCell ref="Q17:S17"/>
    <mergeCell ref="T19:X19"/>
    <mergeCell ref="Q18:S18"/>
    <mergeCell ref="Q19:S19"/>
    <mergeCell ref="S21:V21"/>
    <mergeCell ref="T18:X18"/>
    <mergeCell ref="T17:X17"/>
    <mergeCell ref="T22:V22"/>
    <mergeCell ref="G30:H30"/>
    <mergeCell ref="G31:H31"/>
    <mergeCell ref="G19:H19"/>
    <mergeCell ref="G22:H22"/>
    <mergeCell ref="G18:H18"/>
    <mergeCell ref="A27:C27"/>
    <mergeCell ref="A28:C28"/>
    <mergeCell ref="A29:C29"/>
    <mergeCell ref="D28:F28"/>
    <mergeCell ref="A31:C31"/>
    <mergeCell ref="G29:H29"/>
    <mergeCell ref="A22:C22"/>
    <mergeCell ref="M45:N45"/>
    <mergeCell ref="M33:N33"/>
    <mergeCell ref="M42:N42"/>
    <mergeCell ref="M44:N44"/>
    <mergeCell ref="M43:N43"/>
    <mergeCell ref="M32:N32"/>
    <mergeCell ref="P32:Q32"/>
    <mergeCell ref="M21:N21"/>
    <mergeCell ref="M22:N22"/>
    <mergeCell ref="P57:Q57"/>
    <mergeCell ref="P56:Q56"/>
    <mergeCell ref="M1:N1"/>
    <mergeCell ref="M2:N2"/>
    <mergeCell ref="M4:O9"/>
    <mergeCell ref="M3:N3"/>
    <mergeCell ref="M46:N46"/>
    <mergeCell ref="M18:N18"/>
    <mergeCell ref="M20:N20"/>
    <mergeCell ref="M19:N19"/>
    <mergeCell ref="M16:O16"/>
    <mergeCell ref="M17:N17"/>
    <mergeCell ref="P55:Q55"/>
    <mergeCell ref="M52:O52"/>
    <mergeCell ref="M29:N29"/>
    <mergeCell ref="M28:O28"/>
    <mergeCell ref="M34:N34"/>
    <mergeCell ref="P34:Q34"/>
    <mergeCell ref="M40:O40"/>
    <mergeCell ref="M41:N41"/>
    <mergeCell ref="P33:Q33"/>
    <mergeCell ref="P30:Q30"/>
    <mergeCell ref="M31:N31"/>
    <mergeCell ref="M30:N30"/>
    <mergeCell ref="J28:L28"/>
    <mergeCell ref="G28:I28"/>
    <mergeCell ref="S30:T30"/>
    <mergeCell ref="S29:T29"/>
    <mergeCell ref="S31:T31"/>
    <mergeCell ref="P29:Q29"/>
    <mergeCell ref="P31:Q31"/>
    <mergeCell ref="A32:C32"/>
    <mergeCell ref="A45:C45"/>
    <mergeCell ref="A46:C46"/>
    <mergeCell ref="G45:H45"/>
    <mergeCell ref="G46:H46"/>
    <mergeCell ref="G33:H33"/>
    <mergeCell ref="G32:H32"/>
    <mergeCell ref="A36:U37"/>
    <mergeCell ref="S34:T34"/>
    <mergeCell ref="D39:L39"/>
    <mergeCell ref="G34:H34"/>
    <mergeCell ref="S33:T33"/>
    <mergeCell ref="S32:T32"/>
    <mergeCell ref="J33:K33"/>
    <mergeCell ref="V57:W57"/>
    <mergeCell ref="V58:W58"/>
    <mergeCell ref="A4:C4"/>
    <mergeCell ref="A5:C5"/>
    <mergeCell ref="A1:C1"/>
    <mergeCell ref="A2:C2"/>
    <mergeCell ref="D1:F1"/>
    <mergeCell ref="D2:F2"/>
    <mergeCell ref="D5:F5"/>
    <mergeCell ref="D52:F52"/>
    <mergeCell ref="J52:L52"/>
    <mergeCell ref="A52:C52"/>
    <mergeCell ref="G52:I52"/>
    <mergeCell ref="A51:C51"/>
    <mergeCell ref="D51:U51"/>
    <mergeCell ref="P52:R52"/>
    <mergeCell ref="A48:O49"/>
    <mergeCell ref="S54:T54"/>
    <mergeCell ref="S53:T53"/>
    <mergeCell ref="V53:W53"/>
    <mergeCell ref="V55:W55"/>
    <mergeCell ref="V56:W56"/>
    <mergeCell ref="V54:W54"/>
    <mergeCell ref="P58:Q58"/>
    <mergeCell ref="J45:K45"/>
    <mergeCell ref="J46:K46"/>
    <mergeCell ref="J20:K20"/>
    <mergeCell ref="J19:K19"/>
    <mergeCell ref="J32:K32"/>
    <mergeCell ref="J31:K31"/>
    <mergeCell ref="J29:K29"/>
    <mergeCell ref="J30:K30"/>
    <mergeCell ref="J34:K34"/>
    <mergeCell ref="J22:K22"/>
    <mergeCell ref="A24:O25"/>
    <mergeCell ref="D27:R27"/>
    <mergeCell ref="A88:C88"/>
    <mergeCell ref="A89:C89"/>
    <mergeCell ref="F89:H89"/>
    <mergeCell ref="F88:H88"/>
    <mergeCell ref="Q88:S88"/>
    <mergeCell ref="Q91:S91"/>
    <mergeCell ref="Q90:S90"/>
    <mergeCell ref="D87:I87"/>
    <mergeCell ref="A87:C87"/>
    <mergeCell ref="T89:V89"/>
    <mergeCell ref="T88:V88"/>
    <mergeCell ref="Q89:S89"/>
    <mergeCell ref="M78:N78"/>
    <mergeCell ref="M77:N77"/>
    <mergeCell ref="M79:N79"/>
    <mergeCell ref="M76:O76"/>
    <mergeCell ref="A76:C76"/>
    <mergeCell ref="D76:F76"/>
    <mergeCell ref="J76:L76"/>
    <mergeCell ref="J77:K77"/>
    <mergeCell ref="G77:H77"/>
    <mergeCell ref="G78:H78"/>
    <mergeCell ref="A78:C78"/>
    <mergeCell ref="A79:C79"/>
    <mergeCell ref="S78:T78"/>
    <mergeCell ref="S77:T77"/>
    <mergeCell ref="A77:C77"/>
    <mergeCell ref="J79:K79"/>
    <mergeCell ref="G76:I76"/>
    <mergeCell ref="J78:K78"/>
    <mergeCell ref="G79:H79"/>
    <mergeCell ref="H4:I4"/>
    <mergeCell ref="D4:F4"/>
    <mergeCell ref="J4:K4"/>
    <mergeCell ref="A6:C6"/>
    <mergeCell ref="D6:F6"/>
    <mergeCell ref="A7:C7"/>
    <mergeCell ref="D7:F7"/>
    <mergeCell ref="A21:C21"/>
    <mergeCell ref="A17:C17"/>
    <mergeCell ref="A15:C15"/>
    <mergeCell ref="A16:C16"/>
    <mergeCell ref="A9:F13"/>
    <mergeCell ref="H5:I5"/>
    <mergeCell ref="H9:K13"/>
    <mergeCell ref="H7:I7"/>
    <mergeCell ref="H6:I6"/>
    <mergeCell ref="J6:K6"/>
    <mergeCell ref="J7:K7"/>
    <mergeCell ref="J5:K5"/>
    <mergeCell ref="J18:K18"/>
    <mergeCell ref="J17:K17"/>
    <mergeCell ref="D16:F16"/>
    <mergeCell ref="D15:L15"/>
    <mergeCell ref="J16:L16"/>
    <mergeCell ref="G16:I16"/>
    <mergeCell ref="J21:K21"/>
    <mergeCell ref="G20:H20"/>
    <mergeCell ref="G21:H21"/>
    <mergeCell ref="G17:H17"/>
    <mergeCell ref="A3:C3"/>
    <mergeCell ref="D3:F3"/>
    <mergeCell ref="Q2:S2"/>
    <mergeCell ref="Q1:S1"/>
    <mergeCell ref="J2:K2"/>
    <mergeCell ref="J1:K1"/>
    <mergeCell ref="H1:I1"/>
    <mergeCell ref="J3:K3"/>
    <mergeCell ref="H3:I3"/>
    <mergeCell ref="H2:I2"/>
    <mergeCell ref="Q3:S3"/>
    <mergeCell ref="A109:M109"/>
    <mergeCell ref="A108:M108"/>
    <mergeCell ref="G80:H80"/>
    <mergeCell ref="G81:H81"/>
    <mergeCell ref="A80:C80"/>
    <mergeCell ref="A110:M110"/>
    <mergeCell ref="H115:M115"/>
    <mergeCell ref="A111:M111"/>
    <mergeCell ref="A106:M106"/>
    <mergeCell ref="T13:X13"/>
    <mergeCell ref="Q13:S13"/>
    <mergeCell ref="T16:X16"/>
    <mergeCell ref="T15:X15"/>
    <mergeCell ref="T11:X11"/>
    <mergeCell ref="T12:X12"/>
    <mergeCell ref="Q4:S4"/>
    <mergeCell ref="Q5:T9"/>
    <mergeCell ref="Q11:S11"/>
    <mergeCell ref="Q16:S16"/>
    <mergeCell ref="Q15:S15"/>
    <mergeCell ref="Q14:S14"/>
    <mergeCell ref="T14:X14"/>
    <mergeCell ref="Q12:S12"/>
    <mergeCell ref="A39:C39"/>
    <mergeCell ref="A40:C40"/>
    <mergeCell ref="A20:C20"/>
    <mergeCell ref="A18:C18"/>
    <mergeCell ref="A19:C19"/>
    <mergeCell ref="A30:C30"/>
    <mergeCell ref="A34:C34"/>
    <mergeCell ref="A33:C33"/>
    <mergeCell ref="A41:C41"/>
  </mergeCells>
  <dataValidations>
    <dataValidation type="list" allowBlank="1" showErrorMessage="1" sqref="D5">
      <formula1>"Dragonborn,Dwarf,Elf,Gnome,Half-Elf,Halfing,Half-Orc,Human,Tiefling,Aarakocra,Genasi,Goliath,Aasimar,Bugbear,Firbolg,Goblin,Hobogoblin,Kenku,Kobold,Lizardfolk,Orc,Tabaxi,Triton,Yuan-ti Pureblood,Tortle,Gith,Changeling,Kalashtar,Shifter,Warforged"</formula1>
    </dataValidation>
    <dataValidation type="list" allowBlank="1" sqref="H121">
      <formula1>Data!$A$49:$B$49</formula1>
    </dataValidation>
    <dataValidation type="list" allowBlank="1" sqref="A121">
      <formula1>Data!$A$48:$B$48</formula1>
    </dataValidation>
    <dataValidation type="list" allowBlank="1" showErrorMessage="1" sqref="D6">
      <formula1>Data!$D$54:$D$62</formula1>
    </dataValidation>
    <dataValidation type="list" allowBlank="1" showErrorMessage="1" sqref="D4">
      <formula1>"Acolyte,Anthropologist,Archaeologist,Charlatan,City Watch,Investigator,Clan Crafter,Courtier,Criminal,Spy,Entertainer,Faction Agent,Far Traveler,Folk Hero,Gladiator,Guild Artisan,Guild Merchant,Haunted One,Hermit,Inheritor,Knight,Knight of the Order,Merce"&amp;"nary Veteran,Noble,Outlander,Pirate,Sage,Sailor,Soldier,Urban Bounty Hunter,Urchin,Uthgardt Tribe Member,Waterdhavian Noble"</formula1>
    </dataValidation>
    <dataValidation type="list" allowBlank="1" sqref="H117">
      <formula1>Data!$A$47:$B$47</formula1>
    </dataValidation>
    <dataValidation type="list" allowBlank="1" sqref="A117">
      <formula1>Data!$A$46:$B$46</formula1>
    </dataValidation>
    <dataValidation type="list" allowBlank="1" showErrorMessage="1" sqref="D3">
      <formula1>Data!$C$54:$C$66</formula1>
    </dataValidation>
    <dataValidation type="list" allowBlank="1" sqref="A125">
      <formula1>Data!$A$50:$B$50</formula1>
    </dataValidation>
    <dataValidation type="list" allowBlank="1" showErrorMessage="1" sqref="A109">
      <formula1>Data!$A$1:$B$33</formula1>
    </dataValidation>
    <dataValidation type="decimal" allowBlank="1" showDropDown="1" sqref="O1">
      <formula1>1.0</formula1>
      <formula2>20.0</formula2>
    </dataValidation>
    <dataValidation type="list" allowBlank="1" sqref="A113">
      <formula1>Data!$B$35:$B$37</formula1>
    </dataValidation>
    <dataValidation type="list" allowBlank="1" sqref="A129">
      <formula1>Data!$A$52:$B$52</formula1>
    </dataValidation>
    <dataValidation type="list" allowBlank="1" sqref="A132">
      <formula1>Data!$A$54:$A$63</formula1>
    </dataValidation>
    <dataValidation type="list" allowBlank="1" showErrorMessage="1" sqref="A111">
      <formula1>Data!$A$35:$A$44</formula1>
    </dataValidation>
    <dataValidation type="list" allowBlank="1" sqref="H125">
      <formula1>Data!$A$51:$B$51</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5" t="s">
        <v>801</v>
      </c>
      <c r="B1" s="106"/>
      <c r="C1" s="107"/>
      <c r="E1" s="107"/>
    </row>
    <row r="2">
      <c r="A2" s="108" t="s">
        <v>206</v>
      </c>
      <c r="B2" s="108"/>
      <c r="C2" s="109"/>
      <c r="E2" s="110"/>
    </row>
    <row r="3">
      <c r="A3" s="106" t="s">
        <v>804</v>
      </c>
      <c r="B3" s="106"/>
      <c r="C3" s="107"/>
      <c r="E3" s="107"/>
    </row>
    <row r="4">
      <c r="A4" s="108" t="s">
        <v>805</v>
      </c>
      <c r="B4" s="108"/>
      <c r="C4" s="110"/>
      <c r="E4" s="110"/>
    </row>
    <row r="5">
      <c r="A5" s="106" t="s">
        <v>806</v>
      </c>
      <c r="B5" s="106"/>
      <c r="C5" s="107"/>
      <c r="E5" s="107"/>
    </row>
    <row r="6">
      <c r="A6" s="108" t="s">
        <v>807</v>
      </c>
      <c r="B6" s="108"/>
    </row>
    <row r="7">
      <c r="A7" s="106" t="s">
        <v>808</v>
      </c>
      <c r="B7" s="106"/>
    </row>
    <row r="8">
      <c r="A8" s="108" t="s">
        <v>809</v>
      </c>
      <c r="B8" s="108"/>
    </row>
    <row r="9">
      <c r="A9" s="106" t="s">
        <v>810</v>
      </c>
      <c r="B9" s="106"/>
    </row>
    <row r="10">
      <c r="A10" s="108" t="s">
        <v>811</v>
      </c>
      <c r="B10" s="108"/>
    </row>
    <row r="11">
      <c r="A11" s="106" t="s">
        <v>812</v>
      </c>
      <c r="B11" s="106"/>
    </row>
    <row r="12">
      <c r="A12" s="108" t="s">
        <v>813</v>
      </c>
      <c r="B12" s="108"/>
    </row>
    <row r="13">
      <c r="A13" s="111" t="s">
        <v>814</v>
      </c>
      <c r="B13" s="106"/>
    </row>
    <row r="14">
      <c r="A14" s="112" t="s">
        <v>815</v>
      </c>
      <c r="B14" s="108"/>
    </row>
    <row r="15">
      <c r="A15" s="111" t="s">
        <v>753</v>
      </c>
      <c r="B15" s="106"/>
    </row>
    <row r="16">
      <c r="A16" s="112" t="s">
        <v>816</v>
      </c>
      <c r="B16" s="108"/>
    </row>
    <row r="17">
      <c r="A17" s="111" t="s">
        <v>817</v>
      </c>
      <c r="B17" s="106"/>
    </row>
    <row r="18">
      <c r="A18" s="112" t="s">
        <v>818</v>
      </c>
      <c r="B18" s="108"/>
    </row>
    <row r="19">
      <c r="A19" s="111" t="s">
        <v>819</v>
      </c>
      <c r="B19" s="106"/>
    </row>
    <row r="20">
      <c r="A20" s="112" t="s">
        <v>408</v>
      </c>
      <c r="B20" s="108"/>
    </row>
    <row r="21">
      <c r="A21" s="111" t="s">
        <v>821</v>
      </c>
      <c r="B21" s="106"/>
    </row>
    <row r="22">
      <c r="A22" s="112" t="s">
        <v>822</v>
      </c>
      <c r="B22" s="108"/>
    </row>
    <row r="23">
      <c r="A23" s="111" t="s">
        <v>823</v>
      </c>
      <c r="B23" s="106"/>
    </row>
    <row r="24">
      <c r="A24" s="112" t="s">
        <v>824</v>
      </c>
      <c r="B24" s="108"/>
    </row>
    <row r="25">
      <c r="A25" s="111" t="s">
        <v>825</v>
      </c>
      <c r="B25" s="106"/>
    </row>
    <row r="26">
      <c r="A26" s="112" t="s">
        <v>826</v>
      </c>
      <c r="B26" s="108"/>
    </row>
    <row r="27">
      <c r="A27" s="111" t="s">
        <v>827</v>
      </c>
      <c r="B27" s="106"/>
    </row>
    <row r="28">
      <c r="A28" s="112" t="s">
        <v>828</v>
      </c>
      <c r="B28" s="108"/>
    </row>
    <row r="29">
      <c r="A29" s="111" t="s">
        <v>829</v>
      </c>
      <c r="B29" s="106"/>
    </row>
    <row r="30">
      <c r="A30" s="112" t="s">
        <v>830</v>
      </c>
      <c r="B30" s="108"/>
    </row>
    <row r="31">
      <c r="A31" s="111" t="s">
        <v>831</v>
      </c>
      <c r="B31" s="106"/>
    </row>
    <row r="32">
      <c r="A32" s="112" t="s">
        <v>832</v>
      </c>
      <c r="B32" s="108"/>
    </row>
    <row r="33">
      <c r="A33" s="111" t="s">
        <v>833</v>
      </c>
      <c r="B33" s="106"/>
    </row>
    <row r="35">
      <c r="A35" s="113" t="s">
        <v>834</v>
      </c>
      <c r="B35" s="114" t="s">
        <v>214</v>
      </c>
    </row>
    <row r="36">
      <c r="A36" s="115" t="s">
        <v>837</v>
      </c>
      <c r="B36" s="116" t="s">
        <v>414</v>
      </c>
    </row>
    <row r="37">
      <c r="A37" s="113" t="s">
        <v>839</v>
      </c>
      <c r="B37" s="116" t="s">
        <v>757</v>
      </c>
    </row>
    <row r="38">
      <c r="A38" s="115" t="s">
        <v>556</v>
      </c>
      <c r="B38" s="117"/>
    </row>
    <row r="39">
      <c r="A39" s="113" t="s">
        <v>411</v>
      </c>
    </row>
    <row r="40">
      <c r="A40" s="113" t="s">
        <v>842</v>
      </c>
    </row>
    <row r="41">
      <c r="A41" s="115" t="s">
        <v>843</v>
      </c>
    </row>
    <row r="42">
      <c r="A42" s="113" t="s">
        <v>845</v>
      </c>
    </row>
    <row r="43">
      <c r="A43" s="115" t="s">
        <v>211</v>
      </c>
    </row>
    <row r="44">
      <c r="A44" s="113" t="s">
        <v>846</v>
      </c>
    </row>
    <row r="46">
      <c r="A46" s="118" t="s">
        <v>847</v>
      </c>
      <c r="B46" s="118" t="s">
        <v>848</v>
      </c>
    </row>
    <row r="47">
      <c r="A47" s="118" t="s">
        <v>849</v>
      </c>
      <c r="B47" s="119" t="s">
        <v>850</v>
      </c>
    </row>
    <row r="48">
      <c r="A48" s="118" t="s">
        <v>851</v>
      </c>
      <c r="B48" s="118" t="s">
        <v>852</v>
      </c>
    </row>
    <row r="49">
      <c r="A49" s="119" t="s">
        <v>853</v>
      </c>
      <c r="B49" s="119" t="s">
        <v>854</v>
      </c>
    </row>
    <row r="50">
      <c r="A50" s="119" t="s">
        <v>855</v>
      </c>
      <c r="B50" s="119" t="s">
        <v>856</v>
      </c>
    </row>
    <row r="51">
      <c r="A51" s="119" t="s">
        <v>857</v>
      </c>
      <c r="B51" s="118" t="s">
        <v>858</v>
      </c>
    </row>
    <row r="52">
      <c r="A52" s="119" t="s">
        <v>859</v>
      </c>
      <c r="B52" s="119" t="s">
        <v>860</v>
      </c>
    </row>
    <row r="54">
      <c r="A54" s="120" t="s">
        <v>861</v>
      </c>
      <c r="C54" s="121" t="s">
        <v>69</v>
      </c>
      <c r="D54" s="122" t="s">
        <v>438</v>
      </c>
    </row>
    <row r="55">
      <c r="A55" s="110" t="s">
        <v>768</v>
      </c>
      <c r="C55" s="116" t="s">
        <v>44</v>
      </c>
      <c r="D55" s="122" t="s">
        <v>32</v>
      </c>
    </row>
    <row r="56">
      <c r="A56" s="120" t="s">
        <v>862</v>
      </c>
      <c r="C56" s="116" t="s">
        <v>863</v>
      </c>
      <c r="D56" s="122" t="s">
        <v>76</v>
      </c>
    </row>
    <row r="57">
      <c r="A57" s="110" t="s">
        <v>864</v>
      </c>
      <c r="C57" s="116" t="s">
        <v>109</v>
      </c>
      <c r="D57" s="122" t="s">
        <v>865</v>
      </c>
    </row>
    <row r="58">
      <c r="A58" s="120" t="s">
        <v>866</v>
      </c>
      <c r="C58" s="18" t="s">
        <v>16</v>
      </c>
      <c r="D58" s="122" t="s">
        <v>867</v>
      </c>
    </row>
    <row r="59">
      <c r="A59" s="120" t="s">
        <v>274</v>
      </c>
      <c r="C59" s="116" t="s">
        <v>418</v>
      </c>
      <c r="D59" s="122" t="s">
        <v>432</v>
      </c>
    </row>
    <row r="60">
      <c r="A60" s="110" t="s">
        <v>868</v>
      </c>
      <c r="C60" s="116" t="s">
        <v>42</v>
      </c>
      <c r="D60" s="122" t="s">
        <v>869</v>
      </c>
    </row>
    <row r="61">
      <c r="A61" s="120" t="s">
        <v>573</v>
      </c>
      <c r="C61" s="116" t="s">
        <v>870</v>
      </c>
      <c r="D61" s="122" t="s">
        <v>871</v>
      </c>
    </row>
    <row r="62">
      <c r="A62" s="110" t="s">
        <v>872</v>
      </c>
      <c r="C62" s="116" t="s">
        <v>11</v>
      </c>
      <c r="D62" s="122" t="s">
        <v>873</v>
      </c>
    </row>
    <row r="63">
      <c r="A63" s="120" t="s">
        <v>440</v>
      </c>
      <c r="C63" s="116" t="s">
        <v>423</v>
      </c>
      <c r="D63" s="122"/>
    </row>
    <row r="64">
      <c r="C64" s="116" t="s">
        <v>21</v>
      </c>
      <c r="D64" s="122"/>
    </row>
    <row r="65">
      <c r="C65" s="116" t="s">
        <v>874</v>
      </c>
      <c r="D65" s="122"/>
    </row>
    <row r="66">
      <c r="C66" s="116" t="s">
        <v>875</v>
      </c>
      <c r="D66" s="122"/>
    </row>
    <row r="67">
      <c r="D67" s="122"/>
    </row>
    <row r="68">
      <c r="D68" s="122"/>
    </row>
    <row r="69">
      <c r="D69" s="122"/>
    </row>
    <row r="70">
      <c r="D70" s="122"/>
    </row>
    <row r="71">
      <c r="D71" s="122"/>
    </row>
    <row r="72">
      <c r="D72" s="122"/>
    </row>
    <row r="73">
      <c r="D73" s="122"/>
    </row>
  </sheetData>
  <drawing r:id="rId1"/>
</worksheet>
</file>