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 By MCCP\1. Laporan Harian\Laporan A2B Stockpile\15.08.2023\"/>
    </mc:Choice>
  </mc:AlternateContent>
  <xr:revisionPtr revIDLastSave="0" documentId="13_ncr:1_{7A440B9C-CD9C-4A68-A10D-BDBC4FC7800D}" xr6:coauthVersionLast="47" xr6:coauthVersionMax="47" xr10:uidLastSave="{00000000-0000-0000-0000-000000000000}"/>
  <bookViews>
    <workbookView xWindow="-120" yWindow="-120" windowWidth="20730" windowHeight="11760" xr2:uid="{5A28B485-AB85-40F0-AA03-F2D907D99368}"/>
  </bookViews>
  <sheets>
    <sheet name="15 Agustus 2023" sheetId="1" r:id="rId1"/>
  </sheets>
  <definedNames>
    <definedName name="_xlnm.Print_Area" localSheetId="0">'15 Agustus 2023'!$A$1:$G$70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4" i="1" l="1"/>
  <c r="A63" i="1"/>
  <c r="A61" i="1"/>
  <c r="A60" i="1"/>
  <c r="A59" i="1"/>
  <c r="A57" i="1"/>
  <c r="A56" i="1"/>
  <c r="A55" i="1"/>
  <c r="A54" i="1"/>
  <c r="A53" i="1"/>
  <c r="A52" i="1"/>
  <c r="A51" i="1"/>
  <c r="A49" i="1"/>
  <c r="A48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27" i="1"/>
  <c r="A26" i="1"/>
  <c r="A25" i="1"/>
  <c r="A24" i="1"/>
  <c r="A23" i="1"/>
  <c r="A22" i="1"/>
  <c r="A21" i="1"/>
  <c r="A20" i="1"/>
  <c r="J12" i="1"/>
  <c r="J11" i="1"/>
  <c r="J10" i="1"/>
  <c r="J9" i="1"/>
  <c r="J8" i="1"/>
  <c r="J7" i="1"/>
  <c r="J6" i="1"/>
  <c r="J13" i="1" l="1"/>
</calcChain>
</file>

<file path=xl/sharedStrings.xml><?xml version="1.0" encoding="utf-8"?>
<sst xmlns="http://schemas.openxmlformats.org/spreadsheetml/2006/main" count="158" uniqueCount="92">
  <si>
    <t>Daily Operation of Equipment (A2B) Stock Pile, SMCP</t>
  </si>
  <si>
    <t>Departemen/Sec</t>
  </si>
  <si>
    <t xml:space="preserve">: Mine Facility / Stockpile </t>
  </si>
  <si>
    <t xml:space="preserve">No.Dokumen </t>
  </si>
  <si>
    <t>: FM/MF/SP-001</t>
  </si>
  <si>
    <t xml:space="preserve">Tgl.Pembuatan </t>
  </si>
  <si>
    <t>: 18 Februari 2023</t>
  </si>
  <si>
    <t xml:space="preserve">No.Rev / Tgl : </t>
  </si>
  <si>
    <t xml:space="preserve">Current Condition (Percent %) </t>
  </si>
  <si>
    <t>Percent (%)</t>
  </si>
  <si>
    <t>B/D</t>
  </si>
  <si>
    <t>W/L</t>
  </si>
  <si>
    <t xml:space="preserve">Exca </t>
  </si>
  <si>
    <t>M/G</t>
  </si>
  <si>
    <t>D/T</t>
  </si>
  <si>
    <t>W/T</t>
  </si>
  <si>
    <t xml:space="preserve">V/R </t>
  </si>
  <si>
    <t xml:space="preserve">AVG </t>
  </si>
  <si>
    <t>(Updates as of 07.00 AM)</t>
  </si>
  <si>
    <t>\</t>
  </si>
  <si>
    <t xml:space="preserve">Description </t>
  </si>
  <si>
    <t xml:space="preserve">Date Hand
of Years </t>
  </si>
  <si>
    <t>Spec/Model</t>
  </si>
  <si>
    <t>Status</t>
  </si>
  <si>
    <t xml:space="preserve">Remarks </t>
  </si>
  <si>
    <t>Bulldozer (B/D)</t>
  </si>
  <si>
    <t>CAT/D9R</t>
  </si>
  <si>
    <t>B/Down</t>
  </si>
  <si>
    <t>BD 1702</t>
  </si>
  <si>
    <t>Ready</t>
  </si>
  <si>
    <t>BD 1704</t>
  </si>
  <si>
    <t>BD 1705</t>
  </si>
  <si>
    <t>BD 1709</t>
  </si>
  <si>
    <t>BD 1711</t>
  </si>
  <si>
    <t>BD 1712</t>
  </si>
  <si>
    <t>BD 1713</t>
  </si>
  <si>
    <t>BD 1714</t>
  </si>
  <si>
    <t>BD 1716</t>
  </si>
  <si>
    <t>BD.1717</t>
  </si>
  <si>
    <t>BD.1718</t>
  </si>
  <si>
    <t xml:space="preserve">BD 147 </t>
  </si>
  <si>
    <t>CAT/D4K</t>
  </si>
  <si>
    <t xml:space="preserve">Wheel Loader (W/L) </t>
  </si>
  <si>
    <t>WL 3501</t>
  </si>
  <si>
    <t>HL780</t>
  </si>
  <si>
    <t xml:space="preserve">Bracket differential belakang patah </t>
  </si>
  <si>
    <t>WL 3502</t>
  </si>
  <si>
    <t>WL 3503</t>
  </si>
  <si>
    <t xml:space="preserve">Posisi Di Workshop Kebocoran Host </t>
  </si>
  <si>
    <t>WL 3504</t>
  </si>
  <si>
    <t>WL 3507</t>
  </si>
  <si>
    <t>WL 3508</t>
  </si>
  <si>
    <t>WL 3509</t>
  </si>
  <si>
    <t>WL 3510</t>
  </si>
  <si>
    <t>Posisi Di work Shop Caper Radiator Pecah Pasca Insidt</t>
  </si>
  <si>
    <t>WL 3511</t>
  </si>
  <si>
    <t xml:space="preserve">Excavator </t>
  </si>
  <si>
    <t>EX 293 (Wheel Exca)</t>
  </si>
  <si>
    <t>R-55W</t>
  </si>
  <si>
    <t>Ex 291</t>
  </si>
  <si>
    <t>R-450LC</t>
  </si>
  <si>
    <t>Ex 294</t>
  </si>
  <si>
    <t xml:space="preserve">EX 0001 (Rental) </t>
  </si>
  <si>
    <t>CAT</t>
  </si>
  <si>
    <t xml:space="preserve">Motor Grader </t>
  </si>
  <si>
    <t>MG 813</t>
  </si>
  <si>
    <t>GD511A</t>
  </si>
  <si>
    <t>MG 5101</t>
  </si>
  <si>
    <t xml:space="preserve">Dump Truck </t>
  </si>
  <si>
    <t>DT 8415</t>
  </si>
  <si>
    <t>K6DF</t>
  </si>
  <si>
    <t>DT 8416</t>
  </si>
  <si>
    <t>DT 8417</t>
  </si>
  <si>
    <t>DT 8418</t>
  </si>
  <si>
    <t>DT 8419</t>
  </si>
  <si>
    <t xml:space="preserve">DT 25 </t>
  </si>
  <si>
    <t xml:space="preserve">DT 26 </t>
  </si>
  <si>
    <t>Replacement plan</t>
  </si>
  <si>
    <t xml:space="preserve">Water Truck </t>
  </si>
  <si>
    <t>WT 8205</t>
  </si>
  <si>
    <t>WT 8211</t>
  </si>
  <si>
    <t>WT 8212</t>
  </si>
  <si>
    <t xml:space="preserve">Vibrating Roller </t>
  </si>
  <si>
    <t>BW211D-40</t>
  </si>
  <si>
    <t>VR 9105</t>
  </si>
  <si>
    <t>VR 9110</t>
  </si>
  <si>
    <t>BW211D-41</t>
  </si>
  <si>
    <t>Propeller Shatf Patah Posisi Di Stockpile</t>
  </si>
  <si>
    <t>Posisi di Workshop Pasang adaptor kuku bucket</t>
  </si>
  <si>
    <t>Posisi di stockpile Low Power</t>
  </si>
  <si>
    <t>Posisi di Stockpile Hose Hidrolik bocor</t>
  </si>
  <si>
    <t>Tanggal : 15 Agustus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</si>
</sst>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i/>
      <u/>
      <sz val="14"/>
      <name val="Tahoma"/>
      <family val="2"/>
    </font>
    <font>
      <b/>
      <i/>
      <sz val="20"/>
      <name val="Tahoma"/>
      <family val="2"/>
    </font>
    <font>
      <sz val="11"/>
      <name val="Tahoma"/>
      <family val="2"/>
    </font>
    <font>
      <sz val="11"/>
      <color theme="0"/>
      <name val="Tahoma"/>
      <family val="2"/>
    </font>
    <font>
      <b/>
      <i/>
      <sz val="20"/>
      <color theme="0"/>
      <name val="Tahoma"/>
      <family val="2"/>
    </font>
    <font>
      <b/>
      <i/>
      <sz val="20"/>
      <color theme="3"/>
      <name val="Tahoma"/>
      <family val="2"/>
    </font>
    <font>
      <sz val="10"/>
      <color theme="1"/>
      <name val="Tahoma"/>
      <family val="2"/>
    </font>
    <font>
      <b/>
      <sz val="11"/>
      <color theme="0"/>
      <name val="Tahoma"/>
      <family val="2"/>
    </font>
    <font>
      <i/>
      <sz val="10"/>
      <color theme="1"/>
      <name val="Tahoma"/>
      <family val="2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0" tint="-0.499984740745262"/>
      </bottom>
      <diagonal/>
    </border>
    <border>
      <left style="medium">
        <color theme="1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34998626667073579"/>
      </bottom>
      <diagonal/>
    </border>
    <border>
      <left/>
      <right/>
      <top style="thin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theme="1"/>
      </left>
      <right style="medium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499984740745262"/>
      </left>
      <right/>
      <top style="hair">
        <color theme="0" tint="-0.34998626667073579"/>
      </top>
      <bottom style="hair">
        <color theme="0" tint="-0.499984740745262"/>
      </bottom>
      <diagonal/>
    </border>
    <border>
      <left/>
      <right/>
      <top style="hair">
        <color theme="0" tint="-0.34998626667073579"/>
      </top>
      <bottom style="hair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hair">
        <color theme="0" tint="-0.499984740745262"/>
      </bottom>
      <diagonal/>
    </border>
    <border>
      <left style="medium">
        <color theme="1"/>
      </left>
      <right style="medium">
        <color theme="1"/>
      </right>
      <top style="hair">
        <color theme="0" tint="-0.34998626667073579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34998626667073579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 style="medium">
        <color theme="1"/>
      </left>
      <right style="medium">
        <color theme="1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medium">
        <color theme="1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34998626667073579"/>
      </bottom>
      <diagonal/>
    </border>
    <border>
      <left style="medium">
        <color theme="1"/>
      </left>
      <right style="medium">
        <color theme="1"/>
      </right>
      <top style="thin">
        <color theme="0" tint="-0.499984740745262"/>
      </top>
      <bottom style="hair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499984740745262"/>
      </left>
      <right/>
      <top style="hair">
        <color theme="0" tint="-0.34998626667073579"/>
      </top>
      <bottom/>
      <diagonal/>
    </border>
    <border>
      <left style="medium">
        <color theme="1"/>
      </left>
      <right style="medium">
        <color theme="1"/>
      </right>
      <top style="hair">
        <color theme="0" tint="-0.34998626667073579"/>
      </top>
      <bottom/>
      <diagonal/>
    </border>
    <border>
      <left/>
      <right style="thin">
        <color theme="0" tint="-0.499984740745262"/>
      </right>
      <top style="hair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34998626667073579"/>
      </top>
      <bottom style="thin">
        <color theme="0" tint="-0.499984740745262"/>
      </bottom>
      <diagonal/>
    </border>
    <border>
      <left/>
      <right/>
      <top style="hair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34998626667073579"/>
      </top>
      <bottom style="thin">
        <color theme="0" tint="-0.499984740745262"/>
      </bottom>
      <diagonal/>
    </border>
    <border>
      <left style="medium">
        <color theme="1"/>
      </left>
      <right style="medium">
        <color theme="1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hair">
        <color theme="0" tint="-0.499984740745262"/>
      </bottom>
      <diagonal/>
    </border>
    <border>
      <left style="medium">
        <color theme="1"/>
      </left>
      <right style="medium">
        <color theme="1"/>
      </right>
      <top style="thin">
        <color theme="0" tint="-0.499984740745262"/>
      </top>
      <bottom style="hair">
        <color theme="0" tint="-0.499984740745262"/>
      </bottom>
      <diagonal/>
    </border>
    <border>
      <left style="medium">
        <color theme="1"/>
      </left>
      <right style="medium">
        <color theme="1"/>
      </right>
      <top style="hair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medium">
        <color theme="1"/>
      </right>
      <top style="hair">
        <color theme="0" tint="-0.499984740745262"/>
      </top>
      <bottom style="hair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0" tint="-0.499984740745262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0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5" fillId="0" borderId="5" xfId="2" applyFont="1" applyFill="1" applyBorder="1" applyAlignment="1">
      <alignment horizontal="left" vertical="center"/>
    </xf>
    <xf numFmtId="0" fontId="6" fillId="0" borderId="5" xfId="2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7" fillId="0" borderId="5" xfId="2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2" applyFont="1" applyFill="1" applyBorder="1" applyAlignment="1">
      <alignment vertical="center" wrapText="1"/>
    </xf>
    <xf numFmtId="0" fontId="6" fillId="0" borderId="0" xfId="2" applyFont="1" applyFill="1" applyBorder="1" applyAlignment="1">
      <alignment vertical="center" wrapText="1"/>
    </xf>
    <xf numFmtId="0" fontId="10" fillId="0" borderId="0" xfId="2" applyFont="1" applyFill="1" applyBorder="1" applyAlignment="1">
      <alignment vertical="center"/>
    </xf>
    <xf numFmtId="9" fontId="8" fillId="0" borderId="0" xfId="1" applyFont="1" applyFill="1" applyBorder="1" applyAlignment="1">
      <alignment vertical="center"/>
    </xf>
    <xf numFmtId="0" fontId="6" fillId="0" borderId="0" xfId="2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12" fillId="0" borderId="0" xfId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indent="1"/>
    </xf>
    <xf numFmtId="0" fontId="11" fillId="0" borderId="17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left" vertical="center" indent="1"/>
    </xf>
    <xf numFmtId="0" fontId="11" fillId="0" borderId="23" xfId="0" applyFont="1" applyBorder="1" applyAlignment="1">
      <alignment horizontal="left" vertical="center" indent="1"/>
    </xf>
    <xf numFmtId="0" fontId="11" fillId="0" borderId="24" xfId="0" applyFont="1" applyBorder="1" applyAlignment="1">
      <alignment horizontal="left" vertical="center" indent="1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left" vertical="center" indent="1"/>
    </xf>
    <xf numFmtId="0" fontId="11" fillId="0" borderId="31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left" vertical="center" indent="1"/>
    </xf>
    <xf numFmtId="0" fontId="11" fillId="0" borderId="3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 indent="1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left" vertical="center" indent="1"/>
    </xf>
    <xf numFmtId="0" fontId="11" fillId="0" borderId="38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1" fillId="0" borderId="42" xfId="0" applyFont="1" applyBorder="1" applyAlignment="1">
      <alignment horizontal="left" vertical="center" indent="1"/>
    </xf>
    <xf numFmtId="0" fontId="11" fillId="0" borderId="4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 indent="1"/>
    </xf>
    <xf numFmtId="0" fontId="11" fillId="0" borderId="51" xfId="0" applyFont="1" applyBorder="1" applyAlignment="1">
      <alignment horizontal="left" vertical="center" indent="1"/>
    </xf>
    <xf numFmtId="0" fontId="11" fillId="0" borderId="52" xfId="0" applyFont="1" applyBorder="1" applyAlignment="1">
      <alignment horizontal="left" vertical="center" indent="1"/>
    </xf>
    <xf numFmtId="0" fontId="11" fillId="0" borderId="50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57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1" fillId="0" borderId="58" xfId="0" applyFont="1" applyBorder="1" applyAlignment="1">
      <alignment horizontal="left" vertical="center" indent="1"/>
    </xf>
    <xf numFmtId="0" fontId="11" fillId="0" borderId="29" xfId="0" applyFont="1" applyBorder="1" applyAlignment="1">
      <alignment horizontal="left" vertical="center" indent="1"/>
    </xf>
    <xf numFmtId="0" fontId="11" fillId="0" borderId="52" xfId="0" applyFont="1" applyBorder="1" applyAlignment="1">
      <alignment horizontal="left" vertical="center" inden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left" vertical="center" indent="1"/>
    </xf>
    <xf numFmtId="0" fontId="11" fillId="0" borderId="16" xfId="0" applyFont="1" applyBorder="1" applyAlignment="1">
      <alignment horizontal="left" vertical="center" indent="1"/>
    </xf>
    <xf numFmtId="0" fontId="11" fillId="0" borderId="18" xfId="0" applyFont="1" applyBorder="1" applyAlignment="1">
      <alignment horizontal="left" vertical="center" indent="1"/>
    </xf>
    <xf numFmtId="0" fontId="11" fillId="0" borderId="19" xfId="0" applyFont="1" applyBorder="1" applyAlignment="1">
      <alignment horizontal="left" vertical="center" indent="1"/>
    </xf>
    <xf numFmtId="0" fontId="11" fillId="0" borderId="23" xfId="0" applyFont="1" applyBorder="1" applyAlignment="1">
      <alignment horizontal="left" vertical="center" indent="1"/>
    </xf>
    <xf numFmtId="0" fontId="11" fillId="0" borderId="24" xfId="0" applyFont="1" applyBorder="1" applyAlignment="1">
      <alignment horizontal="left" vertical="center" indent="1"/>
    </xf>
    <xf numFmtId="0" fontId="11" fillId="0" borderId="30" xfId="0" applyFont="1" applyBorder="1" applyAlignment="1">
      <alignment horizontal="left" vertical="center" indent="1"/>
    </xf>
    <xf numFmtId="0" fontId="11" fillId="0" borderId="11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vertical="center" indent="1"/>
    </xf>
    <xf numFmtId="0" fontId="11" fillId="0" borderId="45" xfId="0" applyFont="1" applyBorder="1" applyAlignment="1">
      <alignment horizontal="left" vertical="center" indent="1"/>
    </xf>
    <xf numFmtId="0" fontId="11" fillId="0" borderId="46" xfId="0" applyFont="1" applyBorder="1" applyAlignment="1">
      <alignment horizontal="left" vertical="center" indent="1"/>
    </xf>
    <xf numFmtId="0" fontId="11" fillId="0" borderId="50" xfId="0" applyFont="1" applyBorder="1" applyAlignment="1">
      <alignment horizontal="left" vertical="center" indent="1"/>
    </xf>
    <xf numFmtId="0" fontId="11" fillId="0" borderId="51" xfId="0" applyFont="1" applyBorder="1" applyAlignment="1">
      <alignment horizontal="left" vertical="center" indent="1"/>
    </xf>
    <xf numFmtId="0" fontId="11" fillId="0" borderId="33" xfId="0" applyFont="1" applyBorder="1" applyAlignment="1">
      <alignment horizontal="left" vertical="center" indent="1"/>
    </xf>
    <xf numFmtId="0" fontId="11" fillId="0" borderId="53" xfId="0" applyFont="1" applyBorder="1" applyAlignment="1">
      <alignment horizontal="left" vertical="center" indent="1"/>
    </xf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2FD-48C5-977D-A12B0297A2AD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'15 Agustus 2023'!$J$6</c:f>
              <c:numCache>
                <c:formatCode>0%</c:formatCode>
                <c:ptCount val="1"/>
                <c:pt idx="0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D-48C5-977D-A12B0297A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16983448"/>
        <c:axId val="496657136"/>
      </c:barChart>
      <c:catAx>
        <c:axId val="316983448"/>
        <c:scaling>
          <c:orientation val="minMax"/>
        </c:scaling>
        <c:delete val="1"/>
        <c:axPos val="l"/>
        <c:majorTickMark val="none"/>
        <c:minorTickMark val="none"/>
        <c:tickLblPos val="nextTo"/>
        <c:crossAx val="496657136"/>
        <c:crosses val="autoZero"/>
        <c:auto val="1"/>
        <c:lblAlgn val="ctr"/>
        <c:lblOffset val="100"/>
        <c:noMultiLvlLbl val="0"/>
      </c:catAx>
      <c:valAx>
        <c:axId val="496657136"/>
        <c:scaling>
          <c:orientation val="minMax"/>
          <c:max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31698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80-4FD9-ACBE-6A7B04C867DB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9680-4FD9-ACBE-6A7B04C867D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'15 Agustus 2023'!$J$7</c:f>
              <c:numCache>
                <c:formatCode>0%</c:formatCode>
                <c:ptCount val="1"/>
                <c:pt idx="0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80-4FD9-ACBE-6A7B04C8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16983448"/>
        <c:axId val="496657136"/>
      </c:barChart>
      <c:catAx>
        <c:axId val="316983448"/>
        <c:scaling>
          <c:orientation val="minMax"/>
        </c:scaling>
        <c:delete val="1"/>
        <c:axPos val="l"/>
        <c:majorTickMark val="none"/>
        <c:minorTickMark val="none"/>
        <c:tickLblPos val="nextTo"/>
        <c:crossAx val="496657136"/>
        <c:crosses val="autoZero"/>
        <c:auto val="1"/>
        <c:lblAlgn val="ctr"/>
        <c:lblOffset val="100"/>
        <c:noMultiLvlLbl val="0"/>
      </c:catAx>
      <c:valAx>
        <c:axId val="496657136"/>
        <c:scaling>
          <c:orientation val="minMax"/>
          <c:max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316983448"/>
        <c:crosses val="autoZero"/>
        <c:crossBetween val="between"/>
      </c:valAx>
      <c:spPr>
        <a:solidFill>
          <a:srgbClr val="0000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49-4078-A49C-AE39CEF651F0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FB49-4078-A49C-AE39CEF651F0}"/>
            </c:ext>
          </c:extLst>
        </c:ser>
        <c:ser>
          <c:idx val="1"/>
          <c:order val="1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'15 Agustus 2023'!$J$8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49-4078-A49C-AE39CEF65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16983448"/>
        <c:axId val="496657136"/>
      </c:barChart>
      <c:catAx>
        <c:axId val="316983448"/>
        <c:scaling>
          <c:orientation val="minMax"/>
        </c:scaling>
        <c:delete val="1"/>
        <c:axPos val="l"/>
        <c:majorTickMark val="none"/>
        <c:minorTickMark val="none"/>
        <c:tickLblPos val="nextTo"/>
        <c:crossAx val="496657136"/>
        <c:crosses val="autoZero"/>
        <c:auto val="1"/>
        <c:lblAlgn val="ctr"/>
        <c:lblOffset val="100"/>
        <c:noMultiLvlLbl val="0"/>
      </c:catAx>
      <c:valAx>
        <c:axId val="496657136"/>
        <c:scaling>
          <c:orientation val="minMax"/>
          <c:max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316983448"/>
        <c:crosses val="autoZero"/>
        <c:crossBetween val="between"/>
      </c:valAx>
      <c:spPr>
        <a:solidFill>
          <a:srgbClr val="0000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4"/>
          <c:order val="0"/>
          <c:spPr>
            <a:solidFill>
              <a:srgbClr val="FF0000"/>
            </a:solidFill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77FA-4C5A-987A-18A5FA323843}"/>
            </c:ext>
          </c:extLst>
        </c:ser>
        <c:ser>
          <c:idx val="5"/>
          <c:order val="1"/>
          <c:spPr>
            <a:solidFill>
              <a:srgbClr val="4BE570"/>
            </a:solidFill>
          </c:spPr>
          <c:invertIfNegative val="0"/>
          <c:val>
            <c:numRef>
              <c:f>'15 Agustus 2023'!$J$11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A-4C5A-987A-18A5FA323843}"/>
            </c:ext>
          </c:extLst>
        </c:ser>
        <c:ser>
          <c:idx val="6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77FA-4C5A-987A-18A5FA323843}"/>
            </c:ext>
          </c:extLst>
        </c:ser>
        <c:ser>
          <c:idx val="7"/>
          <c:order val="3"/>
          <c:spPr>
            <a:solidFill>
              <a:srgbClr val="4BE570"/>
            </a:solidFill>
            <a:ln>
              <a:noFill/>
            </a:ln>
            <a:effectLst/>
          </c:spPr>
          <c:invertIfNegative val="0"/>
          <c:val>
            <c:numRef>
              <c:f>'15 Agustus 2023'!$J$11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FA-4C5A-987A-18A5FA323843}"/>
            </c:ext>
          </c:extLst>
        </c:ser>
        <c:ser>
          <c:idx val="2"/>
          <c:order val="4"/>
          <c:spPr>
            <a:solidFill>
              <a:srgbClr val="FF0000"/>
            </a:solidFill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77FA-4C5A-987A-18A5FA323843}"/>
            </c:ext>
          </c:extLst>
        </c:ser>
        <c:ser>
          <c:idx val="3"/>
          <c:order val="5"/>
          <c:spPr>
            <a:solidFill>
              <a:srgbClr val="4BE570"/>
            </a:solidFill>
          </c:spPr>
          <c:invertIfNegative val="0"/>
          <c:val>
            <c:numRef>
              <c:f>'15 Agustus 2023'!$J$11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FA-4C5A-987A-18A5FA323843}"/>
            </c:ext>
          </c:extLst>
        </c:ser>
        <c:ser>
          <c:idx val="1"/>
          <c:order val="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77FA-4C5A-987A-18A5FA323843}"/>
            </c:ext>
          </c:extLst>
        </c:ser>
        <c:ser>
          <c:idx val="0"/>
          <c:order val="7"/>
          <c:spPr>
            <a:solidFill>
              <a:srgbClr val="4BE570"/>
            </a:solidFill>
            <a:ln>
              <a:noFill/>
            </a:ln>
            <a:effectLst/>
          </c:spPr>
          <c:invertIfNegative val="0"/>
          <c:val>
            <c:numRef>
              <c:f>'15 Agustus 2023'!$J$11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FA-4C5A-987A-18A5FA32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16983448"/>
        <c:axId val="496657136"/>
      </c:barChart>
      <c:catAx>
        <c:axId val="316983448"/>
        <c:scaling>
          <c:orientation val="minMax"/>
        </c:scaling>
        <c:delete val="1"/>
        <c:axPos val="l"/>
        <c:majorTickMark val="none"/>
        <c:minorTickMark val="none"/>
        <c:tickLblPos val="nextTo"/>
        <c:crossAx val="496657136"/>
        <c:crosses val="autoZero"/>
        <c:auto val="1"/>
        <c:lblAlgn val="ctr"/>
        <c:lblOffset val="100"/>
        <c:noMultiLvlLbl val="0"/>
      </c:catAx>
      <c:valAx>
        <c:axId val="496657136"/>
        <c:scaling>
          <c:orientation val="minMax"/>
          <c:max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316983448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FFC4-4780-8B11-572486B71DF0}"/>
            </c:ext>
          </c:extLst>
        </c:ser>
        <c:ser>
          <c:idx val="0"/>
          <c:order val="1"/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'15 Agustus 2023'!$J$12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4-4780-8B11-572486B71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16983448"/>
        <c:axId val="496657136"/>
      </c:barChart>
      <c:catAx>
        <c:axId val="316983448"/>
        <c:scaling>
          <c:orientation val="minMax"/>
        </c:scaling>
        <c:delete val="1"/>
        <c:axPos val="l"/>
        <c:majorTickMark val="none"/>
        <c:minorTickMark val="none"/>
        <c:tickLblPos val="nextTo"/>
        <c:crossAx val="496657136"/>
        <c:crosses val="autoZero"/>
        <c:auto val="1"/>
        <c:lblAlgn val="ctr"/>
        <c:lblOffset val="100"/>
        <c:noMultiLvlLbl val="0"/>
      </c:catAx>
      <c:valAx>
        <c:axId val="496657136"/>
        <c:scaling>
          <c:orientation val="minMax"/>
          <c:max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31698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A8A-4633-8920-F4040701B80E}"/>
            </c:ext>
          </c:extLst>
        </c:ser>
        <c:ser>
          <c:idx val="0"/>
          <c:order val="1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'15 Agustus 2023'!$J$9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A-4633-8920-F4040701B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16983448"/>
        <c:axId val="496657136"/>
      </c:barChart>
      <c:catAx>
        <c:axId val="316983448"/>
        <c:scaling>
          <c:orientation val="minMax"/>
        </c:scaling>
        <c:delete val="1"/>
        <c:axPos val="l"/>
        <c:majorTickMark val="none"/>
        <c:minorTickMark val="none"/>
        <c:tickLblPos val="nextTo"/>
        <c:crossAx val="496657136"/>
        <c:crosses val="autoZero"/>
        <c:auto val="1"/>
        <c:lblAlgn val="ctr"/>
        <c:lblOffset val="100"/>
        <c:noMultiLvlLbl val="0"/>
      </c:catAx>
      <c:valAx>
        <c:axId val="496657136"/>
        <c:scaling>
          <c:orientation val="minMax"/>
          <c:max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31698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1B9-49FA-8E83-48AE640709A7}"/>
            </c:ext>
          </c:extLst>
        </c:ser>
        <c:ser>
          <c:idx val="0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'15 Agustus 2023'!$J$6</c:f>
              <c:numCache>
                <c:formatCode>0%</c:formatCode>
                <c:ptCount val="1"/>
                <c:pt idx="0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9-49FA-8E83-48AE64070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16983448"/>
        <c:axId val="496657136"/>
      </c:barChart>
      <c:catAx>
        <c:axId val="316983448"/>
        <c:scaling>
          <c:orientation val="minMax"/>
        </c:scaling>
        <c:delete val="1"/>
        <c:axPos val="l"/>
        <c:majorTickMark val="none"/>
        <c:minorTickMark val="none"/>
        <c:tickLblPos val="nextTo"/>
        <c:crossAx val="496657136"/>
        <c:crosses val="autoZero"/>
        <c:auto val="1"/>
        <c:lblAlgn val="ctr"/>
        <c:lblOffset val="100"/>
        <c:noMultiLvlLbl val="0"/>
      </c:catAx>
      <c:valAx>
        <c:axId val="496657136"/>
        <c:scaling>
          <c:orientation val="minMax"/>
          <c:max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31698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4"/>
          <c:order val="0"/>
          <c:spPr>
            <a:solidFill>
              <a:srgbClr val="FF0000"/>
            </a:solidFill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F4D7-455A-964A-1D461177DB41}"/>
            </c:ext>
          </c:extLst>
        </c:ser>
        <c:ser>
          <c:idx val="5"/>
          <c:order val="1"/>
          <c:spPr>
            <a:solidFill>
              <a:srgbClr val="4BE57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BCA97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D7-455A-964A-1D461177DB41}"/>
              </c:ext>
            </c:extLst>
          </c:dPt>
          <c:val>
            <c:numRef>
              <c:f>'15 Agustus 2023'!$J$11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D7-455A-964A-1D461177DB41}"/>
            </c:ext>
          </c:extLst>
        </c:ser>
        <c:ser>
          <c:idx val="6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F4D7-455A-964A-1D461177DB41}"/>
            </c:ext>
          </c:extLst>
        </c:ser>
        <c:ser>
          <c:idx val="7"/>
          <c:order val="3"/>
          <c:spPr>
            <a:solidFill>
              <a:srgbClr val="4BE570"/>
            </a:solidFill>
            <a:ln>
              <a:noFill/>
            </a:ln>
            <a:effectLst/>
          </c:spPr>
          <c:invertIfNegative val="0"/>
          <c:val>
            <c:numRef>
              <c:f>'15 Agustus 2023'!$J$11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D7-455A-964A-1D461177DB41}"/>
            </c:ext>
          </c:extLst>
        </c:ser>
        <c:ser>
          <c:idx val="2"/>
          <c:order val="4"/>
          <c:spPr>
            <a:solidFill>
              <a:srgbClr val="FF0000"/>
            </a:solidFill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F4D7-455A-964A-1D461177DB41}"/>
            </c:ext>
          </c:extLst>
        </c:ser>
        <c:ser>
          <c:idx val="3"/>
          <c:order val="5"/>
          <c:spPr>
            <a:solidFill>
              <a:srgbClr val="4BE570"/>
            </a:solidFill>
          </c:spPr>
          <c:invertIfNegative val="0"/>
          <c:val>
            <c:numRef>
              <c:f>'15 Agustus 2023'!$J$11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D7-455A-964A-1D461177DB41}"/>
            </c:ext>
          </c:extLst>
        </c:ser>
        <c:ser>
          <c:idx val="1"/>
          <c:order val="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8-F4D7-455A-964A-1D461177DB41}"/>
            </c:ext>
          </c:extLst>
        </c:ser>
        <c:ser>
          <c:idx val="0"/>
          <c:order val="7"/>
          <c:spPr>
            <a:solidFill>
              <a:srgbClr val="BCA974"/>
            </a:solidFill>
          </c:spPr>
          <c:invertIfNegative val="0"/>
          <c:val>
            <c:numRef>
              <c:f>'15 Agustus 2023'!$J$10</c:f>
              <c:numCache>
                <c:formatCode>0%</c:formatCode>
                <c:ptCount val="1"/>
                <c:pt idx="0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D7-455A-964A-1D461177D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16983448"/>
        <c:axId val="496657136"/>
      </c:barChart>
      <c:catAx>
        <c:axId val="316983448"/>
        <c:scaling>
          <c:orientation val="minMax"/>
        </c:scaling>
        <c:delete val="1"/>
        <c:axPos val="l"/>
        <c:majorTickMark val="none"/>
        <c:minorTickMark val="none"/>
        <c:tickLblPos val="nextTo"/>
        <c:crossAx val="496657136"/>
        <c:crosses val="autoZero"/>
        <c:auto val="1"/>
        <c:lblAlgn val="ctr"/>
        <c:lblOffset val="100"/>
        <c:noMultiLvlLbl val="0"/>
      </c:catAx>
      <c:valAx>
        <c:axId val="496657136"/>
        <c:scaling>
          <c:orientation val="minMax"/>
          <c:max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316983448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image" Target="../media/image2.jpeg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627528</xdr:colOff>
      <xdr:row>5</xdr:row>
      <xdr:rowOff>63314</xdr:rowOff>
    </xdr:from>
    <xdr:to>
      <xdr:col>3</xdr:col>
      <xdr:colOff>896470</xdr:colOff>
      <xdr:row>7</xdr:row>
      <xdr:rowOff>149040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ECFB0-86F6-4050-996E-F127324D5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1018432</xdr:colOff>
      <xdr:row>5</xdr:row>
      <xdr:rowOff>158564</xdr:rowOff>
    </xdr:from>
    <xdr:to>
      <xdr:col>2</xdr:col>
      <xdr:colOff>1837764</xdr:colOff>
      <xdr:row>7</xdr:row>
      <xdr:rowOff>91889</xdr:rowOff>
    </xdr:to>
    <xdr:sp macro="" textlink="$J$6">
      <xdr:nvSpPr>
        <xdr:cNvPr id="3" name="TextBox 2">
          <a:extLst>
            <a:ext uri="{FF2B5EF4-FFF2-40B4-BE49-F238E27FC236}">
              <a16:creationId xmlns:a16="http://schemas.microsoft.com/office/drawing/2014/main" id="{55EE1053-CFD5-4B2F-B2CD-47A63ABDB8A2}"/>
            </a:ext>
          </a:extLst>
        </xdr:cNvPr>
        <xdr:cNvSpPr txBox="1"/>
      </xdr:nvSpPr>
      <xdr:spPr>
        <a:xfrm>
          <a:off x="2342407" y="1568264"/>
          <a:ext cx="819332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E806E19-793B-4C28-865B-C53F293C9FCE}" type="TxLink">
            <a:rPr lang="en-US" sz="1800" b="1" i="1" u="none" strike="noStrike">
              <a:solidFill>
                <a:schemeClr val="accent2">
                  <a:lumMod val="20000"/>
                  <a:lumOff val="8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pPr/>
            <a:t>92%</a:t>
          </a:fld>
          <a:endParaRPr lang="en-US" sz="1050">
            <a:solidFill>
              <a:schemeClr val="accent2">
                <a:lumMod val="20000"/>
                <a:lumOff val="8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0</xdr:col>
      <xdr:colOff>304799</xdr:colOff>
      <xdr:row>0</xdr:row>
      <xdr:rowOff>76200</xdr:rowOff>
    </xdr:from>
    <xdr:to>
      <xdr:col>2</xdr:col>
      <xdr:colOff>1711962</xdr:colOff>
      <xdr:row>3</xdr:row>
      <xdr:rowOff>171450</xdr:rowOff>
    </xdr:to>
    <xdr:pic>
      <xdr:nvPicPr>
        <xdr:cNvPr id="4" name="Picture 20" descr="/Volumes/CHUYA 2015/INDIKA - SURYA 2018/KIDECO LOGO/KIDECO/Letterhead/KIdeco_Letterhead v10-2 MoIEG-01.png">
          <a:extLst>
            <a:ext uri="{FF2B5EF4-FFF2-40B4-BE49-F238E27FC236}">
              <a16:creationId xmlns:a16="http://schemas.microsoft.com/office/drawing/2014/main" id="{CCE1D01D-7D45-4550-999C-C62670291A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49" t="4883" r="65012" b="88713"/>
        <a:stretch/>
      </xdr:blipFill>
      <xdr:spPr bwMode="auto">
        <a:xfrm>
          <a:off x="304799" y="76200"/>
          <a:ext cx="2731138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638734</xdr:colOff>
      <xdr:row>7</xdr:row>
      <xdr:rowOff>224116</xdr:rowOff>
    </xdr:from>
    <xdr:to>
      <xdr:col>3</xdr:col>
      <xdr:colOff>896470</xdr:colOff>
      <xdr:row>10</xdr:row>
      <xdr:rowOff>63314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0F0D4F-EE1A-4600-AF2F-366B44804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1005660</xdr:colOff>
      <xdr:row>8</xdr:row>
      <xdr:rowOff>76200</xdr:rowOff>
    </xdr:from>
    <xdr:to>
      <xdr:col>2</xdr:col>
      <xdr:colOff>1905000</xdr:colOff>
      <xdr:row>10</xdr:row>
      <xdr:rowOff>9525</xdr:rowOff>
    </xdr:to>
    <xdr:sp macro="" textlink="$J$7">
      <xdr:nvSpPr>
        <xdr:cNvPr id="6" name="TextBox 5">
          <a:extLst>
            <a:ext uri="{FF2B5EF4-FFF2-40B4-BE49-F238E27FC236}">
              <a16:creationId xmlns:a16="http://schemas.microsoft.com/office/drawing/2014/main" id="{B84BFE24-09CD-41F3-B640-D77EB60D5169}"/>
            </a:ext>
          </a:extLst>
        </xdr:cNvPr>
        <xdr:cNvSpPr txBox="1"/>
      </xdr:nvSpPr>
      <xdr:spPr>
        <a:xfrm>
          <a:off x="2329635" y="2228850"/>
          <a:ext cx="89934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2DA383B-65F4-4DD3-8105-80FEBD2FAB97}" type="TxLink">
            <a:rPr lang="en-US" sz="1800" b="1" i="1" u="none" strike="noStrike">
              <a:solidFill>
                <a:srgbClr val="FFFF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pPr/>
            <a:t>56%</a:t>
          </a:fld>
          <a:endParaRPr lang="en-US" sz="1050">
            <a:solidFill>
              <a:schemeClr val="accent2">
                <a:lumMod val="20000"/>
                <a:lumOff val="8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33618</xdr:colOff>
      <xdr:row>5</xdr:row>
      <xdr:rowOff>156881</xdr:rowOff>
    </xdr:from>
    <xdr:to>
      <xdr:col>1</xdr:col>
      <xdr:colOff>605116</xdr:colOff>
      <xdr:row>7</xdr:row>
      <xdr:rowOff>112058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CCECE94-8D18-4421-9CBF-9B7A9326C999}"/>
            </a:ext>
          </a:extLst>
        </xdr:cNvPr>
        <xdr:cNvSpPr/>
      </xdr:nvSpPr>
      <xdr:spPr>
        <a:xfrm>
          <a:off x="33618" y="1566581"/>
          <a:ext cx="1019173" cy="4504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B/D</a:t>
          </a:r>
        </a:p>
      </xdr:txBody>
    </xdr:sp>
    <xdr:clientData/>
  </xdr:twoCellAnchor>
  <xdr:twoCellAnchor>
    <xdr:from>
      <xdr:col>0</xdr:col>
      <xdr:colOff>0</xdr:colOff>
      <xdr:row>8</xdr:row>
      <xdr:rowOff>17929</xdr:rowOff>
    </xdr:from>
    <xdr:to>
      <xdr:col>1</xdr:col>
      <xdr:colOff>679075</xdr:colOff>
      <xdr:row>9</xdr:row>
      <xdr:rowOff>219635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47E86EA-B67F-43EE-94E7-36DFCB95F1DB}"/>
            </a:ext>
          </a:extLst>
        </xdr:cNvPr>
        <xdr:cNvSpPr/>
      </xdr:nvSpPr>
      <xdr:spPr>
        <a:xfrm>
          <a:off x="0" y="2170579"/>
          <a:ext cx="1126750" cy="4493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W/L</a:t>
          </a:r>
        </a:p>
      </xdr:txBody>
    </xdr:sp>
    <xdr:clientData/>
  </xdr:twoCellAnchor>
  <xdr:twoCellAnchor>
    <xdr:from>
      <xdr:col>1</xdr:col>
      <xdr:colOff>635372</xdr:colOff>
      <xdr:row>10</xdr:row>
      <xdr:rowOff>161363</xdr:rowOff>
    </xdr:from>
    <xdr:to>
      <xdr:col>3</xdr:col>
      <xdr:colOff>896470</xdr:colOff>
      <xdr:row>13</xdr:row>
      <xdr:rowOff>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FD60EB-263E-45D7-B93D-24F7E83F8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968679</xdr:colOff>
      <xdr:row>10</xdr:row>
      <xdr:rowOff>215153</xdr:rowOff>
    </xdr:from>
    <xdr:to>
      <xdr:col>2</xdr:col>
      <xdr:colOff>1949822</xdr:colOff>
      <xdr:row>12</xdr:row>
      <xdr:rowOff>148477</xdr:rowOff>
    </xdr:to>
    <xdr:sp macro="" textlink="$J$8">
      <xdr:nvSpPr>
        <xdr:cNvPr id="10" name="TextBox 9">
          <a:extLst>
            <a:ext uri="{FF2B5EF4-FFF2-40B4-BE49-F238E27FC236}">
              <a16:creationId xmlns:a16="http://schemas.microsoft.com/office/drawing/2014/main" id="{44E6F240-2886-4F5E-80AC-2EDAF3736D88}"/>
            </a:ext>
          </a:extLst>
        </xdr:cNvPr>
        <xdr:cNvSpPr txBox="1"/>
      </xdr:nvSpPr>
      <xdr:spPr>
        <a:xfrm>
          <a:off x="2292654" y="2863103"/>
          <a:ext cx="981143" cy="428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4C81FC7-8A5B-4AC7-9A84-2B909EE348EB}" type="TxLink">
            <a:rPr lang="en-US" sz="1800" b="1" i="1" u="none" strike="noStrike">
              <a:solidFill>
                <a:srgbClr val="FFFFFF"/>
              </a:solidFill>
              <a:latin typeface="Tahoma"/>
              <a:ea typeface="Tahoma"/>
              <a:cs typeface="Tahoma"/>
            </a:rPr>
            <a:pPr/>
            <a:t>50%</a:t>
          </a:fld>
          <a:endParaRPr lang="en-US" sz="1050">
            <a:solidFill>
              <a:schemeClr val="accent2">
                <a:lumMod val="20000"/>
                <a:lumOff val="80000"/>
              </a:schemeClr>
            </a:solidFill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0</xdr:col>
      <xdr:colOff>18490</xdr:colOff>
      <xdr:row>10</xdr:row>
      <xdr:rowOff>180414</xdr:rowOff>
    </xdr:from>
    <xdr:to>
      <xdr:col>1</xdr:col>
      <xdr:colOff>697565</xdr:colOff>
      <xdr:row>12</xdr:row>
      <xdr:rowOff>135590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39BEEB6-9FEF-4D18-A2D9-ECC852441D1A}"/>
            </a:ext>
          </a:extLst>
        </xdr:cNvPr>
        <xdr:cNvSpPr/>
      </xdr:nvSpPr>
      <xdr:spPr>
        <a:xfrm>
          <a:off x="18490" y="2828364"/>
          <a:ext cx="1126750" cy="4504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Exca</a:t>
          </a:r>
        </a:p>
      </xdr:txBody>
    </xdr:sp>
    <xdr:clientData/>
  </xdr:twoCellAnchor>
  <xdr:twoCellAnchor>
    <xdr:from>
      <xdr:col>6</xdr:col>
      <xdr:colOff>442448</xdr:colOff>
      <xdr:row>5</xdr:row>
      <xdr:rowOff>165287</xdr:rowOff>
    </xdr:from>
    <xdr:to>
      <xdr:col>6</xdr:col>
      <xdr:colOff>1344705</xdr:colOff>
      <xdr:row>7</xdr:row>
      <xdr:rowOff>98612</xdr:rowOff>
    </xdr:to>
    <xdr:sp macro="" textlink="$J$10">
      <xdr:nvSpPr>
        <xdr:cNvPr id="12" name="TextBox 11">
          <a:extLst>
            <a:ext uri="{FF2B5EF4-FFF2-40B4-BE49-F238E27FC236}">
              <a16:creationId xmlns:a16="http://schemas.microsoft.com/office/drawing/2014/main" id="{34DD8097-2633-4C24-B2BA-D31A3C3FABB6}"/>
            </a:ext>
          </a:extLst>
        </xdr:cNvPr>
        <xdr:cNvSpPr txBox="1"/>
      </xdr:nvSpPr>
      <xdr:spPr>
        <a:xfrm>
          <a:off x="6719423" y="1574987"/>
          <a:ext cx="902257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DBC6EFF4-23E6-4F4B-B14E-D06115F70FBE}" type="TxLink">
            <a:rPr lang="en-US" sz="1800" b="1" i="1" u="none" strike="noStrike">
              <a:solidFill>
                <a:schemeClr val="bg1"/>
              </a:solidFill>
              <a:latin typeface="Tahoma"/>
              <a:ea typeface="Tahoma"/>
              <a:cs typeface="Tahoma"/>
            </a:rPr>
            <a:pPr/>
            <a:t>86%</a:t>
          </a:fld>
          <a:endParaRPr lang="en-US" sz="110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1048870</xdr:colOff>
      <xdr:row>5</xdr:row>
      <xdr:rowOff>163604</xdr:rowOff>
    </xdr:from>
    <xdr:to>
      <xdr:col>5</xdr:col>
      <xdr:colOff>73956</xdr:colOff>
      <xdr:row>7</xdr:row>
      <xdr:rowOff>118781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0F87549-9AFC-48F1-80AC-49722B6921F4}"/>
            </a:ext>
          </a:extLst>
        </xdr:cNvPr>
        <xdr:cNvSpPr/>
      </xdr:nvSpPr>
      <xdr:spPr>
        <a:xfrm>
          <a:off x="4420720" y="1573304"/>
          <a:ext cx="1015811" cy="4504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D/T</a:t>
          </a:r>
        </a:p>
      </xdr:txBody>
    </xdr:sp>
    <xdr:clientData/>
  </xdr:twoCellAnchor>
  <xdr:twoCellAnchor>
    <xdr:from>
      <xdr:col>5</xdr:col>
      <xdr:colOff>89645</xdr:colOff>
      <xdr:row>7</xdr:row>
      <xdr:rowOff>235323</xdr:rowOff>
    </xdr:from>
    <xdr:to>
      <xdr:col>6</xdr:col>
      <xdr:colOff>2364441</xdr:colOff>
      <xdr:row>10</xdr:row>
      <xdr:rowOff>74520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81F0A9-5870-4DDE-BE2E-8FBA0683C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323106</xdr:colOff>
      <xdr:row>8</xdr:row>
      <xdr:rowOff>64994</xdr:rowOff>
    </xdr:from>
    <xdr:to>
      <xdr:col>6</xdr:col>
      <xdr:colOff>1257299</xdr:colOff>
      <xdr:row>9</xdr:row>
      <xdr:rowOff>245969</xdr:rowOff>
    </xdr:to>
    <xdr:sp macro="" textlink="$J$11">
      <xdr:nvSpPr>
        <xdr:cNvPr id="15" name="TextBox 14">
          <a:extLst>
            <a:ext uri="{FF2B5EF4-FFF2-40B4-BE49-F238E27FC236}">
              <a16:creationId xmlns:a16="http://schemas.microsoft.com/office/drawing/2014/main" id="{9CBE52E4-59BF-47C3-AF09-4551B99046BF}"/>
            </a:ext>
          </a:extLst>
        </xdr:cNvPr>
        <xdr:cNvSpPr txBox="1"/>
      </xdr:nvSpPr>
      <xdr:spPr>
        <a:xfrm>
          <a:off x="6600081" y="2217644"/>
          <a:ext cx="934193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C01E0F67-13A9-4B10-A063-AB51C08AAF54}" type="TxLink">
            <a:rPr lang="en-US" sz="1800" b="1" i="1" u="none" strike="noStrike">
              <a:solidFill>
                <a:schemeClr val="bg1"/>
              </a:solidFill>
              <a:latin typeface="Tahoma"/>
              <a:ea typeface="Tahoma"/>
              <a:cs typeface="Tahoma"/>
            </a:rPr>
            <a:pPr/>
            <a:t>100%</a:t>
          </a:fld>
          <a:endParaRPr lang="en-US" sz="110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1053353</xdr:colOff>
      <xdr:row>8</xdr:row>
      <xdr:rowOff>82361</xdr:rowOff>
    </xdr:from>
    <xdr:to>
      <xdr:col>5</xdr:col>
      <xdr:colOff>78439</xdr:colOff>
      <xdr:row>10</xdr:row>
      <xdr:rowOff>37538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ECCF279-888D-4B44-9B0C-518AFB68FA96}"/>
            </a:ext>
          </a:extLst>
        </xdr:cNvPr>
        <xdr:cNvSpPr/>
      </xdr:nvSpPr>
      <xdr:spPr>
        <a:xfrm>
          <a:off x="4425203" y="2235011"/>
          <a:ext cx="1015811" cy="4504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W/T</a:t>
          </a:r>
        </a:p>
      </xdr:txBody>
    </xdr:sp>
    <xdr:clientData/>
  </xdr:twoCellAnchor>
  <xdr:twoCellAnchor>
    <xdr:from>
      <xdr:col>5</xdr:col>
      <xdr:colOff>89644</xdr:colOff>
      <xdr:row>10</xdr:row>
      <xdr:rowOff>156883</xdr:rowOff>
    </xdr:from>
    <xdr:to>
      <xdr:col>6</xdr:col>
      <xdr:colOff>2354915</xdr:colOff>
      <xdr:row>12</xdr:row>
      <xdr:rowOff>242609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A8B43CC-240C-49F1-82D8-1A90BC160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407709</xdr:colOff>
      <xdr:row>10</xdr:row>
      <xdr:rowOff>229720</xdr:rowOff>
    </xdr:from>
    <xdr:to>
      <xdr:col>6</xdr:col>
      <xdr:colOff>1438275</xdr:colOff>
      <xdr:row>12</xdr:row>
      <xdr:rowOff>163045</xdr:rowOff>
    </xdr:to>
    <xdr:sp macro="" textlink="$J$12">
      <xdr:nvSpPr>
        <xdr:cNvPr id="18" name="TextBox 17">
          <a:extLst>
            <a:ext uri="{FF2B5EF4-FFF2-40B4-BE49-F238E27FC236}">
              <a16:creationId xmlns:a16="http://schemas.microsoft.com/office/drawing/2014/main" id="{A4C828BC-AFBC-4065-9526-106A52574FF1}"/>
            </a:ext>
          </a:extLst>
        </xdr:cNvPr>
        <xdr:cNvSpPr txBox="1"/>
      </xdr:nvSpPr>
      <xdr:spPr>
        <a:xfrm>
          <a:off x="6684684" y="2877670"/>
          <a:ext cx="1030566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F9DDFFD0-0F2E-4A4B-982F-EA4CA06C4D59}" type="TxLink">
            <a:rPr lang="en-US" sz="1800" b="1" i="1" u="none" strike="noStrike">
              <a:solidFill>
                <a:schemeClr val="bg1"/>
              </a:solidFill>
              <a:latin typeface="Tahoma"/>
              <a:ea typeface="Tahoma"/>
              <a:cs typeface="Tahoma"/>
            </a:rPr>
            <a:pPr/>
            <a:t>100%</a:t>
          </a:fld>
          <a:endParaRPr lang="en-US" sz="110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1064558</xdr:colOff>
      <xdr:row>11</xdr:row>
      <xdr:rowOff>3920</xdr:rowOff>
    </xdr:from>
    <xdr:to>
      <xdr:col>5</xdr:col>
      <xdr:colOff>89644</xdr:colOff>
      <xdr:row>12</xdr:row>
      <xdr:rowOff>205627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E88649C-077C-41E4-BE43-7C944B19B922}"/>
            </a:ext>
          </a:extLst>
        </xdr:cNvPr>
        <xdr:cNvSpPr/>
      </xdr:nvSpPr>
      <xdr:spPr>
        <a:xfrm>
          <a:off x="4436408" y="2899520"/>
          <a:ext cx="1015811" cy="449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V/R</a:t>
          </a:r>
        </a:p>
      </xdr:txBody>
    </xdr:sp>
    <xdr:clientData/>
  </xdr:twoCellAnchor>
  <xdr:twoCellAnchor>
    <xdr:from>
      <xdr:col>1</xdr:col>
      <xdr:colOff>629769</xdr:colOff>
      <xdr:row>13</xdr:row>
      <xdr:rowOff>65554</xdr:rowOff>
    </xdr:from>
    <xdr:to>
      <xdr:col>3</xdr:col>
      <xdr:colOff>898711</xdr:colOff>
      <xdr:row>15</xdr:row>
      <xdr:rowOff>151281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6CABDF7-6016-45F7-8165-3246A76C7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975849</xdr:colOff>
      <xdr:row>13</xdr:row>
      <xdr:rowOff>138392</xdr:rowOff>
    </xdr:from>
    <xdr:to>
      <xdr:col>2</xdr:col>
      <xdr:colOff>1795181</xdr:colOff>
      <xdr:row>15</xdr:row>
      <xdr:rowOff>71718</xdr:rowOff>
    </xdr:to>
    <xdr:sp macro="" textlink="$J$9">
      <xdr:nvSpPr>
        <xdr:cNvPr id="21" name="TextBox 20">
          <a:extLst>
            <a:ext uri="{FF2B5EF4-FFF2-40B4-BE49-F238E27FC236}">
              <a16:creationId xmlns:a16="http://schemas.microsoft.com/office/drawing/2014/main" id="{C8A2E473-6A8A-4C73-B44E-84D4211C73AE}"/>
            </a:ext>
          </a:extLst>
        </xdr:cNvPr>
        <xdr:cNvSpPr txBox="1"/>
      </xdr:nvSpPr>
      <xdr:spPr>
        <a:xfrm>
          <a:off x="2299824" y="3529292"/>
          <a:ext cx="819332" cy="428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AB5DB893-A9C9-4045-9C21-90FD816D13AA}" type="TxLink">
            <a:rPr lang="en-US" sz="1800" b="1" i="1" u="none" strike="noStrike">
              <a:solidFill>
                <a:schemeClr val="bg1"/>
              </a:solidFill>
              <a:latin typeface="Tahoma"/>
              <a:ea typeface="Tahoma"/>
              <a:cs typeface="Tahoma"/>
            </a:rPr>
            <a:pPr/>
            <a:t>100%</a:t>
          </a:fld>
          <a:endParaRPr lang="en-US" sz="110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35859</xdr:colOff>
      <xdr:row>13</xdr:row>
      <xdr:rowOff>159121</xdr:rowOff>
    </xdr:from>
    <xdr:to>
      <xdr:col>1</xdr:col>
      <xdr:colOff>607357</xdr:colOff>
      <xdr:row>15</xdr:row>
      <xdr:rowOff>114299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34628BBE-69AC-401E-B2B7-FDA384E3176F}"/>
            </a:ext>
          </a:extLst>
        </xdr:cNvPr>
        <xdr:cNvSpPr/>
      </xdr:nvSpPr>
      <xdr:spPr>
        <a:xfrm>
          <a:off x="35859" y="3550021"/>
          <a:ext cx="1019173" cy="4504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M/G</a:t>
          </a:r>
        </a:p>
      </xdr:txBody>
    </xdr:sp>
    <xdr:clientData/>
  </xdr:twoCellAnchor>
  <xdr:twoCellAnchor>
    <xdr:from>
      <xdr:col>5</xdr:col>
      <xdr:colOff>88524</xdr:colOff>
      <xdr:row>13</xdr:row>
      <xdr:rowOff>73959</xdr:rowOff>
    </xdr:from>
    <xdr:to>
      <xdr:col>6</xdr:col>
      <xdr:colOff>2353795</xdr:colOff>
      <xdr:row>15</xdr:row>
      <xdr:rowOff>159686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FB4B6-DFA9-4697-BB19-F74B2E25E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447490</xdr:colOff>
      <xdr:row>13</xdr:row>
      <xdr:rowOff>146797</xdr:rowOff>
    </xdr:from>
    <xdr:to>
      <xdr:col>6</xdr:col>
      <xdr:colOff>1476375</xdr:colOff>
      <xdr:row>15</xdr:row>
      <xdr:rowOff>80123</xdr:rowOff>
    </xdr:to>
    <xdr:sp macro="" textlink="$J$13">
      <xdr:nvSpPr>
        <xdr:cNvPr id="24" name="TextBox 23">
          <a:extLst>
            <a:ext uri="{FF2B5EF4-FFF2-40B4-BE49-F238E27FC236}">
              <a16:creationId xmlns:a16="http://schemas.microsoft.com/office/drawing/2014/main" id="{20C5B5F3-ED35-45E4-9BFC-F49F7AE359D3}"/>
            </a:ext>
          </a:extLst>
        </xdr:cNvPr>
        <xdr:cNvSpPr txBox="1"/>
      </xdr:nvSpPr>
      <xdr:spPr>
        <a:xfrm>
          <a:off x="6724465" y="3537697"/>
          <a:ext cx="1028885" cy="428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279152F-77B3-48DB-A07A-38A0D37DC8AC}" type="TxLink">
            <a:rPr lang="en-US" sz="1800" b="1" i="0" u="none" strike="noStrike">
              <a:solidFill>
                <a:srgbClr val="FFFFFF"/>
              </a:solidFill>
              <a:latin typeface="Tahoma"/>
              <a:ea typeface="Tahoma"/>
              <a:cs typeface="Tahoma"/>
            </a:rPr>
            <a:pPr/>
            <a:t>83%</a:t>
          </a:fld>
          <a:endParaRPr lang="en-US" sz="160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1023657</xdr:colOff>
      <xdr:row>13</xdr:row>
      <xdr:rowOff>89645</xdr:rowOff>
    </xdr:from>
    <xdr:to>
      <xdr:col>5</xdr:col>
      <xdr:colOff>48743</xdr:colOff>
      <xdr:row>15</xdr:row>
      <xdr:rowOff>156882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CDB6C4F4-DCC9-4EDF-B28C-199982A44B54}"/>
            </a:ext>
          </a:extLst>
        </xdr:cNvPr>
        <xdr:cNvSpPr/>
      </xdr:nvSpPr>
      <xdr:spPr>
        <a:xfrm>
          <a:off x="4395507" y="3480545"/>
          <a:ext cx="1015811" cy="56253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AVG</a:t>
          </a:r>
        </a:p>
      </xdr:txBody>
    </xdr:sp>
    <xdr:clientData/>
  </xdr:twoCellAnchor>
  <xdr:twoCellAnchor>
    <xdr:from>
      <xdr:col>5</xdr:col>
      <xdr:colOff>89647</xdr:colOff>
      <xdr:row>5</xdr:row>
      <xdr:rowOff>67234</xdr:rowOff>
    </xdr:from>
    <xdr:to>
      <xdr:col>6</xdr:col>
      <xdr:colOff>2364443</xdr:colOff>
      <xdr:row>7</xdr:row>
      <xdr:rowOff>152962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C984149-67C3-4946-9ACE-724B380C5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480550</xdr:colOff>
      <xdr:row>5</xdr:row>
      <xdr:rowOff>128867</xdr:rowOff>
    </xdr:from>
    <xdr:to>
      <xdr:col>6</xdr:col>
      <xdr:colOff>1344706</xdr:colOff>
      <xdr:row>7</xdr:row>
      <xdr:rowOff>62193</xdr:rowOff>
    </xdr:to>
    <xdr:sp macro="" textlink="$J$10">
      <xdr:nvSpPr>
        <xdr:cNvPr id="27" name="TextBox 26">
          <a:extLst>
            <a:ext uri="{FF2B5EF4-FFF2-40B4-BE49-F238E27FC236}">
              <a16:creationId xmlns:a16="http://schemas.microsoft.com/office/drawing/2014/main" id="{CA3995B4-619C-42B6-AEDE-E3704808D6D0}"/>
            </a:ext>
          </a:extLst>
        </xdr:cNvPr>
        <xdr:cNvSpPr txBox="1"/>
      </xdr:nvSpPr>
      <xdr:spPr>
        <a:xfrm>
          <a:off x="6757525" y="1538567"/>
          <a:ext cx="864156" cy="428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1E2008CA-E283-432B-8ACE-7597C20B5E49}" type="TxLink">
            <a:rPr lang="en-US" sz="1800" b="1" i="0" u="none" strike="noStrike">
              <a:solidFill>
                <a:schemeClr val="bg1"/>
              </a:solidFill>
              <a:latin typeface="Tahoma"/>
              <a:ea typeface="Tahoma"/>
              <a:cs typeface="Tahoma"/>
            </a:rPr>
            <a:pPr/>
            <a:t>86%</a:t>
          </a:fld>
          <a:endParaRPr lang="en-US" sz="1800" b="1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85725</xdr:colOff>
      <xdr:row>64</xdr:row>
      <xdr:rowOff>142875</xdr:rowOff>
    </xdr:from>
    <xdr:to>
      <xdr:col>7</xdr:col>
      <xdr:colOff>0</xdr:colOff>
      <xdr:row>69</xdr:row>
      <xdr:rowOff>85725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4A310147-67FF-4347-AA2A-6DF6AE7BA823}"/>
            </a:ext>
          </a:extLst>
        </xdr:cNvPr>
        <xdr:cNvGrpSpPr/>
      </xdr:nvGrpSpPr>
      <xdr:grpSpPr>
        <a:xfrm>
          <a:off x="4534460" y="13645963"/>
          <a:ext cx="4822452" cy="1175497"/>
          <a:chOff x="4029075" y="13677900"/>
          <a:chExt cx="4124325" cy="1181100"/>
        </a:xfrm>
      </xdr:grpSpPr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C359D91F-EBC6-B7D1-ACF5-5ED1FECFFC74}"/>
              </a:ext>
            </a:extLst>
          </xdr:cNvPr>
          <xdr:cNvGrpSpPr/>
        </xdr:nvGrpSpPr>
        <xdr:grpSpPr>
          <a:xfrm>
            <a:off x="4029075" y="13677900"/>
            <a:ext cx="1343025" cy="1181100"/>
            <a:chOff x="5467350" y="13744575"/>
            <a:chExt cx="1343025" cy="1181100"/>
          </a:xfrm>
        </xdr:grpSpPr>
        <xdr:sp macro="" textlink="">
          <xdr:nvSpPr>
            <xdr:cNvPr id="38" name="Rectangle 37">
              <a:extLst>
                <a:ext uri="{FF2B5EF4-FFF2-40B4-BE49-F238E27FC236}">
                  <a16:creationId xmlns:a16="http://schemas.microsoft.com/office/drawing/2014/main" id="{EA5333AD-3A48-3A83-6188-B729AD8455EA}"/>
                </a:ext>
              </a:extLst>
            </xdr:cNvPr>
            <xdr:cNvSpPr/>
          </xdr:nvSpPr>
          <xdr:spPr>
            <a:xfrm>
              <a:off x="5467350" y="13963650"/>
              <a:ext cx="1343025" cy="742950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9" name="Rectangle 38">
              <a:extLst>
                <a:ext uri="{FF2B5EF4-FFF2-40B4-BE49-F238E27FC236}">
                  <a16:creationId xmlns:a16="http://schemas.microsoft.com/office/drawing/2014/main" id="{5118F8B2-F796-AFA3-E85E-13D3BBBAAF41}"/>
                </a:ext>
              </a:extLst>
            </xdr:cNvPr>
            <xdr:cNvSpPr/>
          </xdr:nvSpPr>
          <xdr:spPr>
            <a:xfrm>
              <a:off x="5467350" y="14706600"/>
              <a:ext cx="1343025" cy="219075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 baseline="0">
                  <a:solidFill>
                    <a:sysClr val="windowText" lastClr="000000"/>
                  </a:solidFill>
                </a:rPr>
                <a:t>Foreman 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0" name="Rectangle 39">
              <a:extLst>
                <a:ext uri="{FF2B5EF4-FFF2-40B4-BE49-F238E27FC236}">
                  <a16:creationId xmlns:a16="http://schemas.microsoft.com/office/drawing/2014/main" id="{D6A34052-A2DA-DCFE-CC57-2AC98E36F07D}"/>
                </a:ext>
              </a:extLst>
            </xdr:cNvPr>
            <xdr:cNvSpPr/>
          </xdr:nvSpPr>
          <xdr:spPr>
            <a:xfrm>
              <a:off x="5467350" y="13744575"/>
              <a:ext cx="1343025" cy="219075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 baseline="0">
                  <a:solidFill>
                    <a:sysClr val="windowText" lastClr="000000"/>
                  </a:solidFill>
                </a:rPr>
                <a:t>Report by, 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A9ED7836-6718-2698-94E8-7AE50BD2C526}"/>
              </a:ext>
            </a:extLst>
          </xdr:cNvPr>
          <xdr:cNvGrpSpPr/>
        </xdr:nvGrpSpPr>
        <xdr:grpSpPr>
          <a:xfrm>
            <a:off x="5467350" y="13677900"/>
            <a:ext cx="1343025" cy="1181100"/>
            <a:chOff x="5467350" y="13744575"/>
            <a:chExt cx="1343025" cy="1181100"/>
          </a:xfrm>
        </xdr:grpSpPr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2FCC6352-8D82-E7D0-EA66-592CB0F421B3}"/>
                </a:ext>
              </a:extLst>
            </xdr:cNvPr>
            <xdr:cNvSpPr/>
          </xdr:nvSpPr>
          <xdr:spPr>
            <a:xfrm>
              <a:off x="5467350" y="13963650"/>
              <a:ext cx="1343025" cy="742950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6" name="Rectangle 35">
              <a:extLst>
                <a:ext uri="{FF2B5EF4-FFF2-40B4-BE49-F238E27FC236}">
                  <a16:creationId xmlns:a16="http://schemas.microsoft.com/office/drawing/2014/main" id="{005FEF01-3244-2C81-1303-8E2F621F65B4}"/>
                </a:ext>
              </a:extLst>
            </xdr:cNvPr>
            <xdr:cNvSpPr/>
          </xdr:nvSpPr>
          <xdr:spPr>
            <a:xfrm>
              <a:off x="5467350" y="14706600"/>
              <a:ext cx="1343025" cy="219075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 baseline="0">
                  <a:solidFill>
                    <a:sysClr val="windowText" lastClr="000000"/>
                  </a:solidFill>
                </a:rPr>
                <a:t>Spv / A.Mgr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7" name="Rectangle 36">
              <a:extLst>
                <a:ext uri="{FF2B5EF4-FFF2-40B4-BE49-F238E27FC236}">
                  <a16:creationId xmlns:a16="http://schemas.microsoft.com/office/drawing/2014/main" id="{CF071102-C1EF-C198-2A26-63144A3BCF00}"/>
                </a:ext>
              </a:extLst>
            </xdr:cNvPr>
            <xdr:cNvSpPr/>
          </xdr:nvSpPr>
          <xdr:spPr>
            <a:xfrm>
              <a:off x="5467350" y="13744575"/>
              <a:ext cx="1343025" cy="219075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 baseline="0">
                  <a:solidFill>
                    <a:sysClr val="windowText" lastClr="000000"/>
                  </a:solidFill>
                </a:rPr>
                <a:t>Review by, 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C6361A75-737D-7CA7-E641-B2FDC21AFFB3}"/>
              </a:ext>
            </a:extLst>
          </xdr:cNvPr>
          <xdr:cNvGrpSpPr/>
        </xdr:nvGrpSpPr>
        <xdr:grpSpPr>
          <a:xfrm>
            <a:off x="6810375" y="13677900"/>
            <a:ext cx="1343025" cy="1181100"/>
            <a:chOff x="5467350" y="13744575"/>
            <a:chExt cx="1343025" cy="1181100"/>
          </a:xfrm>
        </xdr:grpSpPr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id="{22616018-4A2B-E389-6F61-46E1BEE71A74}"/>
                </a:ext>
              </a:extLst>
            </xdr:cNvPr>
            <xdr:cNvSpPr/>
          </xdr:nvSpPr>
          <xdr:spPr>
            <a:xfrm>
              <a:off x="5467350" y="13963650"/>
              <a:ext cx="1343025" cy="742950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3" name="Rectangle 32">
              <a:extLst>
                <a:ext uri="{FF2B5EF4-FFF2-40B4-BE49-F238E27FC236}">
                  <a16:creationId xmlns:a16="http://schemas.microsoft.com/office/drawing/2014/main" id="{04E5FCC6-3D1E-0718-2AE5-41D94F601F23}"/>
                </a:ext>
              </a:extLst>
            </xdr:cNvPr>
            <xdr:cNvSpPr/>
          </xdr:nvSpPr>
          <xdr:spPr>
            <a:xfrm>
              <a:off x="5467350" y="14706600"/>
              <a:ext cx="1343025" cy="219075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 baseline="0">
                  <a:solidFill>
                    <a:sysClr val="windowText" lastClr="000000"/>
                  </a:solidFill>
                </a:rPr>
                <a:t>Manager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75B1D3F2-31DD-4EDC-7AC8-E17F8C3BF6FC}"/>
                </a:ext>
              </a:extLst>
            </xdr:cNvPr>
            <xdr:cNvSpPr/>
          </xdr:nvSpPr>
          <xdr:spPr>
            <a:xfrm>
              <a:off x="5467350" y="13744575"/>
              <a:ext cx="1343025" cy="219075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 baseline="0">
                  <a:solidFill>
                    <a:sysClr val="windowText" lastClr="000000"/>
                  </a:solidFill>
                </a:rPr>
                <a:t>Approved by, 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 editAs="oneCell">
    <xdr:from>
      <xdr:col>6</xdr:col>
      <xdr:colOff>557893</xdr:colOff>
      <xdr:row>65</xdr:row>
      <xdr:rowOff>177695</xdr:rowOff>
    </xdr:from>
    <xdr:to>
      <xdr:col>6</xdr:col>
      <xdr:colOff>1062475</xdr:colOff>
      <xdr:row>68</xdr:row>
      <xdr:rowOff>40823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DF1B384B-365B-45EF-823D-967A59AC71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05" t="8738" r="75665" b="79843"/>
        <a:stretch/>
      </xdr:blipFill>
      <xdr:spPr>
        <a:xfrm>
          <a:off x="6830786" y="14097802"/>
          <a:ext cx="504582" cy="597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59E4-8BEA-4288-BBAF-8BCA9F233DA6}">
  <dimension ref="A1:L66"/>
  <sheetViews>
    <sheetView showGridLines="0" tabSelected="1" zoomScale="85" zoomScaleNormal="85" workbookViewId="0">
      <selection activeCell="G39" sqref="G39"/>
    </sheetView>
  </sheetViews>
  <sheetFormatPr defaultColWidth="9.140625" defaultRowHeight="20.100000000000001" customHeight="1" x14ac:dyDescent="0.25"/>
  <cols>
    <col min="1" max="1" width="6.7109375" style="1" customWidth="1"/>
    <col min="2" max="2" width="13.140625" style="1" customWidth="1"/>
    <col min="3" max="3" width="30.7109375" style="1" customWidth="1"/>
    <col min="4" max="4" width="16.140625" style="1" customWidth="1"/>
    <col min="5" max="6" width="13.7109375" style="1" customWidth="1"/>
    <col min="7" max="7" width="46" style="1" customWidth="1"/>
    <col min="8" max="8" width="9.140625" style="1"/>
    <col min="9" max="10" width="10.7109375" style="1" customWidth="1"/>
    <col min="11" max="16384" width="9.140625" style="1"/>
  </cols>
  <sheetData>
    <row r="1" spans="1:12" ht="35.1" customHeight="1" x14ac:dyDescent="0.25">
      <c r="D1" s="85" t="s">
        <v>0</v>
      </c>
      <c r="E1" s="86"/>
      <c r="F1" s="86"/>
      <c r="G1" s="87"/>
    </row>
    <row r="2" spans="1:12" ht="20.100000000000001" customHeight="1" x14ac:dyDescent="0.25">
      <c r="D2" s="2" t="s">
        <v>1</v>
      </c>
      <c r="E2" s="3" t="s">
        <v>2</v>
      </c>
      <c r="F2" s="4"/>
      <c r="G2" s="5"/>
    </row>
    <row r="3" spans="1:12" ht="20.100000000000001" customHeight="1" x14ac:dyDescent="0.25">
      <c r="D3" s="2" t="s">
        <v>3</v>
      </c>
      <c r="E3" s="3" t="s">
        <v>4</v>
      </c>
      <c r="F3" s="4"/>
      <c r="G3" s="5"/>
    </row>
    <row r="4" spans="1:12" ht="20.100000000000001" customHeight="1" x14ac:dyDescent="0.25">
      <c r="D4" s="2" t="s">
        <v>5</v>
      </c>
      <c r="E4" s="3" t="s">
        <v>6</v>
      </c>
      <c r="F4" s="4"/>
      <c r="G4" s="6" t="s">
        <v>7</v>
      </c>
    </row>
    <row r="5" spans="1:12" ht="18" customHeight="1" x14ac:dyDescent="0.25">
      <c r="A5" s="7" t="s">
        <v>8</v>
      </c>
      <c r="B5" s="8"/>
      <c r="C5" s="8"/>
      <c r="D5" s="8"/>
      <c r="E5" s="9"/>
      <c r="F5" s="9"/>
      <c r="G5" s="10"/>
      <c r="I5" s="88" t="s">
        <v>9</v>
      </c>
      <c r="J5" s="88"/>
      <c r="K5" s="11"/>
      <c r="L5" s="11"/>
    </row>
    <row r="6" spans="1:12" ht="20.100000000000001" customHeight="1" x14ac:dyDescent="0.25">
      <c r="A6" s="12"/>
      <c r="B6" s="12"/>
      <c r="C6" s="12"/>
      <c r="D6" s="13"/>
      <c r="E6" s="14"/>
      <c r="F6" s="14"/>
      <c r="G6" s="14"/>
      <c r="I6" s="11" t="s">
        <v>10</v>
      </c>
      <c r="J6" s="15">
        <f>COUNTIF(F20:F31,"Ready")/COUNTA(F20:F31)</f>
        <v>0.91666666666666663</v>
      </c>
      <c r="K6" s="11"/>
      <c r="L6" s="11"/>
    </row>
    <row r="7" spans="1:12" ht="20.100000000000001" customHeight="1" x14ac:dyDescent="0.25">
      <c r="A7" s="12"/>
      <c r="B7" s="12"/>
      <c r="C7" s="12"/>
      <c r="D7" s="13"/>
      <c r="E7" s="14"/>
      <c r="F7" s="14"/>
      <c r="G7" s="14"/>
      <c r="I7" s="11" t="s">
        <v>11</v>
      </c>
      <c r="J7" s="15">
        <f>COUNTIF(F33:F41,"Ready")/COUNTA(F33:F41)</f>
        <v>0.55555555555555558</v>
      </c>
      <c r="K7" s="11"/>
      <c r="L7" s="11"/>
    </row>
    <row r="8" spans="1:12" ht="20.100000000000001" customHeight="1" x14ac:dyDescent="0.25">
      <c r="A8" s="12"/>
      <c r="B8" s="12"/>
      <c r="C8" s="12"/>
      <c r="D8" s="13"/>
      <c r="E8" s="14"/>
      <c r="F8" s="14"/>
      <c r="G8" s="14"/>
      <c r="I8" s="11" t="s">
        <v>12</v>
      </c>
      <c r="J8" s="15">
        <f>COUNTIF(F43:F46,"Ready")/COUNTA(F43:F46)</f>
        <v>0.5</v>
      </c>
      <c r="K8" s="11"/>
      <c r="L8" s="11"/>
    </row>
    <row r="9" spans="1:12" ht="20.100000000000001" customHeight="1" x14ac:dyDescent="0.25">
      <c r="A9" s="12"/>
      <c r="B9" s="12"/>
      <c r="C9" s="12"/>
      <c r="D9" s="13"/>
      <c r="E9" s="14"/>
      <c r="F9" s="14"/>
      <c r="G9" s="14"/>
      <c r="I9" s="11" t="s">
        <v>13</v>
      </c>
      <c r="J9" s="15">
        <f>COUNTIF(F48:F49,"Ready")/COUNTA(F48:F49)</f>
        <v>1</v>
      </c>
      <c r="K9" s="11"/>
      <c r="L9" s="11"/>
    </row>
    <row r="10" spans="1:12" ht="20.100000000000001" customHeight="1" x14ac:dyDescent="0.25">
      <c r="A10" s="16"/>
      <c r="B10" s="16"/>
      <c r="C10" s="16"/>
      <c r="D10" s="16"/>
      <c r="E10" s="14"/>
      <c r="F10" s="14"/>
      <c r="G10" s="14"/>
      <c r="I10" s="11" t="s">
        <v>14</v>
      </c>
      <c r="J10" s="15">
        <f>COUNTIF(F51:F57,"Ready")/COUNTA(F51:F57)</f>
        <v>0.8571428571428571</v>
      </c>
      <c r="K10" s="11"/>
      <c r="L10" s="11"/>
    </row>
    <row r="11" spans="1:12" ht="20.100000000000001" customHeight="1" x14ac:dyDescent="0.25">
      <c r="A11" s="17"/>
      <c r="B11" s="17"/>
      <c r="C11" s="18"/>
      <c r="I11" s="11" t="s">
        <v>15</v>
      </c>
      <c r="J11" s="15">
        <f>COUNTIF(F59:F61,"Ready")/COUNTA(F59:F61)</f>
        <v>1</v>
      </c>
      <c r="K11" s="11"/>
      <c r="L11" s="11"/>
    </row>
    <row r="12" spans="1:12" ht="20.100000000000001" customHeight="1" x14ac:dyDescent="0.25">
      <c r="A12" s="17"/>
      <c r="B12" s="17"/>
      <c r="C12" s="18"/>
      <c r="I12" s="11" t="s">
        <v>16</v>
      </c>
      <c r="J12" s="15">
        <f>COUNTIF(F63:F63,"Ready")/COUNTA(F63:F63)</f>
        <v>1</v>
      </c>
      <c r="K12" s="11"/>
      <c r="L12" s="11"/>
    </row>
    <row r="13" spans="1:12" ht="20.100000000000001" customHeight="1" x14ac:dyDescent="0.25">
      <c r="A13" s="17"/>
      <c r="B13" s="17"/>
      <c r="C13" s="18"/>
      <c r="I13" s="19" t="s">
        <v>17</v>
      </c>
      <c r="J13" s="20">
        <f>SUM(J6:J12)/7</f>
        <v>0.832766439909297</v>
      </c>
      <c r="K13" s="11"/>
      <c r="L13" s="11"/>
    </row>
    <row r="14" spans="1:12" ht="20.100000000000001" customHeight="1" x14ac:dyDescent="0.25">
      <c r="A14" s="17"/>
      <c r="B14" s="17"/>
      <c r="C14" s="18"/>
      <c r="I14" s="11"/>
      <c r="J14" s="11"/>
      <c r="K14" s="11"/>
      <c r="L14" s="11"/>
    </row>
    <row r="15" spans="1:12" ht="20.100000000000001" customHeight="1" x14ac:dyDescent="0.25">
      <c r="A15" s="17"/>
      <c r="B15" s="17"/>
      <c r="C15" s="18"/>
      <c r="I15" s="11"/>
      <c r="J15" s="11"/>
      <c r="K15" s="11"/>
      <c r="L15" s="11"/>
    </row>
    <row r="16" spans="1:12" ht="20.100000000000001" customHeight="1" x14ac:dyDescent="0.25">
      <c r="A16" s="17"/>
      <c r="B16" s="17"/>
      <c r="C16" s="18"/>
      <c r="I16" s="11"/>
      <c r="J16" s="11"/>
      <c r="K16" s="11"/>
      <c r="L16" s="11"/>
    </row>
    <row r="17" spans="1:12" ht="20.100000000000001" customHeight="1" thickBot="1" x14ac:dyDescent="0.3">
      <c r="A17" s="21" t="s">
        <v>91</v>
      </c>
      <c r="C17" s="21"/>
      <c r="D17" s="22"/>
      <c r="E17" s="22"/>
      <c r="G17" s="23" t="s">
        <v>18</v>
      </c>
      <c r="I17" s="11"/>
      <c r="J17" s="11"/>
      <c r="K17" s="11"/>
      <c r="L17" s="11"/>
    </row>
    <row r="18" spans="1:12" ht="30" customHeight="1" x14ac:dyDescent="0.25">
      <c r="A18" s="24" t="s">
        <v>19</v>
      </c>
      <c r="B18" s="89" t="s">
        <v>20</v>
      </c>
      <c r="C18" s="90"/>
      <c r="D18" s="27" t="s">
        <v>21</v>
      </c>
      <c r="E18" s="25" t="s">
        <v>22</v>
      </c>
      <c r="F18" s="28" t="s">
        <v>23</v>
      </c>
      <c r="G18" s="26" t="s">
        <v>24</v>
      </c>
    </row>
    <row r="19" spans="1:12" ht="15" customHeight="1" x14ac:dyDescent="0.25">
      <c r="A19" s="29" t="s">
        <v>25</v>
      </c>
      <c r="B19" s="30"/>
      <c r="C19" s="30"/>
      <c r="D19" s="30"/>
      <c r="E19" s="30"/>
      <c r="F19" s="31"/>
      <c r="G19" s="32"/>
    </row>
    <row r="20" spans="1:12" ht="15" customHeight="1" x14ac:dyDescent="0.25">
      <c r="A20" s="33">
        <f t="shared" ref="A20:A27" si="0">IF(B20="","",ROW()-19)</f>
        <v>1</v>
      </c>
      <c r="B20" s="91" t="s">
        <v>28</v>
      </c>
      <c r="C20" s="92"/>
      <c r="D20" s="37">
        <v>2009</v>
      </c>
      <c r="E20" s="34" t="s">
        <v>26</v>
      </c>
      <c r="F20" s="35" t="s">
        <v>29</v>
      </c>
      <c r="G20" s="36"/>
    </row>
    <row r="21" spans="1:12" ht="15" customHeight="1" x14ac:dyDescent="0.25">
      <c r="A21" s="33">
        <f t="shared" si="0"/>
        <v>2</v>
      </c>
      <c r="B21" s="93" t="s">
        <v>30</v>
      </c>
      <c r="C21" s="94"/>
      <c r="D21" s="38">
        <v>2009</v>
      </c>
      <c r="E21" s="39" t="s">
        <v>26</v>
      </c>
      <c r="F21" s="40" t="s">
        <v>29</v>
      </c>
      <c r="G21" s="41"/>
    </row>
    <row r="22" spans="1:12" ht="15" customHeight="1" x14ac:dyDescent="0.25">
      <c r="A22" s="33">
        <f t="shared" si="0"/>
        <v>3</v>
      </c>
      <c r="B22" s="95" t="s">
        <v>31</v>
      </c>
      <c r="C22" s="96"/>
      <c r="D22" s="44">
        <v>2010</v>
      </c>
      <c r="E22" s="45" t="s">
        <v>26</v>
      </c>
      <c r="F22" s="46" t="s">
        <v>29</v>
      </c>
      <c r="G22" s="47"/>
    </row>
    <row r="23" spans="1:12" ht="15" customHeight="1" x14ac:dyDescent="0.25">
      <c r="A23" s="33">
        <f t="shared" si="0"/>
        <v>4</v>
      </c>
      <c r="B23" s="95" t="s">
        <v>32</v>
      </c>
      <c r="C23" s="96"/>
      <c r="D23" s="44">
        <v>2012</v>
      </c>
      <c r="E23" s="45" t="s">
        <v>26</v>
      </c>
      <c r="F23" s="46" t="s">
        <v>29</v>
      </c>
      <c r="G23" s="47"/>
    </row>
    <row r="24" spans="1:12" ht="15" customHeight="1" x14ac:dyDescent="0.25">
      <c r="A24" s="33">
        <f t="shared" si="0"/>
        <v>5</v>
      </c>
      <c r="B24" s="95" t="s">
        <v>33</v>
      </c>
      <c r="C24" s="96"/>
      <c r="D24" s="44">
        <v>2012</v>
      </c>
      <c r="E24" s="45" t="s">
        <v>26</v>
      </c>
      <c r="F24" s="46" t="s">
        <v>29</v>
      </c>
      <c r="G24" s="47"/>
    </row>
    <row r="25" spans="1:12" ht="15" customHeight="1" x14ac:dyDescent="0.25">
      <c r="A25" s="33">
        <f t="shared" si="0"/>
        <v>6</v>
      </c>
      <c r="B25" s="95" t="s">
        <v>34</v>
      </c>
      <c r="C25" s="96"/>
      <c r="D25" s="44">
        <v>2012</v>
      </c>
      <c r="E25" s="45" t="s">
        <v>26</v>
      </c>
      <c r="F25" s="46" t="s">
        <v>29</v>
      </c>
      <c r="G25" s="47"/>
    </row>
    <row r="26" spans="1:12" ht="15" customHeight="1" x14ac:dyDescent="0.25">
      <c r="A26" s="33">
        <f t="shared" si="0"/>
        <v>7</v>
      </c>
      <c r="B26" s="95" t="s">
        <v>35</v>
      </c>
      <c r="C26" s="96"/>
      <c r="D26" s="44">
        <v>2013</v>
      </c>
      <c r="E26" s="45" t="s">
        <v>26</v>
      </c>
      <c r="F26" s="46" t="s">
        <v>29</v>
      </c>
      <c r="G26" s="41"/>
    </row>
    <row r="27" spans="1:12" ht="15" customHeight="1" x14ac:dyDescent="0.25">
      <c r="A27" s="33">
        <f t="shared" si="0"/>
        <v>8</v>
      </c>
      <c r="B27" s="95" t="s">
        <v>36</v>
      </c>
      <c r="C27" s="96"/>
      <c r="D27" s="44">
        <v>2013</v>
      </c>
      <c r="E27" s="45" t="s">
        <v>26</v>
      </c>
      <c r="F27" s="46" t="s">
        <v>29</v>
      </c>
      <c r="G27" s="47"/>
    </row>
    <row r="28" spans="1:12" ht="15" customHeight="1" x14ac:dyDescent="0.25">
      <c r="A28" s="33">
        <v>11</v>
      </c>
      <c r="B28" s="95" t="s">
        <v>37</v>
      </c>
      <c r="C28" s="96"/>
      <c r="D28" s="44">
        <v>2015</v>
      </c>
      <c r="E28" s="45" t="s">
        <v>26</v>
      </c>
      <c r="F28" s="46" t="s">
        <v>29</v>
      </c>
      <c r="G28" s="47"/>
    </row>
    <row r="29" spans="1:12" ht="15" customHeight="1" x14ac:dyDescent="0.25">
      <c r="A29" s="33">
        <v>12</v>
      </c>
      <c r="B29" s="42" t="s">
        <v>38</v>
      </c>
      <c r="C29" s="43"/>
      <c r="D29" s="44">
        <v>2023</v>
      </c>
      <c r="E29" s="45" t="s">
        <v>26</v>
      </c>
      <c r="F29" s="46" t="s">
        <v>29</v>
      </c>
      <c r="G29" s="47"/>
    </row>
    <row r="30" spans="1:12" ht="15" customHeight="1" x14ac:dyDescent="0.25">
      <c r="A30" s="33">
        <v>13</v>
      </c>
      <c r="B30" s="42" t="s">
        <v>39</v>
      </c>
      <c r="C30" s="43"/>
      <c r="D30" s="44">
        <v>2023</v>
      </c>
      <c r="E30" s="45" t="s">
        <v>26</v>
      </c>
      <c r="F30" s="46" t="s">
        <v>27</v>
      </c>
      <c r="G30" s="47" t="s">
        <v>90</v>
      </c>
    </row>
    <row r="31" spans="1:12" ht="15" customHeight="1" x14ac:dyDescent="0.25">
      <c r="A31" s="33">
        <v>14</v>
      </c>
      <c r="B31" s="83" t="s">
        <v>40</v>
      </c>
      <c r="C31" s="97"/>
      <c r="D31" s="48">
        <v>2013</v>
      </c>
      <c r="E31" s="49" t="s">
        <v>41</v>
      </c>
      <c r="F31" s="50" t="s">
        <v>29</v>
      </c>
      <c r="G31" s="51"/>
    </row>
    <row r="32" spans="1:12" ht="15" customHeight="1" x14ac:dyDescent="0.25">
      <c r="A32" s="29" t="s">
        <v>42</v>
      </c>
      <c r="B32" s="52"/>
      <c r="C32" s="52"/>
      <c r="D32" s="52"/>
      <c r="E32" s="53"/>
      <c r="F32" s="54"/>
      <c r="G32" s="55"/>
    </row>
    <row r="33" spans="1:7" ht="15" customHeight="1" x14ac:dyDescent="0.25">
      <c r="A33" s="56">
        <f>IF(B33="","",ROW()-32)</f>
        <v>1</v>
      </c>
      <c r="B33" s="98" t="s">
        <v>43</v>
      </c>
      <c r="C33" s="99"/>
      <c r="D33" s="57">
        <v>2009</v>
      </c>
      <c r="E33" s="58" t="s">
        <v>44</v>
      </c>
      <c r="F33" s="59" t="s">
        <v>27</v>
      </c>
      <c r="G33" s="60" t="s">
        <v>45</v>
      </c>
    </row>
    <row r="34" spans="1:7" ht="15" customHeight="1" x14ac:dyDescent="0.25">
      <c r="A34" s="61">
        <f t="shared" ref="A34:A41" si="1">IF(B34="","",ROW()-32)</f>
        <v>2</v>
      </c>
      <c r="B34" s="91" t="s">
        <v>46</v>
      </c>
      <c r="C34" s="92"/>
      <c r="D34" s="62">
        <v>2009</v>
      </c>
      <c r="E34" s="34" t="s">
        <v>44</v>
      </c>
      <c r="F34" s="35" t="s">
        <v>29</v>
      </c>
      <c r="G34" s="36"/>
    </row>
    <row r="35" spans="1:7" ht="15" customHeight="1" x14ac:dyDescent="0.25">
      <c r="A35" s="61">
        <f t="shared" si="1"/>
        <v>3</v>
      </c>
      <c r="B35" s="91" t="s">
        <v>47</v>
      </c>
      <c r="C35" s="92"/>
      <c r="D35" s="62">
        <v>2009</v>
      </c>
      <c r="E35" s="34" t="s">
        <v>44</v>
      </c>
      <c r="F35" s="35" t="s">
        <v>27</v>
      </c>
      <c r="G35" s="36" t="s">
        <v>48</v>
      </c>
    </row>
    <row r="36" spans="1:7" ht="15" customHeight="1" x14ac:dyDescent="0.25">
      <c r="A36" s="61">
        <f t="shared" si="1"/>
        <v>4</v>
      </c>
      <c r="B36" s="91" t="s">
        <v>49</v>
      </c>
      <c r="C36" s="92"/>
      <c r="D36" s="62">
        <v>2010</v>
      </c>
      <c r="E36" s="63" t="s">
        <v>44</v>
      </c>
      <c r="F36" s="64" t="s">
        <v>27</v>
      </c>
      <c r="G36" s="65" t="s">
        <v>87</v>
      </c>
    </row>
    <row r="37" spans="1:7" ht="15" customHeight="1" x14ac:dyDescent="0.25">
      <c r="A37" s="61">
        <f t="shared" si="1"/>
        <v>5</v>
      </c>
      <c r="B37" s="91" t="s">
        <v>50</v>
      </c>
      <c r="C37" s="92"/>
      <c r="D37" s="62">
        <v>2011</v>
      </c>
      <c r="E37" s="63" t="s">
        <v>44</v>
      </c>
      <c r="F37" s="64" t="s">
        <v>29</v>
      </c>
      <c r="G37" s="65"/>
    </row>
    <row r="38" spans="1:7" ht="15" customHeight="1" x14ac:dyDescent="0.25">
      <c r="A38" s="61">
        <f t="shared" si="1"/>
        <v>6</v>
      </c>
      <c r="B38" s="91" t="s">
        <v>51</v>
      </c>
      <c r="C38" s="92"/>
      <c r="D38" s="62">
        <v>2011</v>
      </c>
      <c r="E38" s="63" t="s">
        <v>44</v>
      </c>
      <c r="F38" s="64" t="s">
        <v>29</v>
      </c>
      <c r="G38" s="65"/>
    </row>
    <row r="39" spans="1:7" ht="15" customHeight="1" x14ac:dyDescent="0.25">
      <c r="A39" s="61">
        <f t="shared" si="1"/>
        <v>7</v>
      </c>
      <c r="B39" s="91" t="s">
        <v>52</v>
      </c>
      <c r="C39" s="92"/>
      <c r="D39" s="66">
        <v>2012</v>
      </c>
      <c r="E39" s="63" t="s">
        <v>44</v>
      </c>
      <c r="F39" s="64" t="s">
        <v>29</v>
      </c>
      <c r="G39" s="65"/>
    </row>
    <row r="40" spans="1:7" ht="15" customHeight="1" x14ac:dyDescent="0.25">
      <c r="A40" s="61">
        <f t="shared" si="1"/>
        <v>8</v>
      </c>
      <c r="B40" s="91" t="s">
        <v>53</v>
      </c>
      <c r="C40" s="92"/>
      <c r="D40" s="66">
        <v>2013</v>
      </c>
      <c r="E40" s="63" t="s">
        <v>44</v>
      </c>
      <c r="F40" s="64" t="s">
        <v>27</v>
      </c>
      <c r="G40" s="65" t="s">
        <v>54</v>
      </c>
    </row>
    <row r="41" spans="1:7" ht="15" customHeight="1" x14ac:dyDescent="0.25">
      <c r="A41" s="67">
        <f t="shared" si="1"/>
        <v>9</v>
      </c>
      <c r="B41" s="100" t="s">
        <v>55</v>
      </c>
      <c r="C41" s="101"/>
      <c r="D41" s="68">
        <v>2013</v>
      </c>
      <c r="E41" s="69" t="s">
        <v>44</v>
      </c>
      <c r="F41" s="70" t="s">
        <v>29</v>
      </c>
      <c r="G41" s="71"/>
    </row>
    <row r="42" spans="1:7" ht="15" customHeight="1" x14ac:dyDescent="0.25">
      <c r="A42" s="29" t="s">
        <v>56</v>
      </c>
      <c r="B42" s="52"/>
      <c r="C42" s="52"/>
      <c r="D42" s="52"/>
      <c r="E42" s="53"/>
      <c r="F42" s="54"/>
      <c r="G42" s="55"/>
    </row>
    <row r="43" spans="1:7" ht="15" customHeight="1" x14ac:dyDescent="0.25">
      <c r="A43" s="56">
        <f>IF(B43="","",ROW()-42)</f>
        <v>1</v>
      </c>
      <c r="B43" s="102" t="s">
        <v>57</v>
      </c>
      <c r="C43" s="103"/>
      <c r="D43" s="57">
        <v>2009</v>
      </c>
      <c r="E43" s="58" t="s">
        <v>58</v>
      </c>
      <c r="F43" s="59" t="s">
        <v>27</v>
      </c>
      <c r="G43" s="60" t="s">
        <v>89</v>
      </c>
    </row>
    <row r="44" spans="1:7" ht="15" customHeight="1" x14ac:dyDescent="0.25">
      <c r="A44" s="61">
        <f>IF(B44="","",ROW()-42)</f>
        <v>2</v>
      </c>
      <c r="B44" s="95" t="s">
        <v>59</v>
      </c>
      <c r="C44" s="104"/>
      <c r="D44" s="62">
        <v>2008</v>
      </c>
      <c r="E44" s="34" t="s">
        <v>60</v>
      </c>
      <c r="F44" s="35" t="s">
        <v>27</v>
      </c>
      <c r="G44" s="36" t="s">
        <v>88</v>
      </c>
    </row>
    <row r="45" spans="1:7" ht="15" customHeight="1" x14ac:dyDescent="0.25">
      <c r="A45" s="61">
        <f>IF(B45="","",ROW()-42)</f>
        <v>3</v>
      </c>
      <c r="B45" s="95" t="s">
        <v>61</v>
      </c>
      <c r="C45" s="104"/>
      <c r="D45" s="62">
        <v>2009</v>
      </c>
      <c r="E45" s="34" t="s">
        <v>60</v>
      </c>
      <c r="F45" s="35" t="s">
        <v>29</v>
      </c>
      <c r="G45" s="36"/>
    </row>
    <row r="46" spans="1:7" ht="15" customHeight="1" x14ac:dyDescent="0.25">
      <c r="A46" s="67">
        <f>IF(B46="","",ROW()-42)</f>
        <v>4</v>
      </c>
      <c r="B46" s="83" t="s">
        <v>62</v>
      </c>
      <c r="C46" s="84"/>
      <c r="D46" s="62">
        <v>2023</v>
      </c>
      <c r="E46" s="34" t="s">
        <v>63</v>
      </c>
      <c r="F46" s="35" t="s">
        <v>29</v>
      </c>
      <c r="G46" s="36"/>
    </row>
    <row r="47" spans="1:7" ht="15" customHeight="1" x14ac:dyDescent="0.25">
      <c r="A47" s="29" t="s">
        <v>64</v>
      </c>
      <c r="B47" s="52"/>
      <c r="C47" s="52"/>
      <c r="D47" s="52"/>
      <c r="E47" s="53"/>
      <c r="F47" s="54"/>
      <c r="G47" s="55"/>
    </row>
    <row r="48" spans="1:7" ht="15" customHeight="1" x14ac:dyDescent="0.25">
      <c r="A48" s="61">
        <f>IF(B48="","",ROW()-47)</f>
        <v>1</v>
      </c>
      <c r="B48" s="91" t="s">
        <v>65</v>
      </c>
      <c r="C48" s="92"/>
      <c r="D48" s="62">
        <v>2008</v>
      </c>
      <c r="E48" s="63" t="s">
        <v>66</v>
      </c>
      <c r="F48" s="64" t="s">
        <v>29</v>
      </c>
      <c r="G48" s="65"/>
    </row>
    <row r="49" spans="1:7" ht="15" customHeight="1" x14ac:dyDescent="0.25">
      <c r="A49" s="61">
        <f>IF(B49="","",ROW()-47)</f>
        <v>2</v>
      </c>
      <c r="B49" s="91" t="s">
        <v>67</v>
      </c>
      <c r="C49" s="92"/>
      <c r="D49" s="62">
        <v>2011</v>
      </c>
      <c r="E49" s="63" t="s">
        <v>66</v>
      </c>
      <c r="F49" s="64" t="s">
        <v>29</v>
      </c>
      <c r="G49" s="65"/>
    </row>
    <row r="50" spans="1:7" ht="15" customHeight="1" x14ac:dyDescent="0.25">
      <c r="A50" s="29" t="s">
        <v>68</v>
      </c>
      <c r="B50" s="52"/>
      <c r="C50" s="52"/>
      <c r="D50" s="52"/>
      <c r="E50" s="53"/>
      <c r="F50" s="54"/>
      <c r="G50" s="55"/>
    </row>
    <row r="51" spans="1:7" ht="15" customHeight="1" x14ac:dyDescent="0.25">
      <c r="A51" s="56">
        <f>IF(B51="","",ROW()-50)</f>
        <v>1</v>
      </c>
      <c r="B51" s="102" t="s">
        <v>69</v>
      </c>
      <c r="C51" s="105"/>
      <c r="D51" s="56">
        <v>2012</v>
      </c>
      <c r="E51" s="74" t="s">
        <v>70</v>
      </c>
      <c r="F51" s="75" t="s">
        <v>29</v>
      </c>
      <c r="G51" s="72"/>
    </row>
    <row r="52" spans="1:7" ht="15" customHeight="1" x14ac:dyDescent="0.25">
      <c r="A52" s="61">
        <f t="shared" ref="A52:A57" si="2">IF(B52="","",ROW()-50)</f>
        <v>2</v>
      </c>
      <c r="B52" s="95" t="s">
        <v>71</v>
      </c>
      <c r="C52" s="96"/>
      <c r="D52" s="61">
        <v>2012</v>
      </c>
      <c r="E52" s="49" t="s">
        <v>70</v>
      </c>
      <c r="F52" s="50" t="s">
        <v>29</v>
      </c>
      <c r="G52" s="51"/>
    </row>
    <row r="53" spans="1:7" ht="15" customHeight="1" x14ac:dyDescent="0.25">
      <c r="A53" s="61">
        <f t="shared" si="2"/>
        <v>3</v>
      </c>
      <c r="B53" s="95" t="s">
        <v>72</v>
      </c>
      <c r="C53" s="96"/>
      <c r="D53" s="61">
        <v>2012</v>
      </c>
      <c r="E53" s="49" t="s">
        <v>70</v>
      </c>
      <c r="F53" s="50" t="s">
        <v>29</v>
      </c>
      <c r="G53" s="51"/>
    </row>
    <row r="54" spans="1:7" ht="15" customHeight="1" x14ac:dyDescent="0.25">
      <c r="A54" s="61">
        <f t="shared" si="2"/>
        <v>4</v>
      </c>
      <c r="B54" s="95" t="s">
        <v>73</v>
      </c>
      <c r="C54" s="96"/>
      <c r="D54" s="61">
        <v>2012</v>
      </c>
      <c r="E54" s="49" t="s">
        <v>70</v>
      </c>
      <c r="F54" s="50" t="s">
        <v>29</v>
      </c>
      <c r="G54" s="51"/>
    </row>
    <row r="55" spans="1:7" ht="15" customHeight="1" x14ac:dyDescent="0.25">
      <c r="A55" s="61">
        <f t="shared" si="2"/>
        <v>5</v>
      </c>
      <c r="B55" s="95" t="s">
        <v>74</v>
      </c>
      <c r="C55" s="96"/>
      <c r="D55" s="61">
        <v>2015</v>
      </c>
      <c r="E55" s="49" t="s">
        <v>70</v>
      </c>
      <c r="F55" s="50" t="s">
        <v>29</v>
      </c>
      <c r="G55" s="51"/>
    </row>
    <row r="56" spans="1:7" ht="15" customHeight="1" x14ac:dyDescent="0.25">
      <c r="A56" s="61">
        <f t="shared" si="2"/>
        <v>6</v>
      </c>
      <c r="B56" s="95" t="s">
        <v>75</v>
      </c>
      <c r="C56" s="96"/>
      <c r="D56" s="61">
        <v>2007</v>
      </c>
      <c r="E56" s="49" t="s">
        <v>70</v>
      </c>
      <c r="F56" s="50" t="s">
        <v>29</v>
      </c>
      <c r="G56" s="51"/>
    </row>
    <row r="57" spans="1:7" ht="15" customHeight="1" x14ac:dyDescent="0.25">
      <c r="A57" s="67">
        <f t="shared" si="2"/>
        <v>7</v>
      </c>
      <c r="B57" s="83" t="s">
        <v>76</v>
      </c>
      <c r="C57" s="97"/>
      <c r="D57" s="67">
        <v>2007</v>
      </c>
      <c r="E57" s="76" t="s">
        <v>70</v>
      </c>
      <c r="F57" s="77" t="s">
        <v>27</v>
      </c>
      <c r="G57" s="73" t="s">
        <v>77</v>
      </c>
    </row>
    <row r="58" spans="1:7" ht="15" customHeight="1" x14ac:dyDescent="0.25">
      <c r="A58" s="29" t="s">
        <v>78</v>
      </c>
      <c r="B58" s="52"/>
      <c r="C58" s="52"/>
      <c r="D58" s="52"/>
      <c r="E58" s="53"/>
      <c r="F58" s="54"/>
      <c r="G58" s="55"/>
    </row>
    <row r="59" spans="1:7" ht="15" customHeight="1" x14ac:dyDescent="0.25">
      <c r="A59" s="56">
        <f>IF(B59="","",ROW()-58)</f>
        <v>1</v>
      </c>
      <c r="B59" s="102" t="s">
        <v>79</v>
      </c>
      <c r="C59" s="103"/>
      <c r="D59" s="56">
        <v>2009</v>
      </c>
      <c r="E59" s="74" t="s">
        <v>70</v>
      </c>
      <c r="F59" s="75" t="s">
        <v>29</v>
      </c>
      <c r="G59" s="72"/>
    </row>
    <row r="60" spans="1:7" ht="15" customHeight="1" x14ac:dyDescent="0.25">
      <c r="A60" s="61">
        <f>IF(B60="","",ROW()-58)</f>
        <v>2</v>
      </c>
      <c r="B60" s="95" t="s">
        <v>80</v>
      </c>
      <c r="C60" s="104"/>
      <c r="D60" s="61">
        <v>2011</v>
      </c>
      <c r="E60" s="49" t="s">
        <v>70</v>
      </c>
      <c r="F60" s="50" t="s">
        <v>29</v>
      </c>
      <c r="G60" s="51"/>
    </row>
    <row r="61" spans="1:7" ht="15" customHeight="1" x14ac:dyDescent="0.25">
      <c r="A61" s="67">
        <f>IF(B61="","",ROW()-58)</f>
        <v>3</v>
      </c>
      <c r="B61" s="83" t="s">
        <v>81</v>
      </c>
      <c r="C61" s="84"/>
      <c r="D61" s="61">
        <v>2013</v>
      </c>
      <c r="E61" s="49" t="s">
        <v>70</v>
      </c>
      <c r="F61" s="50" t="s">
        <v>29</v>
      </c>
      <c r="G61" s="51"/>
    </row>
    <row r="62" spans="1:7" ht="15" customHeight="1" x14ac:dyDescent="0.25">
      <c r="A62" s="29" t="s">
        <v>82</v>
      </c>
      <c r="B62" s="52"/>
      <c r="C62" s="52"/>
      <c r="D62" s="53"/>
      <c r="E62" s="53"/>
      <c r="F62" s="54"/>
      <c r="G62" s="55"/>
    </row>
    <row r="63" spans="1:7" ht="15" customHeight="1" x14ac:dyDescent="0.25">
      <c r="A63" s="67">
        <f>IF(B63="","",ROW()-62)</f>
        <v>1</v>
      </c>
      <c r="B63" s="83" t="s">
        <v>84</v>
      </c>
      <c r="C63" s="84"/>
      <c r="D63" s="67">
        <v>2008</v>
      </c>
      <c r="E63" s="76" t="s">
        <v>83</v>
      </c>
      <c r="F63" s="81" t="s">
        <v>29</v>
      </c>
      <c r="G63" s="73"/>
    </row>
    <row r="64" spans="1:7" ht="15" customHeight="1" thickBot="1" x14ac:dyDescent="0.3">
      <c r="A64" s="67">
        <f>IF(B64="","",ROW()-62)</f>
        <v>2</v>
      </c>
      <c r="B64" s="83" t="s">
        <v>85</v>
      </c>
      <c r="C64" s="84"/>
      <c r="D64" s="67">
        <v>2023</v>
      </c>
      <c r="E64" s="76" t="s">
        <v>86</v>
      </c>
      <c r="F64" s="80" t="s">
        <v>29</v>
      </c>
      <c r="G64" s="82"/>
    </row>
    <row r="65" spans="1:1" ht="20.100000000000001" customHeight="1" x14ac:dyDescent="0.25">
      <c r="A65" s="78"/>
    </row>
    <row r="66" spans="1:1" ht="20.100000000000001" customHeight="1" x14ac:dyDescent="0.25">
      <c r="A66" s="79"/>
    </row>
  </sheetData>
  <mergeCells count="40">
    <mergeCell ref="B63:C63"/>
    <mergeCell ref="B51:C51"/>
    <mergeCell ref="B52:C52"/>
    <mergeCell ref="B53:C53"/>
    <mergeCell ref="B54:C54"/>
    <mergeCell ref="B55:C55"/>
    <mergeCell ref="B56:C56"/>
    <mergeCell ref="B57:C57"/>
    <mergeCell ref="B59:C59"/>
    <mergeCell ref="B60:C60"/>
    <mergeCell ref="B61:C61"/>
    <mergeCell ref="B34:C34"/>
    <mergeCell ref="B49:C49"/>
    <mergeCell ref="B36:C36"/>
    <mergeCell ref="B37:C37"/>
    <mergeCell ref="B38:C38"/>
    <mergeCell ref="B39:C39"/>
    <mergeCell ref="B40:C40"/>
    <mergeCell ref="B41:C41"/>
    <mergeCell ref="B43:C43"/>
    <mergeCell ref="B44:C44"/>
    <mergeCell ref="B45:C45"/>
    <mergeCell ref="B46:C46"/>
    <mergeCell ref="B48:C48"/>
    <mergeCell ref="B64:C64"/>
    <mergeCell ref="D1:G1"/>
    <mergeCell ref="I5:J5"/>
    <mergeCell ref="B18:C18"/>
    <mergeCell ref="B20:C20"/>
    <mergeCell ref="B35:C35"/>
    <mergeCell ref="B21:C21"/>
    <mergeCell ref="B22:C22"/>
    <mergeCell ref="B23:C23"/>
    <mergeCell ref="B24:C24"/>
    <mergeCell ref="B25:C25"/>
    <mergeCell ref="B26:C26"/>
    <mergeCell ref="B27:C27"/>
    <mergeCell ref="B28:C28"/>
    <mergeCell ref="B31:C31"/>
    <mergeCell ref="B33:C33"/>
  </mergeCells>
  <phoneticPr fontId="16" type="noConversion"/>
  <dataValidations count="2">
    <dataValidation type="list" allowBlank="1" showInputMessage="1" showErrorMessage="1" sqref="F32 F42 F50 F47 F58 F62" xr:uid="{D6AD58FF-B59C-4BB4-9BD3-C1AAD8998FBA}">
      <formula1>"Done, Ongoing"</formula1>
    </dataValidation>
    <dataValidation type="list" allowBlank="1" showInputMessage="1" showErrorMessage="1" sqref="F20:F31 F33:F41 F51:F57 F48:F49 F43:F46 F59:F61 F63:F64" xr:uid="{F65E735D-315E-4F5E-BC21-3E3B5F0DFE2A}">
      <formula1>"Ready, B/Down"</formula1>
    </dataValidation>
  </dataValidations>
  <printOptions horizontalCentered="1"/>
  <pageMargins left="0.5" right="0.5" top="0.75" bottom="0.5" header="0.3" footer="0.3"/>
  <pageSetup paperSize="9" scale="64" orientation="portrait" r:id="rId1"/>
  <headerFooter>
    <oddFooter xml:space="preserve">&amp;RSOLUSI </oddFooter>
  </headerFooter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15 Agustus 2023</vt:lpstr>
      <vt:lpstr>'15 Agustus 2023'!Print_Area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Stockpile SMCP</dc:creator>
  <cp:lastModifiedBy>Mochamad Ilfian Mustika Setiawan</cp:lastModifiedBy>
  <cp:lastPrinted>2023-08-09T04:32:45Z</cp:lastPrinted>
  <dcterms:created xsi:type="dcterms:W3CDTF">2023-08-09T04:13:16Z</dcterms:created>
  <dcterms:modified xsi:type="dcterms:W3CDTF">2023-08-15T00:09:22Z</dcterms:modified>
</cp:coreProperties>
</file>