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nshi\OneDrive\Desktop\"/>
    </mc:Choice>
  </mc:AlternateContent>
  <xr:revisionPtr revIDLastSave="0" documentId="13_ncr:1_{4A8690A7-BFB3-44EA-B8DC-620CD93E073D}" xr6:coauthVersionLast="47" xr6:coauthVersionMax="47" xr10:uidLastSave="{00000000-0000-0000-0000-000000000000}"/>
  <bookViews>
    <workbookView xWindow="-110" yWindow="-110" windowWidth="19420" windowHeight="10300" firstSheet="4" activeTab="6" xr2:uid="{00000000-000D-0000-FFFF-FFFF00000000}"/>
  </bookViews>
  <sheets>
    <sheet name="Debit credit of large cash flow" sheetId="1" r:id="rId1"/>
    <sheet name="Conveyance Ledger Account " sheetId="9" r:id="rId2"/>
    <sheet name="GST SALE" sheetId="10" r:id="rId3"/>
    <sheet name=" Ledger Account Bihar State Off" sheetId="12" r:id="rId4"/>
    <sheet name="Office Exp. Ledger Account" sheetId="13" r:id="rId5"/>
    <sheet name="Attendence" sheetId="14" r:id="rId6"/>
    <sheet name="fullfillment details" sheetId="15" r:id="rId7"/>
    <sheet name="Sheet3" sheetId="17" r:id="rId8"/>
  </sheets>
  <externalReferences>
    <externalReference r:id="rId9"/>
  </externalReferences>
  <definedNames>
    <definedName name="_xlnm._FilterDatabase" localSheetId="5" hidden="1">Attendence!$A$60:$Z$139</definedName>
    <definedName name="_xlnm._FilterDatabase" localSheetId="0" hidden="1">'Debit credit of large cash flow'!$A$2:$K$123</definedName>
    <definedName name="_xlnm._FilterDatabase" localSheetId="6" hidden="1">'fullfillment details'!$A$1:$K$159</definedName>
    <definedName name="_xlchart.v1.0" hidden="1">'Debit credit of large cash flow'!$J$126:$J$128</definedName>
    <definedName name="_xlchart.v1.1" hidden="1">'Debit credit of large cash flow'!$K$126:$K$128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50" i="14" l="1"/>
  <c r="AD86" i="14"/>
  <c r="C61" i="14" l="1" a="1"/>
  <c r="C61" i="14" s="1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Z116" i="14" l="1"/>
  <c r="Y116" i="14"/>
  <c r="Y114" i="14"/>
  <c r="Z114" i="14"/>
  <c r="Z117" i="14"/>
  <c r="Y117" i="14"/>
  <c r="Z115" i="14"/>
  <c r="Y115" i="14"/>
  <c r="Y121" i="14"/>
  <c r="Z121" i="14"/>
  <c r="Z129" i="14"/>
  <c r="Y129" i="14"/>
  <c r="Z127" i="14"/>
  <c r="Y127" i="14"/>
  <c r="Y126" i="14"/>
  <c r="Z126" i="14"/>
  <c r="Y125" i="14"/>
  <c r="Z125" i="14"/>
  <c r="Y124" i="14"/>
  <c r="Z124" i="14"/>
  <c r="Z135" i="14"/>
  <c r="Y135" i="14"/>
  <c r="Y134" i="14"/>
  <c r="Z134" i="14"/>
  <c r="Z133" i="14"/>
  <c r="Y133" i="14"/>
  <c r="Z120" i="14"/>
  <c r="Y120" i="14"/>
  <c r="Y131" i="14"/>
  <c r="Z131" i="14"/>
  <c r="Z119" i="14"/>
  <c r="Y119" i="14"/>
  <c r="Z128" i="14"/>
  <c r="Y128" i="14"/>
  <c r="Z138" i="14"/>
  <c r="Y138" i="14"/>
  <c r="Y137" i="14"/>
  <c r="Z137" i="14"/>
  <c r="Y136" i="14"/>
  <c r="Z136" i="14"/>
  <c r="Y123" i="14"/>
  <c r="Z123" i="14"/>
  <c r="Y122" i="14"/>
  <c r="Z122" i="14"/>
  <c r="Z132" i="14"/>
  <c r="Y132" i="14"/>
  <c r="Y130" i="14"/>
  <c r="Z130" i="14"/>
  <c r="Z118" i="14"/>
  <c r="Y118" i="14"/>
  <c r="X113" i="14"/>
  <c r="J64" i="1"/>
  <c r="K64" i="1" s="1"/>
  <c r="J34" i="1"/>
  <c r="K34" i="1" s="1"/>
  <c r="J57" i="1"/>
  <c r="K57" i="1" s="1"/>
  <c r="J19" i="1"/>
  <c r="K19" i="1" s="1"/>
  <c r="J81" i="1"/>
  <c r="K81" i="1" s="1"/>
  <c r="J42" i="1"/>
  <c r="K42" i="1" s="1"/>
  <c r="J101" i="1"/>
  <c r="K101" i="1" s="1"/>
  <c r="J115" i="1"/>
  <c r="K115" i="1" s="1"/>
  <c r="J85" i="1"/>
  <c r="K85" i="1" s="1"/>
  <c r="J16" i="1"/>
  <c r="K16" i="1" s="1"/>
  <c r="J118" i="1"/>
  <c r="K118" i="1" s="1"/>
  <c r="J40" i="1"/>
  <c r="K40" i="1" s="1"/>
  <c r="J106" i="1"/>
  <c r="K106" i="1" s="1"/>
  <c r="J69" i="1"/>
  <c r="K69" i="1" s="1"/>
  <c r="J94" i="1"/>
  <c r="K94" i="1" s="1"/>
  <c r="J90" i="1"/>
  <c r="K90" i="1" s="1"/>
  <c r="J46" i="1"/>
  <c r="K46" i="1" s="1"/>
  <c r="J98" i="1"/>
  <c r="K98" i="1" s="1"/>
  <c r="J22" i="1"/>
  <c r="K22" i="1" s="1"/>
  <c r="J43" i="1"/>
  <c r="K43" i="1" s="1"/>
  <c r="J103" i="1"/>
  <c r="K103" i="1" s="1"/>
  <c r="J82" i="1"/>
  <c r="K82" i="1" s="1"/>
  <c r="J112" i="1"/>
  <c r="K112" i="1" s="1"/>
  <c r="J47" i="1"/>
  <c r="K47" i="1" s="1"/>
  <c r="J38" i="1"/>
  <c r="K38" i="1" s="1"/>
  <c r="J35" i="1"/>
  <c r="K35" i="1" s="1"/>
  <c r="J83" i="1"/>
  <c r="K83" i="1" s="1"/>
  <c r="J86" i="1"/>
  <c r="K86" i="1" s="1"/>
  <c r="J119" i="1"/>
  <c r="K119" i="1" s="1"/>
  <c r="J31" i="1"/>
  <c r="K31" i="1" s="1"/>
  <c r="J107" i="1"/>
  <c r="K107" i="1" s="1"/>
  <c r="J77" i="1"/>
  <c r="K77" i="1" s="1"/>
  <c r="J41" i="1"/>
  <c r="K41" i="1" s="1"/>
  <c r="J65" i="1"/>
  <c r="K65" i="1" s="1"/>
  <c r="J53" i="1"/>
  <c r="K53" i="1" s="1"/>
  <c r="J37" i="1"/>
  <c r="K37" i="1" s="1"/>
  <c r="J84" i="1"/>
  <c r="K84" i="1" s="1"/>
  <c r="J8" i="1"/>
  <c r="K8" i="1" s="1"/>
  <c r="J99" i="1"/>
  <c r="K99" i="1" s="1"/>
  <c r="J17" i="1"/>
  <c r="K17" i="1" s="1"/>
  <c r="J73" i="1"/>
  <c r="K73" i="1" s="1"/>
  <c r="J30" i="1"/>
  <c r="K30" i="1" s="1"/>
  <c r="J88" i="1"/>
  <c r="K88" i="1" s="1"/>
  <c r="J70" i="1"/>
  <c r="K70" i="1" s="1"/>
  <c r="J114" i="1"/>
  <c r="K114" i="1" s="1"/>
  <c r="J7" i="1"/>
  <c r="K7" i="1" s="1"/>
  <c r="J51" i="1"/>
  <c r="K51" i="1" s="1"/>
  <c r="J116" i="1"/>
  <c r="K116" i="1" s="1"/>
  <c r="J80" i="1"/>
  <c r="K80" i="1" s="1"/>
  <c r="J5" i="1"/>
  <c r="K5" i="1" s="1"/>
  <c r="J67" i="1"/>
  <c r="K67" i="1" s="1"/>
  <c r="J117" i="1"/>
  <c r="K117" i="1" s="1"/>
  <c r="J15" i="1"/>
  <c r="K15" i="1" s="1"/>
  <c r="J110" i="1"/>
  <c r="K110" i="1" s="1"/>
  <c r="J60" i="1"/>
  <c r="K60" i="1" s="1"/>
  <c r="J89" i="1"/>
  <c r="K89" i="1" s="1"/>
  <c r="J39" i="1"/>
  <c r="K39" i="1" s="1"/>
  <c r="J48" i="1"/>
  <c r="K48" i="1" s="1"/>
  <c r="J9" i="1"/>
  <c r="K9" i="1" s="1"/>
  <c r="J6" i="1"/>
  <c r="K6" i="1" s="1"/>
  <c r="J91" i="1"/>
  <c r="K91" i="1" s="1"/>
  <c r="J52" i="1"/>
  <c r="K52" i="1" s="1"/>
  <c r="J62" i="1"/>
  <c r="K62" i="1" s="1"/>
  <c r="J18" i="1"/>
  <c r="K18" i="1" s="1"/>
  <c r="J68" i="1"/>
  <c r="K68" i="1" s="1"/>
  <c r="J23" i="1"/>
  <c r="K23" i="1" s="1"/>
  <c r="J11" i="1"/>
  <c r="K11" i="1" s="1"/>
  <c r="J61" i="1"/>
  <c r="K61" i="1" s="1"/>
  <c r="J25" i="1"/>
  <c r="J75" i="1"/>
  <c r="K75" i="1" s="1"/>
  <c r="J105" i="1"/>
  <c r="K105" i="1" s="1"/>
  <c r="J4" i="1"/>
  <c r="K4" i="1" s="1"/>
  <c r="J66" i="1"/>
  <c r="K66" i="1" s="1"/>
  <c r="J32" i="1"/>
  <c r="K32" i="1" s="1"/>
  <c r="J97" i="1"/>
  <c r="K97" i="1" s="1"/>
  <c r="J10" i="1"/>
  <c r="K10" i="1" s="1"/>
  <c r="J13" i="1"/>
  <c r="K13" i="1" s="1"/>
  <c r="J120" i="1"/>
  <c r="K120" i="1" s="1"/>
  <c r="J21" i="1"/>
  <c r="K21" i="1" s="1"/>
  <c r="J95" i="1"/>
  <c r="K95" i="1" s="1"/>
  <c r="J33" i="1"/>
  <c r="K33" i="1" s="1"/>
  <c r="J14" i="1"/>
  <c r="K14" i="1" s="1"/>
  <c r="J58" i="1"/>
  <c r="K58" i="1" s="1"/>
  <c r="J44" i="1"/>
  <c r="K44" i="1" s="1"/>
  <c r="J59" i="1"/>
  <c r="K59" i="1" s="1"/>
  <c r="J92" i="1"/>
  <c r="K92" i="1" s="1"/>
  <c r="J71" i="1"/>
  <c r="K71" i="1" s="1"/>
  <c r="J36" i="1"/>
  <c r="K36" i="1" s="1"/>
  <c r="J100" i="1"/>
  <c r="K100" i="1" s="1"/>
  <c r="J63" i="1"/>
  <c r="K63" i="1" s="1"/>
  <c r="J111" i="1"/>
  <c r="K111" i="1" s="1"/>
  <c r="AC151" i="14" l="1"/>
  <c r="AC152" i="14"/>
  <c r="AC150" i="14"/>
  <c r="Y113" i="14"/>
  <c r="Z113" i="14"/>
  <c r="K126" i="1"/>
  <c r="K25" i="1"/>
  <c r="K128" i="1" s="1"/>
  <c r="C150" i="14"/>
  <c r="K127" i="1" l="1"/>
  <c r="L151" i="14"/>
  <c r="T150" i="14"/>
  <c r="H150" i="14"/>
  <c r="C151" i="14"/>
  <c r="C153" i="14" s="1"/>
  <c r="W151" i="14"/>
  <c r="K151" i="14"/>
  <c r="S150" i="14"/>
  <c r="G150" i="14"/>
  <c r="K150" i="14"/>
  <c r="N151" i="14"/>
  <c r="M151" i="14"/>
  <c r="U150" i="14"/>
  <c r="I150" i="14"/>
  <c r="V151" i="14"/>
  <c r="J151" i="14"/>
  <c r="R150" i="14"/>
  <c r="F150" i="14"/>
  <c r="I151" i="14"/>
  <c r="T151" i="14"/>
  <c r="H151" i="14"/>
  <c r="P150" i="14"/>
  <c r="D150" i="14"/>
  <c r="W150" i="14"/>
  <c r="X150" i="14" s="1"/>
  <c r="V150" i="14"/>
  <c r="U151" i="14"/>
  <c r="Q150" i="14"/>
  <c r="S151" i="14"/>
  <c r="G151" i="14"/>
  <c r="O150" i="14"/>
  <c r="O151" i="14"/>
  <c r="J150" i="14"/>
  <c r="E150" i="14"/>
  <c r="R151" i="14"/>
  <c r="F151" i="14"/>
  <c r="N150" i="14"/>
  <c r="Q151" i="14"/>
  <c r="E151" i="14"/>
  <c r="M150" i="14"/>
  <c r="P151" i="14"/>
  <c r="D151" i="14"/>
  <c r="L150" i="14"/>
  <c r="X107" i="14"/>
  <c r="X83" i="14"/>
  <c r="X106" i="14"/>
  <c r="X82" i="14"/>
  <c r="X85" i="14"/>
  <c r="X84" i="14"/>
  <c r="X105" i="14"/>
  <c r="X104" i="14"/>
  <c r="X80" i="14"/>
  <c r="X97" i="14"/>
  <c r="X73" i="14"/>
  <c r="X96" i="14"/>
  <c r="X72" i="14"/>
  <c r="X95" i="14"/>
  <c r="X71" i="14"/>
  <c r="X94" i="14"/>
  <c r="X70" i="14"/>
  <c r="X109" i="14"/>
  <c r="X108" i="14"/>
  <c r="X81" i="14"/>
  <c r="X93" i="14"/>
  <c r="X69" i="14"/>
  <c r="X92" i="14"/>
  <c r="X68" i="14"/>
  <c r="X103" i="14"/>
  <c r="X91" i="14"/>
  <c r="X79" i="14"/>
  <c r="X67" i="14"/>
  <c r="X102" i="14"/>
  <c r="X90" i="14"/>
  <c r="X78" i="14"/>
  <c r="X66" i="14"/>
  <c r="X101" i="14"/>
  <c r="X89" i="14"/>
  <c r="X77" i="14"/>
  <c r="X65" i="14"/>
  <c r="X112" i="14"/>
  <c r="X100" i="14"/>
  <c r="X88" i="14"/>
  <c r="X76" i="14"/>
  <c r="X64" i="14"/>
  <c r="X111" i="14"/>
  <c r="X99" i="14"/>
  <c r="X87" i="14"/>
  <c r="X75" i="14"/>
  <c r="X63" i="14"/>
  <c r="X110" i="14"/>
  <c r="X98" i="14"/>
  <c r="X86" i="14"/>
  <c r="X74" i="14"/>
  <c r="X62" i="14"/>
  <c r="Z90" i="14" l="1"/>
  <c r="Y90" i="14"/>
  <c r="Z84" i="14"/>
  <c r="Y84" i="14"/>
  <c r="Y87" i="14"/>
  <c r="Z87" i="14"/>
  <c r="Y111" i="14"/>
  <c r="Z111" i="14"/>
  <c r="Z64" i="14"/>
  <c r="Y64" i="14"/>
  <c r="Y76" i="14"/>
  <c r="Z76" i="14"/>
  <c r="Y67" i="14"/>
  <c r="Z67" i="14"/>
  <c r="Z94" i="14"/>
  <c r="Y94" i="14"/>
  <c r="Z82" i="14"/>
  <c r="Y82" i="14"/>
  <c r="Z81" i="14"/>
  <c r="Y81" i="14"/>
  <c r="Y109" i="14"/>
  <c r="Z109" i="14"/>
  <c r="Z102" i="14"/>
  <c r="Y102" i="14"/>
  <c r="Z70" i="14"/>
  <c r="Y70" i="14"/>
  <c r="Y85" i="14"/>
  <c r="Z85" i="14"/>
  <c r="Y62" i="14"/>
  <c r="Z62" i="14"/>
  <c r="Y88" i="14"/>
  <c r="Z88" i="14"/>
  <c r="Z79" i="14"/>
  <c r="Y79" i="14"/>
  <c r="Z71" i="14"/>
  <c r="Y71" i="14"/>
  <c r="Z106" i="14"/>
  <c r="Y106" i="14"/>
  <c r="Y74" i="14"/>
  <c r="Z74" i="14"/>
  <c r="Z91" i="14"/>
  <c r="Y91" i="14"/>
  <c r="Y83" i="14"/>
  <c r="Z83" i="14"/>
  <c r="Z103" i="14"/>
  <c r="Y103" i="14"/>
  <c r="Y65" i="14"/>
  <c r="Z65" i="14"/>
  <c r="Z96" i="14"/>
  <c r="Y96" i="14"/>
  <c r="Z77" i="14"/>
  <c r="Y77" i="14"/>
  <c r="Y73" i="14"/>
  <c r="Z73" i="14"/>
  <c r="Y63" i="14"/>
  <c r="Z63" i="14"/>
  <c r="Z89" i="14"/>
  <c r="Y89" i="14"/>
  <c r="Y97" i="14"/>
  <c r="Z97" i="14"/>
  <c r="Y66" i="14"/>
  <c r="Z66" i="14"/>
  <c r="Y100" i="14"/>
  <c r="Z100" i="14"/>
  <c r="Y95" i="14"/>
  <c r="Z95" i="14"/>
  <c r="Y86" i="14"/>
  <c r="Z86" i="14"/>
  <c r="Z112" i="14"/>
  <c r="Y112" i="14"/>
  <c r="Z72" i="14"/>
  <c r="Y72" i="14"/>
  <c r="Z107" i="14"/>
  <c r="Y107" i="14"/>
  <c r="Y98" i="14"/>
  <c r="Z98" i="14"/>
  <c r="Z68" i="14"/>
  <c r="Y68" i="14"/>
  <c r="Y110" i="14"/>
  <c r="Z110" i="14"/>
  <c r="Z92" i="14"/>
  <c r="Y92" i="14"/>
  <c r="Z69" i="14"/>
  <c r="Y69" i="14"/>
  <c r="Z75" i="14"/>
  <c r="Y75" i="14"/>
  <c r="Z101" i="14"/>
  <c r="Y101" i="14"/>
  <c r="Y93" i="14"/>
  <c r="Z93" i="14"/>
  <c r="Z80" i="14"/>
  <c r="Y80" i="14"/>
  <c r="Z104" i="14"/>
  <c r="Y104" i="14"/>
  <c r="Y99" i="14"/>
  <c r="Z99" i="14"/>
  <c r="Y78" i="14"/>
  <c r="Z78" i="14"/>
  <c r="Z108" i="14"/>
  <c r="Y108" i="14"/>
  <c r="Z105" i="14"/>
  <c r="Y105" i="14"/>
  <c r="D153" i="14"/>
  <c r="N153" i="14"/>
  <c r="L153" i="14"/>
  <c r="P153" i="14"/>
  <c r="E153" i="14"/>
  <c r="W153" i="14"/>
  <c r="K153" i="14"/>
  <c r="Q153" i="14"/>
  <c r="G153" i="14"/>
  <c r="J153" i="14"/>
  <c r="S153" i="14"/>
  <c r="R153" i="14"/>
  <c r="H153" i="14"/>
  <c r="T153" i="14"/>
  <c r="O153" i="14"/>
  <c r="I153" i="14"/>
  <c r="F153" i="14"/>
  <c r="V153" i="14"/>
  <c r="U153" i="14"/>
  <c r="M153" i="14"/>
  <c r="X61" i="14"/>
  <c r="AB151" i="14" l="1"/>
  <c r="AB152" i="14"/>
  <c r="AB150" i="14"/>
  <c r="Y61" i="14"/>
  <c r="Z61" i="14"/>
  <c r="Y150" i="14"/>
  <c r="Y151" i="14"/>
  <c r="Z150" i="14" l="1"/>
  <c r="AA151" i="14"/>
  <c r="AD151" i="14" s="1"/>
  <c r="AA152" i="14"/>
  <c r="AD152" i="14" s="1"/>
  <c r="Y152" i="14"/>
  <c r="Y153" i="14" s="1"/>
  <c r="AA150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<sst xmlns="http://schemas.openxmlformats.org/spreadsheetml/2006/main" count="2957" uniqueCount="467">
  <si>
    <r>
      <rPr>
        <b/>
        <sz val="12"/>
        <rFont val="Arial"/>
        <family val="2"/>
      </rPr>
      <t>Patna Calibrators</t>
    </r>
  </si>
  <si>
    <r>
      <rPr>
        <sz val="9.5"/>
        <rFont val="Arial"/>
        <family val="2"/>
      </rPr>
      <t>Dhanuki More Patna 800007</t>
    </r>
  </si>
  <si>
    <r>
      <rPr>
        <u/>
        <sz val="9.5"/>
        <rFont val="Arial"/>
        <family val="2"/>
      </rPr>
      <t>E-Mail : Patnacalibrator@gmail.com</t>
    </r>
  </si>
  <si>
    <r>
      <rPr>
        <sz val="8.5"/>
        <rFont val="Arial"/>
        <family val="2"/>
      </rPr>
      <t>1-Apr-25 to 31-May-25</t>
    </r>
  </si>
  <si>
    <r>
      <rPr>
        <sz val="8.5"/>
        <rFont val="Arial"/>
        <family val="2"/>
      </rPr>
      <t>Page 1</t>
    </r>
  </si>
  <si>
    <r>
      <rPr>
        <sz val="9.5"/>
        <rFont val="Arial"/>
        <family val="2"/>
      </rPr>
      <t>Date</t>
    </r>
  </si>
  <si>
    <r>
      <rPr>
        <sz val="9.5"/>
        <rFont val="Arial"/>
        <family val="2"/>
      </rPr>
      <t>Vch No.</t>
    </r>
  </si>
  <si>
    <r>
      <rPr>
        <b/>
        <sz val="9.5"/>
        <rFont val="Arial"/>
        <family val="2"/>
      </rPr>
      <t>Debit</t>
    </r>
  </si>
  <si>
    <r>
      <rPr>
        <b/>
        <sz val="9.5"/>
        <rFont val="Arial"/>
        <family val="2"/>
      </rPr>
      <t>Credit</t>
    </r>
  </si>
  <si>
    <r>
      <rPr>
        <sz val="9.5"/>
        <rFont val="Arial"/>
        <family val="2"/>
      </rPr>
      <t>By</t>
    </r>
  </si>
  <si>
    <r>
      <rPr>
        <b/>
        <sz val="9.5"/>
        <rFont val="Arial"/>
        <family val="2"/>
      </rPr>
      <t>Opening Balance</t>
    </r>
  </si>
  <si>
    <r>
      <rPr>
        <sz val="9.5"/>
        <rFont val="Arial"/>
        <family val="2"/>
      </rPr>
      <t>To</t>
    </r>
  </si>
  <si>
    <r>
      <rPr>
        <sz val="9.5"/>
        <rFont val="Arial"/>
        <family val="2"/>
      </rPr>
      <t>3,01,269.38</t>
    </r>
  </si>
  <si>
    <r>
      <rPr>
        <sz val="9.5"/>
        <rFont val="Arial"/>
        <family val="2"/>
      </rPr>
      <t>5,28,657.32</t>
    </r>
  </si>
  <si>
    <r>
      <rPr>
        <sz val="9.5"/>
        <rFont val="Arial"/>
        <family val="2"/>
      </rPr>
      <t>Vch Type</t>
    </r>
  </si>
  <si>
    <r>
      <rPr>
        <b/>
        <sz val="9.5"/>
        <rFont val="Arial"/>
        <family val="2"/>
      </rPr>
      <t>GST Paid</t>
    </r>
  </si>
  <si>
    <r>
      <rPr>
        <b/>
        <sz val="8.5"/>
        <rFont val="Arial"/>
        <family val="2"/>
      </rPr>
      <t>Payment</t>
    </r>
  </si>
  <si>
    <r>
      <rPr>
        <b/>
        <sz val="9.5"/>
        <rFont val="Arial"/>
        <family val="2"/>
      </rPr>
      <t>Paeso</t>
    </r>
  </si>
  <si>
    <r>
      <rPr>
        <b/>
        <sz val="9.5"/>
        <rFont val="Arial"/>
        <family val="2"/>
      </rPr>
      <t>Rks Engicon Private Limited</t>
    </r>
  </si>
  <si>
    <r>
      <rPr>
        <b/>
        <sz val="9.5"/>
        <rFont val="Arial"/>
        <family val="2"/>
      </rPr>
      <t>M/s Indian Oil Corporation Limited</t>
    </r>
  </si>
  <si>
    <r>
      <rPr>
        <b/>
        <sz val="9.5"/>
        <rFont val="Arial"/>
        <family val="2"/>
      </rPr>
      <t>SPS Construction Pvt.Ltd</t>
    </r>
  </si>
  <si>
    <r>
      <rPr>
        <b/>
        <sz val="9.5"/>
        <rFont val="Arial"/>
        <family val="2"/>
      </rPr>
      <t>Suspense</t>
    </r>
  </si>
  <si>
    <r>
      <rPr>
        <b/>
        <sz val="9.5"/>
        <rFont val="Arial"/>
        <family val="2"/>
      </rPr>
      <t>Raju Chhabra</t>
    </r>
  </si>
  <si>
    <r>
      <rPr>
        <b/>
        <sz val="9.5"/>
        <rFont val="Arial"/>
        <family val="2"/>
      </rPr>
      <t>Opera</t>
    </r>
  </si>
  <si>
    <r>
      <rPr>
        <b/>
        <sz val="9.5"/>
        <rFont val="Arial"/>
        <family val="2"/>
      </rPr>
      <t>Ms.Nirmala Devi</t>
    </r>
  </si>
  <si>
    <r>
      <rPr>
        <b/>
        <sz val="9.5"/>
        <rFont val="Arial"/>
        <family val="2"/>
      </rPr>
      <t>Vaishali Sales</t>
    </r>
  </si>
  <si>
    <r>
      <rPr>
        <b/>
        <sz val="9.5"/>
        <rFont val="Arial"/>
        <family val="2"/>
      </rPr>
      <t>Akash Hardware</t>
    </r>
  </si>
  <si>
    <r>
      <rPr>
        <b/>
        <sz val="9.5"/>
        <rFont val="Arial"/>
        <family val="2"/>
      </rPr>
      <t>Gautam Iron</t>
    </r>
  </si>
  <si>
    <r>
      <rPr>
        <b/>
        <sz val="9.5"/>
        <rFont val="Arial"/>
        <family val="2"/>
      </rPr>
      <t>Rajan Enterprises</t>
    </r>
  </si>
  <si>
    <r>
      <rPr>
        <b/>
        <sz val="9.5"/>
        <rFont val="Arial"/>
        <family val="2"/>
      </rPr>
      <t>Eastern Industries</t>
    </r>
  </si>
  <si>
    <r>
      <rPr>
        <b/>
        <sz val="9.5"/>
        <rFont val="Arial"/>
        <family val="2"/>
      </rPr>
      <t>M.P Enterprises</t>
    </r>
  </si>
  <si>
    <r>
      <rPr>
        <b/>
        <sz val="9.5"/>
        <rFont val="Arial"/>
        <family val="2"/>
      </rPr>
      <t>Rupa Shree Prasad</t>
    </r>
  </si>
  <si>
    <r>
      <rPr>
        <b/>
        <sz val="9.5"/>
        <rFont val="Arial"/>
        <family val="2"/>
      </rPr>
      <t>BMW Ventures Limited</t>
    </r>
  </si>
  <si>
    <r>
      <rPr>
        <b/>
        <sz val="9.5"/>
        <rFont val="Arial"/>
        <family val="2"/>
      </rPr>
      <t>New Prem Hardware Store</t>
    </r>
  </si>
  <si>
    <r>
      <rPr>
        <b/>
        <sz val="9.5"/>
        <rFont val="Arial"/>
        <family val="2"/>
      </rPr>
      <t>United Fitting</t>
    </r>
  </si>
  <si>
    <r>
      <rPr>
        <b/>
        <sz val="9.5"/>
        <rFont val="Arial"/>
        <family val="2"/>
      </rPr>
      <t>Bharat Petroleum Corporation Limited</t>
    </r>
  </si>
  <si>
    <r>
      <rPr>
        <b/>
        <sz val="9.5"/>
        <rFont val="Arial"/>
        <family val="2"/>
      </rPr>
      <t>Interest</t>
    </r>
  </si>
  <si>
    <r>
      <rPr>
        <b/>
        <sz val="9.5"/>
        <rFont val="Arial"/>
        <family val="2"/>
      </rPr>
      <t>Balkeshi</t>
    </r>
  </si>
  <si>
    <r>
      <rPr>
        <b/>
        <sz val="9.5"/>
        <rFont val="Arial"/>
        <family val="2"/>
      </rPr>
      <t>Bharat Krishi Udyog</t>
    </r>
  </si>
  <si>
    <r>
      <rPr>
        <b/>
        <sz val="9.5"/>
        <rFont val="Arial"/>
        <family val="2"/>
      </rPr>
      <t>Js Electrodes</t>
    </r>
  </si>
  <si>
    <r>
      <rPr>
        <b/>
        <sz val="9.5"/>
        <rFont val="Arial"/>
        <family val="2"/>
      </rPr>
      <t>EPF</t>
    </r>
  </si>
  <si>
    <r>
      <rPr>
        <b/>
        <sz val="9.5"/>
        <rFont val="Arial"/>
        <family val="2"/>
      </rPr>
      <t>Esic</t>
    </r>
  </si>
  <si>
    <r>
      <rPr>
        <b/>
        <sz val="9.5"/>
        <rFont val="Arial"/>
        <family val="2"/>
      </rPr>
      <t>Electricity Bill</t>
    </r>
  </si>
  <si>
    <r>
      <rPr>
        <b/>
        <sz val="9.5"/>
        <rFont val="Arial"/>
        <family val="2"/>
      </rPr>
      <t>Telecome Electronics</t>
    </r>
  </si>
  <si>
    <r>
      <rPr>
        <b/>
        <sz val="9.5"/>
        <rFont val="Arial"/>
        <family val="2"/>
      </rPr>
      <t>Sone Haradeo Flour Mills</t>
    </r>
  </si>
  <si>
    <r>
      <rPr>
        <b/>
        <sz val="9.5"/>
        <rFont val="Arial"/>
        <family val="2"/>
      </rPr>
      <t>National Commercial Corporation</t>
    </r>
  </si>
  <si>
    <r>
      <rPr>
        <b/>
        <sz val="9.5"/>
        <rFont val="Arial"/>
        <family val="2"/>
      </rPr>
      <t>Prem Gases</t>
    </r>
  </si>
  <si>
    <r>
      <rPr>
        <sz val="9.5"/>
        <rFont val="Arial"/>
        <family val="2"/>
      </rPr>
      <t>7,20,514.22</t>
    </r>
  </si>
  <si>
    <r>
      <rPr>
        <b/>
        <sz val="9.5"/>
        <rFont val="Arial"/>
        <family val="2"/>
      </rPr>
      <t>Sharda Enterprises</t>
    </r>
  </si>
  <si>
    <r>
      <rPr>
        <b/>
        <sz val="9.5"/>
        <rFont val="Arial"/>
        <family val="2"/>
      </rPr>
      <t>Wages</t>
    </r>
  </si>
  <si>
    <r>
      <rPr>
        <b/>
        <sz val="9.5"/>
        <rFont val="Arial"/>
        <family val="2"/>
      </rPr>
      <t>Baba Bambhola Energy Point</t>
    </r>
  </si>
  <si>
    <r>
      <rPr>
        <b/>
        <sz val="9.5"/>
        <rFont val="Arial"/>
        <family val="2"/>
      </rPr>
      <t>Edlipse Engineering Global Pvt.Ltd</t>
    </r>
  </si>
  <si>
    <r>
      <rPr>
        <sz val="9.5"/>
        <rFont val="Arial"/>
        <family val="2"/>
      </rPr>
      <t>5,28,189.10</t>
    </r>
  </si>
  <si>
    <r>
      <rPr>
        <b/>
        <sz val="9.5"/>
        <rFont val="Arial"/>
        <family val="2"/>
      </rPr>
      <t>Sree Ram Steel</t>
    </r>
  </si>
  <si>
    <r>
      <rPr>
        <b/>
        <sz val="9.5"/>
        <rFont val="Arial"/>
        <family val="2"/>
      </rPr>
      <t>Dukhharan Baba</t>
    </r>
  </si>
  <si>
    <r>
      <rPr>
        <b/>
        <sz val="9.5"/>
        <rFont val="Arial"/>
        <family val="2"/>
      </rPr>
      <t>Shubhash Kumar</t>
    </r>
  </si>
  <si>
    <r>
      <rPr>
        <b/>
        <sz val="9.5"/>
        <rFont val="Arial"/>
        <family val="2"/>
      </rPr>
      <t>Uma Ispat Pvt.Ltd</t>
    </r>
  </si>
  <si>
    <r>
      <rPr>
        <b/>
        <sz val="9.5"/>
        <rFont val="Arial"/>
        <family val="2"/>
      </rPr>
      <t>Hari Om Transport</t>
    </r>
  </si>
  <si>
    <r>
      <rPr>
        <b/>
        <sz val="9.5"/>
        <rFont val="Arial"/>
        <family val="2"/>
      </rPr>
      <t>Ranjan Enterprises</t>
    </r>
  </si>
  <si>
    <t>carried over</t>
  </si>
  <si>
    <t>Closing Balance</t>
  </si>
  <si>
    <r>
      <rPr>
        <b/>
        <sz val="9.5"/>
        <rFont val="Arial"/>
        <family val="2"/>
      </rPr>
      <t>Particulars</t>
    </r>
  </si>
  <si>
    <r>
      <rPr>
        <vertAlign val="superscript"/>
        <sz val="8.5"/>
        <rFont val="Arial"/>
        <family val="2"/>
      </rPr>
      <t xml:space="preserve">1-Apr-25  </t>
    </r>
    <r>
      <rPr>
        <sz val="9.5"/>
        <rFont val="Arial"/>
        <family val="2"/>
      </rPr>
      <t>To</t>
    </r>
  </si>
  <si>
    <r>
      <rPr>
        <b/>
        <sz val="9.5"/>
        <rFont val="Arial"/>
        <family val="2"/>
      </rPr>
      <t>Cash</t>
    </r>
  </si>
  <si>
    <r>
      <rPr>
        <vertAlign val="superscript"/>
        <sz val="8.5"/>
        <rFont val="Arial"/>
        <family val="2"/>
      </rPr>
      <t xml:space="preserve">2-Apr-25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</si>
  <si>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3-Apr-25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</si>
  <si>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4-Apr-25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</si>
  <si>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5-Apr-25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</si>
  <si>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7-Apr-25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</si>
  <si>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8-Apr-25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</si>
  <si>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9-Apr-25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</si>
  <si>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10-Apr-25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</si>
  <si>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11-Apr-25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</si>
  <si>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12-Apr-25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</si>
  <si>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14-Apr-25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</si>
  <si>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15-Apr-25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</si>
  <si>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16-Apr-25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</si>
  <si>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17-Apr-25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</si>
  <si>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18-Apr-25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</si>
  <si>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19-Apr-25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</si>
  <si>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21-Apr-25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</si>
  <si>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22-Apr-25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</si>
  <si>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23-Apr-25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</si>
  <si>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24-Apr-25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</si>
  <si>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25-Apr-25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</si>
  <si>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26-Apr-25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</si>
  <si>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28-Apr-25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</si>
  <si>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29-Apr-25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</si>
  <si>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30-Apr-25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</si>
  <si>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1-May-25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</si>
  <si>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2-May-25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</si>
  <si>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3-May-25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</si>
  <si>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4-May-25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</si>
  <si>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5-May-25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</si>
  <si>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6-May-25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</si>
  <si>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7-May-25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</si>
  <si>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8-May-25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</si>
  <si>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10-May-25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</si>
  <si>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12-May-25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</si>
  <si>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13-May-25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</si>
  <si>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14-May-25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</si>
  <si>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15-May-25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</si>
  <si>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16-May-25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</si>
  <si>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17-May-25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</si>
  <si>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19-May-25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</si>
  <si>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20-May-25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</si>
  <si>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21-May-25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</si>
  <si>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22-May-25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</si>
  <si>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23-May-25  </t>
    </r>
    <r>
      <rPr>
        <sz val="9.5"/>
        <rFont val="Arial"/>
        <family val="2"/>
      </rPr>
      <t>To</t>
    </r>
  </si>
  <si>
    <r>
      <rPr>
        <vertAlign val="superscript"/>
        <sz val="8.5"/>
        <rFont val="Arial"/>
        <family val="2"/>
      </rPr>
      <t xml:space="preserve">24-May-25  </t>
    </r>
    <r>
      <rPr>
        <sz val="9.5"/>
        <rFont val="Arial"/>
        <family val="2"/>
      </rPr>
      <t>To</t>
    </r>
  </si>
  <si>
    <r>
      <rPr>
        <sz val="9.5"/>
        <rFont val="Arial"/>
        <family val="2"/>
      </rPr>
      <t>Carried Over</t>
    </r>
  </si>
  <si>
    <r>
      <rPr>
        <sz val="9.5"/>
        <rFont val="Arial"/>
        <family val="2"/>
      </rPr>
      <t>continued ...</t>
    </r>
  </si>
  <si>
    <r>
      <rPr>
        <sz val="9.5"/>
        <rFont val="Arial"/>
        <family val="2"/>
      </rPr>
      <t>Brought Forward</t>
    </r>
  </si>
  <si>
    <r>
      <rPr>
        <b/>
        <sz val="9.5"/>
        <rFont val="Arial"/>
        <family val="2"/>
      </rPr>
      <t>Closing Balance</t>
    </r>
  </si>
  <si>
    <r>
      <rPr>
        <b/>
        <u/>
        <sz val="9.5"/>
        <rFont val="Arial"/>
        <family val="2"/>
      </rPr>
      <t>              9,911.00               9,911.00 </t>
    </r>
  </si>
  <si>
    <r>
      <rPr>
        <sz val="9.5"/>
        <rFont val="Arial"/>
        <family val="2"/>
      </rPr>
      <t>Ledger Account</t>
    </r>
  </si>
  <si>
    <r>
      <rPr>
        <b/>
        <sz val="9.5"/>
        <rFont val="Arial"/>
        <family val="2"/>
      </rPr>
      <t xml:space="preserve">Particulars                                             </t>
    </r>
    <r>
      <rPr>
        <sz val="9.5"/>
        <rFont val="Arial"/>
        <family val="2"/>
      </rPr>
      <t>Vch Type                              Vch No.</t>
    </r>
  </si>
  <si>
    <r>
      <rPr>
        <b/>
        <sz val="9.5"/>
        <rFont val="Arial"/>
        <family val="2"/>
      </rPr>
      <t>Debit                   Credit</t>
    </r>
  </si>
  <si>
    <r>
      <rPr>
        <b/>
        <sz val="9.5"/>
        <rFont val="Arial"/>
        <family val="2"/>
      </rPr>
      <t xml:space="preserve">M/s Indian Oil Corporation Limited       </t>
    </r>
    <r>
      <rPr>
        <b/>
        <vertAlign val="superscript"/>
        <sz val="8.5"/>
        <rFont val="Arial"/>
        <family val="2"/>
      </rPr>
      <t xml:space="preserve">Sales                         </t>
    </r>
    <r>
      <rPr>
        <vertAlign val="superscript"/>
        <sz val="8.5"/>
        <rFont val="Arial"/>
        <family val="2"/>
      </rPr>
      <t>PC/25-26/IOCL/02</t>
    </r>
  </si>
  <si>
    <r>
      <rPr>
        <b/>
        <sz val="9.5"/>
        <rFont val="Arial"/>
        <family val="2"/>
      </rPr>
      <t xml:space="preserve">Bharat Petroleum Corporation Limited  </t>
    </r>
    <r>
      <rPr>
        <b/>
        <vertAlign val="superscript"/>
        <sz val="8.5"/>
        <rFont val="Arial"/>
        <family val="2"/>
      </rPr>
      <t xml:space="preserve">Sales                            </t>
    </r>
    <r>
      <rPr>
        <vertAlign val="superscript"/>
        <sz val="8.5"/>
        <rFont val="Arial"/>
        <family val="2"/>
      </rPr>
      <t>PC/25-26/BP/03</t>
    </r>
  </si>
  <si>
    <r>
      <rPr>
        <b/>
        <sz val="9.5"/>
        <rFont val="Arial"/>
        <family val="2"/>
      </rPr>
      <t xml:space="preserve">Bharat Petroleum Corporation Limited  </t>
    </r>
    <r>
      <rPr>
        <b/>
        <vertAlign val="superscript"/>
        <sz val="8.5"/>
        <rFont val="Arial"/>
        <family val="2"/>
      </rPr>
      <t xml:space="preserve">Sales                            </t>
    </r>
    <r>
      <rPr>
        <vertAlign val="superscript"/>
        <sz val="8.5"/>
        <rFont val="Arial"/>
        <family val="2"/>
      </rPr>
      <t>PC/25-26/BP/04</t>
    </r>
  </si>
  <si>
    <r>
      <rPr>
        <b/>
        <sz val="9.5"/>
        <rFont val="Arial"/>
        <family val="2"/>
      </rPr>
      <t xml:space="preserve">Bharat Petroleum Corporation Limited  </t>
    </r>
    <r>
      <rPr>
        <b/>
        <vertAlign val="superscript"/>
        <sz val="8.5"/>
        <rFont val="Arial"/>
        <family val="2"/>
      </rPr>
      <t xml:space="preserve">Sales                            </t>
    </r>
    <r>
      <rPr>
        <vertAlign val="superscript"/>
        <sz val="8.5"/>
        <rFont val="Arial"/>
        <family val="2"/>
      </rPr>
      <t>PC/25-26/BP/05</t>
    </r>
  </si>
  <si>
    <r>
      <rPr>
        <b/>
        <sz val="9.5"/>
        <rFont val="Arial"/>
        <family val="2"/>
      </rPr>
      <t xml:space="preserve">Hindustan Petroleum Corporation Limited  </t>
    </r>
    <r>
      <rPr>
        <b/>
        <vertAlign val="superscript"/>
        <sz val="8.5"/>
        <rFont val="Arial"/>
        <family val="2"/>
      </rPr>
      <t xml:space="preserve">Sales                            </t>
    </r>
    <r>
      <rPr>
        <vertAlign val="superscript"/>
        <sz val="8.5"/>
        <rFont val="Arial"/>
        <family val="2"/>
      </rPr>
      <t>PC/25-26/HP/06</t>
    </r>
  </si>
  <si>
    <r>
      <rPr>
        <b/>
        <sz val="9.5"/>
        <rFont val="Arial"/>
        <family val="2"/>
      </rPr>
      <t xml:space="preserve">Bharat Petroleum Corporation Limited  </t>
    </r>
    <r>
      <rPr>
        <b/>
        <vertAlign val="superscript"/>
        <sz val="8.5"/>
        <rFont val="Arial"/>
        <family val="2"/>
      </rPr>
      <t xml:space="preserve">Sales                            </t>
    </r>
    <r>
      <rPr>
        <vertAlign val="superscript"/>
        <sz val="8.5"/>
        <rFont val="Arial"/>
        <family val="2"/>
      </rPr>
      <t>PC/25-26/BP/07</t>
    </r>
  </si>
  <si>
    <r>
      <rPr>
        <b/>
        <sz val="9.5"/>
        <rFont val="Arial"/>
        <family val="2"/>
      </rPr>
      <t xml:space="preserve">Bharat Petroleum Corporation Limited  </t>
    </r>
    <r>
      <rPr>
        <b/>
        <vertAlign val="superscript"/>
        <sz val="8.5"/>
        <rFont val="Arial"/>
        <family val="2"/>
      </rPr>
      <t xml:space="preserve">Sales                            </t>
    </r>
    <r>
      <rPr>
        <vertAlign val="superscript"/>
        <sz val="8.5"/>
        <rFont val="Arial"/>
        <family val="2"/>
      </rPr>
      <t>PC/25-26/BP/08</t>
    </r>
  </si>
  <si>
    <r>
      <rPr>
        <b/>
        <sz val="9.5"/>
        <rFont val="Arial"/>
        <family val="2"/>
      </rPr>
      <t xml:space="preserve">Hindustan Petroleum Corporation Limited  </t>
    </r>
    <r>
      <rPr>
        <b/>
        <vertAlign val="superscript"/>
        <sz val="8.5"/>
        <rFont val="Arial"/>
        <family val="2"/>
      </rPr>
      <t xml:space="preserve">Sales                            </t>
    </r>
    <r>
      <rPr>
        <vertAlign val="superscript"/>
        <sz val="8.5"/>
        <rFont val="Arial"/>
        <family val="2"/>
      </rPr>
      <t>PC/25-26/HP/09</t>
    </r>
  </si>
  <si>
    <r>
      <rPr>
        <b/>
        <sz val="9.5"/>
        <rFont val="Arial"/>
        <family val="2"/>
      </rPr>
      <t xml:space="preserve">Rks Engicon Private Limited                 </t>
    </r>
    <r>
      <rPr>
        <b/>
        <vertAlign val="superscript"/>
        <sz val="8.5"/>
        <rFont val="Arial"/>
        <family val="2"/>
      </rPr>
      <t xml:space="preserve">Sales                                   </t>
    </r>
    <r>
      <rPr>
        <vertAlign val="superscript"/>
        <sz val="8.5"/>
        <rFont val="Arial"/>
        <family val="2"/>
      </rPr>
      <t>PC/25-26/10</t>
    </r>
  </si>
  <si>
    <r>
      <rPr>
        <b/>
        <sz val="9.5"/>
        <rFont val="Arial"/>
        <family val="2"/>
      </rPr>
      <t xml:space="preserve">Bharat Petroleum Corporation Limited  </t>
    </r>
    <r>
      <rPr>
        <b/>
        <vertAlign val="superscript"/>
        <sz val="8.5"/>
        <rFont val="Arial"/>
        <family val="2"/>
      </rPr>
      <t xml:space="preserve">Sales                         </t>
    </r>
    <r>
      <rPr>
        <vertAlign val="superscript"/>
        <sz val="8.5"/>
        <rFont val="Arial"/>
        <family val="2"/>
      </rPr>
      <t>PC/25-26/MUZ/11</t>
    </r>
  </si>
  <si>
    <r>
      <rPr>
        <b/>
        <sz val="9.5"/>
        <rFont val="Arial"/>
        <family val="2"/>
      </rPr>
      <t xml:space="preserve">Bharat Petroleum Corporation Limited  </t>
    </r>
    <r>
      <rPr>
        <b/>
        <vertAlign val="superscript"/>
        <sz val="8.5"/>
        <rFont val="Arial"/>
        <family val="2"/>
      </rPr>
      <t xml:space="preserve">Sales                         </t>
    </r>
    <r>
      <rPr>
        <vertAlign val="superscript"/>
        <sz val="8.5"/>
        <rFont val="Arial"/>
        <family val="2"/>
      </rPr>
      <t>PC/25-26/MUZ/12</t>
    </r>
  </si>
  <si>
    <r>
      <rPr>
        <b/>
        <sz val="9.5"/>
        <rFont val="Arial"/>
        <family val="2"/>
      </rPr>
      <t xml:space="preserve">Bharat Petroleum Corporation Limited  </t>
    </r>
    <r>
      <rPr>
        <b/>
        <vertAlign val="superscript"/>
        <sz val="8.5"/>
        <rFont val="Arial"/>
        <family val="2"/>
      </rPr>
      <t xml:space="preserve">Sales                          </t>
    </r>
    <r>
      <rPr>
        <vertAlign val="superscript"/>
        <sz val="8.5"/>
        <rFont val="Arial"/>
        <family val="2"/>
      </rPr>
      <t>PC/25-26/PAT/13</t>
    </r>
  </si>
  <si>
    <r>
      <rPr>
        <b/>
        <sz val="9.5"/>
        <rFont val="Arial"/>
        <family val="2"/>
      </rPr>
      <t xml:space="preserve">M/s Indian Oil Corporation Limited       </t>
    </r>
    <r>
      <rPr>
        <b/>
        <vertAlign val="superscript"/>
        <sz val="8.5"/>
        <rFont val="Arial"/>
        <family val="2"/>
      </rPr>
      <t xml:space="preserve">Sales                         </t>
    </r>
    <r>
      <rPr>
        <vertAlign val="superscript"/>
        <sz val="8.5"/>
        <rFont val="Arial"/>
        <family val="2"/>
      </rPr>
      <t>PC/25-26/IOCL/14</t>
    </r>
  </si>
  <si>
    <r>
      <rPr>
        <b/>
        <sz val="9.5"/>
        <rFont val="Arial"/>
        <family val="2"/>
      </rPr>
      <t xml:space="preserve">Bharat Petroleum Corporation Limited  </t>
    </r>
    <r>
      <rPr>
        <b/>
        <vertAlign val="superscript"/>
        <sz val="8.5"/>
        <rFont val="Arial"/>
        <family val="2"/>
      </rPr>
      <t xml:space="preserve">Sales                         </t>
    </r>
    <r>
      <rPr>
        <vertAlign val="superscript"/>
        <sz val="8.5"/>
        <rFont val="Arial"/>
        <family val="2"/>
      </rPr>
      <t>PC/BPCL/BEG/16</t>
    </r>
  </si>
  <si>
    <r>
      <rPr>
        <b/>
        <sz val="9.5"/>
        <rFont val="Arial"/>
        <family val="2"/>
      </rPr>
      <t xml:space="preserve">Nandraj Fuels                                          </t>
    </r>
    <r>
      <rPr>
        <b/>
        <vertAlign val="superscript"/>
        <sz val="8.5"/>
        <rFont val="Arial"/>
        <family val="2"/>
      </rPr>
      <t xml:space="preserve">Sales                                             </t>
    </r>
    <r>
      <rPr>
        <vertAlign val="superscript"/>
        <sz val="8.5"/>
        <rFont val="Arial"/>
        <family val="2"/>
      </rPr>
      <t>PC-17</t>
    </r>
  </si>
  <si>
    <r>
      <rPr>
        <b/>
        <sz val="9.5"/>
        <rFont val="Arial"/>
        <family val="2"/>
      </rPr>
      <t xml:space="preserve">Baba Bambhola Energy Point               </t>
    </r>
    <r>
      <rPr>
        <b/>
        <vertAlign val="superscript"/>
        <sz val="8.5"/>
        <rFont val="Arial"/>
        <family val="2"/>
      </rPr>
      <t xml:space="preserve">Sales                                             </t>
    </r>
    <r>
      <rPr>
        <vertAlign val="superscript"/>
        <sz val="8.5"/>
        <rFont val="Arial"/>
        <family val="2"/>
      </rPr>
      <t>PC-18</t>
    </r>
  </si>
  <si>
    <r>
      <rPr>
        <b/>
        <sz val="9.5"/>
        <rFont val="Arial"/>
        <family val="2"/>
      </rPr>
      <t xml:space="preserve">Rks Engicon Private Limited                 </t>
    </r>
    <r>
      <rPr>
        <b/>
        <vertAlign val="superscript"/>
        <sz val="8.5"/>
        <rFont val="Arial"/>
        <family val="2"/>
      </rPr>
      <t xml:space="preserve">Sales                                             </t>
    </r>
    <r>
      <rPr>
        <vertAlign val="superscript"/>
        <sz val="8.5"/>
        <rFont val="Arial"/>
        <family val="2"/>
      </rPr>
      <t>PC-19</t>
    </r>
  </si>
  <si>
    <r>
      <rPr>
        <b/>
        <sz val="9.5"/>
        <rFont val="Arial"/>
        <family val="2"/>
      </rPr>
      <t xml:space="preserve">Bharat Petroleum Corporation Limited  </t>
    </r>
    <r>
      <rPr>
        <b/>
        <vertAlign val="superscript"/>
        <sz val="8.5"/>
        <rFont val="Arial"/>
        <family val="2"/>
      </rPr>
      <t xml:space="preserve">Sales                         </t>
    </r>
    <r>
      <rPr>
        <vertAlign val="superscript"/>
        <sz val="8.5"/>
        <rFont val="Arial"/>
        <family val="2"/>
      </rPr>
      <t>PC/BPCL/BEG/20</t>
    </r>
  </si>
  <si>
    <r>
      <rPr>
        <b/>
        <sz val="9.5"/>
        <rFont val="Arial"/>
        <family val="2"/>
      </rPr>
      <t xml:space="preserve">Bharat Petroleum Corporation Limited  </t>
    </r>
    <r>
      <rPr>
        <b/>
        <vertAlign val="superscript"/>
        <sz val="8.5"/>
        <rFont val="Arial"/>
        <family val="2"/>
      </rPr>
      <t xml:space="preserve">Sales                         </t>
    </r>
    <r>
      <rPr>
        <vertAlign val="superscript"/>
        <sz val="8.5"/>
        <rFont val="Arial"/>
        <family val="2"/>
      </rPr>
      <t>PC/BPCL/BEG/21</t>
    </r>
  </si>
  <si>
    <r>
      <rPr>
        <b/>
        <sz val="9.5"/>
        <rFont val="Arial"/>
        <family val="2"/>
      </rPr>
      <t xml:space="preserve">Bharat Petroleum Corporation Limited  </t>
    </r>
    <r>
      <rPr>
        <b/>
        <vertAlign val="superscript"/>
        <sz val="8.5"/>
        <rFont val="Arial"/>
        <family val="2"/>
      </rPr>
      <t xml:space="preserve">Sales                         </t>
    </r>
    <r>
      <rPr>
        <vertAlign val="superscript"/>
        <sz val="8.5"/>
        <rFont val="Arial"/>
        <family val="2"/>
      </rPr>
      <t>PC/BPCL/BEG/22</t>
    </r>
  </si>
  <si>
    <r>
      <rPr>
        <b/>
        <sz val="9.5"/>
        <rFont val="Arial"/>
        <family val="2"/>
      </rPr>
      <t xml:space="preserve">Bharat Petroleum Corporation Limited  </t>
    </r>
    <r>
      <rPr>
        <b/>
        <vertAlign val="superscript"/>
        <sz val="8.5"/>
        <rFont val="Arial"/>
        <family val="2"/>
      </rPr>
      <t xml:space="preserve">Sales                         </t>
    </r>
    <r>
      <rPr>
        <vertAlign val="superscript"/>
        <sz val="8.5"/>
        <rFont val="Arial"/>
        <family val="2"/>
      </rPr>
      <t>PC/BPCL/BEG/23</t>
    </r>
  </si>
  <si>
    <r>
      <rPr>
        <b/>
        <sz val="9.5"/>
        <rFont val="Arial"/>
        <family val="2"/>
      </rPr>
      <t xml:space="preserve">Hindustan Petroleum Corporation Limited  </t>
    </r>
    <r>
      <rPr>
        <b/>
        <vertAlign val="superscript"/>
        <sz val="8.5"/>
        <rFont val="Arial"/>
        <family val="2"/>
      </rPr>
      <t xml:space="preserve">Sales                                    </t>
    </r>
    <r>
      <rPr>
        <vertAlign val="superscript"/>
        <sz val="8.5"/>
        <rFont val="Arial"/>
        <family val="2"/>
      </rPr>
      <t>PC/CHG/24</t>
    </r>
  </si>
  <si>
    <r>
      <rPr>
        <sz val="9.5"/>
        <rFont val="Arial"/>
        <family val="2"/>
      </rPr>
      <t>66,61,176.43</t>
    </r>
  </si>
  <si>
    <r>
      <rPr>
        <u/>
        <sz val="9.5"/>
        <rFont val="Arial"/>
        <family val="2"/>
      </rPr>
      <t>       66,61,176.43                              </t>
    </r>
  </si>
  <si>
    <r>
      <rPr>
        <b/>
        <u/>
        <sz val="9.5"/>
        <rFont val="Arial"/>
        <family val="2"/>
      </rPr>
      <t>       66,61,176.43        66,61,176.43 </t>
    </r>
  </si>
  <si>
    <r>
      <rPr>
        <sz val="9.5"/>
        <rFont val="Arial"/>
        <family val="2"/>
      </rPr>
      <t>Vch Type                              Vch No.</t>
    </r>
  </si>
  <si>
    <r>
      <rPr>
        <sz val="9.5"/>
        <rFont val="Arial"/>
        <family val="2"/>
      </rPr>
      <t>To By</t>
    </r>
  </si>
  <si>
    <r>
      <rPr>
        <b/>
        <sz val="9.5"/>
        <rFont val="Arial"/>
        <family val="2"/>
      </rPr>
      <t xml:space="preserve">GST SALE
</t>
    </r>
    <r>
      <rPr>
        <b/>
        <sz val="9.5"/>
        <rFont val="Arial"/>
        <family val="2"/>
      </rPr>
      <t>STATE BANK OF INDIA</t>
    </r>
  </si>
  <si>
    <r>
      <rPr>
        <b/>
        <sz val="8.5"/>
        <rFont val="Arial"/>
        <family val="2"/>
      </rPr>
      <t xml:space="preserve">Sales                         </t>
    </r>
    <r>
      <rPr>
        <sz val="8.5"/>
        <rFont val="Arial"/>
        <family val="2"/>
      </rPr>
      <t xml:space="preserve">PC/25-26/IOCL/02
</t>
    </r>
    <r>
      <rPr>
        <b/>
        <sz val="8.5"/>
        <rFont val="Arial"/>
        <family val="2"/>
      </rPr>
      <t xml:space="preserve">Receipt                                                  </t>
    </r>
    <r>
      <rPr>
        <sz val="8.5"/>
        <rFont val="Arial"/>
        <family val="2"/>
      </rPr>
      <t>2</t>
    </r>
  </si>
  <si>
    <r>
      <rPr>
        <sz val="9.5"/>
        <rFont val="Arial"/>
        <family val="2"/>
      </rPr>
      <t>5,52,048.84</t>
    </r>
  </si>
  <si>
    <r>
      <rPr>
        <b/>
        <sz val="9.5"/>
        <rFont val="Arial"/>
        <family val="2"/>
      </rPr>
      <t>STATE BANK OF INDIA</t>
    </r>
  </si>
  <si>
    <r>
      <rPr>
        <b/>
        <sz val="8.5"/>
        <rFont val="Arial"/>
        <family val="2"/>
      </rPr>
      <t xml:space="preserve">Receipt                                                  </t>
    </r>
    <r>
      <rPr>
        <sz val="8.5"/>
        <rFont val="Arial"/>
        <family val="2"/>
      </rPr>
      <t>8</t>
    </r>
  </si>
  <si>
    <r>
      <rPr>
        <b/>
        <sz val="8.5"/>
        <rFont val="Arial"/>
        <family val="2"/>
      </rPr>
      <t xml:space="preserve">Receipt                                                </t>
    </r>
    <r>
      <rPr>
        <sz val="8.5"/>
        <rFont val="Arial"/>
        <family val="2"/>
      </rPr>
      <t>12</t>
    </r>
  </si>
  <si>
    <r>
      <rPr>
        <b/>
        <sz val="9.5"/>
        <rFont val="Arial"/>
        <family val="2"/>
      </rPr>
      <t>GST SALE</t>
    </r>
  </si>
  <si>
    <r>
      <rPr>
        <b/>
        <sz val="8.5"/>
        <rFont val="Arial"/>
        <family val="2"/>
      </rPr>
      <t xml:space="preserve">Sales                         </t>
    </r>
    <r>
      <rPr>
        <sz val="8.5"/>
        <rFont val="Arial"/>
        <family val="2"/>
      </rPr>
      <t>PC/25-26/IOCL/14</t>
    </r>
  </si>
  <si>
    <r>
      <rPr>
        <b/>
        <sz val="8.5"/>
        <rFont val="Arial"/>
        <family val="2"/>
      </rPr>
      <t xml:space="preserve">Receipt                                                </t>
    </r>
    <r>
      <rPr>
        <sz val="8.5"/>
        <rFont val="Arial"/>
        <family val="2"/>
      </rPr>
      <t>21</t>
    </r>
  </si>
  <si>
    <r>
      <rPr>
        <b/>
        <sz val="8.5"/>
        <rFont val="Arial"/>
        <family val="2"/>
      </rPr>
      <t xml:space="preserve">Receipt                                                </t>
    </r>
    <r>
      <rPr>
        <sz val="8.5"/>
        <rFont val="Arial"/>
        <family val="2"/>
      </rPr>
      <t>24</t>
    </r>
  </si>
  <si>
    <r>
      <rPr>
        <sz val="9.5"/>
        <rFont val="Arial"/>
        <family val="2"/>
      </rPr>
      <t>11,04,097.68</t>
    </r>
  </si>
  <si>
    <r>
      <rPr>
        <sz val="9.5"/>
        <rFont val="Arial"/>
        <family val="2"/>
      </rPr>
      <t>26,07,287.34</t>
    </r>
  </si>
  <si>
    <r>
      <rPr>
        <vertAlign val="superscript"/>
        <sz val="8.5"/>
        <rFont val="Arial"/>
        <family val="2"/>
      </rPr>
      <t xml:space="preserve">9-May-25  </t>
    </r>
    <r>
      <rPr>
        <sz val="9.5"/>
        <rFont val="Arial"/>
        <family val="2"/>
      </rPr>
      <t>To</t>
    </r>
  </si>
  <si>
    <t>Payment</t>
  </si>
  <si>
    <t>Receipt</t>
  </si>
  <si>
    <t xml:space="preserve">Madan Pandit                                           </t>
  </si>
  <si>
    <t xml:space="preserve">Paeso                                                        </t>
  </si>
  <si>
    <t xml:space="preserve">Gov                                                           </t>
  </si>
  <si>
    <t xml:space="preserve">Gov                                                            </t>
  </si>
  <si>
    <t xml:space="preserve">SPS Construction Pvt.Ltd                      </t>
  </si>
  <si>
    <t xml:space="preserve">Wages                                                       </t>
  </si>
  <si>
    <t xml:space="preserve">VSRG Enterprises                                   </t>
  </si>
  <si>
    <t xml:space="preserve">BPCL Fleet Card                                      </t>
  </si>
  <si>
    <t xml:space="preserve">Suspense                                                </t>
  </si>
  <si>
    <t xml:space="preserve">M/s Indian Oil Corporation Limited       </t>
  </si>
  <si>
    <t xml:space="preserve">M/S ND Steel Traders                             </t>
  </si>
  <si>
    <t xml:space="preserve">Rajan Enterprises                             </t>
  </si>
  <si>
    <t xml:space="preserve">Sree Sai Steel and Cement                    </t>
  </si>
  <si>
    <t xml:space="preserve">Bharat Petroleum Corporation Limited  </t>
  </si>
  <si>
    <t xml:space="preserve">Gautam Iron                                             </t>
  </si>
  <si>
    <t xml:space="preserve">Hindustan Petroleum Corporation Limited  </t>
  </si>
  <si>
    <t xml:space="preserve">Suspense                                                 </t>
  </si>
  <si>
    <t xml:space="preserve">Buddha Motors Pvt.Ltd                          </t>
  </si>
  <si>
    <t xml:space="preserve">Uma Ispat Pvt.Ltd                                    </t>
  </si>
  <si>
    <t xml:space="preserve">Gautam Iron                                           </t>
  </si>
  <si>
    <t xml:space="preserve">Tour &amp; Travells                                        </t>
  </si>
  <si>
    <t xml:space="preserve">EPF                                                           </t>
  </si>
  <si>
    <t xml:space="preserve">Esic                                                           </t>
  </si>
  <si>
    <t xml:space="preserve">More Enterprises                                     </t>
  </si>
  <si>
    <t xml:space="preserve">Akash Hardware                                    </t>
  </si>
  <si>
    <t xml:space="preserve">Prem Gases                                            </t>
  </si>
  <si>
    <t xml:space="preserve">Wages                                                      </t>
  </si>
  <si>
    <t xml:space="preserve">Rajesh Ray                                               </t>
  </si>
  <si>
    <t xml:space="preserve">Electricity Bill                                  </t>
  </si>
  <si>
    <t xml:space="preserve">Particulars                                             </t>
  </si>
  <si>
    <t>Vch Type</t>
  </si>
  <si>
    <t>Patna Calibrators Dhanuki More Patna 800007 E-Mail : Patnacalibrator@gmail.com Office Exp. Ledger Account 1-Apr-25 to 31-May-25</t>
  </si>
  <si>
    <t>Patna Calibrators Dhanuki More Patna 800007 E-Mail : Patnacalibrator@gmail.com M/s Indian Oil Corporation Limited Ledger Account Bihar State Office Indian Oil Corporation Ltd Patliputra Industrial Areal Patna Patna 1-Apr-25 to 31-May-25</t>
  </si>
  <si>
    <t>Patna Calibrators Dhanuki More Patna 800007 E-Mail : Patnacalibrator@gmail.com Conveyance Ledger Account 1-Apr-25 to 31-May-25</t>
  </si>
  <si>
    <t>By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</si>
  <si>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</si>
  <si>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</si>
  <si>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</si>
  <si>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</si>
  <si>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</si>
  <si>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</si>
  <si>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</si>
  <si>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</si>
  <si>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</si>
  <si>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</si>
  <si>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</si>
  <si>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</si>
  <si>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</si>
  <si>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Column1</t>
  </si>
  <si>
    <t xml:space="preserve">median =mean means data is fairly symmetric </t>
  </si>
  <si>
    <r>
      <t xml:space="preserve">Shows </t>
    </r>
    <r>
      <rPr>
        <b/>
        <sz val="10"/>
        <color rgb="FF000000"/>
        <rFont val="Times New Roman"/>
        <family val="1"/>
      </rPr>
      <t>moderate variation</t>
    </r>
    <r>
      <rPr>
        <sz val="10"/>
        <color rgb="FF000000"/>
        <rFont val="Times New Roman"/>
        <family val="1"/>
      </rPr>
      <t xml:space="preserve"> in expenses; not too unpredictable</t>
    </r>
  </si>
  <si>
    <r>
      <t xml:space="preserve">Very close to 0 → data is </t>
    </r>
    <r>
      <rPr>
        <b/>
        <sz val="10"/>
        <color rgb="FF000000"/>
        <rFont val="Times New Roman"/>
        <family val="1"/>
      </rPr>
      <t>nearly symmetric</t>
    </r>
    <r>
      <rPr>
        <sz val="10"/>
        <color rgb="FF000000"/>
        <rFont val="Times New Roman"/>
        <family val="1"/>
      </rPr>
      <t xml:space="preserve"> (not strongly skewed)</t>
    </r>
  </si>
  <si>
    <r>
      <t xml:space="preserve">Flat distribution → </t>
    </r>
    <r>
      <rPr>
        <b/>
        <sz val="10"/>
        <color rgb="FF000000"/>
        <rFont val="Times New Roman"/>
        <family val="1"/>
      </rPr>
      <t>no extreme outliers</t>
    </r>
  </si>
  <si>
    <t>Patna Calibrators Dhanuki More Patna 800007 E-Mail : Patnacalibrator@gmail.com STATE BANK OF INDIA Book SMEKANKARBAGH PATNA 1-Apr-25 to 31-May-25</t>
  </si>
  <si>
    <r>
      <t xml:space="preserve">The </t>
    </r>
    <r>
      <rPr>
        <b/>
        <sz val="10"/>
        <color rgb="FF000000"/>
        <rFont val="Times New Roman"/>
        <family val="1"/>
      </rPr>
      <t>median (₹2.79 lakhs)</t>
    </r>
    <r>
      <rPr>
        <sz val="10"/>
        <color rgb="FF000000"/>
        <rFont val="Times New Roman"/>
        <family val="1"/>
      </rPr>
      <t xml:space="preserve"> and </t>
    </r>
    <r>
      <rPr>
        <b/>
        <sz val="10"/>
        <color rgb="FF000000"/>
        <rFont val="Times New Roman"/>
        <family val="1"/>
      </rPr>
      <t>mode (₹3 lakhs)</t>
    </r>
    <r>
      <rPr>
        <sz val="10"/>
        <color rgb="FF000000"/>
        <rFont val="Times New Roman"/>
        <family val="1"/>
      </rPr>
      <t xml:space="preserve"> are quite close to the mean, suggesting a moderately balanced distribution.</t>
    </r>
  </si>
  <si>
    <t>credit</t>
  </si>
  <si>
    <t>Moderate-sized transactions.</t>
  </si>
  <si>
    <t>relatively balanced.</t>
  </si>
  <si>
    <t>High variability → spending amounts differ a lot.</t>
  </si>
  <si>
    <r>
      <t>positive skew</t>
    </r>
    <r>
      <rPr>
        <sz val="10"/>
        <color rgb="FF000000"/>
        <rFont val="Times New Roman"/>
        <family val="1"/>
      </rPr>
      <t>, meaning more transactions are on the lower side,</t>
    </r>
  </si>
  <si>
    <r>
      <t>Platykurtic</t>
    </r>
    <r>
      <rPr>
        <sz val="10"/>
        <color rgb="FF000000"/>
        <rFont val="Times New Roman"/>
        <family val="1"/>
      </rPr>
      <t xml:space="preserve"> distribution — flatter than normal, fewer outliers.</t>
    </r>
  </si>
  <si>
    <t xml:space="preserve">Raju Prasad </t>
  </si>
  <si>
    <t>Anil</t>
  </si>
  <si>
    <t>Lalan Singh</t>
  </si>
  <si>
    <t>Ramesh Kumar</t>
  </si>
  <si>
    <t>Manoj</t>
  </si>
  <si>
    <t>Munna Thakur</t>
  </si>
  <si>
    <t>Sanjay Yadav</t>
  </si>
  <si>
    <t>Rajendra</t>
  </si>
  <si>
    <t>Keshav</t>
  </si>
  <si>
    <t>Ajay</t>
  </si>
  <si>
    <t>Gopal</t>
  </si>
  <si>
    <t>Chandan Kumar</t>
  </si>
  <si>
    <t>Uday</t>
  </si>
  <si>
    <t>Ravi</t>
  </si>
  <si>
    <t>Kundan Kumar</t>
  </si>
  <si>
    <t>Ashok</t>
  </si>
  <si>
    <t>Naresh</t>
  </si>
  <si>
    <t>Santosh Kumar</t>
  </si>
  <si>
    <t>P</t>
  </si>
  <si>
    <t>DATE</t>
  </si>
  <si>
    <t>DAY</t>
  </si>
  <si>
    <t>Tuesday</t>
  </si>
  <si>
    <t>Wednesday</t>
  </si>
  <si>
    <t>Thursday</t>
  </si>
  <si>
    <t>Friday</t>
  </si>
  <si>
    <t>Saturday</t>
  </si>
  <si>
    <t>Monday</t>
  </si>
  <si>
    <t>A</t>
  </si>
  <si>
    <t>Lalit</t>
  </si>
  <si>
    <t>Arun Kumar</t>
  </si>
  <si>
    <t xml:space="preserve">Total workforce that day </t>
  </si>
  <si>
    <t>Total attendance for two months</t>
  </si>
  <si>
    <t>days absent</t>
  </si>
  <si>
    <t xml:space="preserve">sundays is a holiday </t>
  </si>
  <si>
    <t>GST SALE</t>
  </si>
  <si>
    <t xml:space="preserve">Invoice Date </t>
  </si>
  <si>
    <t>Delay of payment</t>
  </si>
  <si>
    <t>clasify delays</t>
  </si>
  <si>
    <t>Moderate delay</t>
  </si>
  <si>
    <t>critical delay</t>
  </si>
  <si>
    <t>On-Time</t>
  </si>
  <si>
    <t xml:space="preserve">invoice month </t>
  </si>
  <si>
    <t>shortage of workforce</t>
  </si>
  <si>
    <t>cpint</t>
  </si>
  <si>
    <t>Mild Shortage</t>
  </si>
  <si>
    <t>Severe Shortage</t>
  </si>
  <si>
    <t>SHORTAGE</t>
  </si>
  <si>
    <t>April+May+June</t>
  </si>
  <si>
    <t>threshold</t>
  </si>
  <si>
    <t>April</t>
  </si>
  <si>
    <t>May</t>
  </si>
  <si>
    <t>June</t>
  </si>
  <si>
    <t>Order ID</t>
  </si>
  <si>
    <t>Order Date</t>
  </si>
  <si>
    <t>Order Deadline</t>
  </si>
  <si>
    <t>Fulfillment Source</t>
  </si>
  <si>
    <t>Transport Start Date</t>
  </si>
  <si>
    <t>Delivery Date</t>
  </si>
  <si>
    <t>Stock Available in Patna</t>
  </si>
  <si>
    <t>Customer Satisfaction Rating</t>
  </si>
  <si>
    <t>Order Quantity</t>
  </si>
  <si>
    <t>Delay Reason</t>
  </si>
  <si>
    <t>O202504001</t>
  </si>
  <si>
    <t>Kolkata</t>
  </si>
  <si>
    <t>No</t>
  </si>
  <si>
    <t>Transport Delay</t>
  </si>
  <si>
    <t>O202504002</t>
  </si>
  <si>
    <t>Patna</t>
  </si>
  <si>
    <t>Yes</t>
  </si>
  <si>
    <t>None</t>
  </si>
  <si>
    <t>O202504003</t>
  </si>
  <si>
    <t>O202504004</t>
  </si>
  <si>
    <t>O202504005</t>
  </si>
  <si>
    <t>O202504006</t>
  </si>
  <si>
    <t>O202504007</t>
  </si>
  <si>
    <t>O202504008</t>
  </si>
  <si>
    <t>O202504009</t>
  </si>
  <si>
    <t>Out of Stock in Patna</t>
  </si>
  <si>
    <t>O202504010</t>
  </si>
  <si>
    <t>O202504011</t>
  </si>
  <si>
    <t>O202504012</t>
  </si>
  <si>
    <t>O202504013</t>
  </si>
  <si>
    <t>O202504014</t>
  </si>
  <si>
    <t>O202504015</t>
  </si>
  <si>
    <t>O202504016</t>
  </si>
  <si>
    <t>O202504017</t>
  </si>
  <si>
    <t>O202504018</t>
  </si>
  <si>
    <t>O202504019</t>
  </si>
  <si>
    <t>O202504020</t>
  </si>
  <si>
    <t>O202504021</t>
  </si>
  <si>
    <t>O202504022</t>
  </si>
  <si>
    <t>O202504023</t>
  </si>
  <si>
    <t>O202504024</t>
  </si>
  <si>
    <t>O202504025</t>
  </si>
  <si>
    <t>O202504026</t>
  </si>
  <si>
    <t>O202504027</t>
  </si>
  <si>
    <t>O202504028</t>
  </si>
  <si>
    <t>O202504029</t>
  </si>
  <si>
    <t>O202504030</t>
  </si>
  <si>
    <t>O202504031</t>
  </si>
  <si>
    <t>O202504032</t>
  </si>
  <si>
    <t>O202504033</t>
  </si>
  <si>
    <t>O202504034</t>
  </si>
  <si>
    <t>O202504035</t>
  </si>
  <si>
    <t>O202504036</t>
  </si>
  <si>
    <t>O202504037</t>
  </si>
  <si>
    <t>O202504038</t>
  </si>
  <si>
    <t>O202504039</t>
  </si>
  <si>
    <t>O202504040</t>
  </si>
  <si>
    <t>O202504041</t>
  </si>
  <si>
    <t>O202504042</t>
  </si>
  <si>
    <t>O202504043</t>
  </si>
  <si>
    <t>O202504044</t>
  </si>
  <si>
    <t>O202504045</t>
  </si>
  <si>
    <t>O202504046</t>
  </si>
  <si>
    <t>O202504047</t>
  </si>
  <si>
    <t>O202504048</t>
  </si>
  <si>
    <t>O202504049</t>
  </si>
  <si>
    <t>O202504050</t>
  </si>
  <si>
    <t>O202504051</t>
  </si>
  <si>
    <t>O202504052</t>
  </si>
  <si>
    <t>O202504053</t>
  </si>
  <si>
    <t>O202504054</t>
  </si>
  <si>
    <t>O202504055</t>
  </si>
  <si>
    <t>O202505001</t>
  </si>
  <si>
    <t>O202505002</t>
  </si>
  <si>
    <t>O202505003</t>
  </si>
  <si>
    <t>O202505004</t>
  </si>
  <si>
    <t>O202505005</t>
  </si>
  <si>
    <t>O202505006</t>
  </si>
  <si>
    <t>O202505007</t>
  </si>
  <si>
    <t>O202505008</t>
  </si>
  <si>
    <t>O202505009</t>
  </si>
  <si>
    <t>O202505010</t>
  </si>
  <si>
    <t>O202505011</t>
  </si>
  <si>
    <t>O202505012</t>
  </si>
  <si>
    <t>O202505013</t>
  </si>
  <si>
    <t>O202505014</t>
  </si>
  <si>
    <t>O202505015</t>
  </si>
  <si>
    <t>O202505016</t>
  </si>
  <si>
    <t>O202505017</t>
  </si>
  <si>
    <t>O202505018</t>
  </si>
  <si>
    <t>O202505019</t>
  </si>
  <si>
    <t>O202505020</t>
  </si>
  <si>
    <t>O202505021</t>
  </si>
  <si>
    <t>O202505022</t>
  </si>
  <si>
    <t>O202505023</t>
  </si>
  <si>
    <t>O202505024</t>
  </si>
  <si>
    <t>O202505025</t>
  </si>
  <si>
    <t>O202505026</t>
  </si>
  <si>
    <t>O202505027</t>
  </si>
  <si>
    <t>O202505028</t>
  </si>
  <si>
    <t>O202505029</t>
  </si>
  <si>
    <t>O202505030</t>
  </si>
  <si>
    <t>O202505031</t>
  </si>
  <si>
    <t>O202505032</t>
  </si>
  <si>
    <t>O202505033</t>
  </si>
  <si>
    <t>O202505034</t>
  </si>
  <si>
    <t>O202505035</t>
  </si>
  <si>
    <t>O202505036</t>
  </si>
  <si>
    <t>O202505037</t>
  </si>
  <si>
    <t>O202505038</t>
  </si>
  <si>
    <t>O202505039</t>
  </si>
  <si>
    <t>O202505040</t>
  </si>
  <si>
    <t>O202505041</t>
  </si>
  <si>
    <t>O202505042</t>
  </si>
  <si>
    <t>O202505043</t>
  </si>
  <si>
    <t>O202505044</t>
  </si>
  <si>
    <t>O202506001</t>
  </si>
  <si>
    <t>O202506002</t>
  </si>
  <si>
    <t>O202506003</t>
  </si>
  <si>
    <t>O202506004</t>
  </si>
  <si>
    <t>O202506005</t>
  </si>
  <si>
    <t>O202506006</t>
  </si>
  <si>
    <t>O202506007</t>
  </si>
  <si>
    <t>O202506008</t>
  </si>
  <si>
    <t>O202506009</t>
  </si>
  <si>
    <t>O202506010</t>
  </si>
  <si>
    <t>O202506011</t>
  </si>
  <si>
    <t>O202506012</t>
  </si>
  <si>
    <t>O202506013</t>
  </si>
  <si>
    <t>O202506014</t>
  </si>
  <si>
    <t>O202506015</t>
  </si>
  <si>
    <t>O202506016</t>
  </si>
  <si>
    <t>O202506017</t>
  </si>
  <si>
    <t>O202506018</t>
  </si>
  <si>
    <t>O202506019</t>
  </si>
  <si>
    <t>O202506020</t>
  </si>
  <si>
    <t>O202506021</t>
  </si>
  <si>
    <t>O202506022</t>
  </si>
  <si>
    <t>O202506023</t>
  </si>
  <si>
    <t>O202506024</t>
  </si>
  <si>
    <t>O202506025</t>
  </si>
  <si>
    <t>O202506026</t>
  </si>
  <si>
    <t>O202506027</t>
  </si>
  <si>
    <t>O202506028</t>
  </si>
  <si>
    <t>O202506029</t>
  </si>
  <si>
    <t>O202506030</t>
  </si>
  <si>
    <t>O202506031</t>
  </si>
  <si>
    <t>O202506032</t>
  </si>
  <si>
    <t>O202506033</t>
  </si>
  <si>
    <t>O202506034</t>
  </si>
  <si>
    <t>O202506035</t>
  </si>
  <si>
    <t>O202506036</t>
  </si>
  <si>
    <t>O202506037</t>
  </si>
  <si>
    <t>O202506038</t>
  </si>
  <si>
    <t>O202506039</t>
  </si>
  <si>
    <t>O202506040</t>
  </si>
  <si>
    <t>O202506041</t>
  </si>
  <si>
    <t>O202506042</t>
  </si>
  <si>
    <t>O202506043</t>
  </si>
  <si>
    <t>O202506044</t>
  </si>
  <si>
    <t>O202506045</t>
  </si>
  <si>
    <t>O202506046</t>
  </si>
  <si>
    <t>O202506047</t>
  </si>
  <si>
    <t>O202506048</t>
  </si>
  <si>
    <t>O202506049</t>
  </si>
  <si>
    <t>O202506050</t>
  </si>
  <si>
    <t>O202506051</t>
  </si>
  <si>
    <t>O202506052</t>
  </si>
  <si>
    <t>O202506053</t>
  </si>
  <si>
    <t>O202506054</t>
  </si>
  <si>
    <t>O202506055</t>
  </si>
  <si>
    <t>O202506056</t>
  </si>
  <si>
    <t>O202506057</t>
  </si>
  <si>
    <t>O202506058</t>
  </si>
  <si>
    <t>O202506059</t>
  </si>
  <si>
    <t xml:space="preserve">Average delay </t>
  </si>
  <si>
    <t>Row Labels</t>
  </si>
  <si>
    <t>Grand Total</t>
  </si>
  <si>
    <t>Column Labels</t>
  </si>
  <si>
    <t>Count of Delay Reason</t>
  </si>
  <si>
    <t>Count of Customer Satisfaction Rating</t>
  </si>
  <si>
    <t>Apr</t>
  </si>
  <si>
    <t>Jun</t>
  </si>
  <si>
    <t>Count of Order ID</t>
  </si>
  <si>
    <t>Delay (in Day+G1:G149s)</t>
  </si>
  <si>
    <t>more than 5</t>
  </si>
  <si>
    <t>Group (X)</t>
  </si>
  <si>
    <t>Rating (Y)</t>
  </si>
  <si>
    <t>Count (Bubble Size)</t>
  </si>
  <si>
    <t>GroupNumber</t>
  </si>
  <si>
    <t>MONTHS</t>
  </si>
  <si>
    <t xml:space="preserve">FULLFULLMENT CENTRE </t>
  </si>
  <si>
    <t xml:space="preserve">2nd threshold </t>
  </si>
  <si>
    <t>Count of Delay (in Day+G1:G149s)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</si>
</sst>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;@"/>
    <numFmt numFmtId="165" formatCode="dd\-mm\-yy;@"/>
  </numFmts>
  <fonts count="19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sz val="9.5"/>
      <name val="Arial"/>
      <family val="2"/>
    </font>
    <font>
      <sz val="8.5"/>
      <name val="Arial"/>
      <family val="2"/>
    </font>
    <font>
      <b/>
      <sz val="9.5"/>
      <name val="Arial"/>
      <family val="2"/>
    </font>
    <font>
      <sz val="9.5"/>
      <color rgb="FF000000"/>
      <name val="Arial"/>
      <family val="2"/>
    </font>
    <font>
      <sz val="8.5"/>
      <color rgb="FF000000"/>
      <name val="Arial"/>
      <family val="2"/>
    </font>
    <font>
      <b/>
      <sz val="8.5"/>
      <name val="Arial"/>
      <family val="2"/>
    </font>
    <font>
      <u/>
      <sz val="9.5"/>
      <name val="Arial"/>
      <family val="2"/>
    </font>
    <font>
      <sz val="8.5"/>
      <name val="Arial"/>
      <family val="2"/>
    </font>
    <font>
      <b/>
      <sz val="9.5"/>
      <name val="Arial"/>
      <family val="2"/>
    </font>
    <font>
      <b/>
      <vertAlign val="superscript"/>
      <sz val="8.5"/>
      <name val="Arial"/>
      <family val="2"/>
    </font>
    <font>
      <b/>
      <u/>
      <sz val="9.5"/>
      <name val="Arial"/>
      <family val="2"/>
    </font>
    <font>
      <b/>
      <u/>
      <sz val="9.5"/>
      <name val="Arial"/>
      <family val="2"/>
    </font>
    <font>
      <vertAlign val="superscript"/>
      <sz val="8.5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right" vertical="top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top" wrapText="1" indent="1"/>
    </xf>
    <xf numFmtId="0" fontId="2" fillId="0" borderId="2" xfId="0" applyFont="1" applyBorder="1" applyAlignment="1">
      <alignment horizontal="right" vertical="top" wrapText="1" indent="1"/>
    </xf>
    <xf numFmtId="0" fontId="4" fillId="0" borderId="2" xfId="0" applyFont="1" applyBorder="1" applyAlignment="1">
      <alignment horizontal="right" vertical="top" wrapText="1"/>
    </xf>
    <xf numFmtId="164" fontId="5" fillId="0" borderId="3" xfId="0" applyNumberFormat="1" applyFont="1" applyBorder="1" applyAlignment="1">
      <alignment horizontal="right" vertical="top" shrinkToFit="1"/>
    </xf>
    <xf numFmtId="0" fontId="2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 indent="2"/>
    </xf>
    <xf numFmtId="0" fontId="0" fillId="0" borderId="3" xfId="0" applyBorder="1" applyAlignment="1">
      <alignment horizontal="left" vertical="center" wrapText="1"/>
    </xf>
    <xf numFmtId="0" fontId="4" fillId="0" borderId="3" xfId="0" applyFont="1" applyBorder="1" applyAlignment="1">
      <alignment horizontal="right" vertical="top" wrapText="1"/>
    </xf>
    <xf numFmtId="164" fontId="6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center" vertical="top" wrapText="1"/>
    </xf>
    <xf numFmtId="1" fontId="6" fillId="0" borderId="0" xfId="0" applyNumberFormat="1" applyFont="1" applyAlignment="1">
      <alignment horizontal="right" vertical="top" indent="1" shrinkToFit="1"/>
    </xf>
    <xf numFmtId="0" fontId="0" fillId="0" borderId="0" xfId="0" applyAlignment="1">
      <alignment horizontal="left" wrapText="1"/>
    </xf>
    <xf numFmtId="4" fontId="5" fillId="0" borderId="0" xfId="0" applyNumberFormat="1" applyFont="1" applyAlignment="1">
      <alignment horizontal="right" vertical="top" shrinkToFit="1"/>
    </xf>
    <xf numFmtId="2" fontId="5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right" vertical="top" wrapText="1"/>
    </xf>
    <xf numFmtId="164" fontId="6" fillId="0" borderId="0" xfId="0" applyNumberFormat="1" applyFont="1" applyAlignment="1">
      <alignment horizontal="center" vertical="top" shrinkToFi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6" fillId="0" borderId="0" xfId="0" applyNumberFormat="1" applyFont="1" applyAlignment="1">
      <alignment horizontal="right" vertical="top" shrinkToFit="1"/>
    </xf>
    <xf numFmtId="0" fontId="2" fillId="0" borderId="3" xfId="0" applyFont="1" applyBorder="1" applyAlignment="1">
      <alignment horizontal="right" vertical="top" wrapText="1"/>
    </xf>
    <xf numFmtId="4" fontId="0" fillId="0" borderId="0" xfId="0" applyNumberFormat="1" applyAlignment="1">
      <alignment horizontal="left" vertical="top"/>
    </xf>
    <xf numFmtId="0" fontId="0" fillId="0" borderId="0" xfId="0" applyAlignment="1">
      <alignment horizontal="right" vertical="top" wrapText="1"/>
    </xf>
    <xf numFmtId="0" fontId="2" fillId="0" borderId="2" xfId="0" applyFont="1" applyBorder="1" applyAlignment="1">
      <alignment horizontal="left" vertical="top" wrapText="1" indent="3"/>
    </xf>
    <xf numFmtId="0" fontId="4" fillId="0" borderId="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right" vertical="top" wrapText="1" indent="1"/>
    </xf>
    <xf numFmtId="0" fontId="0" fillId="0" borderId="3" xfId="0" applyBorder="1" applyAlignment="1">
      <alignment horizontal="right" vertical="top" wrapText="1"/>
    </xf>
    <xf numFmtId="0" fontId="4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" fontId="6" fillId="0" borderId="3" xfId="0" applyNumberFormat="1" applyFont="1" applyBorder="1" applyAlignment="1">
      <alignment horizontal="right" vertical="top" shrinkToFit="1"/>
    </xf>
    <xf numFmtId="2" fontId="5" fillId="0" borderId="3" xfId="0" applyNumberFormat="1" applyFont="1" applyBorder="1" applyAlignment="1">
      <alignment horizontal="right" vertical="top" indent="1" shrinkToFit="1"/>
    </xf>
    <xf numFmtId="0" fontId="0" fillId="0" borderId="3" xfId="0" applyBorder="1" applyAlignment="1">
      <alignment horizontal="left" wrapText="1"/>
    </xf>
    <xf numFmtId="2" fontId="5" fillId="0" borderId="0" xfId="0" applyNumberFormat="1" applyFont="1" applyAlignment="1">
      <alignment horizontal="right" vertical="top" indent="1" shrinkToFit="1"/>
    </xf>
    <xf numFmtId="2" fontId="5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 indent="3"/>
    </xf>
    <xf numFmtId="4" fontId="5" fillId="0" borderId="0" xfId="0" applyNumberFormat="1" applyFont="1" applyAlignment="1">
      <alignment horizontal="left" vertical="top" shrinkToFit="1"/>
    </xf>
    <xf numFmtId="0" fontId="2" fillId="0" borderId="3" xfId="0" applyFont="1" applyBorder="1" applyAlignment="1">
      <alignment horizontal="right" vertical="top" wrapText="1" indent="10"/>
    </xf>
    <xf numFmtId="4" fontId="5" fillId="0" borderId="3" xfId="0" applyNumberFormat="1" applyFont="1" applyBorder="1" applyAlignment="1">
      <alignment horizontal="right" vertical="top" indent="1" shrinkToFit="1"/>
    </xf>
    <xf numFmtId="165" fontId="6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right" vertical="top" wrapText="1" indent="10"/>
    </xf>
    <xf numFmtId="0" fontId="1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21"/>
    </xf>
    <xf numFmtId="0" fontId="2" fillId="0" borderId="0" xfId="0" applyFont="1" applyAlignment="1">
      <alignment horizontal="left" vertical="top" wrapText="1" indent="20"/>
    </xf>
    <xf numFmtId="0" fontId="2" fillId="0" borderId="0" xfId="0" applyFont="1" applyAlignment="1">
      <alignment horizontal="left" vertical="top" wrapText="1" indent="17"/>
    </xf>
    <xf numFmtId="0" fontId="1" fillId="0" borderId="0" xfId="0" applyFont="1" applyAlignment="1">
      <alignment horizontal="left" vertical="top" wrapText="1" indent="24"/>
    </xf>
    <xf numFmtId="0" fontId="2" fillId="0" borderId="0" xfId="0" applyFont="1" applyAlignment="1">
      <alignment horizontal="left" vertical="top" wrapText="1" indent="23"/>
    </xf>
    <xf numFmtId="0" fontId="3" fillId="0" borderId="0" xfId="0" applyFont="1" applyAlignment="1">
      <alignment horizontal="left" vertical="top" wrapText="1" indent="22"/>
    </xf>
    <xf numFmtId="0" fontId="3" fillId="0" borderId="1" xfId="0" applyFon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164" fontId="6" fillId="0" borderId="3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right" vertical="top" wrapText="1"/>
    </xf>
    <xf numFmtId="0" fontId="4" fillId="0" borderId="0" xfId="0" applyFont="1" applyAlignment="1">
      <alignment horizontal="left" vertical="top" wrapText="1" indent="3"/>
    </xf>
    <xf numFmtId="0" fontId="13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 indent="9"/>
    </xf>
    <xf numFmtId="0" fontId="2" fillId="0" borderId="3" xfId="0" applyFont="1" applyBorder="1" applyAlignment="1">
      <alignment horizontal="right" vertical="top" wrapText="1" inden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top" wrapText="1" indent="1"/>
    </xf>
    <xf numFmtId="0" fontId="4" fillId="0" borderId="0" xfId="0" applyFont="1" applyAlignment="1">
      <alignment horizontal="right" vertical="top" wrapText="1" indent="9"/>
    </xf>
    <xf numFmtId="0" fontId="10" fillId="0" borderId="0" xfId="0" applyFont="1" applyAlignment="1">
      <alignment horizontal="left" vertical="top" wrapText="1"/>
    </xf>
    <xf numFmtId="0" fontId="10" fillId="0" borderId="2" xfId="0" applyFont="1" applyBorder="1" applyAlignment="1">
      <alignment horizontal="left" vertical="top" wrapText="1" indent="1"/>
    </xf>
    <xf numFmtId="0" fontId="9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17" fillId="0" borderId="5" xfId="0" applyFont="1" applyBorder="1" applyAlignment="1">
      <alignment horizontal="centerContinuous" vertical="top"/>
    </xf>
    <xf numFmtId="14" fontId="0" fillId="0" borderId="0" xfId="0" applyNumberFormat="1" applyAlignment="1">
      <alignment horizontal="left" vertical="top"/>
    </xf>
    <xf numFmtId="14" fontId="15" fillId="0" borderId="0" xfId="0" applyNumberFormat="1" applyFont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15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15" fontId="15" fillId="0" borderId="0" xfId="0" applyNumberFormat="1" applyFont="1" applyAlignment="1">
      <alignment horizontal="left" vertical="top"/>
    </xf>
    <xf numFmtId="15" fontId="15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left" vertical="top"/>
    </xf>
    <xf numFmtId="1" fontId="15" fillId="0" borderId="0" xfId="0" applyNumberFormat="1" applyFont="1" applyAlignment="1">
      <alignment horizontal="left" vertical="top"/>
    </xf>
    <xf numFmtId="15" fontId="15" fillId="0" borderId="0" xfId="0" applyNumberFormat="1" applyFont="1" applyAlignment="1">
      <alignment horizontal="center" wrapText="1"/>
    </xf>
    <xf numFmtId="0" fontId="0" fillId="0" borderId="0" xfId="0" pivotButton="1" applyAlignment="1">
      <alignment horizontal="left" vertical="top"/>
    </xf>
    <xf numFmtId="0" fontId="16" fillId="0" borderId="0" xfId="0" applyFont="1" applyAlignment="1">
      <alignment horizontal="center" vertical="center" wrapText="1"/>
    </xf>
    <xf numFmtId="4" fontId="5" fillId="0" borderId="1" xfId="0" applyNumberFormat="1" applyFont="1" applyBorder="1" applyAlignment="1">
      <alignment horizontal="right" vertical="top" shrinkToFit="1"/>
    </xf>
    <xf numFmtId="4" fontId="5" fillId="0" borderId="2" xfId="0" applyNumberFormat="1" applyFont="1" applyBorder="1" applyAlignment="1">
      <alignment horizontal="left" vertical="top" shrinkToFit="1"/>
    </xf>
    <xf numFmtId="4" fontId="5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17" fillId="0" borderId="5" xfId="0" applyFont="1" applyFill="1" applyBorder="1" applyAlignment="1">
      <alignment horizontal="centerContinuous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7F-4ECF-BE13-543DA08B1D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7F-4ECF-BE13-543DA08B1D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97F-4ECF-BE13-543DA08B1D8E}"/>
              </c:ext>
            </c:extLst>
          </c:dPt>
          <c:cat>
            <c:strRef>
              <c:f>'Debit credit of large cash flow'!$J$126:$J$128</c:f>
              <c:strCache>
                <c:ptCount val="3"/>
                <c:pt idx="0">
                  <c:v>On-Time</c:v>
                </c:pt>
                <c:pt idx="1">
                  <c:v>Moderate delay</c:v>
                </c:pt>
                <c:pt idx="2">
                  <c:v>critical delay</c:v>
                </c:pt>
              </c:strCache>
            </c:strRef>
          </c:cat>
          <c:val>
            <c:numRef>
              <c:f>'Debit credit of large cash flow'!$K$126:$K$128</c:f>
              <c:numCache>
                <c:formatCode>0</c:formatCode>
                <c:ptCount val="3"/>
                <c:pt idx="0">
                  <c:v>31</c:v>
                </c:pt>
                <c:pt idx="1">
                  <c:v>36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3C-4EFB-BC9B-1993C967D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'Debit credit of large cash flow'!$J$126:$J$128</c:f>
              <c:strCache>
                <c:ptCount val="3"/>
                <c:pt idx="0">
                  <c:v>On-Time</c:v>
                </c:pt>
                <c:pt idx="1">
                  <c:v>Moderate delay</c:v>
                </c:pt>
                <c:pt idx="2">
                  <c:v>critical delay</c:v>
                </c:pt>
              </c:strCache>
            </c:strRef>
          </c:cat>
          <c:val>
            <c:numRef>
              <c:f>'Debit credit of large cash flow'!$K$126:$K$128</c:f>
              <c:numCache>
                <c:formatCode>0</c:formatCode>
                <c:ptCount val="3"/>
                <c:pt idx="0">
                  <c:v>31</c:v>
                </c:pt>
                <c:pt idx="1">
                  <c:v>36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E-45EF-A3D0-9212C11DF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7644607"/>
        <c:axId val="1917645567"/>
      </c:barChart>
      <c:catAx>
        <c:axId val="191764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645567"/>
        <c:crosses val="autoZero"/>
        <c:auto val="1"/>
        <c:lblAlgn val="ctr"/>
        <c:lblOffset val="100"/>
        <c:noMultiLvlLbl val="0"/>
      </c:catAx>
      <c:valAx>
        <c:axId val="191764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644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'Debit credit of large cash flow'!$J$2</c:f>
              <c:strCache>
                <c:ptCount val="1"/>
                <c:pt idx="0">
                  <c:v>Delay of payment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'Debit credit of large cash flow'!$A$4:$A$120</c:f>
              <c:numCache>
                <c:formatCode>d\-mmm\-yy;@</c:formatCode>
                <c:ptCount val="91"/>
                <c:pt idx="0">
                  <c:v>45798</c:v>
                </c:pt>
                <c:pt idx="1">
                  <c:v>45776</c:v>
                </c:pt>
                <c:pt idx="2">
                  <c:v>45790</c:v>
                </c:pt>
                <c:pt idx="3">
                  <c:v>45771</c:v>
                </c:pt>
                <c:pt idx="4">
                  <c:v>45771</c:v>
                </c:pt>
                <c:pt idx="5">
                  <c:v>45790</c:v>
                </c:pt>
                <c:pt idx="6">
                  <c:v>45803</c:v>
                </c:pt>
                <c:pt idx="7">
                  <c:v>45796</c:v>
                </c:pt>
                <c:pt idx="8">
                  <c:v>45805</c:v>
                </c:pt>
                <c:pt idx="9">
                  <c:v>45808</c:v>
                </c:pt>
                <c:pt idx="10">
                  <c:v>45779</c:v>
                </c:pt>
                <c:pt idx="11">
                  <c:v>45752</c:v>
                </c:pt>
                <c:pt idx="12">
                  <c:v>45771</c:v>
                </c:pt>
                <c:pt idx="13">
                  <c:v>45794</c:v>
                </c:pt>
                <c:pt idx="14">
                  <c:v>45750</c:v>
                </c:pt>
                <c:pt idx="15">
                  <c:v>45807</c:v>
                </c:pt>
                <c:pt idx="16">
                  <c:v>45757</c:v>
                </c:pt>
                <c:pt idx="17">
                  <c:v>45796</c:v>
                </c:pt>
                <c:pt idx="18">
                  <c:v>45796</c:v>
                </c:pt>
                <c:pt idx="19">
                  <c:v>45771</c:v>
                </c:pt>
                <c:pt idx="20">
                  <c:v>45764</c:v>
                </c:pt>
                <c:pt idx="21">
                  <c:v>45799</c:v>
                </c:pt>
                <c:pt idx="22">
                  <c:v>45808</c:v>
                </c:pt>
                <c:pt idx="23">
                  <c:v>45762</c:v>
                </c:pt>
                <c:pt idx="24">
                  <c:v>45762</c:v>
                </c:pt>
                <c:pt idx="25">
                  <c:v>45749</c:v>
                </c:pt>
                <c:pt idx="26">
                  <c:v>45771</c:v>
                </c:pt>
                <c:pt idx="27">
                  <c:v>45762</c:v>
                </c:pt>
                <c:pt idx="28">
                  <c:v>45780</c:v>
                </c:pt>
                <c:pt idx="29">
                  <c:v>45754</c:v>
                </c:pt>
                <c:pt idx="30">
                  <c:v>45766</c:v>
                </c:pt>
                <c:pt idx="31">
                  <c:v>45750</c:v>
                </c:pt>
                <c:pt idx="32">
                  <c:v>45757</c:v>
                </c:pt>
                <c:pt idx="33">
                  <c:v>45749</c:v>
                </c:pt>
                <c:pt idx="34">
                  <c:v>45757</c:v>
                </c:pt>
                <c:pt idx="35">
                  <c:v>45761</c:v>
                </c:pt>
                <c:pt idx="36">
                  <c:v>45783</c:v>
                </c:pt>
                <c:pt idx="37">
                  <c:v>45771</c:v>
                </c:pt>
                <c:pt idx="38">
                  <c:v>45790</c:v>
                </c:pt>
                <c:pt idx="39">
                  <c:v>45771</c:v>
                </c:pt>
                <c:pt idx="40">
                  <c:v>45807</c:v>
                </c:pt>
                <c:pt idx="41">
                  <c:v>45808</c:v>
                </c:pt>
                <c:pt idx="42">
                  <c:v>45749</c:v>
                </c:pt>
                <c:pt idx="43">
                  <c:v>45780</c:v>
                </c:pt>
                <c:pt idx="44">
                  <c:v>45796</c:v>
                </c:pt>
                <c:pt idx="45">
                  <c:v>45790</c:v>
                </c:pt>
                <c:pt idx="46">
                  <c:v>45748</c:v>
                </c:pt>
                <c:pt idx="47">
                  <c:v>45764</c:v>
                </c:pt>
                <c:pt idx="48">
                  <c:v>45771</c:v>
                </c:pt>
                <c:pt idx="49">
                  <c:v>45799</c:v>
                </c:pt>
                <c:pt idx="50">
                  <c:v>45777</c:v>
                </c:pt>
                <c:pt idx="51">
                  <c:v>45794</c:v>
                </c:pt>
                <c:pt idx="52">
                  <c:v>45756</c:v>
                </c:pt>
                <c:pt idx="53">
                  <c:v>45771</c:v>
                </c:pt>
                <c:pt idx="54">
                  <c:v>45749</c:v>
                </c:pt>
                <c:pt idx="55">
                  <c:v>45771</c:v>
                </c:pt>
                <c:pt idx="56">
                  <c:v>45796</c:v>
                </c:pt>
                <c:pt idx="57">
                  <c:v>45766</c:v>
                </c:pt>
                <c:pt idx="58">
                  <c:v>45774</c:v>
                </c:pt>
                <c:pt idx="59">
                  <c:v>45750</c:v>
                </c:pt>
                <c:pt idx="60">
                  <c:v>45759</c:v>
                </c:pt>
                <c:pt idx="61">
                  <c:v>45762</c:v>
                </c:pt>
                <c:pt idx="62">
                  <c:v>45771</c:v>
                </c:pt>
                <c:pt idx="63">
                  <c:v>45751</c:v>
                </c:pt>
                <c:pt idx="64">
                  <c:v>45762</c:v>
                </c:pt>
                <c:pt idx="65">
                  <c:v>45771</c:v>
                </c:pt>
                <c:pt idx="66">
                  <c:v>45780</c:v>
                </c:pt>
                <c:pt idx="67">
                  <c:v>45756</c:v>
                </c:pt>
                <c:pt idx="68">
                  <c:v>45790</c:v>
                </c:pt>
                <c:pt idx="69">
                  <c:v>45749</c:v>
                </c:pt>
                <c:pt idx="70">
                  <c:v>45756</c:v>
                </c:pt>
                <c:pt idx="71">
                  <c:v>45808</c:v>
                </c:pt>
                <c:pt idx="72">
                  <c:v>45800</c:v>
                </c:pt>
                <c:pt idx="73">
                  <c:v>45757</c:v>
                </c:pt>
                <c:pt idx="74">
                  <c:v>45771</c:v>
                </c:pt>
                <c:pt idx="75">
                  <c:v>45749</c:v>
                </c:pt>
                <c:pt idx="76">
                  <c:v>45751</c:v>
                </c:pt>
                <c:pt idx="77">
                  <c:v>45757</c:v>
                </c:pt>
                <c:pt idx="78">
                  <c:v>45797</c:v>
                </c:pt>
                <c:pt idx="79">
                  <c:v>45754</c:v>
                </c:pt>
                <c:pt idx="80">
                  <c:v>45765</c:v>
                </c:pt>
                <c:pt idx="81">
                  <c:v>45780</c:v>
                </c:pt>
                <c:pt idx="82">
                  <c:v>45748</c:v>
                </c:pt>
                <c:pt idx="83">
                  <c:v>45759</c:v>
                </c:pt>
                <c:pt idx="84">
                  <c:v>45771</c:v>
                </c:pt>
                <c:pt idx="85">
                  <c:v>45751</c:v>
                </c:pt>
                <c:pt idx="86">
                  <c:v>45771</c:v>
                </c:pt>
                <c:pt idx="87">
                  <c:v>45779</c:v>
                </c:pt>
                <c:pt idx="88">
                  <c:v>45754</c:v>
                </c:pt>
                <c:pt idx="89">
                  <c:v>45764</c:v>
                </c:pt>
                <c:pt idx="90">
                  <c:v>45807</c:v>
                </c:pt>
              </c:numCache>
            </c:numRef>
          </c:cat>
          <c:val>
            <c:numRef>
              <c:f>'Debit credit of large cash flow'!$J$4:$J$120</c:f>
              <c:numCache>
                <c:formatCode>0</c:formatCode>
                <c:ptCount val="91"/>
                <c:pt idx="0">
                  <c:v>101</c:v>
                </c:pt>
                <c:pt idx="1">
                  <c:v>81</c:v>
                </c:pt>
                <c:pt idx="2">
                  <c:v>79</c:v>
                </c:pt>
                <c:pt idx="3">
                  <c:v>77</c:v>
                </c:pt>
                <c:pt idx="4">
                  <c:v>74</c:v>
                </c:pt>
                <c:pt idx="5">
                  <c:v>71</c:v>
                </c:pt>
                <c:pt idx="6">
                  <c:v>71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67</c:v>
                </c:pt>
                <c:pt idx="11">
                  <c:v>63</c:v>
                </c:pt>
                <c:pt idx="12">
                  <c:v>63</c:v>
                </c:pt>
                <c:pt idx="13">
                  <c:v>63</c:v>
                </c:pt>
                <c:pt idx="14">
                  <c:v>61</c:v>
                </c:pt>
                <c:pt idx="15">
                  <c:v>61</c:v>
                </c:pt>
                <c:pt idx="16">
                  <c:v>59</c:v>
                </c:pt>
                <c:pt idx="17">
                  <c:v>59</c:v>
                </c:pt>
                <c:pt idx="18">
                  <c:v>59</c:v>
                </c:pt>
                <c:pt idx="19">
                  <c:v>55</c:v>
                </c:pt>
                <c:pt idx="20">
                  <c:v>54</c:v>
                </c:pt>
                <c:pt idx="21">
                  <c:v>54</c:v>
                </c:pt>
                <c:pt idx="22">
                  <c:v>54</c:v>
                </c:pt>
                <c:pt idx="23">
                  <c:v>52</c:v>
                </c:pt>
                <c:pt idx="24">
                  <c:v>49</c:v>
                </c:pt>
                <c:pt idx="25">
                  <c:v>47</c:v>
                </c:pt>
                <c:pt idx="26">
                  <c:v>47</c:v>
                </c:pt>
                <c:pt idx="27">
                  <c:v>43</c:v>
                </c:pt>
                <c:pt idx="28">
                  <c:v>43</c:v>
                </c:pt>
                <c:pt idx="29">
                  <c:v>42</c:v>
                </c:pt>
                <c:pt idx="30">
                  <c:v>40</c:v>
                </c:pt>
                <c:pt idx="31">
                  <c:v>36</c:v>
                </c:pt>
                <c:pt idx="32">
                  <c:v>36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34</c:v>
                </c:pt>
                <c:pt idx="37">
                  <c:v>33</c:v>
                </c:pt>
                <c:pt idx="38">
                  <c:v>33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29</c:v>
                </c:pt>
                <c:pt idx="43">
                  <c:v>29</c:v>
                </c:pt>
                <c:pt idx="44">
                  <c:v>27</c:v>
                </c:pt>
                <c:pt idx="45">
                  <c:v>26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24</c:v>
                </c:pt>
                <c:pt idx="50">
                  <c:v>23</c:v>
                </c:pt>
                <c:pt idx="51">
                  <c:v>23</c:v>
                </c:pt>
                <c:pt idx="52">
                  <c:v>22</c:v>
                </c:pt>
                <c:pt idx="53">
                  <c:v>22</c:v>
                </c:pt>
                <c:pt idx="54">
                  <c:v>20</c:v>
                </c:pt>
                <c:pt idx="55">
                  <c:v>19</c:v>
                </c:pt>
                <c:pt idx="56">
                  <c:v>19</c:v>
                </c:pt>
                <c:pt idx="57">
                  <c:v>18</c:v>
                </c:pt>
                <c:pt idx="58">
                  <c:v>18</c:v>
                </c:pt>
                <c:pt idx="59">
                  <c:v>17</c:v>
                </c:pt>
                <c:pt idx="60">
                  <c:v>15</c:v>
                </c:pt>
                <c:pt idx="61">
                  <c:v>15</c:v>
                </c:pt>
                <c:pt idx="62">
                  <c:v>14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12</c:v>
                </c:pt>
                <c:pt idx="68">
                  <c:v>12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9</c:v>
                </c:pt>
                <c:pt idx="73">
                  <c:v>8</c:v>
                </c:pt>
                <c:pt idx="74">
                  <c:v>8</c:v>
                </c:pt>
                <c:pt idx="75">
                  <c:v>7</c:v>
                </c:pt>
                <c:pt idx="76">
                  <c:v>7</c:v>
                </c:pt>
                <c:pt idx="77">
                  <c:v>6</c:v>
                </c:pt>
                <c:pt idx="78">
                  <c:v>6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3</c:v>
                </c:pt>
                <c:pt idx="86">
                  <c:v>3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7F-4592-96F8-48143C6986AA}"/>
            </c:ext>
          </c:extLst>
        </c:ser>
        <c:ser>
          <c:idx val="2"/>
          <c:order val="2"/>
          <c:tx>
            <c:strRef>
              <c:f>'Debit credit of large cash flow'!$AA$2</c:f>
              <c:strCache>
                <c:ptCount val="1"/>
                <c:pt idx="0">
                  <c:v>threshold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'Debit credit of large cash flow'!$AA$4:$AA$120</c:f>
              <c:numCache>
                <c:formatCode>General</c:formatCode>
                <c:ptCount val="9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7F-4592-96F8-48143C6986AA}"/>
            </c:ext>
          </c:extLst>
        </c:ser>
        <c:ser>
          <c:idx val="3"/>
          <c:order val="3"/>
          <c:tx>
            <c:strRef>
              <c:f>'Debit credit of large cash flow'!$AB$2</c:f>
              <c:strCache>
                <c:ptCount val="1"/>
                <c:pt idx="0">
                  <c:v>2nd threshold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'Debit credit of large cash flow'!$AB$4:$AB$120</c:f>
              <c:numCache>
                <c:formatCode>General</c:formatCode>
                <c:ptCount val="91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7F-4592-96F8-48143C698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568495"/>
        <c:axId val="99355505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'Debit credit of large cash flow'!$A$2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'Debit credit of large cash flow'!$A$4:$A$120</c15:sqref>
                        </c15:formulaRef>
                      </c:ext>
                    </c:extLst>
                    <c:numCache>
                      <c:formatCode>d\-mmm\-yy;@</c:formatCode>
                      <c:ptCount val="91"/>
                      <c:pt idx="0">
                        <c:v>45798</c:v>
                      </c:pt>
                      <c:pt idx="1">
                        <c:v>45776</c:v>
                      </c:pt>
                      <c:pt idx="2">
                        <c:v>45790</c:v>
                      </c:pt>
                      <c:pt idx="3">
                        <c:v>45771</c:v>
                      </c:pt>
                      <c:pt idx="4">
                        <c:v>45771</c:v>
                      </c:pt>
                      <c:pt idx="5">
                        <c:v>45790</c:v>
                      </c:pt>
                      <c:pt idx="6">
                        <c:v>45803</c:v>
                      </c:pt>
                      <c:pt idx="7">
                        <c:v>45796</c:v>
                      </c:pt>
                      <c:pt idx="8">
                        <c:v>45805</c:v>
                      </c:pt>
                      <c:pt idx="9">
                        <c:v>45808</c:v>
                      </c:pt>
                      <c:pt idx="10">
                        <c:v>45779</c:v>
                      </c:pt>
                      <c:pt idx="11">
                        <c:v>45752</c:v>
                      </c:pt>
                      <c:pt idx="12">
                        <c:v>45771</c:v>
                      </c:pt>
                      <c:pt idx="13">
                        <c:v>45794</c:v>
                      </c:pt>
                      <c:pt idx="14">
                        <c:v>45750</c:v>
                      </c:pt>
                      <c:pt idx="15">
                        <c:v>45807</c:v>
                      </c:pt>
                      <c:pt idx="16">
                        <c:v>45757</c:v>
                      </c:pt>
                      <c:pt idx="17">
                        <c:v>45796</c:v>
                      </c:pt>
                      <c:pt idx="18">
                        <c:v>45796</c:v>
                      </c:pt>
                      <c:pt idx="19">
                        <c:v>45771</c:v>
                      </c:pt>
                      <c:pt idx="20">
                        <c:v>45764</c:v>
                      </c:pt>
                      <c:pt idx="21">
                        <c:v>45799</c:v>
                      </c:pt>
                      <c:pt idx="22">
                        <c:v>45808</c:v>
                      </c:pt>
                      <c:pt idx="23">
                        <c:v>45762</c:v>
                      </c:pt>
                      <c:pt idx="24">
                        <c:v>45762</c:v>
                      </c:pt>
                      <c:pt idx="25">
                        <c:v>45749</c:v>
                      </c:pt>
                      <c:pt idx="26">
                        <c:v>45771</c:v>
                      </c:pt>
                      <c:pt idx="27">
                        <c:v>45762</c:v>
                      </c:pt>
                      <c:pt idx="28">
                        <c:v>45780</c:v>
                      </c:pt>
                      <c:pt idx="29">
                        <c:v>45754</c:v>
                      </c:pt>
                      <c:pt idx="30">
                        <c:v>45766</c:v>
                      </c:pt>
                      <c:pt idx="31">
                        <c:v>45750</c:v>
                      </c:pt>
                      <c:pt idx="32">
                        <c:v>45757</c:v>
                      </c:pt>
                      <c:pt idx="33">
                        <c:v>45749</c:v>
                      </c:pt>
                      <c:pt idx="34">
                        <c:v>45757</c:v>
                      </c:pt>
                      <c:pt idx="35">
                        <c:v>45761</c:v>
                      </c:pt>
                      <c:pt idx="36">
                        <c:v>45783</c:v>
                      </c:pt>
                      <c:pt idx="37">
                        <c:v>45771</c:v>
                      </c:pt>
                      <c:pt idx="38">
                        <c:v>45790</c:v>
                      </c:pt>
                      <c:pt idx="39">
                        <c:v>45771</c:v>
                      </c:pt>
                      <c:pt idx="40">
                        <c:v>45807</c:v>
                      </c:pt>
                      <c:pt idx="41">
                        <c:v>45808</c:v>
                      </c:pt>
                      <c:pt idx="42">
                        <c:v>45749</c:v>
                      </c:pt>
                      <c:pt idx="43">
                        <c:v>45780</c:v>
                      </c:pt>
                      <c:pt idx="44">
                        <c:v>45796</c:v>
                      </c:pt>
                      <c:pt idx="45">
                        <c:v>45790</c:v>
                      </c:pt>
                      <c:pt idx="46">
                        <c:v>45748</c:v>
                      </c:pt>
                      <c:pt idx="47">
                        <c:v>45764</c:v>
                      </c:pt>
                      <c:pt idx="48">
                        <c:v>45771</c:v>
                      </c:pt>
                      <c:pt idx="49">
                        <c:v>45799</c:v>
                      </c:pt>
                      <c:pt idx="50">
                        <c:v>45777</c:v>
                      </c:pt>
                      <c:pt idx="51">
                        <c:v>45794</c:v>
                      </c:pt>
                      <c:pt idx="52">
                        <c:v>45756</c:v>
                      </c:pt>
                      <c:pt idx="53">
                        <c:v>45771</c:v>
                      </c:pt>
                      <c:pt idx="54">
                        <c:v>45749</c:v>
                      </c:pt>
                      <c:pt idx="55">
                        <c:v>45771</c:v>
                      </c:pt>
                      <c:pt idx="56">
                        <c:v>45796</c:v>
                      </c:pt>
                      <c:pt idx="57">
                        <c:v>45766</c:v>
                      </c:pt>
                      <c:pt idx="58">
                        <c:v>45774</c:v>
                      </c:pt>
                      <c:pt idx="59">
                        <c:v>45750</c:v>
                      </c:pt>
                      <c:pt idx="60">
                        <c:v>45759</c:v>
                      </c:pt>
                      <c:pt idx="61">
                        <c:v>45762</c:v>
                      </c:pt>
                      <c:pt idx="62">
                        <c:v>45771</c:v>
                      </c:pt>
                      <c:pt idx="63">
                        <c:v>45751</c:v>
                      </c:pt>
                      <c:pt idx="64">
                        <c:v>45762</c:v>
                      </c:pt>
                      <c:pt idx="65">
                        <c:v>45771</c:v>
                      </c:pt>
                      <c:pt idx="66">
                        <c:v>45780</c:v>
                      </c:pt>
                      <c:pt idx="67">
                        <c:v>45756</c:v>
                      </c:pt>
                      <c:pt idx="68">
                        <c:v>45790</c:v>
                      </c:pt>
                      <c:pt idx="69">
                        <c:v>45749</c:v>
                      </c:pt>
                      <c:pt idx="70">
                        <c:v>45756</c:v>
                      </c:pt>
                      <c:pt idx="71">
                        <c:v>45808</c:v>
                      </c:pt>
                      <c:pt idx="72">
                        <c:v>45800</c:v>
                      </c:pt>
                      <c:pt idx="73">
                        <c:v>45757</c:v>
                      </c:pt>
                      <c:pt idx="74">
                        <c:v>45771</c:v>
                      </c:pt>
                      <c:pt idx="75">
                        <c:v>45749</c:v>
                      </c:pt>
                      <c:pt idx="76">
                        <c:v>45751</c:v>
                      </c:pt>
                      <c:pt idx="77">
                        <c:v>45757</c:v>
                      </c:pt>
                      <c:pt idx="78">
                        <c:v>45797</c:v>
                      </c:pt>
                      <c:pt idx="79">
                        <c:v>45754</c:v>
                      </c:pt>
                      <c:pt idx="80">
                        <c:v>45765</c:v>
                      </c:pt>
                      <c:pt idx="81">
                        <c:v>45780</c:v>
                      </c:pt>
                      <c:pt idx="82">
                        <c:v>45748</c:v>
                      </c:pt>
                      <c:pt idx="83">
                        <c:v>45759</c:v>
                      </c:pt>
                      <c:pt idx="84">
                        <c:v>45771</c:v>
                      </c:pt>
                      <c:pt idx="85">
                        <c:v>45751</c:v>
                      </c:pt>
                      <c:pt idx="86">
                        <c:v>45771</c:v>
                      </c:pt>
                      <c:pt idx="87">
                        <c:v>45779</c:v>
                      </c:pt>
                      <c:pt idx="88">
                        <c:v>45754</c:v>
                      </c:pt>
                      <c:pt idx="89">
                        <c:v>45764</c:v>
                      </c:pt>
                      <c:pt idx="90">
                        <c:v>45807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'Debit credit of large cash flow'!$A$4:$A$120</c15:sqref>
                        </c15:formulaRef>
                      </c:ext>
                    </c:extLst>
                    <c:numCache>
                      <c:formatCode>d\-mmm\-yy;@</c:formatCode>
                      <c:ptCount val="91"/>
                      <c:pt idx="0">
                        <c:v>45798</c:v>
                      </c:pt>
                      <c:pt idx="1">
                        <c:v>45776</c:v>
                      </c:pt>
                      <c:pt idx="2">
                        <c:v>45790</c:v>
                      </c:pt>
                      <c:pt idx="3">
                        <c:v>45771</c:v>
                      </c:pt>
                      <c:pt idx="4">
                        <c:v>45771</c:v>
                      </c:pt>
                      <c:pt idx="5">
                        <c:v>45790</c:v>
                      </c:pt>
                      <c:pt idx="6">
                        <c:v>45803</c:v>
                      </c:pt>
                      <c:pt idx="7">
                        <c:v>45796</c:v>
                      </c:pt>
                      <c:pt idx="8">
                        <c:v>45805</c:v>
                      </c:pt>
                      <c:pt idx="9">
                        <c:v>45808</c:v>
                      </c:pt>
                      <c:pt idx="10">
                        <c:v>45779</c:v>
                      </c:pt>
                      <c:pt idx="11">
                        <c:v>45752</c:v>
                      </c:pt>
                      <c:pt idx="12">
                        <c:v>45771</c:v>
                      </c:pt>
                      <c:pt idx="13">
                        <c:v>45794</c:v>
                      </c:pt>
                      <c:pt idx="14">
                        <c:v>45750</c:v>
                      </c:pt>
                      <c:pt idx="15">
                        <c:v>45807</c:v>
                      </c:pt>
                      <c:pt idx="16">
                        <c:v>45757</c:v>
                      </c:pt>
                      <c:pt idx="17">
                        <c:v>45796</c:v>
                      </c:pt>
                      <c:pt idx="18">
                        <c:v>45796</c:v>
                      </c:pt>
                      <c:pt idx="19">
                        <c:v>45771</c:v>
                      </c:pt>
                      <c:pt idx="20">
                        <c:v>45764</c:v>
                      </c:pt>
                      <c:pt idx="21">
                        <c:v>45799</c:v>
                      </c:pt>
                      <c:pt idx="22">
                        <c:v>45808</c:v>
                      </c:pt>
                      <c:pt idx="23">
                        <c:v>45762</c:v>
                      </c:pt>
                      <c:pt idx="24">
                        <c:v>45762</c:v>
                      </c:pt>
                      <c:pt idx="25">
                        <c:v>45749</c:v>
                      </c:pt>
                      <c:pt idx="26">
                        <c:v>45771</c:v>
                      </c:pt>
                      <c:pt idx="27">
                        <c:v>45762</c:v>
                      </c:pt>
                      <c:pt idx="28">
                        <c:v>45780</c:v>
                      </c:pt>
                      <c:pt idx="29">
                        <c:v>45754</c:v>
                      </c:pt>
                      <c:pt idx="30">
                        <c:v>45766</c:v>
                      </c:pt>
                      <c:pt idx="31">
                        <c:v>45750</c:v>
                      </c:pt>
                      <c:pt idx="32">
                        <c:v>45757</c:v>
                      </c:pt>
                      <c:pt idx="33">
                        <c:v>45749</c:v>
                      </c:pt>
                      <c:pt idx="34">
                        <c:v>45757</c:v>
                      </c:pt>
                      <c:pt idx="35">
                        <c:v>45761</c:v>
                      </c:pt>
                      <c:pt idx="36">
                        <c:v>45783</c:v>
                      </c:pt>
                      <c:pt idx="37">
                        <c:v>45771</c:v>
                      </c:pt>
                      <c:pt idx="38">
                        <c:v>45790</c:v>
                      </c:pt>
                      <c:pt idx="39">
                        <c:v>45771</c:v>
                      </c:pt>
                      <c:pt idx="40">
                        <c:v>45807</c:v>
                      </c:pt>
                      <c:pt idx="41">
                        <c:v>45808</c:v>
                      </c:pt>
                      <c:pt idx="42">
                        <c:v>45749</c:v>
                      </c:pt>
                      <c:pt idx="43">
                        <c:v>45780</c:v>
                      </c:pt>
                      <c:pt idx="44">
                        <c:v>45796</c:v>
                      </c:pt>
                      <c:pt idx="45">
                        <c:v>45790</c:v>
                      </c:pt>
                      <c:pt idx="46">
                        <c:v>45748</c:v>
                      </c:pt>
                      <c:pt idx="47">
                        <c:v>45764</c:v>
                      </c:pt>
                      <c:pt idx="48">
                        <c:v>45771</c:v>
                      </c:pt>
                      <c:pt idx="49">
                        <c:v>45799</c:v>
                      </c:pt>
                      <c:pt idx="50">
                        <c:v>45777</c:v>
                      </c:pt>
                      <c:pt idx="51">
                        <c:v>45794</c:v>
                      </c:pt>
                      <c:pt idx="52">
                        <c:v>45756</c:v>
                      </c:pt>
                      <c:pt idx="53">
                        <c:v>45771</c:v>
                      </c:pt>
                      <c:pt idx="54">
                        <c:v>45749</c:v>
                      </c:pt>
                      <c:pt idx="55">
                        <c:v>45771</c:v>
                      </c:pt>
                      <c:pt idx="56">
                        <c:v>45796</c:v>
                      </c:pt>
                      <c:pt idx="57">
                        <c:v>45766</c:v>
                      </c:pt>
                      <c:pt idx="58">
                        <c:v>45774</c:v>
                      </c:pt>
                      <c:pt idx="59">
                        <c:v>45750</c:v>
                      </c:pt>
                      <c:pt idx="60">
                        <c:v>45759</c:v>
                      </c:pt>
                      <c:pt idx="61">
                        <c:v>45762</c:v>
                      </c:pt>
                      <c:pt idx="62">
                        <c:v>45771</c:v>
                      </c:pt>
                      <c:pt idx="63">
                        <c:v>45751</c:v>
                      </c:pt>
                      <c:pt idx="64">
                        <c:v>45762</c:v>
                      </c:pt>
                      <c:pt idx="65">
                        <c:v>45771</c:v>
                      </c:pt>
                      <c:pt idx="66">
                        <c:v>45780</c:v>
                      </c:pt>
                      <c:pt idx="67">
                        <c:v>45756</c:v>
                      </c:pt>
                      <c:pt idx="68">
                        <c:v>45790</c:v>
                      </c:pt>
                      <c:pt idx="69">
                        <c:v>45749</c:v>
                      </c:pt>
                      <c:pt idx="70">
                        <c:v>45756</c:v>
                      </c:pt>
                      <c:pt idx="71">
                        <c:v>45808</c:v>
                      </c:pt>
                      <c:pt idx="72">
                        <c:v>45800</c:v>
                      </c:pt>
                      <c:pt idx="73">
                        <c:v>45757</c:v>
                      </c:pt>
                      <c:pt idx="74">
                        <c:v>45771</c:v>
                      </c:pt>
                      <c:pt idx="75">
                        <c:v>45749</c:v>
                      </c:pt>
                      <c:pt idx="76">
                        <c:v>45751</c:v>
                      </c:pt>
                      <c:pt idx="77">
                        <c:v>45757</c:v>
                      </c:pt>
                      <c:pt idx="78">
                        <c:v>45797</c:v>
                      </c:pt>
                      <c:pt idx="79">
                        <c:v>45754</c:v>
                      </c:pt>
                      <c:pt idx="80">
                        <c:v>45765</c:v>
                      </c:pt>
                      <c:pt idx="81">
                        <c:v>45780</c:v>
                      </c:pt>
                      <c:pt idx="82">
                        <c:v>45748</c:v>
                      </c:pt>
                      <c:pt idx="83">
                        <c:v>45759</c:v>
                      </c:pt>
                      <c:pt idx="84">
                        <c:v>45771</c:v>
                      </c:pt>
                      <c:pt idx="85">
                        <c:v>45751</c:v>
                      </c:pt>
                      <c:pt idx="86">
                        <c:v>45771</c:v>
                      </c:pt>
                      <c:pt idx="87">
                        <c:v>45779</c:v>
                      </c:pt>
                      <c:pt idx="88">
                        <c:v>45754</c:v>
                      </c:pt>
                      <c:pt idx="89">
                        <c:v>45764</c:v>
                      </c:pt>
                      <c:pt idx="90">
                        <c:v>45807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A7F-4592-96F8-48143C6986AA}"/>
                  </c:ext>
                </c:extLst>
              </c15:ser>
            </c15:filteredLineSeries>
          </c:ext>
        </c:extLst>
      </c:lineChart>
      <c:dateAx>
        <c:axId val="993568495"/>
        <c:scaling>
          <c:orientation val="minMax"/>
        </c:scaling>
        <c:delete val="0"/>
        <c:axPos val="b"/>
        <c:numFmt formatCode="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555055"/>
        <c:crosses val="autoZero"/>
        <c:auto val="1"/>
        <c:lblOffset val="100"/>
        <c:baseTimeUnit val="days"/>
      </c:dateAx>
      <c:valAx>
        <c:axId val="99355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56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6245370370370371"/>
          <c:w val="0.85842891513560804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Attendence!$Z$60</c:f>
              <c:strCache>
                <c:ptCount val="1"/>
                <c:pt idx="0">
                  <c:v>SHORTAGE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Attendence!$A$61:$A$138</c:f>
              <c:numCache>
                <c:formatCode>m/d/yyyy</c:formatCode>
                <c:ptCount val="78"/>
                <c:pt idx="0">
                  <c:v>45748</c:v>
                </c:pt>
                <c:pt idx="1">
                  <c:v>45749</c:v>
                </c:pt>
                <c:pt idx="2">
                  <c:v>45750</c:v>
                </c:pt>
                <c:pt idx="3">
                  <c:v>45751</c:v>
                </c:pt>
                <c:pt idx="4">
                  <c:v>45752</c:v>
                </c:pt>
                <c:pt idx="5">
                  <c:v>45754</c:v>
                </c:pt>
                <c:pt idx="6">
                  <c:v>45755</c:v>
                </c:pt>
                <c:pt idx="7">
                  <c:v>45756</c:v>
                </c:pt>
                <c:pt idx="8">
                  <c:v>45757</c:v>
                </c:pt>
                <c:pt idx="9">
                  <c:v>45758</c:v>
                </c:pt>
                <c:pt idx="10">
                  <c:v>45759</c:v>
                </c:pt>
                <c:pt idx="11">
                  <c:v>45761</c:v>
                </c:pt>
                <c:pt idx="12">
                  <c:v>45762</c:v>
                </c:pt>
                <c:pt idx="13">
                  <c:v>45763</c:v>
                </c:pt>
                <c:pt idx="14">
                  <c:v>45764</c:v>
                </c:pt>
                <c:pt idx="15">
                  <c:v>45765</c:v>
                </c:pt>
                <c:pt idx="16">
                  <c:v>45766</c:v>
                </c:pt>
                <c:pt idx="17">
                  <c:v>45768</c:v>
                </c:pt>
                <c:pt idx="18">
                  <c:v>45769</c:v>
                </c:pt>
                <c:pt idx="19">
                  <c:v>45770</c:v>
                </c:pt>
                <c:pt idx="20">
                  <c:v>45771</c:v>
                </c:pt>
                <c:pt idx="21">
                  <c:v>45772</c:v>
                </c:pt>
                <c:pt idx="22">
                  <c:v>45773</c:v>
                </c:pt>
                <c:pt idx="23">
                  <c:v>45775</c:v>
                </c:pt>
                <c:pt idx="24">
                  <c:v>45776</c:v>
                </c:pt>
                <c:pt idx="25">
                  <c:v>45777</c:v>
                </c:pt>
                <c:pt idx="26">
                  <c:v>45778</c:v>
                </c:pt>
                <c:pt idx="27">
                  <c:v>45779</c:v>
                </c:pt>
                <c:pt idx="28">
                  <c:v>45780</c:v>
                </c:pt>
                <c:pt idx="29">
                  <c:v>45782</c:v>
                </c:pt>
                <c:pt idx="30">
                  <c:v>45783</c:v>
                </c:pt>
                <c:pt idx="31">
                  <c:v>45784</c:v>
                </c:pt>
                <c:pt idx="32">
                  <c:v>45785</c:v>
                </c:pt>
                <c:pt idx="33">
                  <c:v>45786</c:v>
                </c:pt>
                <c:pt idx="34">
                  <c:v>45787</c:v>
                </c:pt>
                <c:pt idx="35">
                  <c:v>45789</c:v>
                </c:pt>
                <c:pt idx="36">
                  <c:v>45790</c:v>
                </c:pt>
                <c:pt idx="37">
                  <c:v>45791</c:v>
                </c:pt>
                <c:pt idx="38">
                  <c:v>45792</c:v>
                </c:pt>
                <c:pt idx="39">
                  <c:v>45793</c:v>
                </c:pt>
                <c:pt idx="40">
                  <c:v>45794</c:v>
                </c:pt>
                <c:pt idx="41">
                  <c:v>45796</c:v>
                </c:pt>
                <c:pt idx="42">
                  <c:v>45797</c:v>
                </c:pt>
                <c:pt idx="43">
                  <c:v>45798</c:v>
                </c:pt>
                <c:pt idx="44">
                  <c:v>45799</c:v>
                </c:pt>
                <c:pt idx="45">
                  <c:v>45800</c:v>
                </c:pt>
                <c:pt idx="46">
                  <c:v>45801</c:v>
                </c:pt>
                <c:pt idx="47">
                  <c:v>45803</c:v>
                </c:pt>
                <c:pt idx="48">
                  <c:v>45804</c:v>
                </c:pt>
                <c:pt idx="49">
                  <c:v>45805</c:v>
                </c:pt>
                <c:pt idx="50">
                  <c:v>45806</c:v>
                </c:pt>
                <c:pt idx="51">
                  <c:v>45807</c:v>
                </c:pt>
                <c:pt idx="52">
                  <c:v>45808</c:v>
                </c:pt>
                <c:pt idx="53">
                  <c:v>45810</c:v>
                </c:pt>
                <c:pt idx="54">
                  <c:v>45811</c:v>
                </c:pt>
                <c:pt idx="55">
                  <c:v>45812</c:v>
                </c:pt>
                <c:pt idx="56">
                  <c:v>45813</c:v>
                </c:pt>
                <c:pt idx="57">
                  <c:v>45814</c:v>
                </c:pt>
                <c:pt idx="58">
                  <c:v>45815</c:v>
                </c:pt>
                <c:pt idx="59">
                  <c:v>45817</c:v>
                </c:pt>
                <c:pt idx="60">
                  <c:v>45818</c:v>
                </c:pt>
                <c:pt idx="61">
                  <c:v>45819</c:v>
                </c:pt>
                <c:pt idx="62">
                  <c:v>45820</c:v>
                </c:pt>
                <c:pt idx="63">
                  <c:v>45821</c:v>
                </c:pt>
                <c:pt idx="64">
                  <c:v>45822</c:v>
                </c:pt>
                <c:pt idx="65">
                  <c:v>45824</c:v>
                </c:pt>
                <c:pt idx="66">
                  <c:v>45825</c:v>
                </c:pt>
                <c:pt idx="67">
                  <c:v>45826</c:v>
                </c:pt>
                <c:pt idx="68">
                  <c:v>45827</c:v>
                </c:pt>
                <c:pt idx="69">
                  <c:v>45828</c:v>
                </c:pt>
                <c:pt idx="70">
                  <c:v>45829</c:v>
                </c:pt>
                <c:pt idx="71">
                  <c:v>45831</c:v>
                </c:pt>
                <c:pt idx="72">
                  <c:v>45832</c:v>
                </c:pt>
                <c:pt idx="73">
                  <c:v>45833</c:v>
                </c:pt>
                <c:pt idx="74">
                  <c:v>45834</c:v>
                </c:pt>
                <c:pt idx="75">
                  <c:v>45835</c:v>
                </c:pt>
                <c:pt idx="76">
                  <c:v>45836</c:v>
                </c:pt>
                <c:pt idx="77">
                  <c:v>45838</c:v>
                </c:pt>
              </c:numCache>
            </c:numRef>
          </c:cat>
          <c:val>
            <c:numRef>
              <c:f>Attendence!$Z$61:$Z$138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2</c:v>
                </c:pt>
                <c:pt idx="50">
                  <c:v>2</c:v>
                </c:pt>
                <c:pt idx="51">
                  <c:v>7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3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3</c:v>
                </c:pt>
                <c:pt idx="61">
                  <c:v>0</c:v>
                </c:pt>
                <c:pt idx="62">
                  <c:v>5</c:v>
                </c:pt>
                <c:pt idx="63">
                  <c:v>0</c:v>
                </c:pt>
                <c:pt idx="64">
                  <c:v>3</c:v>
                </c:pt>
                <c:pt idx="65">
                  <c:v>0</c:v>
                </c:pt>
                <c:pt idx="66">
                  <c:v>5</c:v>
                </c:pt>
                <c:pt idx="67">
                  <c:v>2</c:v>
                </c:pt>
                <c:pt idx="68">
                  <c:v>0</c:v>
                </c:pt>
                <c:pt idx="69">
                  <c:v>1</c:v>
                </c:pt>
                <c:pt idx="70">
                  <c:v>6</c:v>
                </c:pt>
                <c:pt idx="71">
                  <c:v>3</c:v>
                </c:pt>
                <c:pt idx="72">
                  <c:v>0</c:v>
                </c:pt>
                <c:pt idx="73">
                  <c:v>5</c:v>
                </c:pt>
                <c:pt idx="74">
                  <c:v>0</c:v>
                </c:pt>
                <c:pt idx="75">
                  <c:v>4</c:v>
                </c:pt>
                <c:pt idx="76">
                  <c:v>5</c:v>
                </c:pt>
                <c:pt idx="7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2B-4398-8A04-C3931D95C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893664"/>
        <c:axId val="2308941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Attendence!$A$60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Attendence!$A$61:$A$138</c15:sqref>
                        </c15:formulaRef>
                      </c:ext>
                    </c:extLst>
                    <c:numCache>
                      <c:formatCode>m/d/yyyy</c:formatCode>
                      <c:ptCount val="78"/>
                      <c:pt idx="0">
                        <c:v>45748</c:v>
                      </c:pt>
                      <c:pt idx="1">
                        <c:v>45749</c:v>
                      </c:pt>
                      <c:pt idx="2">
                        <c:v>45750</c:v>
                      </c:pt>
                      <c:pt idx="3">
                        <c:v>45751</c:v>
                      </c:pt>
                      <c:pt idx="4">
                        <c:v>45752</c:v>
                      </c:pt>
                      <c:pt idx="5">
                        <c:v>45754</c:v>
                      </c:pt>
                      <c:pt idx="6">
                        <c:v>45755</c:v>
                      </c:pt>
                      <c:pt idx="7">
                        <c:v>45756</c:v>
                      </c:pt>
                      <c:pt idx="8">
                        <c:v>45757</c:v>
                      </c:pt>
                      <c:pt idx="9">
                        <c:v>45758</c:v>
                      </c:pt>
                      <c:pt idx="10">
                        <c:v>45759</c:v>
                      </c:pt>
                      <c:pt idx="11">
                        <c:v>45761</c:v>
                      </c:pt>
                      <c:pt idx="12">
                        <c:v>45762</c:v>
                      </c:pt>
                      <c:pt idx="13">
                        <c:v>45763</c:v>
                      </c:pt>
                      <c:pt idx="14">
                        <c:v>45764</c:v>
                      </c:pt>
                      <c:pt idx="15">
                        <c:v>45765</c:v>
                      </c:pt>
                      <c:pt idx="16">
                        <c:v>45766</c:v>
                      </c:pt>
                      <c:pt idx="17">
                        <c:v>45768</c:v>
                      </c:pt>
                      <c:pt idx="18">
                        <c:v>45769</c:v>
                      </c:pt>
                      <c:pt idx="19">
                        <c:v>45770</c:v>
                      </c:pt>
                      <c:pt idx="20">
                        <c:v>45771</c:v>
                      </c:pt>
                      <c:pt idx="21">
                        <c:v>45772</c:v>
                      </c:pt>
                      <c:pt idx="22">
                        <c:v>45773</c:v>
                      </c:pt>
                      <c:pt idx="23">
                        <c:v>45775</c:v>
                      </c:pt>
                      <c:pt idx="24">
                        <c:v>45776</c:v>
                      </c:pt>
                      <c:pt idx="25">
                        <c:v>45777</c:v>
                      </c:pt>
                      <c:pt idx="26">
                        <c:v>45778</c:v>
                      </c:pt>
                      <c:pt idx="27">
                        <c:v>45779</c:v>
                      </c:pt>
                      <c:pt idx="28">
                        <c:v>45780</c:v>
                      </c:pt>
                      <c:pt idx="29">
                        <c:v>45782</c:v>
                      </c:pt>
                      <c:pt idx="30">
                        <c:v>45783</c:v>
                      </c:pt>
                      <c:pt idx="31">
                        <c:v>45784</c:v>
                      </c:pt>
                      <c:pt idx="32">
                        <c:v>45785</c:v>
                      </c:pt>
                      <c:pt idx="33">
                        <c:v>45786</c:v>
                      </c:pt>
                      <c:pt idx="34">
                        <c:v>45787</c:v>
                      </c:pt>
                      <c:pt idx="35">
                        <c:v>45789</c:v>
                      </c:pt>
                      <c:pt idx="36">
                        <c:v>45790</c:v>
                      </c:pt>
                      <c:pt idx="37">
                        <c:v>45791</c:v>
                      </c:pt>
                      <c:pt idx="38">
                        <c:v>45792</c:v>
                      </c:pt>
                      <c:pt idx="39">
                        <c:v>45793</c:v>
                      </c:pt>
                      <c:pt idx="40">
                        <c:v>45794</c:v>
                      </c:pt>
                      <c:pt idx="41">
                        <c:v>45796</c:v>
                      </c:pt>
                      <c:pt idx="42">
                        <c:v>45797</c:v>
                      </c:pt>
                      <c:pt idx="43">
                        <c:v>45798</c:v>
                      </c:pt>
                      <c:pt idx="44">
                        <c:v>45799</c:v>
                      </c:pt>
                      <c:pt idx="45">
                        <c:v>45800</c:v>
                      </c:pt>
                      <c:pt idx="46">
                        <c:v>45801</c:v>
                      </c:pt>
                      <c:pt idx="47">
                        <c:v>45803</c:v>
                      </c:pt>
                      <c:pt idx="48">
                        <c:v>45804</c:v>
                      </c:pt>
                      <c:pt idx="49">
                        <c:v>45805</c:v>
                      </c:pt>
                      <c:pt idx="50">
                        <c:v>45806</c:v>
                      </c:pt>
                      <c:pt idx="51">
                        <c:v>45807</c:v>
                      </c:pt>
                      <c:pt idx="52">
                        <c:v>45808</c:v>
                      </c:pt>
                      <c:pt idx="53">
                        <c:v>45810</c:v>
                      </c:pt>
                      <c:pt idx="54">
                        <c:v>45811</c:v>
                      </c:pt>
                      <c:pt idx="55">
                        <c:v>45812</c:v>
                      </c:pt>
                      <c:pt idx="56">
                        <c:v>45813</c:v>
                      </c:pt>
                      <c:pt idx="57">
                        <c:v>45814</c:v>
                      </c:pt>
                      <c:pt idx="58">
                        <c:v>45815</c:v>
                      </c:pt>
                      <c:pt idx="59">
                        <c:v>45817</c:v>
                      </c:pt>
                      <c:pt idx="60">
                        <c:v>45818</c:v>
                      </c:pt>
                      <c:pt idx="61">
                        <c:v>45819</c:v>
                      </c:pt>
                      <c:pt idx="62">
                        <c:v>45820</c:v>
                      </c:pt>
                      <c:pt idx="63">
                        <c:v>45821</c:v>
                      </c:pt>
                      <c:pt idx="64">
                        <c:v>45822</c:v>
                      </c:pt>
                      <c:pt idx="65">
                        <c:v>45824</c:v>
                      </c:pt>
                      <c:pt idx="66">
                        <c:v>45825</c:v>
                      </c:pt>
                      <c:pt idx="67">
                        <c:v>45826</c:v>
                      </c:pt>
                      <c:pt idx="68">
                        <c:v>45827</c:v>
                      </c:pt>
                      <c:pt idx="69">
                        <c:v>45828</c:v>
                      </c:pt>
                      <c:pt idx="70">
                        <c:v>45829</c:v>
                      </c:pt>
                      <c:pt idx="71">
                        <c:v>45831</c:v>
                      </c:pt>
                      <c:pt idx="72">
                        <c:v>45832</c:v>
                      </c:pt>
                      <c:pt idx="73">
                        <c:v>45833</c:v>
                      </c:pt>
                      <c:pt idx="74">
                        <c:v>45834</c:v>
                      </c:pt>
                      <c:pt idx="75">
                        <c:v>45835</c:v>
                      </c:pt>
                      <c:pt idx="76">
                        <c:v>45836</c:v>
                      </c:pt>
                      <c:pt idx="77">
                        <c:v>45838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Attendence!$A$61:$A$138</c15:sqref>
                        </c15:formulaRef>
                      </c:ext>
                    </c:extLst>
                    <c:numCache>
                      <c:formatCode>m/d/yyyy</c:formatCode>
                      <c:ptCount val="78"/>
                      <c:pt idx="0">
                        <c:v>45748</c:v>
                      </c:pt>
                      <c:pt idx="1">
                        <c:v>45749</c:v>
                      </c:pt>
                      <c:pt idx="2">
                        <c:v>45750</c:v>
                      </c:pt>
                      <c:pt idx="3">
                        <c:v>45751</c:v>
                      </c:pt>
                      <c:pt idx="4">
                        <c:v>45752</c:v>
                      </c:pt>
                      <c:pt idx="5">
                        <c:v>45754</c:v>
                      </c:pt>
                      <c:pt idx="6">
                        <c:v>45755</c:v>
                      </c:pt>
                      <c:pt idx="7">
                        <c:v>45756</c:v>
                      </c:pt>
                      <c:pt idx="8">
                        <c:v>45757</c:v>
                      </c:pt>
                      <c:pt idx="9">
                        <c:v>45758</c:v>
                      </c:pt>
                      <c:pt idx="10">
                        <c:v>45759</c:v>
                      </c:pt>
                      <c:pt idx="11">
                        <c:v>45761</c:v>
                      </c:pt>
                      <c:pt idx="12">
                        <c:v>45762</c:v>
                      </c:pt>
                      <c:pt idx="13">
                        <c:v>45763</c:v>
                      </c:pt>
                      <c:pt idx="14">
                        <c:v>45764</c:v>
                      </c:pt>
                      <c:pt idx="15">
                        <c:v>45765</c:v>
                      </c:pt>
                      <c:pt idx="16">
                        <c:v>45766</c:v>
                      </c:pt>
                      <c:pt idx="17">
                        <c:v>45768</c:v>
                      </c:pt>
                      <c:pt idx="18">
                        <c:v>45769</c:v>
                      </c:pt>
                      <c:pt idx="19">
                        <c:v>45770</c:v>
                      </c:pt>
                      <c:pt idx="20">
                        <c:v>45771</c:v>
                      </c:pt>
                      <c:pt idx="21">
                        <c:v>45772</c:v>
                      </c:pt>
                      <c:pt idx="22">
                        <c:v>45773</c:v>
                      </c:pt>
                      <c:pt idx="23">
                        <c:v>45775</c:v>
                      </c:pt>
                      <c:pt idx="24">
                        <c:v>45776</c:v>
                      </c:pt>
                      <c:pt idx="25">
                        <c:v>45777</c:v>
                      </c:pt>
                      <c:pt idx="26">
                        <c:v>45778</c:v>
                      </c:pt>
                      <c:pt idx="27">
                        <c:v>45779</c:v>
                      </c:pt>
                      <c:pt idx="28">
                        <c:v>45780</c:v>
                      </c:pt>
                      <c:pt idx="29">
                        <c:v>45782</c:v>
                      </c:pt>
                      <c:pt idx="30">
                        <c:v>45783</c:v>
                      </c:pt>
                      <c:pt idx="31">
                        <c:v>45784</c:v>
                      </c:pt>
                      <c:pt idx="32">
                        <c:v>45785</c:v>
                      </c:pt>
                      <c:pt idx="33">
                        <c:v>45786</c:v>
                      </c:pt>
                      <c:pt idx="34">
                        <c:v>45787</c:v>
                      </c:pt>
                      <c:pt idx="35">
                        <c:v>45789</c:v>
                      </c:pt>
                      <c:pt idx="36">
                        <c:v>45790</c:v>
                      </c:pt>
                      <c:pt idx="37">
                        <c:v>45791</c:v>
                      </c:pt>
                      <c:pt idx="38">
                        <c:v>45792</c:v>
                      </c:pt>
                      <c:pt idx="39">
                        <c:v>45793</c:v>
                      </c:pt>
                      <c:pt idx="40">
                        <c:v>45794</c:v>
                      </c:pt>
                      <c:pt idx="41">
                        <c:v>45796</c:v>
                      </c:pt>
                      <c:pt idx="42">
                        <c:v>45797</c:v>
                      </c:pt>
                      <c:pt idx="43">
                        <c:v>45798</c:v>
                      </c:pt>
                      <c:pt idx="44">
                        <c:v>45799</c:v>
                      </c:pt>
                      <c:pt idx="45">
                        <c:v>45800</c:v>
                      </c:pt>
                      <c:pt idx="46">
                        <c:v>45801</c:v>
                      </c:pt>
                      <c:pt idx="47">
                        <c:v>45803</c:v>
                      </c:pt>
                      <c:pt idx="48">
                        <c:v>45804</c:v>
                      </c:pt>
                      <c:pt idx="49">
                        <c:v>45805</c:v>
                      </c:pt>
                      <c:pt idx="50">
                        <c:v>45806</c:v>
                      </c:pt>
                      <c:pt idx="51">
                        <c:v>45807</c:v>
                      </c:pt>
                      <c:pt idx="52">
                        <c:v>45808</c:v>
                      </c:pt>
                      <c:pt idx="53">
                        <c:v>45810</c:v>
                      </c:pt>
                      <c:pt idx="54">
                        <c:v>45811</c:v>
                      </c:pt>
                      <c:pt idx="55">
                        <c:v>45812</c:v>
                      </c:pt>
                      <c:pt idx="56">
                        <c:v>45813</c:v>
                      </c:pt>
                      <c:pt idx="57">
                        <c:v>45814</c:v>
                      </c:pt>
                      <c:pt idx="58">
                        <c:v>45815</c:v>
                      </c:pt>
                      <c:pt idx="59">
                        <c:v>45817</c:v>
                      </c:pt>
                      <c:pt idx="60">
                        <c:v>45818</c:v>
                      </c:pt>
                      <c:pt idx="61">
                        <c:v>45819</c:v>
                      </c:pt>
                      <c:pt idx="62">
                        <c:v>45820</c:v>
                      </c:pt>
                      <c:pt idx="63">
                        <c:v>45821</c:v>
                      </c:pt>
                      <c:pt idx="64">
                        <c:v>45822</c:v>
                      </c:pt>
                      <c:pt idx="65">
                        <c:v>45824</c:v>
                      </c:pt>
                      <c:pt idx="66">
                        <c:v>45825</c:v>
                      </c:pt>
                      <c:pt idx="67">
                        <c:v>45826</c:v>
                      </c:pt>
                      <c:pt idx="68">
                        <c:v>45827</c:v>
                      </c:pt>
                      <c:pt idx="69">
                        <c:v>45828</c:v>
                      </c:pt>
                      <c:pt idx="70">
                        <c:v>45829</c:v>
                      </c:pt>
                      <c:pt idx="71">
                        <c:v>45831</c:v>
                      </c:pt>
                      <c:pt idx="72">
                        <c:v>45832</c:v>
                      </c:pt>
                      <c:pt idx="73">
                        <c:v>45833</c:v>
                      </c:pt>
                      <c:pt idx="74">
                        <c:v>45834</c:v>
                      </c:pt>
                      <c:pt idx="75">
                        <c:v>45835</c:v>
                      </c:pt>
                      <c:pt idx="76">
                        <c:v>45836</c:v>
                      </c:pt>
                      <c:pt idx="77">
                        <c:v>45838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22B-4398-8A04-C3931D95C61B}"/>
                  </c:ext>
                </c:extLst>
              </c15:ser>
            </c15:filteredLineSeries>
          </c:ext>
        </c:extLst>
      </c:lineChart>
      <c:dateAx>
        <c:axId val="23089366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894144"/>
        <c:crosses val="autoZero"/>
        <c:auto val="1"/>
        <c:lblOffset val="100"/>
        <c:baseTimeUnit val="days"/>
      </c:dateAx>
      <c:valAx>
        <c:axId val="23089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89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April</a:t>
            </a:r>
            <a:r>
              <a:rPr lang="en-IN" baseline="0"/>
              <a:t> +May+June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6A-4066-B080-3AB4B2313E4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6A-4066-B080-3AB4B2313E4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B6A-4066-B080-3AB4B2313E46}"/>
              </c:ext>
            </c:extLst>
          </c:dPt>
          <c:cat>
            <c:strRef>
              <c:f>Attendence!$X$150:$X$152</c:f>
              <c:strCache>
                <c:ptCount val="3"/>
                <c:pt idx="0">
                  <c:v>Adequate</c:v>
                </c:pt>
                <c:pt idx="1">
                  <c:v>Mild Shortage</c:v>
                </c:pt>
                <c:pt idx="2">
                  <c:v>Severe Shortage</c:v>
                </c:pt>
              </c:strCache>
            </c:strRef>
          </c:cat>
          <c:val>
            <c:numRef>
              <c:f>Attendence!$Y$150:$Y$152</c:f>
              <c:numCache>
                <c:formatCode>General</c:formatCode>
                <c:ptCount val="3"/>
                <c:pt idx="0">
                  <c:v>52</c:v>
                </c:pt>
                <c:pt idx="1">
                  <c:v>19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5-4892-8903-748BDF313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Attendence!$AA$149</c:f>
              <c:strCache>
                <c:ptCount val="1"/>
                <c:pt idx="0">
                  <c:v>April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EB-4327-B750-C51BB65C21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EB-4327-B750-C51BB65C21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EB-4327-B750-C51BB65C21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FEB-4327-B750-C51BB65C21D5}"/>
              </c:ext>
            </c:extLst>
          </c:dPt>
          <c:cat>
            <c:strRef>
              <c:f>Attendence!$Z$150:$Z$153</c:f>
              <c:strCache>
                <c:ptCount val="3"/>
                <c:pt idx="0">
                  <c:v>Adequate</c:v>
                </c:pt>
                <c:pt idx="1">
                  <c:v>Mild Shortage</c:v>
                </c:pt>
                <c:pt idx="2">
                  <c:v>Severe Shortage</c:v>
                </c:pt>
              </c:strCache>
            </c:strRef>
          </c:cat>
          <c:val>
            <c:numRef>
              <c:f>Attendence!$AA$150:$AA$153</c:f>
              <c:numCache>
                <c:formatCode>General</c:formatCode>
                <c:ptCount val="4"/>
                <c:pt idx="0">
                  <c:v>23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F-432B-958B-672CF0009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71D-4F90-8D64-5B912B3175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1D-4F90-8D64-5B912B3175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71D-4F90-8D64-5B912B317521}"/>
              </c:ext>
            </c:extLst>
          </c:dPt>
          <c:val>
            <c:numRef>
              <c:f>Attendence!$AB$150:$AB$152</c:f>
              <c:numCache>
                <c:formatCode>General</c:formatCode>
                <c:ptCount val="3"/>
                <c:pt idx="0">
                  <c:v>19</c:v>
                </c:pt>
                <c:pt idx="1">
                  <c:v>7</c:v>
                </c:pt>
                <c:pt idx="2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Attendence!#REF!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Attendence!#REF!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FFE-4A2B-9364-B1CD1AC2D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Attendence!$AD$149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86-4340-A57A-7ED55B41D3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86-4340-A57A-7ED55B41D3D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A86-4340-A57A-7ED55B41D3DD}"/>
              </c:ext>
            </c:extLst>
          </c:dPt>
          <c:val>
            <c:numRef>
              <c:f>Attendence!$AC$150:$AC$152</c:f>
              <c:numCache>
                <c:formatCode>General</c:formatCode>
                <c:ptCount val="3"/>
                <c:pt idx="0">
                  <c:v>10</c:v>
                </c:pt>
                <c:pt idx="1">
                  <c:v>9</c:v>
                </c:pt>
                <c:pt idx="2">
                  <c:v>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Attendence!#REF!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D5C-4861-9E86-ABB30631890B}"/>
            </c:ext>
          </c:extLst>
        </c:ser>
        <c:ser>
          <c:idx val="1"/>
          <c:order val="1"/>
          <c:tx>
            <c:strRef>
              <c:f>Attendence!$AE$149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A86-4340-A57A-7ED55B41D3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A86-4340-A57A-7ED55B41D3D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A86-4340-A57A-7ED55B41D3DD}"/>
              </c:ext>
            </c:extLst>
          </c:dPt>
          <c:val>
            <c:numRef>
              <c:f>Attendence!$AD$150:$AD$152</c:f>
              <c:numCache>
                <c:formatCode>General</c:formatCode>
                <c:ptCount val="3"/>
                <c:pt idx="0">
                  <c:v>52</c:v>
                </c:pt>
                <c:pt idx="1">
                  <c:v>19</c:v>
                </c:pt>
                <c:pt idx="2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Attendence!#REF!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D5C-4861-9E86-ABB306318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cap="none" baseline="0"/>
              <a:t>Daily Attendance vs Threshold (April–June 2025)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503257022723784E-2"/>
          <c:y val="9.5849993959370161E-3"/>
          <c:w val="0.94735650819936323"/>
          <c:h val="0.92512245591674458"/>
        </c:manualLayout>
      </c:layout>
      <c:lineChart>
        <c:grouping val="standard"/>
        <c:varyColors val="0"/>
        <c:ser>
          <c:idx val="0"/>
          <c:order val="0"/>
          <c:tx>
            <c:strRef>
              <c:f>Attendence!$X$60</c:f>
              <c:strCache>
                <c:ptCount val="1"/>
                <c:pt idx="0">
                  <c:v>Total workforce that day 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Attendence!$A$61:$A$138</c:f>
              <c:numCache>
                <c:formatCode>m/d/yyyy</c:formatCode>
                <c:ptCount val="78"/>
                <c:pt idx="0">
                  <c:v>45748</c:v>
                </c:pt>
                <c:pt idx="1">
                  <c:v>45749</c:v>
                </c:pt>
                <c:pt idx="2">
                  <c:v>45750</c:v>
                </c:pt>
                <c:pt idx="3">
                  <c:v>45751</c:v>
                </c:pt>
                <c:pt idx="4">
                  <c:v>45752</c:v>
                </c:pt>
                <c:pt idx="5">
                  <c:v>45754</c:v>
                </c:pt>
                <c:pt idx="6">
                  <c:v>45755</c:v>
                </c:pt>
                <c:pt idx="7">
                  <c:v>45756</c:v>
                </c:pt>
                <c:pt idx="8">
                  <c:v>45757</c:v>
                </c:pt>
                <c:pt idx="9">
                  <c:v>45758</c:v>
                </c:pt>
                <c:pt idx="10">
                  <c:v>45759</c:v>
                </c:pt>
                <c:pt idx="11">
                  <c:v>45761</c:v>
                </c:pt>
                <c:pt idx="12">
                  <c:v>45762</c:v>
                </c:pt>
                <c:pt idx="13">
                  <c:v>45763</c:v>
                </c:pt>
                <c:pt idx="14">
                  <c:v>45764</c:v>
                </c:pt>
                <c:pt idx="15">
                  <c:v>45765</c:v>
                </c:pt>
                <c:pt idx="16">
                  <c:v>45766</c:v>
                </c:pt>
                <c:pt idx="17">
                  <c:v>45768</c:v>
                </c:pt>
                <c:pt idx="18">
                  <c:v>45769</c:v>
                </c:pt>
                <c:pt idx="19">
                  <c:v>45770</c:v>
                </c:pt>
                <c:pt idx="20">
                  <c:v>45771</c:v>
                </c:pt>
                <c:pt idx="21">
                  <c:v>45772</c:v>
                </c:pt>
                <c:pt idx="22">
                  <c:v>45773</c:v>
                </c:pt>
                <c:pt idx="23">
                  <c:v>45775</c:v>
                </c:pt>
                <c:pt idx="24">
                  <c:v>45776</c:v>
                </c:pt>
                <c:pt idx="25">
                  <c:v>45777</c:v>
                </c:pt>
                <c:pt idx="26">
                  <c:v>45778</c:v>
                </c:pt>
                <c:pt idx="27">
                  <c:v>45779</c:v>
                </c:pt>
                <c:pt idx="28">
                  <c:v>45780</c:v>
                </c:pt>
                <c:pt idx="29">
                  <c:v>45782</c:v>
                </c:pt>
                <c:pt idx="30">
                  <c:v>45783</c:v>
                </c:pt>
                <c:pt idx="31">
                  <c:v>45784</c:v>
                </c:pt>
                <c:pt idx="32">
                  <c:v>45785</c:v>
                </c:pt>
                <c:pt idx="33">
                  <c:v>45786</c:v>
                </c:pt>
                <c:pt idx="34">
                  <c:v>45787</c:v>
                </c:pt>
                <c:pt idx="35">
                  <c:v>45789</c:v>
                </c:pt>
                <c:pt idx="36">
                  <c:v>45790</c:v>
                </c:pt>
                <c:pt idx="37">
                  <c:v>45791</c:v>
                </c:pt>
                <c:pt idx="38">
                  <c:v>45792</c:v>
                </c:pt>
                <c:pt idx="39">
                  <c:v>45793</c:v>
                </c:pt>
                <c:pt idx="40">
                  <c:v>45794</c:v>
                </c:pt>
                <c:pt idx="41">
                  <c:v>45796</c:v>
                </c:pt>
                <c:pt idx="42">
                  <c:v>45797</c:v>
                </c:pt>
                <c:pt idx="43">
                  <c:v>45798</c:v>
                </c:pt>
                <c:pt idx="44">
                  <c:v>45799</c:v>
                </c:pt>
                <c:pt idx="45">
                  <c:v>45800</c:v>
                </c:pt>
                <c:pt idx="46">
                  <c:v>45801</c:v>
                </c:pt>
                <c:pt idx="47">
                  <c:v>45803</c:v>
                </c:pt>
                <c:pt idx="48">
                  <c:v>45804</c:v>
                </c:pt>
                <c:pt idx="49">
                  <c:v>45805</c:v>
                </c:pt>
                <c:pt idx="50">
                  <c:v>45806</c:v>
                </c:pt>
                <c:pt idx="51">
                  <c:v>45807</c:v>
                </c:pt>
                <c:pt idx="52">
                  <c:v>45808</c:v>
                </c:pt>
                <c:pt idx="53">
                  <c:v>45810</c:v>
                </c:pt>
                <c:pt idx="54">
                  <c:v>45811</c:v>
                </c:pt>
                <c:pt idx="55">
                  <c:v>45812</c:v>
                </c:pt>
                <c:pt idx="56">
                  <c:v>45813</c:v>
                </c:pt>
                <c:pt idx="57">
                  <c:v>45814</c:v>
                </c:pt>
                <c:pt idx="58">
                  <c:v>45815</c:v>
                </c:pt>
                <c:pt idx="59">
                  <c:v>45817</c:v>
                </c:pt>
                <c:pt idx="60">
                  <c:v>45818</c:v>
                </c:pt>
                <c:pt idx="61">
                  <c:v>45819</c:v>
                </c:pt>
                <c:pt idx="62">
                  <c:v>45820</c:v>
                </c:pt>
                <c:pt idx="63">
                  <c:v>45821</c:v>
                </c:pt>
                <c:pt idx="64">
                  <c:v>45822</c:v>
                </c:pt>
                <c:pt idx="65">
                  <c:v>45824</c:v>
                </c:pt>
                <c:pt idx="66">
                  <c:v>45825</c:v>
                </c:pt>
                <c:pt idx="67">
                  <c:v>45826</c:v>
                </c:pt>
                <c:pt idx="68">
                  <c:v>45827</c:v>
                </c:pt>
                <c:pt idx="69">
                  <c:v>45828</c:v>
                </c:pt>
                <c:pt idx="70">
                  <c:v>45829</c:v>
                </c:pt>
                <c:pt idx="71">
                  <c:v>45831</c:v>
                </c:pt>
                <c:pt idx="72">
                  <c:v>45832</c:v>
                </c:pt>
                <c:pt idx="73">
                  <c:v>45833</c:v>
                </c:pt>
                <c:pt idx="74">
                  <c:v>45834</c:v>
                </c:pt>
                <c:pt idx="75">
                  <c:v>45835</c:v>
                </c:pt>
                <c:pt idx="76">
                  <c:v>45836</c:v>
                </c:pt>
                <c:pt idx="77">
                  <c:v>45838</c:v>
                </c:pt>
              </c:numCache>
            </c:numRef>
          </c:cat>
          <c:val>
            <c:numRef>
              <c:f>Attendence!$X$61:$X$138</c:f>
              <c:numCache>
                <c:formatCode>General</c:formatCode>
                <c:ptCount val="78"/>
                <c:pt idx="0">
                  <c:v>19</c:v>
                </c:pt>
                <c:pt idx="1">
                  <c:v>16</c:v>
                </c:pt>
                <c:pt idx="2">
                  <c:v>16</c:v>
                </c:pt>
                <c:pt idx="3">
                  <c:v>15</c:v>
                </c:pt>
                <c:pt idx="4">
                  <c:v>19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17</c:v>
                </c:pt>
                <c:pt idx="9">
                  <c:v>16</c:v>
                </c:pt>
                <c:pt idx="10">
                  <c:v>16</c:v>
                </c:pt>
                <c:pt idx="11">
                  <c:v>18</c:v>
                </c:pt>
                <c:pt idx="12">
                  <c:v>17</c:v>
                </c:pt>
                <c:pt idx="13">
                  <c:v>17</c:v>
                </c:pt>
                <c:pt idx="14">
                  <c:v>16</c:v>
                </c:pt>
                <c:pt idx="15">
                  <c:v>19</c:v>
                </c:pt>
                <c:pt idx="16">
                  <c:v>17</c:v>
                </c:pt>
                <c:pt idx="17">
                  <c:v>20</c:v>
                </c:pt>
                <c:pt idx="18">
                  <c:v>16</c:v>
                </c:pt>
                <c:pt idx="19">
                  <c:v>17</c:v>
                </c:pt>
                <c:pt idx="20">
                  <c:v>16</c:v>
                </c:pt>
                <c:pt idx="21">
                  <c:v>15</c:v>
                </c:pt>
                <c:pt idx="22">
                  <c:v>13</c:v>
                </c:pt>
                <c:pt idx="23">
                  <c:v>16</c:v>
                </c:pt>
                <c:pt idx="24">
                  <c:v>20</c:v>
                </c:pt>
                <c:pt idx="25">
                  <c:v>16</c:v>
                </c:pt>
                <c:pt idx="26">
                  <c:v>20</c:v>
                </c:pt>
                <c:pt idx="27">
                  <c:v>20</c:v>
                </c:pt>
                <c:pt idx="28">
                  <c:v>19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16</c:v>
                </c:pt>
                <c:pt idx="34">
                  <c:v>15</c:v>
                </c:pt>
                <c:pt idx="35">
                  <c:v>16</c:v>
                </c:pt>
                <c:pt idx="36">
                  <c:v>17</c:v>
                </c:pt>
                <c:pt idx="37">
                  <c:v>19</c:v>
                </c:pt>
                <c:pt idx="38">
                  <c:v>16</c:v>
                </c:pt>
                <c:pt idx="39">
                  <c:v>17</c:v>
                </c:pt>
                <c:pt idx="40">
                  <c:v>15</c:v>
                </c:pt>
                <c:pt idx="41">
                  <c:v>20</c:v>
                </c:pt>
                <c:pt idx="42">
                  <c:v>18</c:v>
                </c:pt>
                <c:pt idx="43">
                  <c:v>13</c:v>
                </c:pt>
                <c:pt idx="44">
                  <c:v>17</c:v>
                </c:pt>
                <c:pt idx="45">
                  <c:v>14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14</c:v>
                </c:pt>
                <c:pt idx="51">
                  <c:v>9</c:v>
                </c:pt>
                <c:pt idx="52">
                  <c:v>16</c:v>
                </c:pt>
                <c:pt idx="53">
                  <c:v>19</c:v>
                </c:pt>
                <c:pt idx="54">
                  <c:v>15</c:v>
                </c:pt>
                <c:pt idx="55">
                  <c:v>16</c:v>
                </c:pt>
                <c:pt idx="56">
                  <c:v>13</c:v>
                </c:pt>
                <c:pt idx="57">
                  <c:v>16</c:v>
                </c:pt>
                <c:pt idx="58">
                  <c:v>15</c:v>
                </c:pt>
                <c:pt idx="59">
                  <c:v>16</c:v>
                </c:pt>
                <c:pt idx="60">
                  <c:v>13</c:v>
                </c:pt>
                <c:pt idx="61">
                  <c:v>19</c:v>
                </c:pt>
                <c:pt idx="62">
                  <c:v>11</c:v>
                </c:pt>
                <c:pt idx="63">
                  <c:v>17</c:v>
                </c:pt>
                <c:pt idx="64">
                  <c:v>13</c:v>
                </c:pt>
                <c:pt idx="65">
                  <c:v>17</c:v>
                </c:pt>
                <c:pt idx="66">
                  <c:v>11</c:v>
                </c:pt>
                <c:pt idx="67">
                  <c:v>14</c:v>
                </c:pt>
                <c:pt idx="68">
                  <c:v>16</c:v>
                </c:pt>
                <c:pt idx="69">
                  <c:v>15</c:v>
                </c:pt>
                <c:pt idx="70">
                  <c:v>10</c:v>
                </c:pt>
                <c:pt idx="71">
                  <c:v>13</c:v>
                </c:pt>
                <c:pt idx="72">
                  <c:v>18</c:v>
                </c:pt>
                <c:pt idx="73">
                  <c:v>11</c:v>
                </c:pt>
                <c:pt idx="74">
                  <c:v>18</c:v>
                </c:pt>
                <c:pt idx="75">
                  <c:v>12</c:v>
                </c:pt>
                <c:pt idx="76">
                  <c:v>11</c:v>
                </c:pt>
                <c:pt idx="7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D-4360-8FF1-B61CDCDAB9E0}"/>
            </c:ext>
          </c:extLst>
        </c:ser>
        <c:ser>
          <c:idx val="2"/>
          <c:order val="2"/>
          <c:tx>
            <c:strRef>
              <c:f>Attendence!$AA$60</c:f>
              <c:strCache>
                <c:ptCount val="1"/>
                <c:pt idx="0">
                  <c:v>threshold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Attendence!$AA$61:$AA$138</c:f>
              <c:numCache>
                <c:formatCode>General</c:formatCode>
                <c:ptCount val="78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1D-4360-8FF1-B61CDCDAB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56578240"/>
        <c:axId val="35040547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Attendence!$A$60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Attendence!$A$61:$A$138</c15:sqref>
                        </c15:formulaRef>
                      </c:ext>
                    </c:extLst>
                    <c:numCache>
                      <c:formatCode>m/d/yyyy</c:formatCode>
                      <c:ptCount val="78"/>
                      <c:pt idx="0">
                        <c:v>45748</c:v>
                      </c:pt>
                      <c:pt idx="1">
                        <c:v>45749</c:v>
                      </c:pt>
                      <c:pt idx="2">
                        <c:v>45750</c:v>
                      </c:pt>
                      <c:pt idx="3">
                        <c:v>45751</c:v>
                      </c:pt>
                      <c:pt idx="4">
                        <c:v>45752</c:v>
                      </c:pt>
                      <c:pt idx="5">
                        <c:v>45754</c:v>
                      </c:pt>
                      <c:pt idx="6">
                        <c:v>45755</c:v>
                      </c:pt>
                      <c:pt idx="7">
                        <c:v>45756</c:v>
                      </c:pt>
                      <c:pt idx="8">
                        <c:v>45757</c:v>
                      </c:pt>
                      <c:pt idx="9">
                        <c:v>45758</c:v>
                      </c:pt>
                      <c:pt idx="10">
                        <c:v>45759</c:v>
                      </c:pt>
                      <c:pt idx="11">
                        <c:v>45761</c:v>
                      </c:pt>
                      <c:pt idx="12">
                        <c:v>45762</c:v>
                      </c:pt>
                      <c:pt idx="13">
                        <c:v>45763</c:v>
                      </c:pt>
                      <c:pt idx="14">
                        <c:v>45764</c:v>
                      </c:pt>
                      <c:pt idx="15">
                        <c:v>45765</c:v>
                      </c:pt>
                      <c:pt idx="16">
                        <c:v>45766</c:v>
                      </c:pt>
                      <c:pt idx="17">
                        <c:v>45768</c:v>
                      </c:pt>
                      <c:pt idx="18">
                        <c:v>45769</c:v>
                      </c:pt>
                      <c:pt idx="19">
                        <c:v>45770</c:v>
                      </c:pt>
                      <c:pt idx="20">
                        <c:v>45771</c:v>
                      </c:pt>
                      <c:pt idx="21">
                        <c:v>45772</c:v>
                      </c:pt>
                      <c:pt idx="22">
                        <c:v>45773</c:v>
                      </c:pt>
                      <c:pt idx="23">
                        <c:v>45775</c:v>
                      </c:pt>
                      <c:pt idx="24">
                        <c:v>45776</c:v>
                      </c:pt>
                      <c:pt idx="25">
                        <c:v>45777</c:v>
                      </c:pt>
                      <c:pt idx="26">
                        <c:v>45778</c:v>
                      </c:pt>
                      <c:pt idx="27">
                        <c:v>45779</c:v>
                      </c:pt>
                      <c:pt idx="28">
                        <c:v>45780</c:v>
                      </c:pt>
                      <c:pt idx="29">
                        <c:v>45782</c:v>
                      </c:pt>
                      <c:pt idx="30">
                        <c:v>45783</c:v>
                      </c:pt>
                      <c:pt idx="31">
                        <c:v>45784</c:v>
                      </c:pt>
                      <c:pt idx="32">
                        <c:v>45785</c:v>
                      </c:pt>
                      <c:pt idx="33">
                        <c:v>45786</c:v>
                      </c:pt>
                      <c:pt idx="34">
                        <c:v>45787</c:v>
                      </c:pt>
                      <c:pt idx="35">
                        <c:v>45789</c:v>
                      </c:pt>
                      <c:pt idx="36">
                        <c:v>45790</c:v>
                      </c:pt>
                      <c:pt idx="37">
                        <c:v>45791</c:v>
                      </c:pt>
                      <c:pt idx="38">
                        <c:v>45792</c:v>
                      </c:pt>
                      <c:pt idx="39">
                        <c:v>45793</c:v>
                      </c:pt>
                      <c:pt idx="40">
                        <c:v>45794</c:v>
                      </c:pt>
                      <c:pt idx="41">
                        <c:v>45796</c:v>
                      </c:pt>
                      <c:pt idx="42">
                        <c:v>45797</c:v>
                      </c:pt>
                      <c:pt idx="43">
                        <c:v>45798</c:v>
                      </c:pt>
                      <c:pt idx="44">
                        <c:v>45799</c:v>
                      </c:pt>
                      <c:pt idx="45">
                        <c:v>45800</c:v>
                      </c:pt>
                      <c:pt idx="46">
                        <c:v>45801</c:v>
                      </c:pt>
                      <c:pt idx="47">
                        <c:v>45803</c:v>
                      </c:pt>
                      <c:pt idx="48">
                        <c:v>45804</c:v>
                      </c:pt>
                      <c:pt idx="49">
                        <c:v>45805</c:v>
                      </c:pt>
                      <c:pt idx="50">
                        <c:v>45806</c:v>
                      </c:pt>
                      <c:pt idx="51">
                        <c:v>45807</c:v>
                      </c:pt>
                      <c:pt idx="52">
                        <c:v>45808</c:v>
                      </c:pt>
                      <c:pt idx="53">
                        <c:v>45810</c:v>
                      </c:pt>
                      <c:pt idx="54">
                        <c:v>45811</c:v>
                      </c:pt>
                      <c:pt idx="55">
                        <c:v>45812</c:v>
                      </c:pt>
                      <c:pt idx="56">
                        <c:v>45813</c:v>
                      </c:pt>
                      <c:pt idx="57">
                        <c:v>45814</c:v>
                      </c:pt>
                      <c:pt idx="58">
                        <c:v>45815</c:v>
                      </c:pt>
                      <c:pt idx="59">
                        <c:v>45817</c:v>
                      </c:pt>
                      <c:pt idx="60">
                        <c:v>45818</c:v>
                      </c:pt>
                      <c:pt idx="61">
                        <c:v>45819</c:v>
                      </c:pt>
                      <c:pt idx="62">
                        <c:v>45820</c:v>
                      </c:pt>
                      <c:pt idx="63">
                        <c:v>45821</c:v>
                      </c:pt>
                      <c:pt idx="64">
                        <c:v>45822</c:v>
                      </c:pt>
                      <c:pt idx="65">
                        <c:v>45824</c:v>
                      </c:pt>
                      <c:pt idx="66">
                        <c:v>45825</c:v>
                      </c:pt>
                      <c:pt idx="67">
                        <c:v>45826</c:v>
                      </c:pt>
                      <c:pt idx="68">
                        <c:v>45827</c:v>
                      </c:pt>
                      <c:pt idx="69">
                        <c:v>45828</c:v>
                      </c:pt>
                      <c:pt idx="70">
                        <c:v>45829</c:v>
                      </c:pt>
                      <c:pt idx="71">
                        <c:v>45831</c:v>
                      </c:pt>
                      <c:pt idx="72">
                        <c:v>45832</c:v>
                      </c:pt>
                      <c:pt idx="73">
                        <c:v>45833</c:v>
                      </c:pt>
                      <c:pt idx="74">
                        <c:v>45834</c:v>
                      </c:pt>
                      <c:pt idx="75">
                        <c:v>45835</c:v>
                      </c:pt>
                      <c:pt idx="76">
                        <c:v>45836</c:v>
                      </c:pt>
                      <c:pt idx="77">
                        <c:v>45838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Attendence!$A$61:$A$138</c15:sqref>
                        </c15:formulaRef>
                      </c:ext>
                    </c:extLst>
                    <c:numCache>
                      <c:formatCode>m/d/yyyy</c:formatCode>
                      <c:ptCount val="78"/>
                      <c:pt idx="0">
                        <c:v>45748</c:v>
                      </c:pt>
                      <c:pt idx="1">
                        <c:v>45749</c:v>
                      </c:pt>
                      <c:pt idx="2">
                        <c:v>45750</c:v>
                      </c:pt>
                      <c:pt idx="3">
                        <c:v>45751</c:v>
                      </c:pt>
                      <c:pt idx="4">
                        <c:v>45752</c:v>
                      </c:pt>
                      <c:pt idx="5">
                        <c:v>45754</c:v>
                      </c:pt>
                      <c:pt idx="6">
                        <c:v>45755</c:v>
                      </c:pt>
                      <c:pt idx="7">
                        <c:v>45756</c:v>
                      </c:pt>
                      <c:pt idx="8">
                        <c:v>45757</c:v>
                      </c:pt>
                      <c:pt idx="9">
                        <c:v>45758</c:v>
                      </c:pt>
                      <c:pt idx="10">
                        <c:v>45759</c:v>
                      </c:pt>
                      <c:pt idx="11">
                        <c:v>45761</c:v>
                      </c:pt>
                      <c:pt idx="12">
                        <c:v>45762</c:v>
                      </c:pt>
                      <c:pt idx="13">
                        <c:v>45763</c:v>
                      </c:pt>
                      <c:pt idx="14">
                        <c:v>45764</c:v>
                      </c:pt>
                      <c:pt idx="15">
                        <c:v>45765</c:v>
                      </c:pt>
                      <c:pt idx="16">
                        <c:v>45766</c:v>
                      </c:pt>
                      <c:pt idx="17">
                        <c:v>45768</c:v>
                      </c:pt>
                      <c:pt idx="18">
                        <c:v>45769</c:v>
                      </c:pt>
                      <c:pt idx="19">
                        <c:v>45770</c:v>
                      </c:pt>
                      <c:pt idx="20">
                        <c:v>45771</c:v>
                      </c:pt>
                      <c:pt idx="21">
                        <c:v>45772</c:v>
                      </c:pt>
                      <c:pt idx="22">
                        <c:v>45773</c:v>
                      </c:pt>
                      <c:pt idx="23">
                        <c:v>45775</c:v>
                      </c:pt>
                      <c:pt idx="24">
                        <c:v>45776</c:v>
                      </c:pt>
                      <c:pt idx="25">
                        <c:v>45777</c:v>
                      </c:pt>
                      <c:pt idx="26">
                        <c:v>45778</c:v>
                      </c:pt>
                      <c:pt idx="27">
                        <c:v>45779</c:v>
                      </c:pt>
                      <c:pt idx="28">
                        <c:v>45780</c:v>
                      </c:pt>
                      <c:pt idx="29">
                        <c:v>45782</c:v>
                      </c:pt>
                      <c:pt idx="30">
                        <c:v>45783</c:v>
                      </c:pt>
                      <c:pt idx="31">
                        <c:v>45784</c:v>
                      </c:pt>
                      <c:pt idx="32">
                        <c:v>45785</c:v>
                      </c:pt>
                      <c:pt idx="33">
                        <c:v>45786</c:v>
                      </c:pt>
                      <c:pt idx="34">
                        <c:v>45787</c:v>
                      </c:pt>
                      <c:pt idx="35">
                        <c:v>45789</c:v>
                      </c:pt>
                      <c:pt idx="36">
                        <c:v>45790</c:v>
                      </c:pt>
                      <c:pt idx="37">
                        <c:v>45791</c:v>
                      </c:pt>
                      <c:pt idx="38">
                        <c:v>45792</c:v>
                      </c:pt>
                      <c:pt idx="39">
                        <c:v>45793</c:v>
                      </c:pt>
                      <c:pt idx="40">
                        <c:v>45794</c:v>
                      </c:pt>
                      <c:pt idx="41">
                        <c:v>45796</c:v>
                      </c:pt>
                      <c:pt idx="42">
                        <c:v>45797</c:v>
                      </c:pt>
                      <c:pt idx="43">
                        <c:v>45798</c:v>
                      </c:pt>
                      <c:pt idx="44">
                        <c:v>45799</c:v>
                      </c:pt>
                      <c:pt idx="45">
                        <c:v>45800</c:v>
                      </c:pt>
                      <c:pt idx="46">
                        <c:v>45801</c:v>
                      </c:pt>
                      <c:pt idx="47">
                        <c:v>45803</c:v>
                      </c:pt>
                      <c:pt idx="48">
                        <c:v>45804</c:v>
                      </c:pt>
                      <c:pt idx="49">
                        <c:v>45805</c:v>
                      </c:pt>
                      <c:pt idx="50">
                        <c:v>45806</c:v>
                      </c:pt>
                      <c:pt idx="51">
                        <c:v>45807</c:v>
                      </c:pt>
                      <c:pt idx="52">
                        <c:v>45808</c:v>
                      </c:pt>
                      <c:pt idx="53">
                        <c:v>45810</c:v>
                      </c:pt>
                      <c:pt idx="54">
                        <c:v>45811</c:v>
                      </c:pt>
                      <c:pt idx="55">
                        <c:v>45812</c:v>
                      </c:pt>
                      <c:pt idx="56">
                        <c:v>45813</c:v>
                      </c:pt>
                      <c:pt idx="57">
                        <c:v>45814</c:v>
                      </c:pt>
                      <c:pt idx="58">
                        <c:v>45815</c:v>
                      </c:pt>
                      <c:pt idx="59">
                        <c:v>45817</c:v>
                      </c:pt>
                      <c:pt idx="60">
                        <c:v>45818</c:v>
                      </c:pt>
                      <c:pt idx="61">
                        <c:v>45819</c:v>
                      </c:pt>
                      <c:pt idx="62">
                        <c:v>45820</c:v>
                      </c:pt>
                      <c:pt idx="63">
                        <c:v>45821</c:v>
                      </c:pt>
                      <c:pt idx="64">
                        <c:v>45822</c:v>
                      </c:pt>
                      <c:pt idx="65">
                        <c:v>45824</c:v>
                      </c:pt>
                      <c:pt idx="66">
                        <c:v>45825</c:v>
                      </c:pt>
                      <c:pt idx="67">
                        <c:v>45826</c:v>
                      </c:pt>
                      <c:pt idx="68">
                        <c:v>45827</c:v>
                      </c:pt>
                      <c:pt idx="69">
                        <c:v>45828</c:v>
                      </c:pt>
                      <c:pt idx="70">
                        <c:v>45829</c:v>
                      </c:pt>
                      <c:pt idx="71">
                        <c:v>45831</c:v>
                      </c:pt>
                      <c:pt idx="72">
                        <c:v>45832</c:v>
                      </c:pt>
                      <c:pt idx="73">
                        <c:v>45833</c:v>
                      </c:pt>
                      <c:pt idx="74">
                        <c:v>45834</c:v>
                      </c:pt>
                      <c:pt idx="75">
                        <c:v>45835</c:v>
                      </c:pt>
                      <c:pt idx="76">
                        <c:v>45836</c:v>
                      </c:pt>
                      <c:pt idx="77">
                        <c:v>45838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31D-4360-8FF1-B61CDCDAB9E0}"/>
                  </c:ext>
                </c:extLst>
              </c15:ser>
            </c15:filteredLineSeries>
          </c:ext>
        </c:extLst>
      </c:lineChart>
      <c:dateAx>
        <c:axId val="155657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05472"/>
        <c:crosses val="autoZero"/>
        <c:auto val="1"/>
        <c:lblOffset val="100"/>
        <c:baseTimeUnit val="days"/>
      </c:dateAx>
      <c:valAx>
        <c:axId val="350405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</a:t>
                </a:r>
                <a:r>
                  <a:rPr lang="en-IN" baseline="0"/>
                  <a:t> OF WORKERS 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57824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Attendence!$Z$60</c:f>
              <c:strCache>
                <c:ptCount val="1"/>
                <c:pt idx="0">
                  <c:v>SHORTAGE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Attendence!$A$61:$Y$138</c:f>
              <c:multiLvlStrCache>
                <c:ptCount val="78"/>
                <c:lvl>
                  <c:pt idx="0">
                    <c:v>Adequate</c:v>
                  </c:pt>
                  <c:pt idx="1">
                    <c:v>Adequate</c:v>
                  </c:pt>
                  <c:pt idx="2">
                    <c:v>Adequate</c:v>
                  </c:pt>
                  <c:pt idx="3">
                    <c:v>Mild Shortage</c:v>
                  </c:pt>
                  <c:pt idx="4">
                    <c:v>Adequate</c:v>
                  </c:pt>
                  <c:pt idx="5">
                    <c:v>Adequate</c:v>
                  </c:pt>
                  <c:pt idx="6">
                    <c:v>Adequate</c:v>
                  </c:pt>
                  <c:pt idx="7">
                    <c:v>Adequate</c:v>
                  </c:pt>
                  <c:pt idx="8">
                    <c:v>Adequate</c:v>
                  </c:pt>
                  <c:pt idx="9">
                    <c:v>Adequate</c:v>
                  </c:pt>
                  <c:pt idx="10">
                    <c:v>Adequate</c:v>
                  </c:pt>
                  <c:pt idx="11">
                    <c:v>Adequate</c:v>
                  </c:pt>
                  <c:pt idx="12">
                    <c:v>Adequate</c:v>
                  </c:pt>
                  <c:pt idx="13">
                    <c:v>Adequate</c:v>
                  </c:pt>
                  <c:pt idx="14">
                    <c:v>Adequate</c:v>
                  </c:pt>
                  <c:pt idx="15">
                    <c:v>Adequate</c:v>
                  </c:pt>
                  <c:pt idx="16">
                    <c:v>Adequate</c:v>
                  </c:pt>
                  <c:pt idx="17">
                    <c:v>Adequate</c:v>
                  </c:pt>
                  <c:pt idx="18">
                    <c:v>Adequate</c:v>
                  </c:pt>
                  <c:pt idx="19">
                    <c:v>Adequate</c:v>
                  </c:pt>
                  <c:pt idx="20">
                    <c:v>Adequate</c:v>
                  </c:pt>
                  <c:pt idx="21">
                    <c:v>Mild Shortage</c:v>
                  </c:pt>
                  <c:pt idx="22">
                    <c:v>Mild Shortage</c:v>
                  </c:pt>
                  <c:pt idx="23">
                    <c:v>Adequate</c:v>
                  </c:pt>
                  <c:pt idx="24">
                    <c:v>Adequate</c:v>
                  </c:pt>
                  <c:pt idx="25">
                    <c:v>Adequate</c:v>
                  </c:pt>
                  <c:pt idx="26">
                    <c:v>Adequate</c:v>
                  </c:pt>
                  <c:pt idx="27">
                    <c:v>Adequate</c:v>
                  </c:pt>
                  <c:pt idx="28">
                    <c:v>Adequate</c:v>
                  </c:pt>
                  <c:pt idx="29">
                    <c:v>Adequate</c:v>
                  </c:pt>
                  <c:pt idx="30">
                    <c:v>Adequate</c:v>
                  </c:pt>
                  <c:pt idx="31">
                    <c:v>Adequate</c:v>
                  </c:pt>
                  <c:pt idx="32">
                    <c:v>Adequate</c:v>
                  </c:pt>
                  <c:pt idx="33">
                    <c:v>Adequate</c:v>
                  </c:pt>
                  <c:pt idx="34">
                    <c:v>Mild Shortage</c:v>
                  </c:pt>
                  <c:pt idx="35">
                    <c:v>Adequate</c:v>
                  </c:pt>
                  <c:pt idx="36">
                    <c:v>Adequate</c:v>
                  </c:pt>
                  <c:pt idx="37">
                    <c:v>Adequate</c:v>
                  </c:pt>
                  <c:pt idx="38">
                    <c:v>Adequate</c:v>
                  </c:pt>
                  <c:pt idx="39">
                    <c:v>Adequate</c:v>
                  </c:pt>
                  <c:pt idx="40">
                    <c:v>Mild Shortage</c:v>
                  </c:pt>
                  <c:pt idx="41">
                    <c:v>Adequate</c:v>
                  </c:pt>
                  <c:pt idx="42">
                    <c:v>Adequate</c:v>
                  </c:pt>
                  <c:pt idx="43">
                    <c:v>Mild Shortage</c:v>
                  </c:pt>
                  <c:pt idx="44">
                    <c:v>Adequate</c:v>
                  </c:pt>
                  <c:pt idx="45">
                    <c:v>Mild Shortage</c:v>
                  </c:pt>
                  <c:pt idx="46">
                    <c:v>Adequate</c:v>
                  </c:pt>
                  <c:pt idx="47">
                    <c:v>Mild Shortage</c:v>
                  </c:pt>
                  <c:pt idx="48">
                    <c:v>Adequate</c:v>
                  </c:pt>
                  <c:pt idx="49">
                    <c:v>Mild Shortage</c:v>
                  </c:pt>
                  <c:pt idx="50">
                    <c:v>Mild Shortage</c:v>
                  </c:pt>
                  <c:pt idx="51">
                    <c:v>Severe Shortage</c:v>
                  </c:pt>
                  <c:pt idx="52">
                    <c:v>Adequate</c:v>
                  </c:pt>
                  <c:pt idx="53">
                    <c:v>Adequate</c:v>
                  </c:pt>
                  <c:pt idx="54">
                    <c:v>Mild Shortage</c:v>
                  </c:pt>
                  <c:pt idx="55">
                    <c:v>Adequate</c:v>
                  </c:pt>
                  <c:pt idx="56">
                    <c:v>Mild Shortage</c:v>
                  </c:pt>
                  <c:pt idx="57">
                    <c:v>Adequate</c:v>
                  </c:pt>
                  <c:pt idx="58">
                    <c:v>Mild Shortage</c:v>
                  </c:pt>
                  <c:pt idx="59">
                    <c:v>Adequate</c:v>
                  </c:pt>
                  <c:pt idx="60">
                    <c:v>Mild Shortage</c:v>
                  </c:pt>
                  <c:pt idx="61">
                    <c:v>Adequate</c:v>
                  </c:pt>
                  <c:pt idx="62">
                    <c:v>Severe Shortage</c:v>
                  </c:pt>
                  <c:pt idx="63">
                    <c:v>Adequate</c:v>
                  </c:pt>
                  <c:pt idx="64">
                    <c:v>Mild Shortage</c:v>
                  </c:pt>
                  <c:pt idx="65">
                    <c:v>Adequate</c:v>
                  </c:pt>
                  <c:pt idx="66">
                    <c:v>Severe Shortage</c:v>
                  </c:pt>
                  <c:pt idx="67">
                    <c:v>Mild Shortage</c:v>
                  </c:pt>
                  <c:pt idx="68">
                    <c:v>Adequate</c:v>
                  </c:pt>
                  <c:pt idx="69">
                    <c:v>Mild Shortage</c:v>
                  </c:pt>
                  <c:pt idx="70">
                    <c:v>Severe Shortage</c:v>
                  </c:pt>
                  <c:pt idx="71">
                    <c:v>Mild Shortage</c:v>
                  </c:pt>
                  <c:pt idx="72">
                    <c:v>Adequate</c:v>
                  </c:pt>
                  <c:pt idx="73">
                    <c:v>Severe Shortage</c:v>
                  </c:pt>
                  <c:pt idx="74">
                    <c:v>Adequate</c:v>
                  </c:pt>
                  <c:pt idx="75">
                    <c:v>Mild Shortage</c:v>
                  </c:pt>
                  <c:pt idx="76">
                    <c:v>Severe Shortage</c:v>
                  </c:pt>
                  <c:pt idx="77">
                    <c:v>Severe Shortage</c:v>
                  </c:pt>
                </c:lvl>
                <c:lvl>
                  <c:pt idx="0">
                    <c:v>19</c:v>
                  </c:pt>
                  <c:pt idx="1">
                    <c:v>16</c:v>
                  </c:pt>
                  <c:pt idx="2">
                    <c:v>16</c:v>
                  </c:pt>
                  <c:pt idx="3">
                    <c:v>15</c:v>
                  </c:pt>
                  <c:pt idx="4">
                    <c:v>19</c:v>
                  </c:pt>
                  <c:pt idx="5">
                    <c:v>16</c:v>
                  </c:pt>
                  <c:pt idx="6">
                    <c:v>16</c:v>
                  </c:pt>
                  <c:pt idx="7">
                    <c:v>17</c:v>
                  </c:pt>
                  <c:pt idx="8">
                    <c:v>17</c:v>
                  </c:pt>
                  <c:pt idx="9">
                    <c:v>16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17</c:v>
                  </c:pt>
                  <c:pt idx="13">
                    <c:v>17</c:v>
                  </c:pt>
                  <c:pt idx="14">
                    <c:v>16</c:v>
                  </c:pt>
                  <c:pt idx="15">
                    <c:v>19</c:v>
                  </c:pt>
                  <c:pt idx="16">
                    <c:v>17</c:v>
                  </c:pt>
                  <c:pt idx="17">
                    <c:v>20</c:v>
                  </c:pt>
                  <c:pt idx="18">
                    <c:v>16</c:v>
                  </c:pt>
                  <c:pt idx="19">
                    <c:v>17</c:v>
                  </c:pt>
                  <c:pt idx="20">
                    <c:v>16</c:v>
                  </c:pt>
                  <c:pt idx="21">
                    <c:v>15</c:v>
                  </c:pt>
                  <c:pt idx="22">
                    <c:v>13</c:v>
                  </c:pt>
                  <c:pt idx="23">
                    <c:v>16</c:v>
                  </c:pt>
                  <c:pt idx="24">
                    <c:v>20</c:v>
                  </c:pt>
                  <c:pt idx="25">
                    <c:v>16</c:v>
                  </c:pt>
                  <c:pt idx="26">
                    <c:v>20</c:v>
                  </c:pt>
                  <c:pt idx="27">
                    <c:v>20</c:v>
                  </c:pt>
                  <c:pt idx="28">
                    <c:v>19</c:v>
                  </c:pt>
                  <c:pt idx="29">
                    <c:v>16</c:v>
                  </c:pt>
                  <c:pt idx="30">
                    <c:v>17</c:v>
                  </c:pt>
                  <c:pt idx="31">
                    <c:v>17</c:v>
                  </c:pt>
                  <c:pt idx="32">
                    <c:v>18</c:v>
                  </c:pt>
                  <c:pt idx="33">
                    <c:v>16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19</c:v>
                  </c:pt>
                  <c:pt idx="38">
                    <c:v>16</c:v>
                  </c:pt>
                  <c:pt idx="39">
                    <c:v>17</c:v>
                  </c:pt>
                  <c:pt idx="40">
                    <c:v>15</c:v>
                  </c:pt>
                  <c:pt idx="41">
                    <c:v>20</c:v>
                  </c:pt>
                  <c:pt idx="42">
                    <c:v>18</c:v>
                  </c:pt>
                  <c:pt idx="43">
                    <c:v>13</c:v>
                  </c:pt>
                  <c:pt idx="44">
                    <c:v>17</c:v>
                  </c:pt>
                  <c:pt idx="45">
                    <c:v>14</c:v>
                  </c:pt>
                  <c:pt idx="46">
                    <c:v>16</c:v>
                  </c:pt>
                  <c:pt idx="47">
                    <c:v>15</c:v>
                  </c:pt>
                  <c:pt idx="48">
                    <c:v>16</c:v>
                  </c:pt>
                  <c:pt idx="49">
                    <c:v>14</c:v>
                  </c:pt>
                  <c:pt idx="50">
                    <c:v>14</c:v>
                  </c:pt>
                  <c:pt idx="51">
                    <c:v>9</c:v>
                  </c:pt>
                  <c:pt idx="52">
                    <c:v>16</c:v>
                  </c:pt>
                  <c:pt idx="53">
                    <c:v>19</c:v>
                  </c:pt>
                  <c:pt idx="54">
                    <c:v>15</c:v>
                  </c:pt>
                  <c:pt idx="55">
                    <c:v>16</c:v>
                  </c:pt>
                  <c:pt idx="56">
                    <c:v>13</c:v>
                  </c:pt>
                  <c:pt idx="57">
                    <c:v>16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13</c:v>
                  </c:pt>
                  <c:pt idx="61">
                    <c:v>19</c:v>
                  </c:pt>
                  <c:pt idx="62">
                    <c:v>11</c:v>
                  </c:pt>
                  <c:pt idx="63">
                    <c:v>17</c:v>
                  </c:pt>
                  <c:pt idx="64">
                    <c:v>13</c:v>
                  </c:pt>
                  <c:pt idx="65">
                    <c:v>17</c:v>
                  </c:pt>
                  <c:pt idx="66">
                    <c:v>11</c:v>
                  </c:pt>
                  <c:pt idx="67">
                    <c:v>14</c:v>
                  </c:pt>
                  <c:pt idx="68">
                    <c:v>16</c:v>
                  </c:pt>
                  <c:pt idx="69">
                    <c:v>15</c:v>
                  </c:pt>
                  <c:pt idx="70">
                    <c:v>10</c:v>
                  </c:pt>
                  <c:pt idx="71">
                    <c:v>13</c:v>
                  </c:pt>
                  <c:pt idx="72">
                    <c:v>18</c:v>
                  </c:pt>
                  <c:pt idx="73">
                    <c:v>11</c:v>
                  </c:pt>
                  <c:pt idx="74">
                    <c:v>18</c:v>
                  </c:pt>
                  <c:pt idx="75">
                    <c:v>12</c:v>
                  </c:pt>
                  <c:pt idx="76">
                    <c:v>11</c:v>
                  </c:pt>
                  <c:pt idx="77">
                    <c:v>10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0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0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0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0</c:v>
                  </c:pt>
                  <c:pt idx="65">
                    <c:v>1</c:v>
                  </c:pt>
                  <c:pt idx="66">
                    <c:v>0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1</c:v>
                  </c:pt>
                  <c:pt idx="75">
                    <c:v>0</c:v>
                  </c:pt>
                  <c:pt idx="76">
                    <c:v>0</c:v>
                  </c:pt>
                  <c:pt idx="77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0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0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0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0</c:v>
                  </c:pt>
                  <c:pt idx="49">
                    <c:v>0</c:v>
                  </c:pt>
                  <c:pt idx="50">
                    <c:v>1</c:v>
                  </c:pt>
                  <c:pt idx="51">
                    <c:v>0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0</c:v>
                  </c:pt>
                  <c:pt idx="56">
                    <c:v>1</c:v>
                  </c:pt>
                  <c:pt idx="57">
                    <c:v>0</c:v>
                  </c:pt>
                  <c:pt idx="58">
                    <c:v>0</c:v>
                  </c:pt>
                  <c:pt idx="59">
                    <c:v>1</c:v>
                  </c:pt>
                  <c:pt idx="60">
                    <c:v>1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1</c:v>
                  </c:pt>
                  <c:pt idx="65">
                    <c:v>0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0</c:v>
                  </c:pt>
                  <c:pt idx="70">
                    <c:v>0</c:v>
                  </c:pt>
                  <c:pt idx="71">
                    <c:v>1</c:v>
                  </c:pt>
                  <c:pt idx="72">
                    <c:v>1</c:v>
                  </c:pt>
                  <c:pt idx="73">
                    <c:v>0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0</c:v>
                  </c:pt>
                  <c:pt idx="48">
                    <c:v>1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0</c:v>
                  </c:pt>
                  <c:pt idx="56">
                    <c:v>0</c:v>
                  </c:pt>
                  <c:pt idx="57">
                    <c:v>1</c:v>
                  </c:pt>
                  <c:pt idx="58">
                    <c:v>0</c:v>
                  </c:pt>
                  <c:pt idx="59">
                    <c:v>1</c:v>
                  </c:pt>
                  <c:pt idx="60">
                    <c:v>1</c:v>
                  </c:pt>
                  <c:pt idx="61">
                    <c:v>0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1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1</c:v>
                  </c:pt>
                  <c:pt idx="71">
                    <c:v>0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0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0</c:v>
                  </c:pt>
                  <c:pt idx="20">
                    <c:v>1</c:v>
                  </c:pt>
                  <c:pt idx="21">
                    <c:v>0</c:v>
                  </c:pt>
                  <c:pt idx="22">
                    <c:v>1</c:v>
                  </c:pt>
                  <c:pt idx="23">
                    <c:v>0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0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0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0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0</c:v>
                  </c:pt>
                  <c:pt idx="45">
                    <c:v>1</c:v>
                  </c:pt>
                  <c:pt idx="46">
                    <c:v>0</c:v>
                  </c:pt>
                  <c:pt idx="47">
                    <c:v>1</c:v>
                  </c:pt>
                  <c:pt idx="48">
                    <c:v>0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0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0</c:v>
                  </c:pt>
                  <c:pt idx="71">
                    <c:v>1</c:v>
                  </c:pt>
                  <c:pt idx="72">
                    <c:v>1</c:v>
                  </c:pt>
                  <c:pt idx="73">
                    <c:v>0</c:v>
                  </c:pt>
                  <c:pt idx="74">
                    <c:v>1</c:v>
                  </c:pt>
                  <c:pt idx="75">
                    <c:v>0</c:v>
                  </c:pt>
                  <c:pt idx="76">
                    <c:v>1</c:v>
                  </c:pt>
                  <c:pt idx="77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0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1</c:v>
                  </c:pt>
                  <c:pt idx="47">
                    <c:v>0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0</c:v>
                  </c:pt>
                  <c:pt idx="60">
                    <c:v>0</c:v>
                  </c:pt>
                  <c:pt idx="61">
                    <c:v>1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1</c:v>
                  </c:pt>
                  <c:pt idx="66">
                    <c:v>0</c:v>
                  </c:pt>
                  <c:pt idx="67">
                    <c:v>0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0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0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0</c:v>
                  </c:pt>
                  <c:pt idx="30">
                    <c:v>1</c:v>
                  </c:pt>
                  <c:pt idx="31">
                    <c:v>1</c:v>
                  </c:pt>
                  <c:pt idx="32">
                    <c:v>0</c:v>
                  </c:pt>
                  <c:pt idx="33">
                    <c:v>1</c:v>
                  </c:pt>
                  <c:pt idx="34">
                    <c:v>0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0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0</c:v>
                  </c:pt>
                  <c:pt idx="49">
                    <c:v>1</c:v>
                  </c:pt>
                  <c:pt idx="50">
                    <c:v>1</c:v>
                  </c:pt>
                  <c:pt idx="51">
                    <c:v>0</c:v>
                  </c:pt>
                  <c:pt idx="52">
                    <c:v>1</c:v>
                  </c:pt>
                  <c:pt idx="53">
                    <c:v>1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0</c:v>
                  </c:pt>
                  <c:pt idx="70">
                    <c:v>0</c:v>
                  </c:pt>
                  <c:pt idx="71">
                    <c:v>1</c:v>
                  </c:pt>
                  <c:pt idx="72">
                    <c:v>1</c:v>
                  </c:pt>
                  <c:pt idx="73">
                    <c:v>0</c:v>
                  </c:pt>
                  <c:pt idx="74">
                    <c:v>1</c:v>
                  </c:pt>
                  <c:pt idx="75">
                    <c:v>0</c:v>
                  </c:pt>
                  <c:pt idx="76">
                    <c:v>1</c:v>
                  </c:pt>
                  <c:pt idx="77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0</c:v>
                  </c:pt>
                  <c:pt idx="21">
                    <c:v>1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0</c:v>
                  </c:pt>
                  <c:pt idx="26">
                    <c:v>1</c:v>
                  </c:pt>
                  <c:pt idx="27">
                    <c:v>0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0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0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0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0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1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0</c:v>
                  </c:pt>
                  <c:pt idx="12">
                    <c:v>1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  <c:pt idx="16">
                    <c:v>0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0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0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0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0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0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0</c:v>
                  </c:pt>
                  <c:pt idx="61">
                    <c:v>1</c:v>
                  </c:pt>
                  <c:pt idx="62">
                    <c:v>0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0</c:v>
                  </c:pt>
                  <c:pt idx="67">
                    <c:v>0</c:v>
                  </c:pt>
                  <c:pt idx="68">
                    <c:v>1</c:v>
                  </c:pt>
                  <c:pt idx="69">
                    <c:v>1</c:v>
                  </c:pt>
                  <c:pt idx="70">
                    <c:v>0</c:v>
                  </c:pt>
                  <c:pt idx="71">
                    <c:v>0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0</c:v>
                  </c:pt>
                  <c:pt idx="76">
                    <c:v>0</c:v>
                  </c:pt>
                  <c:pt idx="77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0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0</c:v>
                  </c:pt>
                  <c:pt idx="21">
                    <c:v>1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0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0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0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0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0</c:v>
                  </c:pt>
                  <c:pt idx="46">
                    <c:v>1</c:v>
                  </c:pt>
                  <c:pt idx="47">
                    <c:v>0</c:v>
                  </c:pt>
                  <c:pt idx="48">
                    <c:v>1</c:v>
                  </c:pt>
                  <c:pt idx="49">
                    <c:v>1</c:v>
                  </c:pt>
                  <c:pt idx="50">
                    <c:v>0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0</c:v>
                  </c:pt>
                  <c:pt idx="65">
                    <c:v>1</c:v>
                  </c:pt>
                  <c:pt idx="66">
                    <c:v>1</c:v>
                  </c:pt>
                  <c:pt idx="67">
                    <c:v>0</c:v>
                  </c:pt>
                  <c:pt idx="68">
                    <c:v>1</c:v>
                  </c:pt>
                  <c:pt idx="69">
                    <c:v>0</c:v>
                  </c:pt>
                  <c:pt idx="70">
                    <c:v>1</c:v>
                  </c:pt>
                  <c:pt idx="71">
                    <c:v>0</c:v>
                  </c:pt>
                  <c:pt idx="72">
                    <c:v>1</c:v>
                  </c:pt>
                  <c:pt idx="73">
                    <c:v>0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0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0</c:v>
                  </c:pt>
                  <c:pt idx="40">
                    <c:v>1</c:v>
                  </c:pt>
                  <c:pt idx="41">
                    <c:v>0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0</c:v>
                  </c:pt>
                  <c:pt idx="46">
                    <c:v>1</c:v>
                  </c:pt>
                  <c:pt idx="47">
                    <c:v>1</c:v>
                  </c:pt>
                  <c:pt idx="48">
                    <c:v>0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0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0</c:v>
                  </c:pt>
                  <c:pt idx="57">
                    <c:v>0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0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0</c:v>
                  </c:pt>
                  <c:pt idx="67">
                    <c:v>0</c:v>
                  </c:pt>
                  <c:pt idx="68">
                    <c:v>1</c:v>
                  </c:pt>
                  <c:pt idx="69">
                    <c:v>1</c:v>
                  </c:pt>
                  <c:pt idx="70">
                    <c:v>0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0</c:v>
                  </c:pt>
                  <c:pt idx="76">
                    <c:v>0</c:v>
                  </c:pt>
                  <c:pt idx="77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0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0</c:v>
                  </c:pt>
                  <c:pt idx="41">
                    <c:v>1</c:v>
                  </c:pt>
                  <c:pt idx="42">
                    <c:v>1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1</c:v>
                  </c:pt>
                  <c:pt idx="49">
                    <c:v>1</c:v>
                  </c:pt>
                  <c:pt idx="50">
                    <c:v>0</c:v>
                  </c:pt>
                  <c:pt idx="51">
                    <c:v>0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0</c:v>
                  </c:pt>
                  <c:pt idx="65">
                    <c:v>1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1</c:v>
                  </c:pt>
                  <c:pt idx="70">
                    <c:v>0</c:v>
                  </c:pt>
                  <c:pt idx="71">
                    <c:v>0</c:v>
                  </c:pt>
                  <c:pt idx="72">
                    <c:v>1</c:v>
                  </c:pt>
                  <c:pt idx="73">
                    <c:v>0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0</c:v>
                  </c:pt>
                  <c:pt idx="12">
                    <c:v>1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0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0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0</c:v>
                  </c:pt>
                  <c:pt idx="31">
                    <c:v>0</c:v>
                  </c:pt>
                  <c:pt idx="32">
                    <c:v>1</c:v>
                  </c:pt>
                  <c:pt idx="33">
                    <c:v>1</c:v>
                  </c:pt>
                  <c:pt idx="34">
                    <c:v>0</c:v>
                  </c:pt>
                  <c:pt idx="35">
                    <c:v>0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0</c:v>
                  </c:pt>
                  <c:pt idx="41">
                    <c:v>1</c:v>
                  </c:pt>
                  <c:pt idx="42">
                    <c:v>0</c:v>
                  </c:pt>
                  <c:pt idx="43">
                    <c:v>0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0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0</c:v>
                  </c:pt>
                  <c:pt idx="57">
                    <c:v>0</c:v>
                  </c:pt>
                  <c:pt idx="58">
                    <c:v>1</c:v>
                  </c:pt>
                  <c:pt idx="59">
                    <c:v>1</c:v>
                  </c:pt>
                  <c:pt idx="60">
                    <c:v>0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0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0</c:v>
                  </c:pt>
                  <c:pt idx="72">
                    <c:v>1</c:v>
                  </c:pt>
                  <c:pt idx="73">
                    <c:v>0</c:v>
                  </c:pt>
                  <c:pt idx="74">
                    <c:v>1</c:v>
                  </c:pt>
                  <c:pt idx="75">
                    <c:v>0</c:v>
                  </c:pt>
                  <c:pt idx="76">
                    <c:v>0</c:v>
                  </c:pt>
                  <c:pt idx="77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0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0</c:v>
                  </c:pt>
                  <c:pt idx="30">
                    <c:v>1</c:v>
                  </c:pt>
                  <c:pt idx="31">
                    <c:v>1</c:v>
                  </c:pt>
                  <c:pt idx="32">
                    <c:v>0</c:v>
                  </c:pt>
                  <c:pt idx="33">
                    <c:v>0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  <c:pt idx="37">
                    <c:v>0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0</c:v>
                  </c:pt>
                  <c:pt idx="44">
                    <c:v>1</c:v>
                  </c:pt>
                  <c:pt idx="45">
                    <c:v>0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0</c:v>
                  </c:pt>
                  <c:pt idx="71">
                    <c:v>0</c:v>
                  </c:pt>
                  <c:pt idx="72">
                    <c:v>1</c:v>
                  </c:pt>
                  <c:pt idx="73">
                    <c:v>0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1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0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0</c:v>
                  </c:pt>
                  <c:pt idx="50">
                    <c:v>1</c:v>
                  </c:pt>
                  <c:pt idx="51">
                    <c:v>0</c:v>
                  </c:pt>
                  <c:pt idx="52">
                    <c:v>0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0</c:v>
                  </c:pt>
                  <c:pt idx="57">
                    <c:v>1</c:v>
                  </c:pt>
                  <c:pt idx="58">
                    <c:v>0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0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0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0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0</c:v>
                  </c:pt>
                  <c:pt idx="22">
                    <c:v>1</c:v>
                  </c:pt>
                  <c:pt idx="23">
                    <c:v>0</c:v>
                  </c:pt>
                  <c:pt idx="24">
                    <c:v>1</c:v>
                  </c:pt>
                  <c:pt idx="25">
                    <c:v>0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0</c:v>
                  </c:pt>
                  <c:pt idx="30">
                    <c:v>1</c:v>
                  </c:pt>
                  <c:pt idx="31">
                    <c:v>1</c:v>
                  </c:pt>
                  <c:pt idx="32">
                    <c:v>0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  <c:pt idx="37">
                    <c:v>1</c:v>
                  </c:pt>
                  <c:pt idx="38">
                    <c:v>0</c:v>
                  </c:pt>
                  <c:pt idx="39">
                    <c:v>1</c:v>
                  </c:pt>
                  <c:pt idx="40">
                    <c:v>0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0</c:v>
                  </c:pt>
                  <c:pt idx="48">
                    <c:v>1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0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0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0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0</c:v>
                  </c:pt>
                  <c:pt idx="32">
                    <c:v>1</c:v>
                  </c:pt>
                  <c:pt idx="33">
                    <c:v>1</c:v>
                  </c:pt>
                  <c:pt idx="34">
                    <c:v>0</c:v>
                  </c:pt>
                  <c:pt idx="35">
                    <c:v>0</c:v>
                  </c:pt>
                  <c:pt idx="36">
                    <c:v>1</c:v>
                  </c:pt>
                  <c:pt idx="37">
                    <c:v>0</c:v>
                  </c:pt>
                  <c:pt idx="38">
                    <c:v>0</c:v>
                  </c:pt>
                  <c:pt idx="39">
                    <c:v>1</c:v>
                  </c:pt>
                  <c:pt idx="40">
                    <c:v>0</c:v>
                  </c:pt>
                  <c:pt idx="41">
                    <c:v>1</c:v>
                  </c:pt>
                  <c:pt idx="42">
                    <c:v>1</c:v>
                  </c:pt>
                  <c:pt idx="43">
                    <c:v>0</c:v>
                  </c:pt>
                  <c:pt idx="44">
                    <c:v>1</c:v>
                  </c:pt>
                  <c:pt idx="45">
                    <c:v>1</c:v>
                  </c:pt>
                  <c:pt idx="46">
                    <c:v>0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0</c:v>
                  </c:pt>
                  <c:pt idx="56">
                    <c:v>1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0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1</c:v>
                  </c:pt>
                  <c:pt idx="72">
                    <c:v>1</c:v>
                  </c:pt>
                  <c:pt idx="73">
                    <c:v>0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1</c:v>
                  </c:pt>
                  <c:pt idx="3">
                    <c:v>0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0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0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0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0</c:v>
                  </c:pt>
                  <c:pt idx="43">
                    <c:v>1</c:v>
                  </c:pt>
                  <c:pt idx="44">
                    <c:v>1</c:v>
                  </c:pt>
                  <c:pt idx="45">
                    <c:v>0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0</c:v>
                  </c:pt>
                  <c:pt idx="50">
                    <c:v>1</c:v>
                  </c:pt>
                  <c:pt idx="51">
                    <c:v>0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1</c:v>
                  </c:pt>
                  <c:pt idx="66">
                    <c:v>1</c:v>
                  </c:pt>
                  <c:pt idx="67">
                    <c:v>0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0</c:v>
                  </c:pt>
                  <c:pt idx="77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1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0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0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0</c:v>
                  </c:pt>
                  <c:pt idx="52">
                    <c:v>0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0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1</c:v>
                  </c:pt>
                  <c:pt idx="69">
                    <c:v>1</c:v>
                  </c:pt>
                  <c:pt idx="70">
                    <c:v>0</c:v>
                  </c:pt>
                  <c:pt idx="71">
                    <c:v>1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0</c:v>
                  </c:pt>
                  <c:pt idx="76">
                    <c:v>1</c:v>
                  </c:pt>
                  <c:pt idx="77">
                    <c:v>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0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0</c:v>
                  </c:pt>
                  <c:pt idx="36">
                    <c:v>0</c:v>
                  </c:pt>
                  <c:pt idx="37">
                    <c:v>1</c:v>
                  </c:pt>
                  <c:pt idx="38">
                    <c:v>1</c:v>
                  </c:pt>
                  <c:pt idx="39">
                    <c:v>0</c:v>
                  </c:pt>
                  <c:pt idx="40">
                    <c:v>1</c:v>
                  </c:pt>
                  <c:pt idx="41">
                    <c:v>1</c:v>
                  </c:pt>
                  <c:pt idx="42">
                    <c:v>0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0</c:v>
                  </c:pt>
                  <c:pt idx="47">
                    <c:v>1</c:v>
                  </c:pt>
                  <c:pt idx="48">
                    <c:v>1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0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0</c:v>
                  </c:pt>
                  <c:pt idx="60">
                    <c:v>1</c:v>
                  </c:pt>
                  <c:pt idx="61">
                    <c:v>1</c:v>
                  </c:pt>
                  <c:pt idx="62">
                    <c:v>0</c:v>
                  </c:pt>
                  <c:pt idx="63">
                    <c:v>1</c:v>
                  </c:pt>
                  <c:pt idx="64">
                    <c:v>1</c:v>
                  </c:pt>
                  <c:pt idx="65">
                    <c:v>0</c:v>
                  </c:pt>
                  <c:pt idx="66">
                    <c:v>1</c:v>
                  </c:pt>
                  <c:pt idx="67">
                    <c:v>1</c:v>
                  </c:pt>
                  <c:pt idx="68">
                    <c:v>0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0</c:v>
                  </c:pt>
                  <c:pt idx="76">
                    <c:v>1</c:v>
                  </c:pt>
                  <c:pt idx="77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0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0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0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0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0</c:v>
                  </c:pt>
                  <c:pt idx="49">
                    <c:v>1</c:v>
                  </c:pt>
                  <c:pt idx="50">
                    <c:v>1</c:v>
                  </c:pt>
                  <c:pt idx="51">
                    <c:v>0</c:v>
                  </c:pt>
                  <c:pt idx="52">
                    <c:v>1</c:v>
                  </c:pt>
                  <c:pt idx="53">
                    <c:v>0</c:v>
                  </c:pt>
                  <c:pt idx="54">
                    <c:v>1</c:v>
                  </c:pt>
                  <c:pt idx="55">
                    <c:v>1</c:v>
                  </c:pt>
                  <c:pt idx="56">
                    <c:v>0</c:v>
                  </c:pt>
                  <c:pt idx="57">
                    <c:v>0</c:v>
                  </c:pt>
                  <c:pt idx="58">
                    <c:v>1</c:v>
                  </c:pt>
                  <c:pt idx="59">
                    <c:v>0</c:v>
                  </c:pt>
                  <c:pt idx="60">
                    <c:v>1</c:v>
                  </c:pt>
                  <c:pt idx="61">
                    <c:v>1</c:v>
                  </c:pt>
                  <c:pt idx="62">
                    <c:v>0</c:v>
                  </c:pt>
                  <c:pt idx="63">
                    <c:v>0</c:v>
                  </c:pt>
                  <c:pt idx="64">
                    <c:v>1</c:v>
                  </c:pt>
                  <c:pt idx="65">
                    <c:v>0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0</c:v>
                  </c:pt>
                  <c:pt idx="70">
                    <c:v>0</c:v>
                  </c:pt>
                  <c:pt idx="71">
                    <c:v>1</c:v>
                  </c:pt>
                  <c:pt idx="72">
                    <c:v>1</c:v>
                  </c:pt>
                  <c:pt idx="73">
                    <c:v>0</c:v>
                  </c:pt>
                  <c:pt idx="74">
                    <c:v>1</c:v>
                  </c:pt>
                  <c:pt idx="75">
                    <c:v>0</c:v>
                  </c:pt>
                  <c:pt idx="76">
                    <c:v>0</c:v>
                  </c:pt>
                  <c:pt idx="77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0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0</c:v>
                  </c:pt>
                  <c:pt idx="44">
                    <c:v>1</c:v>
                  </c:pt>
                  <c:pt idx="45">
                    <c:v>1</c:v>
                  </c:pt>
                  <c:pt idx="46">
                    <c:v>0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0</c:v>
                  </c:pt>
                  <c:pt idx="52">
                    <c:v>1</c:v>
                  </c:pt>
                  <c:pt idx="53">
                    <c:v>1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0</c:v>
                  </c:pt>
                  <c:pt idx="61">
                    <c:v>1</c:v>
                  </c:pt>
                  <c:pt idx="62">
                    <c:v>1</c:v>
                  </c:pt>
                  <c:pt idx="63">
                    <c:v>0</c:v>
                  </c:pt>
                  <c:pt idx="64">
                    <c:v>0</c:v>
                  </c:pt>
                  <c:pt idx="65">
                    <c:v>1</c:v>
                  </c:pt>
                  <c:pt idx="66">
                    <c:v>0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0</c:v>
                  </c:pt>
                </c:lvl>
                <c:lvl>
                  <c:pt idx="0">
                    <c:v>Tuesday</c:v>
                  </c:pt>
                  <c:pt idx="1">
                    <c:v>Wednesday</c:v>
                  </c:pt>
                  <c:pt idx="2">
                    <c:v>Thursday</c:v>
                  </c:pt>
                  <c:pt idx="3">
                    <c:v>Friday</c:v>
                  </c:pt>
                  <c:pt idx="4">
                    <c:v>Saturday</c:v>
                  </c:pt>
                  <c:pt idx="5">
                    <c:v>Monday</c:v>
                  </c:pt>
                  <c:pt idx="6">
                    <c:v>Tuesday</c:v>
                  </c:pt>
                  <c:pt idx="7">
                    <c:v>Wednesday</c:v>
                  </c:pt>
                  <c:pt idx="8">
                    <c:v>Thursday</c:v>
                  </c:pt>
                  <c:pt idx="9">
                    <c:v>Friday</c:v>
                  </c:pt>
                  <c:pt idx="10">
                    <c:v>Saturday</c:v>
                  </c:pt>
                  <c:pt idx="11">
                    <c:v>Monday</c:v>
                  </c:pt>
                  <c:pt idx="12">
                    <c:v>Tuesday</c:v>
                  </c:pt>
                  <c:pt idx="13">
                    <c:v>Wednesday</c:v>
                  </c:pt>
                  <c:pt idx="14">
                    <c:v>Thursday</c:v>
                  </c:pt>
                  <c:pt idx="15">
                    <c:v>Friday</c:v>
                  </c:pt>
                  <c:pt idx="16">
                    <c:v>Saturday</c:v>
                  </c:pt>
                  <c:pt idx="17">
                    <c:v>Monday</c:v>
                  </c:pt>
                  <c:pt idx="18">
                    <c:v>Tuesday</c:v>
                  </c:pt>
                  <c:pt idx="19">
                    <c:v>Wednesday</c:v>
                  </c:pt>
                  <c:pt idx="20">
                    <c:v>Thursday</c:v>
                  </c:pt>
                  <c:pt idx="21">
                    <c:v>Friday</c:v>
                  </c:pt>
                  <c:pt idx="22">
                    <c:v>Saturday</c:v>
                  </c:pt>
                  <c:pt idx="23">
                    <c:v>Monday</c:v>
                  </c:pt>
                  <c:pt idx="24">
                    <c:v>Tuesday</c:v>
                  </c:pt>
                  <c:pt idx="25">
                    <c:v>Wednesday</c:v>
                  </c:pt>
                  <c:pt idx="26">
                    <c:v>Thursday</c:v>
                  </c:pt>
                  <c:pt idx="27">
                    <c:v>Friday</c:v>
                  </c:pt>
                  <c:pt idx="28">
                    <c:v>Saturday</c:v>
                  </c:pt>
                  <c:pt idx="29">
                    <c:v>Monday</c:v>
                  </c:pt>
                  <c:pt idx="30">
                    <c:v>Tuesday</c:v>
                  </c:pt>
                  <c:pt idx="31">
                    <c:v>Wednesday</c:v>
                  </c:pt>
                  <c:pt idx="32">
                    <c:v>Thursday</c:v>
                  </c:pt>
                  <c:pt idx="33">
                    <c:v>Friday</c:v>
                  </c:pt>
                  <c:pt idx="34">
                    <c:v>Saturday</c:v>
                  </c:pt>
                  <c:pt idx="35">
                    <c:v>Monday</c:v>
                  </c:pt>
                  <c:pt idx="36">
                    <c:v>Tuesday</c:v>
                  </c:pt>
                  <c:pt idx="37">
                    <c:v>Wednesday</c:v>
                  </c:pt>
                  <c:pt idx="38">
                    <c:v>Thursday</c:v>
                  </c:pt>
                  <c:pt idx="39">
                    <c:v>Friday</c:v>
                  </c:pt>
                  <c:pt idx="40">
                    <c:v>Saturday</c:v>
                  </c:pt>
                  <c:pt idx="41">
                    <c:v>Monday</c:v>
                  </c:pt>
                  <c:pt idx="42">
                    <c:v>Tuesday</c:v>
                  </c:pt>
                  <c:pt idx="43">
                    <c:v>Wednesday</c:v>
                  </c:pt>
                  <c:pt idx="44">
                    <c:v>Thursday</c:v>
                  </c:pt>
                  <c:pt idx="45">
                    <c:v>Friday</c:v>
                  </c:pt>
                  <c:pt idx="46">
                    <c:v>Saturday</c:v>
                  </c:pt>
                  <c:pt idx="47">
                    <c:v>Monday</c:v>
                  </c:pt>
                  <c:pt idx="48">
                    <c:v>Tuesday</c:v>
                  </c:pt>
                  <c:pt idx="49">
                    <c:v>Wednesday</c:v>
                  </c:pt>
                  <c:pt idx="50">
                    <c:v>Thursday</c:v>
                  </c:pt>
                  <c:pt idx="51">
                    <c:v>Friday</c:v>
                  </c:pt>
                  <c:pt idx="52">
                    <c:v>Saturday</c:v>
                  </c:pt>
                  <c:pt idx="53">
                    <c:v>Monday</c:v>
                  </c:pt>
                  <c:pt idx="54">
                    <c:v>Tuesday</c:v>
                  </c:pt>
                  <c:pt idx="55">
                    <c:v>Wednesday</c:v>
                  </c:pt>
                  <c:pt idx="56">
                    <c:v>Thursday</c:v>
                  </c:pt>
                  <c:pt idx="57">
                    <c:v>Friday</c:v>
                  </c:pt>
                  <c:pt idx="58">
                    <c:v>Saturday</c:v>
                  </c:pt>
                  <c:pt idx="59">
                    <c:v>Monday</c:v>
                  </c:pt>
                  <c:pt idx="60">
                    <c:v>Tuesday</c:v>
                  </c:pt>
                  <c:pt idx="61">
                    <c:v>Wednesday</c:v>
                  </c:pt>
                  <c:pt idx="62">
                    <c:v>Thursday</c:v>
                  </c:pt>
                  <c:pt idx="63">
                    <c:v>Friday</c:v>
                  </c:pt>
                  <c:pt idx="64">
                    <c:v>Saturday</c:v>
                  </c:pt>
                  <c:pt idx="65">
                    <c:v>Monday</c:v>
                  </c:pt>
                  <c:pt idx="66">
                    <c:v>Tuesday</c:v>
                  </c:pt>
                  <c:pt idx="67">
                    <c:v>Wednesday</c:v>
                  </c:pt>
                  <c:pt idx="68">
                    <c:v>Thursday</c:v>
                  </c:pt>
                  <c:pt idx="69">
                    <c:v>Friday</c:v>
                  </c:pt>
                  <c:pt idx="70">
                    <c:v>Saturday</c:v>
                  </c:pt>
                  <c:pt idx="71">
                    <c:v>Monday</c:v>
                  </c:pt>
                  <c:pt idx="72">
                    <c:v>Tuesday</c:v>
                  </c:pt>
                  <c:pt idx="73">
                    <c:v>Wednesday</c:v>
                  </c:pt>
                  <c:pt idx="74">
                    <c:v>Thursday</c:v>
                  </c:pt>
                  <c:pt idx="75">
                    <c:v>Friday</c:v>
                  </c:pt>
                  <c:pt idx="76">
                    <c:v>Saturday</c:v>
                  </c:pt>
                  <c:pt idx="77">
                    <c:v>Monday</c:v>
                  </c:pt>
                </c:lvl>
                <c:lvl>
                  <c:pt idx="0">
                    <c:v>01-04-2025</c:v>
                  </c:pt>
                  <c:pt idx="1">
                    <c:v>02-04-2025</c:v>
                  </c:pt>
                  <c:pt idx="2">
                    <c:v>03-04-2025</c:v>
                  </c:pt>
                  <c:pt idx="3">
                    <c:v>04-04-2025</c:v>
                  </c:pt>
                  <c:pt idx="4">
                    <c:v>05-04-2025</c:v>
                  </c:pt>
                  <c:pt idx="5">
                    <c:v>07-04-2025</c:v>
                  </c:pt>
                  <c:pt idx="6">
                    <c:v>08-04-2025</c:v>
                  </c:pt>
                  <c:pt idx="7">
                    <c:v>09-04-2025</c:v>
                  </c:pt>
                  <c:pt idx="8">
                    <c:v>10-04-2025</c:v>
                  </c:pt>
                  <c:pt idx="9">
                    <c:v>11-04-2025</c:v>
                  </c:pt>
                  <c:pt idx="10">
                    <c:v>12-04-2025</c:v>
                  </c:pt>
                  <c:pt idx="11">
                    <c:v>14-04-2025</c:v>
                  </c:pt>
                  <c:pt idx="12">
                    <c:v>15-04-2025</c:v>
                  </c:pt>
                  <c:pt idx="13">
                    <c:v>16-04-2025</c:v>
                  </c:pt>
                  <c:pt idx="14">
                    <c:v>17-04-2025</c:v>
                  </c:pt>
                  <c:pt idx="15">
                    <c:v>18-04-2025</c:v>
                  </c:pt>
                  <c:pt idx="16">
                    <c:v>19-04-2025</c:v>
                  </c:pt>
                  <c:pt idx="17">
                    <c:v>21-04-2025</c:v>
                  </c:pt>
                  <c:pt idx="18">
                    <c:v>22-04-2025</c:v>
                  </c:pt>
                  <c:pt idx="19">
                    <c:v>23-04-2025</c:v>
                  </c:pt>
                  <c:pt idx="20">
                    <c:v>24-04-2025</c:v>
                  </c:pt>
                  <c:pt idx="21">
                    <c:v>25-04-2025</c:v>
                  </c:pt>
                  <c:pt idx="22">
                    <c:v>26-04-2025</c:v>
                  </c:pt>
                  <c:pt idx="23">
                    <c:v>28-04-2025</c:v>
                  </c:pt>
                  <c:pt idx="24">
                    <c:v>29-04-2025</c:v>
                  </c:pt>
                  <c:pt idx="25">
                    <c:v>30-04-2025</c:v>
                  </c:pt>
                  <c:pt idx="26">
                    <c:v>01-05-2025</c:v>
                  </c:pt>
                  <c:pt idx="27">
                    <c:v>02-05-2025</c:v>
                  </c:pt>
                  <c:pt idx="28">
                    <c:v>03-05-2025</c:v>
                  </c:pt>
                  <c:pt idx="29">
                    <c:v>05-05-2025</c:v>
                  </c:pt>
                  <c:pt idx="30">
                    <c:v>06-05-2025</c:v>
                  </c:pt>
                  <c:pt idx="31">
                    <c:v>07-05-2025</c:v>
                  </c:pt>
                  <c:pt idx="32">
                    <c:v>08-05-2025</c:v>
                  </c:pt>
                  <c:pt idx="33">
                    <c:v>09-05-2025</c:v>
                  </c:pt>
                  <c:pt idx="34">
                    <c:v>10-05-2025</c:v>
                  </c:pt>
                  <c:pt idx="35">
                    <c:v>12-05-2025</c:v>
                  </c:pt>
                  <c:pt idx="36">
                    <c:v>13-05-2025</c:v>
                  </c:pt>
                  <c:pt idx="37">
                    <c:v>14-05-2025</c:v>
                  </c:pt>
                  <c:pt idx="38">
                    <c:v>15-05-2025</c:v>
                  </c:pt>
                  <c:pt idx="39">
                    <c:v>16-05-2025</c:v>
                  </c:pt>
                  <c:pt idx="40">
                    <c:v>17-05-2025</c:v>
                  </c:pt>
                  <c:pt idx="41">
                    <c:v>19-05-2025</c:v>
                  </c:pt>
                  <c:pt idx="42">
                    <c:v>20-05-2025</c:v>
                  </c:pt>
                  <c:pt idx="43">
                    <c:v>21-05-2025</c:v>
                  </c:pt>
                  <c:pt idx="44">
                    <c:v>22-05-2025</c:v>
                  </c:pt>
                  <c:pt idx="45">
                    <c:v>23-05-2025</c:v>
                  </c:pt>
                  <c:pt idx="46">
                    <c:v>24-05-2025</c:v>
                  </c:pt>
                  <c:pt idx="47">
                    <c:v>26-05-2025</c:v>
                  </c:pt>
                  <c:pt idx="48">
                    <c:v>27-05-2025</c:v>
                  </c:pt>
                  <c:pt idx="49">
                    <c:v>28-05-2025</c:v>
                  </c:pt>
                  <c:pt idx="50">
                    <c:v>29-05-2025</c:v>
                  </c:pt>
                  <c:pt idx="51">
                    <c:v>30-05-2025</c:v>
                  </c:pt>
                  <c:pt idx="52">
                    <c:v>31-05-2025</c:v>
                  </c:pt>
                  <c:pt idx="53">
                    <c:v>02-06-2025</c:v>
                  </c:pt>
                  <c:pt idx="54">
                    <c:v>03-06-2025</c:v>
                  </c:pt>
                  <c:pt idx="55">
                    <c:v>04-06-2025</c:v>
                  </c:pt>
                  <c:pt idx="56">
                    <c:v>05-06-2025</c:v>
                  </c:pt>
                  <c:pt idx="57">
                    <c:v>06-06-2025</c:v>
                  </c:pt>
                  <c:pt idx="58">
                    <c:v>07-06-2025</c:v>
                  </c:pt>
                  <c:pt idx="59">
                    <c:v>09-06-2025</c:v>
                  </c:pt>
                  <c:pt idx="60">
                    <c:v>10-06-2025</c:v>
                  </c:pt>
                  <c:pt idx="61">
                    <c:v>11-06-2025</c:v>
                  </c:pt>
                  <c:pt idx="62">
                    <c:v>12-06-2025</c:v>
                  </c:pt>
                  <c:pt idx="63">
                    <c:v>13-06-2025</c:v>
                  </c:pt>
                  <c:pt idx="64">
                    <c:v>14-06-2025</c:v>
                  </c:pt>
                  <c:pt idx="65">
                    <c:v>16-06-2025</c:v>
                  </c:pt>
                  <c:pt idx="66">
                    <c:v>17-06-2025</c:v>
                  </c:pt>
                  <c:pt idx="67">
                    <c:v>18-06-2025</c:v>
                  </c:pt>
                  <c:pt idx="68">
                    <c:v>19-06-2025</c:v>
                  </c:pt>
                  <c:pt idx="69">
                    <c:v>20-06-2025</c:v>
                  </c:pt>
                  <c:pt idx="70">
                    <c:v>21-06-2025</c:v>
                  </c:pt>
                  <c:pt idx="71">
                    <c:v>23-06-2025</c:v>
                  </c:pt>
                  <c:pt idx="72">
                    <c:v>24-06-2025</c:v>
                  </c:pt>
                  <c:pt idx="73">
                    <c:v>25-06-2025</c:v>
                  </c:pt>
                  <c:pt idx="74">
                    <c:v>26-06-2025</c:v>
                  </c:pt>
                  <c:pt idx="75">
                    <c:v>27-06-2025</c:v>
                  </c:pt>
                  <c:pt idx="76">
                    <c:v>28-06-2025</c:v>
                  </c:pt>
                  <c:pt idx="77">
                    <c:v>30-06-2025</c:v>
                  </c:pt>
                </c:lvl>
              </c:multiLvlStrCache>
            </c:multiLvlStrRef>
          </c:cat>
          <c:val>
            <c:numRef>
              <c:f>Attendence!$Z$61:$Z$138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2</c:v>
                </c:pt>
                <c:pt idx="50">
                  <c:v>2</c:v>
                </c:pt>
                <c:pt idx="51">
                  <c:v>7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3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3</c:v>
                </c:pt>
                <c:pt idx="61">
                  <c:v>0</c:v>
                </c:pt>
                <c:pt idx="62">
                  <c:v>5</c:v>
                </c:pt>
                <c:pt idx="63">
                  <c:v>0</c:v>
                </c:pt>
                <c:pt idx="64">
                  <c:v>3</c:v>
                </c:pt>
                <c:pt idx="65">
                  <c:v>0</c:v>
                </c:pt>
                <c:pt idx="66">
                  <c:v>5</c:v>
                </c:pt>
                <c:pt idx="67">
                  <c:v>2</c:v>
                </c:pt>
                <c:pt idx="68">
                  <c:v>0</c:v>
                </c:pt>
                <c:pt idx="69">
                  <c:v>1</c:v>
                </c:pt>
                <c:pt idx="70">
                  <c:v>6</c:v>
                </c:pt>
                <c:pt idx="71">
                  <c:v>3</c:v>
                </c:pt>
                <c:pt idx="72">
                  <c:v>0</c:v>
                </c:pt>
                <c:pt idx="73">
                  <c:v>5</c:v>
                </c:pt>
                <c:pt idx="74">
                  <c:v>0</c:v>
                </c:pt>
                <c:pt idx="75">
                  <c:v>4</c:v>
                </c:pt>
                <c:pt idx="76">
                  <c:v>5</c:v>
                </c:pt>
                <c:pt idx="7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D-495A-9CC5-6DB9FA281AFD}"/>
            </c:ext>
          </c:extLst>
        </c:ser>
        <c:ser>
          <c:idx val="1"/>
          <c:order val="1"/>
          <c:tx>
            <c:strRef>
              <c:f>Attendence!$AA$60</c:f>
              <c:strCache>
                <c:ptCount val="1"/>
                <c:pt idx="0">
                  <c:v>threshold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Attendence!$A$61:$Y$138</c:f>
              <c:multiLvlStrCache>
                <c:ptCount val="78"/>
                <c:lvl>
                  <c:pt idx="0">
                    <c:v>Adequate</c:v>
                  </c:pt>
                  <c:pt idx="1">
                    <c:v>Adequate</c:v>
                  </c:pt>
                  <c:pt idx="2">
                    <c:v>Adequate</c:v>
                  </c:pt>
                  <c:pt idx="3">
                    <c:v>Mild Shortage</c:v>
                  </c:pt>
                  <c:pt idx="4">
                    <c:v>Adequate</c:v>
                  </c:pt>
                  <c:pt idx="5">
                    <c:v>Adequate</c:v>
                  </c:pt>
                  <c:pt idx="6">
                    <c:v>Adequate</c:v>
                  </c:pt>
                  <c:pt idx="7">
                    <c:v>Adequate</c:v>
                  </c:pt>
                  <c:pt idx="8">
                    <c:v>Adequate</c:v>
                  </c:pt>
                  <c:pt idx="9">
                    <c:v>Adequate</c:v>
                  </c:pt>
                  <c:pt idx="10">
                    <c:v>Adequate</c:v>
                  </c:pt>
                  <c:pt idx="11">
                    <c:v>Adequate</c:v>
                  </c:pt>
                  <c:pt idx="12">
                    <c:v>Adequate</c:v>
                  </c:pt>
                  <c:pt idx="13">
                    <c:v>Adequate</c:v>
                  </c:pt>
                  <c:pt idx="14">
                    <c:v>Adequate</c:v>
                  </c:pt>
                  <c:pt idx="15">
                    <c:v>Adequate</c:v>
                  </c:pt>
                  <c:pt idx="16">
                    <c:v>Adequate</c:v>
                  </c:pt>
                  <c:pt idx="17">
                    <c:v>Adequate</c:v>
                  </c:pt>
                  <c:pt idx="18">
                    <c:v>Adequate</c:v>
                  </c:pt>
                  <c:pt idx="19">
                    <c:v>Adequate</c:v>
                  </c:pt>
                  <c:pt idx="20">
                    <c:v>Adequate</c:v>
                  </c:pt>
                  <c:pt idx="21">
                    <c:v>Mild Shortage</c:v>
                  </c:pt>
                  <c:pt idx="22">
                    <c:v>Mild Shortage</c:v>
                  </c:pt>
                  <c:pt idx="23">
                    <c:v>Adequate</c:v>
                  </c:pt>
                  <c:pt idx="24">
                    <c:v>Adequate</c:v>
                  </c:pt>
                  <c:pt idx="25">
                    <c:v>Adequate</c:v>
                  </c:pt>
                  <c:pt idx="26">
                    <c:v>Adequate</c:v>
                  </c:pt>
                  <c:pt idx="27">
                    <c:v>Adequate</c:v>
                  </c:pt>
                  <c:pt idx="28">
                    <c:v>Adequate</c:v>
                  </c:pt>
                  <c:pt idx="29">
                    <c:v>Adequate</c:v>
                  </c:pt>
                  <c:pt idx="30">
                    <c:v>Adequate</c:v>
                  </c:pt>
                  <c:pt idx="31">
                    <c:v>Adequate</c:v>
                  </c:pt>
                  <c:pt idx="32">
                    <c:v>Adequate</c:v>
                  </c:pt>
                  <c:pt idx="33">
                    <c:v>Adequate</c:v>
                  </c:pt>
                  <c:pt idx="34">
                    <c:v>Mild Shortage</c:v>
                  </c:pt>
                  <c:pt idx="35">
                    <c:v>Adequate</c:v>
                  </c:pt>
                  <c:pt idx="36">
                    <c:v>Adequate</c:v>
                  </c:pt>
                  <c:pt idx="37">
                    <c:v>Adequate</c:v>
                  </c:pt>
                  <c:pt idx="38">
                    <c:v>Adequate</c:v>
                  </c:pt>
                  <c:pt idx="39">
                    <c:v>Adequate</c:v>
                  </c:pt>
                  <c:pt idx="40">
                    <c:v>Mild Shortage</c:v>
                  </c:pt>
                  <c:pt idx="41">
                    <c:v>Adequate</c:v>
                  </c:pt>
                  <c:pt idx="42">
                    <c:v>Adequate</c:v>
                  </c:pt>
                  <c:pt idx="43">
                    <c:v>Mild Shortage</c:v>
                  </c:pt>
                  <c:pt idx="44">
                    <c:v>Adequate</c:v>
                  </c:pt>
                  <c:pt idx="45">
                    <c:v>Mild Shortage</c:v>
                  </c:pt>
                  <c:pt idx="46">
                    <c:v>Adequate</c:v>
                  </c:pt>
                  <c:pt idx="47">
                    <c:v>Mild Shortage</c:v>
                  </c:pt>
                  <c:pt idx="48">
                    <c:v>Adequate</c:v>
                  </c:pt>
                  <c:pt idx="49">
                    <c:v>Mild Shortage</c:v>
                  </c:pt>
                  <c:pt idx="50">
                    <c:v>Mild Shortage</c:v>
                  </c:pt>
                  <c:pt idx="51">
                    <c:v>Severe Shortage</c:v>
                  </c:pt>
                  <c:pt idx="52">
                    <c:v>Adequate</c:v>
                  </c:pt>
                  <c:pt idx="53">
                    <c:v>Adequate</c:v>
                  </c:pt>
                  <c:pt idx="54">
                    <c:v>Mild Shortage</c:v>
                  </c:pt>
                  <c:pt idx="55">
                    <c:v>Adequate</c:v>
                  </c:pt>
                  <c:pt idx="56">
                    <c:v>Mild Shortage</c:v>
                  </c:pt>
                  <c:pt idx="57">
                    <c:v>Adequate</c:v>
                  </c:pt>
                  <c:pt idx="58">
                    <c:v>Mild Shortage</c:v>
                  </c:pt>
                  <c:pt idx="59">
                    <c:v>Adequate</c:v>
                  </c:pt>
                  <c:pt idx="60">
                    <c:v>Mild Shortage</c:v>
                  </c:pt>
                  <c:pt idx="61">
                    <c:v>Adequate</c:v>
                  </c:pt>
                  <c:pt idx="62">
                    <c:v>Severe Shortage</c:v>
                  </c:pt>
                  <c:pt idx="63">
                    <c:v>Adequate</c:v>
                  </c:pt>
                  <c:pt idx="64">
                    <c:v>Mild Shortage</c:v>
                  </c:pt>
                  <c:pt idx="65">
                    <c:v>Adequate</c:v>
                  </c:pt>
                  <c:pt idx="66">
                    <c:v>Severe Shortage</c:v>
                  </c:pt>
                  <c:pt idx="67">
                    <c:v>Mild Shortage</c:v>
                  </c:pt>
                  <c:pt idx="68">
                    <c:v>Adequate</c:v>
                  </c:pt>
                  <c:pt idx="69">
                    <c:v>Mild Shortage</c:v>
                  </c:pt>
                  <c:pt idx="70">
                    <c:v>Severe Shortage</c:v>
                  </c:pt>
                  <c:pt idx="71">
                    <c:v>Mild Shortage</c:v>
                  </c:pt>
                  <c:pt idx="72">
                    <c:v>Adequate</c:v>
                  </c:pt>
                  <c:pt idx="73">
                    <c:v>Severe Shortage</c:v>
                  </c:pt>
                  <c:pt idx="74">
                    <c:v>Adequate</c:v>
                  </c:pt>
                  <c:pt idx="75">
                    <c:v>Mild Shortage</c:v>
                  </c:pt>
                  <c:pt idx="76">
                    <c:v>Severe Shortage</c:v>
                  </c:pt>
                  <c:pt idx="77">
                    <c:v>Severe Shortage</c:v>
                  </c:pt>
                </c:lvl>
                <c:lvl>
                  <c:pt idx="0">
                    <c:v>19</c:v>
                  </c:pt>
                  <c:pt idx="1">
                    <c:v>16</c:v>
                  </c:pt>
                  <c:pt idx="2">
                    <c:v>16</c:v>
                  </c:pt>
                  <c:pt idx="3">
                    <c:v>15</c:v>
                  </c:pt>
                  <c:pt idx="4">
                    <c:v>19</c:v>
                  </c:pt>
                  <c:pt idx="5">
                    <c:v>16</c:v>
                  </c:pt>
                  <c:pt idx="6">
                    <c:v>16</c:v>
                  </c:pt>
                  <c:pt idx="7">
                    <c:v>17</c:v>
                  </c:pt>
                  <c:pt idx="8">
                    <c:v>17</c:v>
                  </c:pt>
                  <c:pt idx="9">
                    <c:v>16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17</c:v>
                  </c:pt>
                  <c:pt idx="13">
                    <c:v>17</c:v>
                  </c:pt>
                  <c:pt idx="14">
                    <c:v>16</c:v>
                  </c:pt>
                  <c:pt idx="15">
                    <c:v>19</c:v>
                  </c:pt>
                  <c:pt idx="16">
                    <c:v>17</c:v>
                  </c:pt>
                  <c:pt idx="17">
                    <c:v>20</c:v>
                  </c:pt>
                  <c:pt idx="18">
                    <c:v>16</c:v>
                  </c:pt>
                  <c:pt idx="19">
                    <c:v>17</c:v>
                  </c:pt>
                  <c:pt idx="20">
                    <c:v>16</c:v>
                  </c:pt>
                  <c:pt idx="21">
                    <c:v>15</c:v>
                  </c:pt>
                  <c:pt idx="22">
                    <c:v>13</c:v>
                  </c:pt>
                  <c:pt idx="23">
                    <c:v>16</c:v>
                  </c:pt>
                  <c:pt idx="24">
                    <c:v>20</c:v>
                  </c:pt>
                  <c:pt idx="25">
                    <c:v>16</c:v>
                  </c:pt>
                  <c:pt idx="26">
                    <c:v>20</c:v>
                  </c:pt>
                  <c:pt idx="27">
                    <c:v>20</c:v>
                  </c:pt>
                  <c:pt idx="28">
                    <c:v>19</c:v>
                  </c:pt>
                  <c:pt idx="29">
                    <c:v>16</c:v>
                  </c:pt>
                  <c:pt idx="30">
                    <c:v>17</c:v>
                  </c:pt>
                  <c:pt idx="31">
                    <c:v>17</c:v>
                  </c:pt>
                  <c:pt idx="32">
                    <c:v>18</c:v>
                  </c:pt>
                  <c:pt idx="33">
                    <c:v>16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19</c:v>
                  </c:pt>
                  <c:pt idx="38">
                    <c:v>16</c:v>
                  </c:pt>
                  <c:pt idx="39">
                    <c:v>17</c:v>
                  </c:pt>
                  <c:pt idx="40">
                    <c:v>15</c:v>
                  </c:pt>
                  <c:pt idx="41">
                    <c:v>20</c:v>
                  </c:pt>
                  <c:pt idx="42">
                    <c:v>18</c:v>
                  </c:pt>
                  <c:pt idx="43">
                    <c:v>13</c:v>
                  </c:pt>
                  <c:pt idx="44">
                    <c:v>17</c:v>
                  </c:pt>
                  <c:pt idx="45">
                    <c:v>14</c:v>
                  </c:pt>
                  <c:pt idx="46">
                    <c:v>16</c:v>
                  </c:pt>
                  <c:pt idx="47">
                    <c:v>15</c:v>
                  </c:pt>
                  <c:pt idx="48">
                    <c:v>16</c:v>
                  </c:pt>
                  <c:pt idx="49">
                    <c:v>14</c:v>
                  </c:pt>
                  <c:pt idx="50">
                    <c:v>14</c:v>
                  </c:pt>
                  <c:pt idx="51">
                    <c:v>9</c:v>
                  </c:pt>
                  <c:pt idx="52">
                    <c:v>16</c:v>
                  </c:pt>
                  <c:pt idx="53">
                    <c:v>19</c:v>
                  </c:pt>
                  <c:pt idx="54">
                    <c:v>15</c:v>
                  </c:pt>
                  <c:pt idx="55">
                    <c:v>16</c:v>
                  </c:pt>
                  <c:pt idx="56">
                    <c:v>13</c:v>
                  </c:pt>
                  <c:pt idx="57">
                    <c:v>16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13</c:v>
                  </c:pt>
                  <c:pt idx="61">
                    <c:v>19</c:v>
                  </c:pt>
                  <c:pt idx="62">
                    <c:v>11</c:v>
                  </c:pt>
                  <c:pt idx="63">
                    <c:v>17</c:v>
                  </c:pt>
                  <c:pt idx="64">
                    <c:v>13</c:v>
                  </c:pt>
                  <c:pt idx="65">
                    <c:v>17</c:v>
                  </c:pt>
                  <c:pt idx="66">
                    <c:v>11</c:v>
                  </c:pt>
                  <c:pt idx="67">
                    <c:v>14</c:v>
                  </c:pt>
                  <c:pt idx="68">
                    <c:v>16</c:v>
                  </c:pt>
                  <c:pt idx="69">
                    <c:v>15</c:v>
                  </c:pt>
                  <c:pt idx="70">
                    <c:v>10</c:v>
                  </c:pt>
                  <c:pt idx="71">
                    <c:v>13</c:v>
                  </c:pt>
                  <c:pt idx="72">
                    <c:v>18</c:v>
                  </c:pt>
                  <c:pt idx="73">
                    <c:v>11</c:v>
                  </c:pt>
                  <c:pt idx="74">
                    <c:v>18</c:v>
                  </c:pt>
                  <c:pt idx="75">
                    <c:v>12</c:v>
                  </c:pt>
                  <c:pt idx="76">
                    <c:v>11</c:v>
                  </c:pt>
                  <c:pt idx="77">
                    <c:v>10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0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0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0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0</c:v>
                  </c:pt>
                  <c:pt idx="65">
                    <c:v>1</c:v>
                  </c:pt>
                  <c:pt idx="66">
                    <c:v>0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1</c:v>
                  </c:pt>
                  <c:pt idx="75">
                    <c:v>0</c:v>
                  </c:pt>
                  <c:pt idx="76">
                    <c:v>0</c:v>
                  </c:pt>
                  <c:pt idx="77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0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0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0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0</c:v>
                  </c:pt>
                  <c:pt idx="49">
                    <c:v>0</c:v>
                  </c:pt>
                  <c:pt idx="50">
                    <c:v>1</c:v>
                  </c:pt>
                  <c:pt idx="51">
                    <c:v>0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0</c:v>
                  </c:pt>
                  <c:pt idx="56">
                    <c:v>1</c:v>
                  </c:pt>
                  <c:pt idx="57">
                    <c:v>0</c:v>
                  </c:pt>
                  <c:pt idx="58">
                    <c:v>0</c:v>
                  </c:pt>
                  <c:pt idx="59">
                    <c:v>1</c:v>
                  </c:pt>
                  <c:pt idx="60">
                    <c:v>1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1</c:v>
                  </c:pt>
                  <c:pt idx="65">
                    <c:v>0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0</c:v>
                  </c:pt>
                  <c:pt idx="70">
                    <c:v>0</c:v>
                  </c:pt>
                  <c:pt idx="71">
                    <c:v>1</c:v>
                  </c:pt>
                  <c:pt idx="72">
                    <c:v>1</c:v>
                  </c:pt>
                  <c:pt idx="73">
                    <c:v>0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0</c:v>
                  </c:pt>
                  <c:pt idx="8">
                    <c:v>1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0</c:v>
                  </c:pt>
                  <c:pt idx="48">
                    <c:v>1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0</c:v>
                  </c:pt>
                  <c:pt idx="56">
                    <c:v>0</c:v>
                  </c:pt>
                  <c:pt idx="57">
                    <c:v>1</c:v>
                  </c:pt>
                  <c:pt idx="58">
                    <c:v>0</c:v>
                  </c:pt>
                  <c:pt idx="59">
                    <c:v>1</c:v>
                  </c:pt>
                  <c:pt idx="60">
                    <c:v>1</c:v>
                  </c:pt>
                  <c:pt idx="61">
                    <c:v>0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1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1</c:v>
                  </c:pt>
                  <c:pt idx="71">
                    <c:v>0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0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0</c:v>
                  </c:pt>
                  <c:pt idx="20">
                    <c:v>1</c:v>
                  </c:pt>
                  <c:pt idx="21">
                    <c:v>0</c:v>
                  </c:pt>
                  <c:pt idx="22">
                    <c:v>1</c:v>
                  </c:pt>
                  <c:pt idx="23">
                    <c:v>0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0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0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0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0</c:v>
                  </c:pt>
                  <c:pt idx="45">
                    <c:v>1</c:v>
                  </c:pt>
                  <c:pt idx="46">
                    <c:v>0</c:v>
                  </c:pt>
                  <c:pt idx="47">
                    <c:v>1</c:v>
                  </c:pt>
                  <c:pt idx="48">
                    <c:v>0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0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0</c:v>
                  </c:pt>
                  <c:pt idx="71">
                    <c:v>1</c:v>
                  </c:pt>
                  <c:pt idx="72">
                    <c:v>1</c:v>
                  </c:pt>
                  <c:pt idx="73">
                    <c:v>0</c:v>
                  </c:pt>
                  <c:pt idx="74">
                    <c:v>1</c:v>
                  </c:pt>
                  <c:pt idx="75">
                    <c:v>0</c:v>
                  </c:pt>
                  <c:pt idx="76">
                    <c:v>1</c:v>
                  </c:pt>
                  <c:pt idx="77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0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1</c:v>
                  </c:pt>
                  <c:pt idx="47">
                    <c:v>0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0</c:v>
                  </c:pt>
                  <c:pt idx="60">
                    <c:v>0</c:v>
                  </c:pt>
                  <c:pt idx="61">
                    <c:v>1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1</c:v>
                  </c:pt>
                  <c:pt idx="66">
                    <c:v>0</c:v>
                  </c:pt>
                  <c:pt idx="67">
                    <c:v>0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0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0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0</c:v>
                  </c:pt>
                  <c:pt idx="30">
                    <c:v>1</c:v>
                  </c:pt>
                  <c:pt idx="31">
                    <c:v>1</c:v>
                  </c:pt>
                  <c:pt idx="32">
                    <c:v>0</c:v>
                  </c:pt>
                  <c:pt idx="33">
                    <c:v>1</c:v>
                  </c:pt>
                  <c:pt idx="34">
                    <c:v>0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0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0</c:v>
                  </c:pt>
                  <c:pt idx="49">
                    <c:v>1</c:v>
                  </c:pt>
                  <c:pt idx="50">
                    <c:v>1</c:v>
                  </c:pt>
                  <c:pt idx="51">
                    <c:v>0</c:v>
                  </c:pt>
                  <c:pt idx="52">
                    <c:v>1</c:v>
                  </c:pt>
                  <c:pt idx="53">
                    <c:v>1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0</c:v>
                  </c:pt>
                  <c:pt idx="70">
                    <c:v>0</c:v>
                  </c:pt>
                  <c:pt idx="71">
                    <c:v>1</c:v>
                  </c:pt>
                  <c:pt idx="72">
                    <c:v>1</c:v>
                  </c:pt>
                  <c:pt idx="73">
                    <c:v>0</c:v>
                  </c:pt>
                  <c:pt idx="74">
                    <c:v>1</c:v>
                  </c:pt>
                  <c:pt idx="75">
                    <c:v>0</c:v>
                  </c:pt>
                  <c:pt idx="76">
                    <c:v>1</c:v>
                  </c:pt>
                  <c:pt idx="77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0</c:v>
                  </c:pt>
                  <c:pt idx="21">
                    <c:v>1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0</c:v>
                  </c:pt>
                  <c:pt idx="26">
                    <c:v>1</c:v>
                  </c:pt>
                  <c:pt idx="27">
                    <c:v>0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0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0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0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0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1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0</c:v>
                  </c:pt>
                  <c:pt idx="12">
                    <c:v>1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  <c:pt idx="16">
                    <c:v>0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0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0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0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0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0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0</c:v>
                  </c:pt>
                  <c:pt idx="61">
                    <c:v>1</c:v>
                  </c:pt>
                  <c:pt idx="62">
                    <c:v>0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0</c:v>
                  </c:pt>
                  <c:pt idx="67">
                    <c:v>0</c:v>
                  </c:pt>
                  <c:pt idx="68">
                    <c:v>1</c:v>
                  </c:pt>
                  <c:pt idx="69">
                    <c:v>1</c:v>
                  </c:pt>
                  <c:pt idx="70">
                    <c:v>0</c:v>
                  </c:pt>
                  <c:pt idx="71">
                    <c:v>0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0</c:v>
                  </c:pt>
                  <c:pt idx="76">
                    <c:v>0</c:v>
                  </c:pt>
                  <c:pt idx="77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0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0</c:v>
                  </c:pt>
                  <c:pt idx="21">
                    <c:v>1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0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0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0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0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0</c:v>
                  </c:pt>
                  <c:pt idx="46">
                    <c:v>1</c:v>
                  </c:pt>
                  <c:pt idx="47">
                    <c:v>0</c:v>
                  </c:pt>
                  <c:pt idx="48">
                    <c:v>1</c:v>
                  </c:pt>
                  <c:pt idx="49">
                    <c:v>1</c:v>
                  </c:pt>
                  <c:pt idx="50">
                    <c:v>0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0</c:v>
                  </c:pt>
                  <c:pt idx="65">
                    <c:v>1</c:v>
                  </c:pt>
                  <c:pt idx="66">
                    <c:v>1</c:v>
                  </c:pt>
                  <c:pt idx="67">
                    <c:v>0</c:v>
                  </c:pt>
                  <c:pt idx="68">
                    <c:v>1</c:v>
                  </c:pt>
                  <c:pt idx="69">
                    <c:v>0</c:v>
                  </c:pt>
                  <c:pt idx="70">
                    <c:v>1</c:v>
                  </c:pt>
                  <c:pt idx="71">
                    <c:v>0</c:v>
                  </c:pt>
                  <c:pt idx="72">
                    <c:v>1</c:v>
                  </c:pt>
                  <c:pt idx="73">
                    <c:v>0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0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0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0</c:v>
                  </c:pt>
                  <c:pt idx="40">
                    <c:v>1</c:v>
                  </c:pt>
                  <c:pt idx="41">
                    <c:v>0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0</c:v>
                  </c:pt>
                  <c:pt idx="46">
                    <c:v>1</c:v>
                  </c:pt>
                  <c:pt idx="47">
                    <c:v>1</c:v>
                  </c:pt>
                  <c:pt idx="48">
                    <c:v>0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0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0</c:v>
                  </c:pt>
                  <c:pt idx="57">
                    <c:v>0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0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0</c:v>
                  </c:pt>
                  <c:pt idx="67">
                    <c:v>0</c:v>
                  </c:pt>
                  <c:pt idx="68">
                    <c:v>1</c:v>
                  </c:pt>
                  <c:pt idx="69">
                    <c:v>1</c:v>
                  </c:pt>
                  <c:pt idx="70">
                    <c:v>0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0</c:v>
                  </c:pt>
                  <c:pt idx="76">
                    <c:v>0</c:v>
                  </c:pt>
                  <c:pt idx="77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0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0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0</c:v>
                  </c:pt>
                  <c:pt idx="41">
                    <c:v>1</c:v>
                  </c:pt>
                  <c:pt idx="42">
                    <c:v>1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1</c:v>
                  </c:pt>
                  <c:pt idx="49">
                    <c:v>1</c:v>
                  </c:pt>
                  <c:pt idx="50">
                    <c:v>0</c:v>
                  </c:pt>
                  <c:pt idx="51">
                    <c:v>0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0</c:v>
                  </c:pt>
                  <c:pt idx="65">
                    <c:v>1</c:v>
                  </c:pt>
                  <c:pt idx="66">
                    <c:v>0</c:v>
                  </c:pt>
                  <c:pt idx="67">
                    <c:v>1</c:v>
                  </c:pt>
                  <c:pt idx="68">
                    <c:v>0</c:v>
                  </c:pt>
                  <c:pt idx="69">
                    <c:v>1</c:v>
                  </c:pt>
                  <c:pt idx="70">
                    <c:v>0</c:v>
                  </c:pt>
                  <c:pt idx="71">
                    <c:v>0</c:v>
                  </c:pt>
                  <c:pt idx="72">
                    <c:v>1</c:v>
                  </c:pt>
                  <c:pt idx="73">
                    <c:v>0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0</c:v>
                  </c:pt>
                  <c:pt idx="12">
                    <c:v>1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0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0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0</c:v>
                  </c:pt>
                  <c:pt idx="31">
                    <c:v>0</c:v>
                  </c:pt>
                  <c:pt idx="32">
                    <c:v>1</c:v>
                  </c:pt>
                  <c:pt idx="33">
                    <c:v>1</c:v>
                  </c:pt>
                  <c:pt idx="34">
                    <c:v>0</c:v>
                  </c:pt>
                  <c:pt idx="35">
                    <c:v>0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0</c:v>
                  </c:pt>
                  <c:pt idx="41">
                    <c:v>1</c:v>
                  </c:pt>
                  <c:pt idx="42">
                    <c:v>0</c:v>
                  </c:pt>
                  <c:pt idx="43">
                    <c:v>0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0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0</c:v>
                  </c:pt>
                  <c:pt idx="57">
                    <c:v>0</c:v>
                  </c:pt>
                  <c:pt idx="58">
                    <c:v>1</c:v>
                  </c:pt>
                  <c:pt idx="59">
                    <c:v>1</c:v>
                  </c:pt>
                  <c:pt idx="60">
                    <c:v>0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0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0</c:v>
                  </c:pt>
                  <c:pt idx="72">
                    <c:v>1</c:v>
                  </c:pt>
                  <c:pt idx="73">
                    <c:v>0</c:v>
                  </c:pt>
                  <c:pt idx="74">
                    <c:v>1</c:v>
                  </c:pt>
                  <c:pt idx="75">
                    <c:v>0</c:v>
                  </c:pt>
                  <c:pt idx="76">
                    <c:v>0</c:v>
                  </c:pt>
                  <c:pt idx="77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0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0</c:v>
                  </c:pt>
                  <c:pt idx="30">
                    <c:v>1</c:v>
                  </c:pt>
                  <c:pt idx="31">
                    <c:v>1</c:v>
                  </c:pt>
                  <c:pt idx="32">
                    <c:v>0</c:v>
                  </c:pt>
                  <c:pt idx="33">
                    <c:v>0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  <c:pt idx="37">
                    <c:v>0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0</c:v>
                  </c:pt>
                  <c:pt idx="44">
                    <c:v>1</c:v>
                  </c:pt>
                  <c:pt idx="45">
                    <c:v>0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0</c:v>
                  </c:pt>
                  <c:pt idx="71">
                    <c:v>0</c:v>
                  </c:pt>
                  <c:pt idx="72">
                    <c:v>1</c:v>
                  </c:pt>
                  <c:pt idx="73">
                    <c:v>0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1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0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0</c:v>
                  </c:pt>
                  <c:pt idx="50">
                    <c:v>1</c:v>
                  </c:pt>
                  <c:pt idx="51">
                    <c:v>0</c:v>
                  </c:pt>
                  <c:pt idx="52">
                    <c:v>0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0</c:v>
                  </c:pt>
                  <c:pt idx="57">
                    <c:v>1</c:v>
                  </c:pt>
                  <c:pt idx="58">
                    <c:v>0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0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0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0</c:v>
                  </c:pt>
                  <c:pt idx="75">
                    <c:v>1</c:v>
                  </c:pt>
                  <c:pt idx="76">
                    <c:v>1</c:v>
                  </c:pt>
                  <c:pt idx="77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0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0</c:v>
                  </c:pt>
                  <c:pt idx="22">
                    <c:v>1</c:v>
                  </c:pt>
                  <c:pt idx="23">
                    <c:v>0</c:v>
                  </c:pt>
                  <c:pt idx="24">
                    <c:v>1</c:v>
                  </c:pt>
                  <c:pt idx="25">
                    <c:v>0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0</c:v>
                  </c:pt>
                  <c:pt idx="30">
                    <c:v>1</c:v>
                  </c:pt>
                  <c:pt idx="31">
                    <c:v>1</c:v>
                  </c:pt>
                  <c:pt idx="32">
                    <c:v>0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  <c:pt idx="37">
                    <c:v>1</c:v>
                  </c:pt>
                  <c:pt idx="38">
                    <c:v>0</c:v>
                  </c:pt>
                  <c:pt idx="39">
                    <c:v>1</c:v>
                  </c:pt>
                  <c:pt idx="40">
                    <c:v>0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0</c:v>
                  </c:pt>
                  <c:pt idx="48">
                    <c:v>1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0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0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0</c:v>
                  </c:pt>
                  <c:pt idx="77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0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0</c:v>
                  </c:pt>
                  <c:pt idx="32">
                    <c:v>1</c:v>
                  </c:pt>
                  <c:pt idx="33">
                    <c:v>1</c:v>
                  </c:pt>
                  <c:pt idx="34">
                    <c:v>0</c:v>
                  </c:pt>
                  <c:pt idx="35">
                    <c:v>0</c:v>
                  </c:pt>
                  <c:pt idx="36">
                    <c:v>1</c:v>
                  </c:pt>
                  <c:pt idx="37">
                    <c:v>0</c:v>
                  </c:pt>
                  <c:pt idx="38">
                    <c:v>0</c:v>
                  </c:pt>
                  <c:pt idx="39">
                    <c:v>1</c:v>
                  </c:pt>
                  <c:pt idx="40">
                    <c:v>0</c:v>
                  </c:pt>
                  <c:pt idx="41">
                    <c:v>1</c:v>
                  </c:pt>
                  <c:pt idx="42">
                    <c:v>1</c:v>
                  </c:pt>
                  <c:pt idx="43">
                    <c:v>0</c:v>
                  </c:pt>
                  <c:pt idx="44">
                    <c:v>1</c:v>
                  </c:pt>
                  <c:pt idx="45">
                    <c:v>1</c:v>
                  </c:pt>
                  <c:pt idx="46">
                    <c:v>0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1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0</c:v>
                  </c:pt>
                  <c:pt idx="56">
                    <c:v>1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1</c:v>
                  </c:pt>
                  <c:pt idx="61">
                    <c:v>1</c:v>
                  </c:pt>
                  <c:pt idx="62">
                    <c:v>1</c:v>
                  </c:pt>
                  <c:pt idx="63">
                    <c:v>0</c:v>
                  </c:pt>
                  <c:pt idx="64">
                    <c:v>1</c:v>
                  </c:pt>
                  <c:pt idx="65">
                    <c:v>1</c:v>
                  </c:pt>
                  <c:pt idx="66">
                    <c:v>1</c:v>
                  </c:pt>
                  <c:pt idx="67">
                    <c:v>1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1</c:v>
                  </c:pt>
                  <c:pt idx="72">
                    <c:v>1</c:v>
                  </c:pt>
                  <c:pt idx="73">
                    <c:v>0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0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1</c:v>
                  </c:pt>
                  <c:pt idx="3">
                    <c:v>0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0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0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0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0</c:v>
                  </c:pt>
                  <c:pt idx="43">
                    <c:v>1</c:v>
                  </c:pt>
                  <c:pt idx="44">
                    <c:v>1</c:v>
                  </c:pt>
                  <c:pt idx="45">
                    <c:v>0</c:v>
                  </c:pt>
                  <c:pt idx="46">
                    <c:v>1</c:v>
                  </c:pt>
                  <c:pt idx="47">
                    <c:v>1</c:v>
                  </c:pt>
                  <c:pt idx="48">
                    <c:v>1</c:v>
                  </c:pt>
                  <c:pt idx="49">
                    <c:v>0</c:v>
                  </c:pt>
                  <c:pt idx="50">
                    <c:v>1</c:v>
                  </c:pt>
                  <c:pt idx="51">
                    <c:v>0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1</c:v>
                  </c:pt>
                  <c:pt idx="59">
                    <c:v>1</c:v>
                  </c:pt>
                  <c:pt idx="60">
                    <c:v>1</c:v>
                  </c:pt>
                  <c:pt idx="61">
                    <c:v>1</c:v>
                  </c:pt>
                  <c:pt idx="62">
                    <c:v>0</c:v>
                  </c:pt>
                  <c:pt idx="63">
                    <c:v>1</c:v>
                  </c:pt>
                  <c:pt idx="64">
                    <c:v>0</c:v>
                  </c:pt>
                  <c:pt idx="65">
                    <c:v>1</c:v>
                  </c:pt>
                  <c:pt idx="66">
                    <c:v>1</c:v>
                  </c:pt>
                  <c:pt idx="67">
                    <c:v>0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0</c:v>
                  </c:pt>
                  <c:pt idx="77">
                    <c:v>1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1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0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0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0</c:v>
                  </c:pt>
                  <c:pt idx="52">
                    <c:v>0</c:v>
                  </c:pt>
                  <c:pt idx="53">
                    <c:v>1</c:v>
                  </c:pt>
                  <c:pt idx="54">
                    <c:v>1</c:v>
                  </c:pt>
                  <c:pt idx="55">
                    <c:v>1</c:v>
                  </c:pt>
                  <c:pt idx="56">
                    <c:v>0</c:v>
                  </c:pt>
                  <c:pt idx="57">
                    <c:v>1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1</c:v>
                  </c:pt>
                  <c:pt idx="62">
                    <c:v>1</c:v>
                  </c:pt>
                  <c:pt idx="63">
                    <c:v>1</c:v>
                  </c:pt>
                  <c:pt idx="64">
                    <c:v>1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1</c:v>
                  </c:pt>
                  <c:pt idx="69">
                    <c:v>1</c:v>
                  </c:pt>
                  <c:pt idx="70">
                    <c:v>0</c:v>
                  </c:pt>
                  <c:pt idx="71">
                    <c:v>1</c:v>
                  </c:pt>
                  <c:pt idx="72">
                    <c:v>0</c:v>
                  </c:pt>
                  <c:pt idx="73">
                    <c:v>1</c:v>
                  </c:pt>
                  <c:pt idx="74">
                    <c:v>0</c:v>
                  </c:pt>
                  <c:pt idx="75">
                    <c:v>0</c:v>
                  </c:pt>
                  <c:pt idx="76">
                    <c:v>1</c:v>
                  </c:pt>
                  <c:pt idx="77">
                    <c:v>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0</c:v>
                  </c:pt>
                  <c:pt idx="15">
                    <c:v>0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0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0</c:v>
                  </c:pt>
                  <c:pt idx="36">
                    <c:v>0</c:v>
                  </c:pt>
                  <c:pt idx="37">
                    <c:v>1</c:v>
                  </c:pt>
                  <c:pt idx="38">
                    <c:v>1</c:v>
                  </c:pt>
                  <c:pt idx="39">
                    <c:v>0</c:v>
                  </c:pt>
                  <c:pt idx="40">
                    <c:v>1</c:v>
                  </c:pt>
                  <c:pt idx="41">
                    <c:v>1</c:v>
                  </c:pt>
                  <c:pt idx="42">
                    <c:v>0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0</c:v>
                  </c:pt>
                  <c:pt idx="47">
                    <c:v>1</c:v>
                  </c:pt>
                  <c:pt idx="48">
                    <c:v>1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1</c:v>
                  </c:pt>
                  <c:pt idx="53">
                    <c:v>1</c:v>
                  </c:pt>
                  <c:pt idx="54">
                    <c:v>1</c:v>
                  </c:pt>
                  <c:pt idx="55">
                    <c:v>0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0</c:v>
                  </c:pt>
                  <c:pt idx="60">
                    <c:v>1</c:v>
                  </c:pt>
                  <c:pt idx="61">
                    <c:v>1</c:v>
                  </c:pt>
                  <c:pt idx="62">
                    <c:v>0</c:v>
                  </c:pt>
                  <c:pt idx="63">
                    <c:v>1</c:v>
                  </c:pt>
                  <c:pt idx="64">
                    <c:v>1</c:v>
                  </c:pt>
                  <c:pt idx="65">
                    <c:v>0</c:v>
                  </c:pt>
                  <c:pt idx="66">
                    <c:v>1</c:v>
                  </c:pt>
                  <c:pt idx="67">
                    <c:v>1</c:v>
                  </c:pt>
                  <c:pt idx="68">
                    <c:v>0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0</c:v>
                  </c:pt>
                  <c:pt idx="76">
                    <c:v>1</c:v>
                  </c:pt>
                  <c:pt idx="77">
                    <c:v>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0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0</c:v>
                  </c:pt>
                  <c:pt idx="23">
                    <c:v>1</c:v>
                  </c:pt>
                  <c:pt idx="24">
                    <c:v>1</c:v>
                  </c:pt>
                  <c:pt idx="25">
                    <c:v>0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0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0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0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1</c:v>
                  </c:pt>
                  <c:pt idx="48">
                    <c:v>0</c:v>
                  </c:pt>
                  <c:pt idx="49">
                    <c:v>1</c:v>
                  </c:pt>
                  <c:pt idx="50">
                    <c:v>1</c:v>
                  </c:pt>
                  <c:pt idx="51">
                    <c:v>0</c:v>
                  </c:pt>
                  <c:pt idx="52">
                    <c:v>1</c:v>
                  </c:pt>
                  <c:pt idx="53">
                    <c:v>0</c:v>
                  </c:pt>
                  <c:pt idx="54">
                    <c:v>1</c:v>
                  </c:pt>
                  <c:pt idx="55">
                    <c:v>1</c:v>
                  </c:pt>
                  <c:pt idx="56">
                    <c:v>0</c:v>
                  </c:pt>
                  <c:pt idx="57">
                    <c:v>0</c:v>
                  </c:pt>
                  <c:pt idx="58">
                    <c:v>1</c:v>
                  </c:pt>
                  <c:pt idx="59">
                    <c:v>0</c:v>
                  </c:pt>
                  <c:pt idx="60">
                    <c:v>1</c:v>
                  </c:pt>
                  <c:pt idx="61">
                    <c:v>1</c:v>
                  </c:pt>
                  <c:pt idx="62">
                    <c:v>0</c:v>
                  </c:pt>
                  <c:pt idx="63">
                    <c:v>0</c:v>
                  </c:pt>
                  <c:pt idx="64">
                    <c:v>1</c:v>
                  </c:pt>
                  <c:pt idx="65">
                    <c:v>0</c:v>
                  </c:pt>
                  <c:pt idx="66">
                    <c:v>1</c:v>
                  </c:pt>
                  <c:pt idx="67">
                    <c:v>1</c:v>
                  </c:pt>
                  <c:pt idx="68">
                    <c:v>1</c:v>
                  </c:pt>
                  <c:pt idx="69">
                    <c:v>0</c:v>
                  </c:pt>
                  <c:pt idx="70">
                    <c:v>0</c:v>
                  </c:pt>
                  <c:pt idx="71">
                    <c:v>1</c:v>
                  </c:pt>
                  <c:pt idx="72">
                    <c:v>1</c:v>
                  </c:pt>
                  <c:pt idx="73">
                    <c:v>0</c:v>
                  </c:pt>
                  <c:pt idx="74">
                    <c:v>1</c:v>
                  </c:pt>
                  <c:pt idx="75">
                    <c:v>0</c:v>
                  </c:pt>
                  <c:pt idx="76">
                    <c:v>0</c:v>
                  </c:pt>
                  <c:pt idx="77">
                    <c:v>1</c:v>
                  </c:pt>
                </c:lvl>
                <c:lvl>
                  <c:pt idx="0">
                    <c:v>1</c:v>
                  </c:pt>
                  <c:pt idx="1">
                    <c:v>0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  <c:pt idx="10">
                    <c:v>1</c:v>
                  </c:pt>
                  <c:pt idx="11">
                    <c:v>1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0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0</c:v>
                  </c:pt>
                  <c:pt idx="29">
                    <c:v>0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0</c:v>
                  </c:pt>
                  <c:pt idx="34">
                    <c:v>0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0</c:v>
                  </c:pt>
                  <c:pt idx="44">
                    <c:v>1</c:v>
                  </c:pt>
                  <c:pt idx="45">
                    <c:v>1</c:v>
                  </c:pt>
                  <c:pt idx="46">
                    <c:v>0</c:v>
                  </c:pt>
                  <c:pt idx="47">
                    <c:v>1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0</c:v>
                  </c:pt>
                  <c:pt idx="52">
                    <c:v>1</c:v>
                  </c:pt>
                  <c:pt idx="53">
                    <c:v>1</c:v>
                  </c:pt>
                  <c:pt idx="54">
                    <c:v>0</c:v>
                  </c:pt>
                  <c:pt idx="55">
                    <c:v>1</c:v>
                  </c:pt>
                  <c:pt idx="56">
                    <c:v>1</c:v>
                  </c:pt>
                  <c:pt idx="57">
                    <c:v>1</c:v>
                  </c:pt>
                  <c:pt idx="58">
                    <c:v>1</c:v>
                  </c:pt>
                  <c:pt idx="59">
                    <c:v>1</c:v>
                  </c:pt>
                  <c:pt idx="60">
                    <c:v>0</c:v>
                  </c:pt>
                  <c:pt idx="61">
                    <c:v>1</c:v>
                  </c:pt>
                  <c:pt idx="62">
                    <c:v>1</c:v>
                  </c:pt>
                  <c:pt idx="63">
                    <c:v>0</c:v>
                  </c:pt>
                  <c:pt idx="64">
                    <c:v>0</c:v>
                  </c:pt>
                  <c:pt idx="65">
                    <c:v>1</c:v>
                  </c:pt>
                  <c:pt idx="66">
                    <c:v>0</c:v>
                  </c:pt>
                  <c:pt idx="67">
                    <c:v>1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1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0</c:v>
                  </c:pt>
                </c:lvl>
                <c:lvl>
                  <c:pt idx="0">
                    <c:v>Tuesday</c:v>
                  </c:pt>
                  <c:pt idx="1">
                    <c:v>Wednesday</c:v>
                  </c:pt>
                  <c:pt idx="2">
                    <c:v>Thursday</c:v>
                  </c:pt>
                  <c:pt idx="3">
                    <c:v>Friday</c:v>
                  </c:pt>
                  <c:pt idx="4">
                    <c:v>Saturday</c:v>
                  </c:pt>
                  <c:pt idx="5">
                    <c:v>Monday</c:v>
                  </c:pt>
                  <c:pt idx="6">
                    <c:v>Tuesday</c:v>
                  </c:pt>
                  <c:pt idx="7">
                    <c:v>Wednesday</c:v>
                  </c:pt>
                  <c:pt idx="8">
                    <c:v>Thursday</c:v>
                  </c:pt>
                  <c:pt idx="9">
                    <c:v>Friday</c:v>
                  </c:pt>
                  <c:pt idx="10">
                    <c:v>Saturday</c:v>
                  </c:pt>
                  <c:pt idx="11">
                    <c:v>Monday</c:v>
                  </c:pt>
                  <c:pt idx="12">
                    <c:v>Tuesday</c:v>
                  </c:pt>
                  <c:pt idx="13">
                    <c:v>Wednesday</c:v>
                  </c:pt>
                  <c:pt idx="14">
                    <c:v>Thursday</c:v>
                  </c:pt>
                  <c:pt idx="15">
                    <c:v>Friday</c:v>
                  </c:pt>
                  <c:pt idx="16">
                    <c:v>Saturday</c:v>
                  </c:pt>
                  <c:pt idx="17">
                    <c:v>Monday</c:v>
                  </c:pt>
                  <c:pt idx="18">
                    <c:v>Tuesday</c:v>
                  </c:pt>
                  <c:pt idx="19">
                    <c:v>Wednesday</c:v>
                  </c:pt>
                  <c:pt idx="20">
                    <c:v>Thursday</c:v>
                  </c:pt>
                  <c:pt idx="21">
                    <c:v>Friday</c:v>
                  </c:pt>
                  <c:pt idx="22">
                    <c:v>Saturday</c:v>
                  </c:pt>
                  <c:pt idx="23">
                    <c:v>Monday</c:v>
                  </c:pt>
                  <c:pt idx="24">
                    <c:v>Tuesday</c:v>
                  </c:pt>
                  <c:pt idx="25">
                    <c:v>Wednesday</c:v>
                  </c:pt>
                  <c:pt idx="26">
                    <c:v>Thursday</c:v>
                  </c:pt>
                  <c:pt idx="27">
                    <c:v>Friday</c:v>
                  </c:pt>
                  <c:pt idx="28">
                    <c:v>Saturday</c:v>
                  </c:pt>
                  <c:pt idx="29">
                    <c:v>Monday</c:v>
                  </c:pt>
                  <c:pt idx="30">
                    <c:v>Tuesday</c:v>
                  </c:pt>
                  <c:pt idx="31">
                    <c:v>Wednesday</c:v>
                  </c:pt>
                  <c:pt idx="32">
                    <c:v>Thursday</c:v>
                  </c:pt>
                  <c:pt idx="33">
                    <c:v>Friday</c:v>
                  </c:pt>
                  <c:pt idx="34">
                    <c:v>Saturday</c:v>
                  </c:pt>
                  <c:pt idx="35">
                    <c:v>Monday</c:v>
                  </c:pt>
                  <c:pt idx="36">
                    <c:v>Tuesday</c:v>
                  </c:pt>
                  <c:pt idx="37">
                    <c:v>Wednesday</c:v>
                  </c:pt>
                  <c:pt idx="38">
                    <c:v>Thursday</c:v>
                  </c:pt>
                  <c:pt idx="39">
                    <c:v>Friday</c:v>
                  </c:pt>
                  <c:pt idx="40">
                    <c:v>Saturday</c:v>
                  </c:pt>
                  <c:pt idx="41">
                    <c:v>Monday</c:v>
                  </c:pt>
                  <c:pt idx="42">
                    <c:v>Tuesday</c:v>
                  </c:pt>
                  <c:pt idx="43">
                    <c:v>Wednesday</c:v>
                  </c:pt>
                  <c:pt idx="44">
                    <c:v>Thursday</c:v>
                  </c:pt>
                  <c:pt idx="45">
                    <c:v>Friday</c:v>
                  </c:pt>
                  <c:pt idx="46">
                    <c:v>Saturday</c:v>
                  </c:pt>
                  <c:pt idx="47">
                    <c:v>Monday</c:v>
                  </c:pt>
                  <c:pt idx="48">
                    <c:v>Tuesday</c:v>
                  </c:pt>
                  <c:pt idx="49">
                    <c:v>Wednesday</c:v>
                  </c:pt>
                  <c:pt idx="50">
                    <c:v>Thursday</c:v>
                  </c:pt>
                  <c:pt idx="51">
                    <c:v>Friday</c:v>
                  </c:pt>
                  <c:pt idx="52">
                    <c:v>Saturday</c:v>
                  </c:pt>
                  <c:pt idx="53">
                    <c:v>Monday</c:v>
                  </c:pt>
                  <c:pt idx="54">
                    <c:v>Tuesday</c:v>
                  </c:pt>
                  <c:pt idx="55">
                    <c:v>Wednesday</c:v>
                  </c:pt>
                  <c:pt idx="56">
                    <c:v>Thursday</c:v>
                  </c:pt>
                  <c:pt idx="57">
                    <c:v>Friday</c:v>
                  </c:pt>
                  <c:pt idx="58">
                    <c:v>Saturday</c:v>
                  </c:pt>
                  <c:pt idx="59">
                    <c:v>Monday</c:v>
                  </c:pt>
                  <c:pt idx="60">
                    <c:v>Tuesday</c:v>
                  </c:pt>
                  <c:pt idx="61">
                    <c:v>Wednesday</c:v>
                  </c:pt>
                  <c:pt idx="62">
                    <c:v>Thursday</c:v>
                  </c:pt>
                  <c:pt idx="63">
                    <c:v>Friday</c:v>
                  </c:pt>
                  <c:pt idx="64">
                    <c:v>Saturday</c:v>
                  </c:pt>
                  <c:pt idx="65">
                    <c:v>Monday</c:v>
                  </c:pt>
                  <c:pt idx="66">
                    <c:v>Tuesday</c:v>
                  </c:pt>
                  <c:pt idx="67">
                    <c:v>Wednesday</c:v>
                  </c:pt>
                  <c:pt idx="68">
                    <c:v>Thursday</c:v>
                  </c:pt>
                  <c:pt idx="69">
                    <c:v>Friday</c:v>
                  </c:pt>
                  <c:pt idx="70">
                    <c:v>Saturday</c:v>
                  </c:pt>
                  <c:pt idx="71">
                    <c:v>Monday</c:v>
                  </c:pt>
                  <c:pt idx="72">
                    <c:v>Tuesday</c:v>
                  </c:pt>
                  <c:pt idx="73">
                    <c:v>Wednesday</c:v>
                  </c:pt>
                  <c:pt idx="74">
                    <c:v>Thursday</c:v>
                  </c:pt>
                  <c:pt idx="75">
                    <c:v>Friday</c:v>
                  </c:pt>
                  <c:pt idx="76">
                    <c:v>Saturday</c:v>
                  </c:pt>
                  <c:pt idx="77">
                    <c:v>Monday</c:v>
                  </c:pt>
                </c:lvl>
                <c:lvl>
                  <c:pt idx="0">
                    <c:v>01-04-2025</c:v>
                  </c:pt>
                  <c:pt idx="1">
                    <c:v>02-04-2025</c:v>
                  </c:pt>
                  <c:pt idx="2">
                    <c:v>03-04-2025</c:v>
                  </c:pt>
                  <c:pt idx="3">
                    <c:v>04-04-2025</c:v>
                  </c:pt>
                  <c:pt idx="4">
                    <c:v>05-04-2025</c:v>
                  </c:pt>
                  <c:pt idx="5">
                    <c:v>07-04-2025</c:v>
                  </c:pt>
                  <c:pt idx="6">
                    <c:v>08-04-2025</c:v>
                  </c:pt>
                  <c:pt idx="7">
                    <c:v>09-04-2025</c:v>
                  </c:pt>
                  <c:pt idx="8">
                    <c:v>10-04-2025</c:v>
                  </c:pt>
                  <c:pt idx="9">
                    <c:v>11-04-2025</c:v>
                  </c:pt>
                  <c:pt idx="10">
                    <c:v>12-04-2025</c:v>
                  </c:pt>
                  <c:pt idx="11">
                    <c:v>14-04-2025</c:v>
                  </c:pt>
                  <c:pt idx="12">
                    <c:v>15-04-2025</c:v>
                  </c:pt>
                  <c:pt idx="13">
                    <c:v>16-04-2025</c:v>
                  </c:pt>
                  <c:pt idx="14">
                    <c:v>17-04-2025</c:v>
                  </c:pt>
                  <c:pt idx="15">
                    <c:v>18-04-2025</c:v>
                  </c:pt>
                  <c:pt idx="16">
                    <c:v>19-04-2025</c:v>
                  </c:pt>
                  <c:pt idx="17">
                    <c:v>21-04-2025</c:v>
                  </c:pt>
                  <c:pt idx="18">
                    <c:v>22-04-2025</c:v>
                  </c:pt>
                  <c:pt idx="19">
                    <c:v>23-04-2025</c:v>
                  </c:pt>
                  <c:pt idx="20">
                    <c:v>24-04-2025</c:v>
                  </c:pt>
                  <c:pt idx="21">
                    <c:v>25-04-2025</c:v>
                  </c:pt>
                  <c:pt idx="22">
                    <c:v>26-04-2025</c:v>
                  </c:pt>
                  <c:pt idx="23">
                    <c:v>28-04-2025</c:v>
                  </c:pt>
                  <c:pt idx="24">
                    <c:v>29-04-2025</c:v>
                  </c:pt>
                  <c:pt idx="25">
                    <c:v>30-04-2025</c:v>
                  </c:pt>
                  <c:pt idx="26">
                    <c:v>01-05-2025</c:v>
                  </c:pt>
                  <c:pt idx="27">
                    <c:v>02-05-2025</c:v>
                  </c:pt>
                  <c:pt idx="28">
                    <c:v>03-05-2025</c:v>
                  </c:pt>
                  <c:pt idx="29">
                    <c:v>05-05-2025</c:v>
                  </c:pt>
                  <c:pt idx="30">
                    <c:v>06-05-2025</c:v>
                  </c:pt>
                  <c:pt idx="31">
                    <c:v>07-05-2025</c:v>
                  </c:pt>
                  <c:pt idx="32">
                    <c:v>08-05-2025</c:v>
                  </c:pt>
                  <c:pt idx="33">
                    <c:v>09-05-2025</c:v>
                  </c:pt>
                  <c:pt idx="34">
                    <c:v>10-05-2025</c:v>
                  </c:pt>
                  <c:pt idx="35">
                    <c:v>12-05-2025</c:v>
                  </c:pt>
                  <c:pt idx="36">
                    <c:v>13-05-2025</c:v>
                  </c:pt>
                  <c:pt idx="37">
                    <c:v>14-05-2025</c:v>
                  </c:pt>
                  <c:pt idx="38">
                    <c:v>15-05-2025</c:v>
                  </c:pt>
                  <c:pt idx="39">
                    <c:v>16-05-2025</c:v>
                  </c:pt>
                  <c:pt idx="40">
                    <c:v>17-05-2025</c:v>
                  </c:pt>
                  <c:pt idx="41">
                    <c:v>19-05-2025</c:v>
                  </c:pt>
                  <c:pt idx="42">
                    <c:v>20-05-2025</c:v>
                  </c:pt>
                  <c:pt idx="43">
                    <c:v>21-05-2025</c:v>
                  </c:pt>
                  <c:pt idx="44">
                    <c:v>22-05-2025</c:v>
                  </c:pt>
                  <c:pt idx="45">
                    <c:v>23-05-2025</c:v>
                  </c:pt>
                  <c:pt idx="46">
                    <c:v>24-05-2025</c:v>
                  </c:pt>
                  <c:pt idx="47">
                    <c:v>26-05-2025</c:v>
                  </c:pt>
                  <c:pt idx="48">
                    <c:v>27-05-2025</c:v>
                  </c:pt>
                  <c:pt idx="49">
                    <c:v>28-05-2025</c:v>
                  </c:pt>
                  <c:pt idx="50">
                    <c:v>29-05-2025</c:v>
                  </c:pt>
                  <c:pt idx="51">
                    <c:v>30-05-2025</c:v>
                  </c:pt>
                  <c:pt idx="52">
                    <c:v>31-05-2025</c:v>
                  </c:pt>
                  <c:pt idx="53">
                    <c:v>02-06-2025</c:v>
                  </c:pt>
                  <c:pt idx="54">
                    <c:v>03-06-2025</c:v>
                  </c:pt>
                  <c:pt idx="55">
                    <c:v>04-06-2025</c:v>
                  </c:pt>
                  <c:pt idx="56">
                    <c:v>05-06-2025</c:v>
                  </c:pt>
                  <c:pt idx="57">
                    <c:v>06-06-2025</c:v>
                  </c:pt>
                  <c:pt idx="58">
                    <c:v>07-06-2025</c:v>
                  </c:pt>
                  <c:pt idx="59">
                    <c:v>09-06-2025</c:v>
                  </c:pt>
                  <c:pt idx="60">
                    <c:v>10-06-2025</c:v>
                  </c:pt>
                  <c:pt idx="61">
                    <c:v>11-06-2025</c:v>
                  </c:pt>
                  <c:pt idx="62">
                    <c:v>12-06-2025</c:v>
                  </c:pt>
                  <c:pt idx="63">
                    <c:v>13-06-2025</c:v>
                  </c:pt>
                  <c:pt idx="64">
                    <c:v>14-06-2025</c:v>
                  </c:pt>
                  <c:pt idx="65">
                    <c:v>16-06-2025</c:v>
                  </c:pt>
                  <c:pt idx="66">
                    <c:v>17-06-2025</c:v>
                  </c:pt>
                  <c:pt idx="67">
                    <c:v>18-06-2025</c:v>
                  </c:pt>
                  <c:pt idx="68">
                    <c:v>19-06-2025</c:v>
                  </c:pt>
                  <c:pt idx="69">
                    <c:v>20-06-2025</c:v>
                  </c:pt>
                  <c:pt idx="70">
                    <c:v>21-06-2025</c:v>
                  </c:pt>
                  <c:pt idx="71">
                    <c:v>23-06-2025</c:v>
                  </c:pt>
                  <c:pt idx="72">
                    <c:v>24-06-2025</c:v>
                  </c:pt>
                  <c:pt idx="73">
                    <c:v>25-06-2025</c:v>
                  </c:pt>
                  <c:pt idx="74">
                    <c:v>26-06-2025</c:v>
                  </c:pt>
                  <c:pt idx="75">
                    <c:v>27-06-2025</c:v>
                  </c:pt>
                  <c:pt idx="76">
                    <c:v>28-06-2025</c:v>
                  </c:pt>
                  <c:pt idx="77">
                    <c:v>30-06-2025</c:v>
                  </c:pt>
                </c:lvl>
              </c:multiLvlStrCache>
            </c:multiLvlStrRef>
          </c:cat>
          <c:val>
            <c:numRef>
              <c:f>Attendence!$AA$61:$AA$138</c:f>
              <c:numCache>
                <c:formatCode>General</c:formatCode>
                <c:ptCount val="78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D-495A-9CC5-6DB9FA281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913248"/>
        <c:axId val="230914688"/>
      </c:barChart>
      <c:catAx>
        <c:axId val="23091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914688"/>
        <c:crosses val="autoZero"/>
        <c:auto val="1"/>
        <c:lblAlgn val="ctr"/>
        <c:lblOffset val="100"/>
        <c:noMultiLvlLbl val="0"/>
      </c:catAx>
      <c:valAx>
        <c:axId val="2309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91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Monthly Attendance Distribution – May to July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Attendence!$Z$150</c:f>
              <c:strCache>
                <c:ptCount val="1"/>
                <c:pt idx="0">
                  <c:v>Adequate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Attendence!$AA$149:$AC$149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Attendence!$AA$150:$AC$150</c:f>
              <c:numCache>
                <c:formatCode>General</c:formatCode>
                <c:ptCount val="3"/>
                <c:pt idx="0">
                  <c:v>23</c:v>
                </c:pt>
                <c:pt idx="1">
                  <c:v>19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E-48DF-A3F1-5A1DA586AF15}"/>
            </c:ext>
          </c:extLst>
        </c:ser>
        <c:ser>
          <c:idx val="1"/>
          <c:order val="1"/>
          <c:tx>
            <c:strRef>
              <c:f>Attendence!$Z$151</c:f>
              <c:strCache>
                <c:ptCount val="1"/>
                <c:pt idx="0">
                  <c:v>Mild Shortage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Attendence!$AA$149:$AC$149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Attendence!$AA$151:$AC$151</c:f>
              <c:numCache>
                <c:formatCode>General</c:formatCode>
                <c:ptCount val="3"/>
                <c:pt idx="0">
                  <c:v>3</c:v>
                </c:pt>
                <c:pt idx="1">
                  <c:v>7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6E-48DF-A3F1-5A1DA586AF15}"/>
            </c:ext>
          </c:extLst>
        </c:ser>
        <c:ser>
          <c:idx val="2"/>
          <c:order val="2"/>
          <c:tx>
            <c:strRef>
              <c:f>Attendence!$Z$152</c:f>
              <c:strCache>
                <c:ptCount val="1"/>
                <c:pt idx="0">
                  <c:v>Severe Shortage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Attendence!$AA$149:$AC$149</c:f>
              <c:strCache>
                <c:ptCount val="3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</c:strCache>
            </c:strRef>
          </c:cat>
          <c:val>
            <c:numRef>
              <c:f>Attendence!$AA$152:$AC$152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6E-48DF-A3F1-5A1DA586A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0751632"/>
        <c:axId val="350749232"/>
      </c:barChart>
      <c:catAx>
        <c:axId val="35075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749232"/>
        <c:crosses val="autoZero"/>
        <c:auto val="1"/>
        <c:lblAlgn val="ctr"/>
        <c:lblOffset val="100"/>
        <c:noMultiLvlLbl val="0"/>
      </c:catAx>
      <c:valAx>
        <c:axId val="35074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75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Average Delay by Fulfillment Source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Kolkata</c:v>
              </c:pt>
              <c:pt idx="1">
                <c:v>Patna</c:v>
              </c:pt>
            </c:strLit>
          </c:cat>
          <c:val>
            <c:numLit>
              <c:formatCode>General</c:formatCode>
              <c:ptCount val="2"/>
              <c:pt idx="0">
                <c:v>3.1016949152542375</c:v>
              </c:pt>
              <c:pt idx="1">
                <c:v>1.4444444444444444</c:v>
              </c:pt>
            </c:numLit>
          </c:val>
          <c:extLst>
            <c:ext xmlns:c16="http://schemas.microsoft.com/office/drawing/2014/chart" uri="{C3380CC4-5D6E-409C-BE32-E72D297353CC}">
              <c16:uniqueId val="{00000000-A6D2-4DEA-86E0-9847CC3C0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0408352"/>
        <c:axId val="350404992"/>
      </c:barChart>
      <c:catAx>
        <c:axId val="3504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04992"/>
        <c:crosses val="autoZero"/>
        <c:auto val="1"/>
        <c:lblAlgn val="ctr"/>
        <c:lblOffset val="100"/>
        <c:noMultiLvlLbl val="0"/>
      </c:catAx>
      <c:valAx>
        <c:axId val="3504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0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[BANK.xlsx]fullfillment details!PivotTable3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'fullfillment details'!$Q$90:$Q$91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'fullfillment details'!$P$92:$P$94</c:f>
              <c:strCache>
                <c:ptCount val="2"/>
                <c:pt idx="0">
                  <c:v>Kolkata</c:v>
                </c:pt>
                <c:pt idx="1">
                  <c:v>Patna</c:v>
                </c:pt>
              </c:strCache>
            </c:strRef>
          </c:cat>
          <c:val>
            <c:numRef>
              <c:f>'fullfillment details'!$Q$92:$Q$94</c:f>
              <c:numCache>
                <c:formatCode>General</c:formatCode>
                <c:ptCount val="2"/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1F-4927-88D2-C96E3D5A8500}"/>
            </c:ext>
          </c:extLst>
        </c:ser>
        <c:ser>
          <c:idx val="1"/>
          <c:order val="1"/>
          <c:tx>
            <c:strRef>
              <c:f>'fullfillment details'!$R$90:$R$91</c:f>
              <c:strCache>
                <c:ptCount val="1"/>
                <c:pt idx="0">
                  <c:v>Out of Stock in Patna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'fullfillment details'!$P$92:$P$94</c:f>
              <c:strCache>
                <c:ptCount val="2"/>
                <c:pt idx="0">
                  <c:v>Kolkata</c:v>
                </c:pt>
                <c:pt idx="1">
                  <c:v>Patna</c:v>
                </c:pt>
              </c:strCache>
            </c:strRef>
          </c:cat>
          <c:val>
            <c:numRef>
              <c:f>'fullfillment details'!$R$92:$R$94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1F-4927-88D2-C96E3D5A8500}"/>
            </c:ext>
          </c:extLst>
        </c:ser>
        <c:ser>
          <c:idx val="2"/>
          <c:order val="2"/>
          <c:tx>
            <c:strRef>
              <c:f>'fullfillment details'!$S$90:$S$91</c:f>
              <c:strCache>
                <c:ptCount val="1"/>
                <c:pt idx="0">
                  <c:v>Transport Delay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'fullfillment details'!$P$92:$P$94</c:f>
              <c:strCache>
                <c:ptCount val="2"/>
                <c:pt idx="0">
                  <c:v>Kolkata</c:v>
                </c:pt>
                <c:pt idx="1">
                  <c:v>Patna</c:v>
                </c:pt>
              </c:strCache>
            </c:strRef>
          </c:cat>
          <c:val>
            <c:numRef>
              <c:f>'fullfillment details'!$S$92:$S$94</c:f>
              <c:numCache>
                <c:formatCode>General</c:formatCode>
                <c:ptCount val="2"/>
                <c:pt idx="0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1F-4927-88D2-C96E3D5A8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916624"/>
        <c:axId val="471916144"/>
      </c:barChart>
      <c:catAx>
        <c:axId val="47191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916144"/>
        <c:crosses val="autoZero"/>
        <c:auto val="1"/>
        <c:lblAlgn val="ctr"/>
        <c:lblOffset val="100"/>
        <c:noMultiLvlLbl val="0"/>
      </c:catAx>
      <c:valAx>
        <c:axId val="4719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91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[BANK.xlsx]fullfillment details!PivotTable1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'fullfillment details'!$O$138:$O$139</c:f>
              <c:strCache>
                <c:ptCount val="1"/>
                <c:pt idx="0">
                  <c:v>Kolkata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'fullfillment details'!$N$140:$N$143</c:f>
              <c:strCache>
                <c:ptCount val="3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</c:strCache>
            </c:strRef>
          </c:cat>
          <c:val>
            <c:numRef>
              <c:f>'fullfillment details'!$O$140:$O$143</c:f>
              <c:numCache>
                <c:formatCode>General</c:formatCode>
                <c:ptCount val="3"/>
                <c:pt idx="0">
                  <c:v>8</c:v>
                </c:pt>
                <c:pt idx="1">
                  <c:v>9</c:v>
                </c:pt>
                <c:pt idx="2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E0-4E35-8921-5AF71F4F9601}"/>
            </c:ext>
          </c:extLst>
        </c:ser>
        <c:ser>
          <c:idx val="1"/>
          <c:order val="1"/>
          <c:tx>
            <c:strRef>
              <c:f>'fullfillment details'!$P$138:$P$139</c:f>
              <c:strCache>
                <c:ptCount val="1"/>
                <c:pt idx="0">
                  <c:v>Patna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'fullfillment details'!$N$140:$N$143</c:f>
              <c:strCache>
                <c:ptCount val="3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</c:strCache>
            </c:strRef>
          </c:cat>
          <c:val>
            <c:numRef>
              <c:f>'fullfillment details'!$P$140:$P$143</c:f>
              <c:numCache>
                <c:formatCode>General</c:formatCode>
                <c:ptCount val="3"/>
                <c:pt idx="0">
                  <c:v>47</c:v>
                </c:pt>
                <c:pt idx="1">
                  <c:v>35</c:v>
                </c:pt>
                <c:pt idx="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E0-4E35-8921-5AF71F4F9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010783"/>
        <c:axId val="575989663"/>
      </c:lineChart>
      <c:catAx>
        <c:axId val="57601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89663"/>
        <c:crosses val="autoZero"/>
        <c:auto val="1"/>
        <c:lblAlgn val="ctr"/>
        <c:lblOffset val="100"/>
        <c:noMultiLvlLbl val="0"/>
      </c:catAx>
      <c:valAx>
        <c:axId val="57598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01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[BANK.xlsx]fullfillment details!PivotTable5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'fullfillment details'!$O$12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5B-495B-B91D-9240033125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5B-495B-B91D-9240033125D3}"/>
              </c:ext>
            </c:extLst>
          </c:dPt>
          <c:cat>
            <c:strRef>
              <c:f>'fullfillment details'!$N$13:$N$15</c:f>
              <c:strCache>
                <c:ptCount val="2"/>
                <c:pt idx="0">
                  <c:v>Kolkata</c:v>
                </c:pt>
                <c:pt idx="1">
                  <c:v>Patna</c:v>
                </c:pt>
              </c:strCache>
            </c:strRef>
          </c:cat>
          <c:val>
            <c:numRef>
              <c:f>'fullfillment details'!$O$13:$O$15</c:f>
              <c:numCache>
                <c:formatCode>General</c:formatCode>
                <c:ptCount val="2"/>
                <c:pt idx="0">
                  <c:v>58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87-411A-83CC-EA55BBC78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customer satisfaction rating VS</a:t>
            </a:r>
            <a:r>
              <a:rPr lang="en-IN" baseline="0"/>
              <a:t> delay in days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'fullfillment details'!$J$311:$J$345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</c:numCache>
            </c:numRef>
          </c:xVal>
          <c:yVal>
            <c:numRef>
              <c:f>'fullfillment details'!$H$311:$H$345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</c:numCache>
            </c:numRef>
          </c:yVal>
          <c:bubbleSize>
            <c:numRef>
              <c:f>'fullfillment details'!$I$311:$I$345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12</c:v>
                </c:pt>
                <c:pt idx="4">
                  <c:v>17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6</c:v>
                </c:pt>
                <c:pt idx="9">
                  <c:v>7</c:v>
                </c:pt>
                <c:pt idx="10">
                  <c:v>1</c:v>
                </c:pt>
                <c:pt idx="11">
                  <c:v>8</c:v>
                </c:pt>
                <c:pt idx="12">
                  <c:v>12</c:v>
                </c:pt>
                <c:pt idx="13">
                  <c:v>15</c:v>
                </c:pt>
                <c:pt idx="14">
                  <c:v>10</c:v>
                </c:pt>
                <c:pt idx="15">
                  <c:v>2</c:v>
                </c:pt>
                <c:pt idx="16">
                  <c:v>11</c:v>
                </c:pt>
                <c:pt idx="17">
                  <c:v>8</c:v>
                </c:pt>
                <c:pt idx="18">
                  <c:v>4</c:v>
                </c:pt>
                <c:pt idx="19">
                  <c:v>3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4</c:v>
                </c:pt>
                <c:pt idx="26">
                  <c:v>4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185-4095-9FF8-E3856ECBB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895495743"/>
        <c:axId val="895477503"/>
      </c:bubbleChart>
      <c:valAx>
        <c:axId val="89549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delay in</a:t>
                </a:r>
                <a:r>
                  <a:rPr lang="en-IN" baseline="0"/>
                  <a:t> days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477503"/>
        <c:crosses val="autoZero"/>
        <c:crossBetween val="midCat"/>
      </c:valAx>
      <c:valAx>
        <c:axId val="89547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Rating</a:t>
                </a:r>
                <a:r>
                  <a:rPr lang="en-IN" baseline="0"/>
                  <a:t>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495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[BANK.xlsx]fullfillment details!PivotTable7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'fullfillment details'!$Q$206:$Q$207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'fullfillment details'!$P$208:$P$210</c:f>
              <c:strCache>
                <c:ptCount val="2"/>
                <c:pt idx="0">
                  <c:v>Kolkata</c:v>
                </c:pt>
                <c:pt idx="1">
                  <c:v>Patna</c:v>
                </c:pt>
              </c:strCache>
            </c:strRef>
          </c:cat>
          <c:val>
            <c:numRef>
              <c:f>'fullfillment details'!$Q$208:$Q$210</c:f>
              <c:numCache>
                <c:formatCode>General</c:formatCode>
                <c:ptCount val="2"/>
                <c:pt idx="0">
                  <c:v>13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1F-49AE-B274-0D7714AA1F42}"/>
            </c:ext>
          </c:extLst>
        </c:ser>
        <c:ser>
          <c:idx val="1"/>
          <c:order val="1"/>
          <c:tx>
            <c:strRef>
              <c:f>'fullfillment details'!$R$206:$R$207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'fullfillment details'!$P$208:$P$210</c:f>
              <c:strCache>
                <c:ptCount val="2"/>
                <c:pt idx="0">
                  <c:v>Kolkata</c:v>
                </c:pt>
                <c:pt idx="1">
                  <c:v>Patna</c:v>
                </c:pt>
              </c:strCache>
            </c:strRef>
          </c:cat>
          <c:val>
            <c:numRef>
              <c:f>'fullfillment details'!$R$208:$R$210</c:f>
              <c:numCache>
                <c:formatCode>General</c:formatCode>
                <c:ptCount val="2"/>
                <c:pt idx="0">
                  <c:v>15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1F-49AE-B274-0D7714AA1F42}"/>
            </c:ext>
          </c:extLst>
        </c:ser>
        <c:ser>
          <c:idx val="2"/>
          <c:order val="2"/>
          <c:tx>
            <c:strRef>
              <c:f>'fullfillment details'!$S$206:$S$207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'fullfillment details'!$P$208:$P$210</c:f>
              <c:strCache>
                <c:ptCount val="2"/>
                <c:pt idx="0">
                  <c:v>Kolkata</c:v>
                </c:pt>
                <c:pt idx="1">
                  <c:v>Patna</c:v>
                </c:pt>
              </c:strCache>
            </c:strRef>
          </c:cat>
          <c:val>
            <c:numRef>
              <c:f>'fullfillment details'!$S$208:$S$210</c:f>
              <c:numCache>
                <c:formatCode>General</c:formatCode>
                <c:ptCount val="2"/>
                <c:pt idx="0">
                  <c:v>13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1F-49AE-B274-0D7714AA1F42}"/>
            </c:ext>
          </c:extLst>
        </c:ser>
        <c:ser>
          <c:idx val="3"/>
          <c:order val="3"/>
          <c:tx>
            <c:strRef>
              <c:f>'fullfillment details'!$T$206:$T$207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'fullfillment details'!$P$208:$P$210</c:f>
              <c:strCache>
                <c:ptCount val="2"/>
                <c:pt idx="0">
                  <c:v>Kolkata</c:v>
                </c:pt>
                <c:pt idx="1">
                  <c:v>Patna</c:v>
                </c:pt>
              </c:strCache>
            </c:strRef>
          </c:cat>
          <c:val>
            <c:numRef>
              <c:f>'fullfillment details'!$T$208:$T$210</c:f>
              <c:numCache>
                <c:formatCode>General</c:formatCode>
                <c:ptCount val="2"/>
                <c:pt idx="0">
                  <c:v>10</c:v>
                </c:pt>
                <c:pt idx="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1F-49AE-B274-0D7714AA1F42}"/>
            </c:ext>
          </c:extLst>
        </c:ser>
        <c:ser>
          <c:idx val="4"/>
          <c:order val="4"/>
          <c:tx>
            <c:strRef>
              <c:f>'fullfillment details'!$U$206:$U$207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'fullfillment details'!$P$208:$P$210</c:f>
              <c:strCache>
                <c:ptCount val="2"/>
                <c:pt idx="0">
                  <c:v>Kolkata</c:v>
                </c:pt>
                <c:pt idx="1">
                  <c:v>Patna</c:v>
                </c:pt>
              </c:strCache>
            </c:strRef>
          </c:cat>
          <c:val>
            <c:numRef>
              <c:f>'fullfillment details'!$U$208:$U$210</c:f>
              <c:numCache>
                <c:formatCode>General</c:formatCode>
                <c:ptCount val="2"/>
                <c:pt idx="0">
                  <c:v>7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1F-49AE-B274-0D7714AA1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3519055"/>
        <c:axId val="993506575"/>
      </c:barChart>
      <c:catAx>
        <c:axId val="99351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506575"/>
        <c:crosses val="autoZero"/>
        <c:auto val="1"/>
        <c:lblAlgn val="ctr"/>
        <c:lblOffset val="100"/>
        <c:noMultiLvlLbl val="0"/>
      </c:catAx>
      <c:valAx>
        <c:axId val="99350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51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[BANK.xlsx]Sheet3!PivotTable8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Kolkata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Sheet3!$A$5:$A$12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more than 5</c:v>
                </c:pt>
              </c:strCache>
            </c:strRef>
          </c:cat>
          <c:val>
            <c:numRef>
              <c:f>Sheet3!$B$5:$B$12</c:f>
              <c:numCache>
                <c:formatCode>General</c:formatCode>
                <c:ptCount val="7"/>
                <c:pt idx="0">
                  <c:v>4</c:v>
                </c:pt>
                <c:pt idx="1">
                  <c:v>3</c:v>
                </c:pt>
                <c:pt idx="2">
                  <c:v>17</c:v>
                </c:pt>
                <c:pt idx="3">
                  <c:v>11</c:v>
                </c:pt>
                <c:pt idx="4">
                  <c:v>8</c:v>
                </c:pt>
                <c:pt idx="5">
                  <c:v>8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B-4D25-BCDE-B0588B471368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Patna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Sheet3!$A$5:$A$12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more than 5</c:v>
                </c:pt>
              </c:strCache>
            </c:strRef>
          </c:cat>
          <c:val>
            <c:numRef>
              <c:f>Sheet3!$C$5:$C$12</c:f>
              <c:numCache>
                <c:formatCode>General</c:formatCode>
                <c:ptCount val="7"/>
                <c:pt idx="0">
                  <c:v>34</c:v>
                </c:pt>
                <c:pt idx="1">
                  <c:v>13</c:v>
                </c:pt>
                <c:pt idx="2">
                  <c:v>29</c:v>
                </c:pt>
                <c:pt idx="3">
                  <c:v>17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125B-4D25-BCDE-B0588B471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896767"/>
        <c:axId val="606903487"/>
      </c:barChart>
      <c:catAx>
        <c:axId val="60689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903487"/>
        <c:crosses val="autoZero"/>
        <c:auto val="1"/>
        <c:lblAlgn val="ctr"/>
        <c:lblOffset val="100"/>
        <c:noMultiLvlLbl val="0"/>
      </c:catAx>
      <c:valAx>
        <c:axId val="60690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9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36C5659B-2570-43C6-9F7A-640A4746C062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164703</xdr:colOff>
      <xdr:row>123</xdr:row>
      <xdr:rowOff>81954</xdr:rowOff>
    </xdr:from>
    <xdr:to>
      <xdr:col>5</xdr:col>
      <xdr:colOff>331391</xdr:colOff>
      <xdr:row>139</xdr:row>
      <xdr:rowOff>126404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A0A7BF-DBDC-1EB9-C542-C933CB769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422672</xdr:colOff>
      <xdr:row>123</xdr:row>
      <xdr:rowOff>72032</xdr:rowOff>
    </xdr:from>
    <xdr:to>
      <xdr:col>6</xdr:col>
      <xdr:colOff>589359</xdr:colOff>
      <xdr:row>139</xdr:row>
      <xdr:rowOff>116482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290113-CF53-0204-2FF0-B70AA80CC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3948545</xdr:colOff>
      <xdr:row>142</xdr:row>
      <xdr:rowOff>66772</xdr:rowOff>
    </xdr:from>
    <xdr:to>
      <xdr:col>5</xdr:col>
      <xdr:colOff>4123652</xdr:colOff>
      <xdr:row>159</xdr:row>
      <xdr:rowOff>19821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57C1884-292E-0443-4488-244EFFAF9B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71195" y="18792922"/>
              <a:ext cx="4575657" cy="2766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299664</xdr:colOff>
      <xdr:row>4</xdr:row>
      <xdr:rowOff>157363</xdr:rowOff>
    </xdr:from>
    <xdr:to>
      <xdr:col>25</xdr:col>
      <xdr:colOff>529166</xdr:colOff>
      <xdr:row>24</xdr:row>
      <xdr:rowOff>10454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74302D1-FD83-AFA1-22AB-7E104CE3B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356075</xdr:colOff>
      <xdr:row>156</xdr:row>
      <xdr:rowOff>103143</xdr:rowOff>
    </xdr:from>
    <xdr:to>
      <xdr:col>20</xdr:col>
      <xdr:colOff>166168</xdr:colOff>
      <xdr:row>194</xdr:row>
      <xdr:rowOff>124626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B6B4DF-70E3-BB36-25F3-25C3D1A1A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350085</xdr:colOff>
      <xdr:row>153</xdr:row>
      <xdr:rowOff>48796</xdr:rowOff>
    </xdr:from>
    <xdr:to>
      <xdr:col>37</xdr:col>
      <xdr:colOff>443664</xdr:colOff>
      <xdr:row>169</xdr:row>
      <xdr:rowOff>109957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57CBB2-BCA2-644D-F6FE-D90F40CE97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49894</xdr:colOff>
      <xdr:row>171</xdr:row>
      <xdr:rowOff>70757</xdr:rowOff>
    </xdr:from>
    <xdr:to>
      <xdr:col>38</xdr:col>
      <xdr:colOff>122465</xdr:colOff>
      <xdr:row>188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C1460B-79AA-4C68-9E08-1968697F9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530678</xdr:colOff>
      <xdr:row>191</xdr:row>
      <xdr:rowOff>88901</xdr:rowOff>
    </xdr:from>
    <xdr:to>
      <xdr:col>38</xdr:col>
      <xdr:colOff>40821</xdr:colOff>
      <xdr:row>208</xdr:row>
      <xdr:rowOff>56244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5D65A4-B2F6-4A10-D341-A912FF9D5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1093107</xdr:colOff>
      <xdr:row>129</xdr:row>
      <xdr:rowOff>143328</xdr:rowOff>
    </xdr:from>
    <xdr:to>
      <xdr:col>37</xdr:col>
      <xdr:colOff>58965</xdr:colOff>
      <xdr:row>146</xdr:row>
      <xdr:rowOff>110671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87F663A-62D9-3E81-89D8-55DDE186D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185208</xdr:colOff>
      <xdr:row>87</xdr:row>
      <xdr:rowOff>13229</xdr:rowOff>
    </xdr:from>
    <xdr:to>
      <xdr:col>56</xdr:col>
      <xdr:colOff>211667</xdr:colOff>
      <xdr:row>122</xdr:row>
      <xdr:rowOff>105833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6B99FF8-F72A-1D30-1BE0-C308487EC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128015</xdr:colOff>
      <xdr:row>40</xdr:row>
      <xdr:rowOff>71075</xdr:rowOff>
    </xdr:from>
    <xdr:to>
      <xdr:col>27</xdr:col>
      <xdr:colOff>528937</xdr:colOff>
      <xdr:row>57</xdr:row>
      <xdr:rowOff>57367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9EC9F0D-3474-5100-6ECE-07E21AFAF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564885</xdr:colOff>
      <xdr:row>158</xdr:row>
      <xdr:rowOff>129909</xdr:rowOff>
    </xdr:from>
    <xdr:to>
      <xdr:col>29</xdr:col>
      <xdr:colOff>202406</xdr:colOff>
      <xdr:row>176</xdr:row>
      <xdr:rowOff>2380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981968A-8436-EFEC-CEFC-A87FE9F1C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96</xdr:row>
      <xdr:rowOff>160846</xdr:rowOff>
    </xdr:from>
    <xdr:to>
      <xdr:col>16</xdr:col>
      <xdr:colOff>742950</xdr:colOff>
      <xdr:row>112</xdr:row>
      <xdr:rowOff>108690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A20AD8-0C0E-4BF4-8CE8-6E4AB60D0F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852010</xdr:colOff>
      <xdr:row>97</xdr:row>
      <xdr:rowOff>43278</xdr:rowOff>
    </xdr:from>
    <xdr:to>
      <xdr:col>22</xdr:col>
      <xdr:colOff>547457</xdr:colOff>
      <xdr:row>113</xdr:row>
      <xdr:rowOff>123177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97009C-1D7E-3764-B27A-A1512D147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8387</xdr:colOff>
      <xdr:row>146</xdr:row>
      <xdr:rowOff>48164</xdr:rowOff>
    </xdr:from>
    <xdr:to>
      <xdr:col>17</xdr:col>
      <xdr:colOff>123406</xdr:colOff>
      <xdr:row>162</xdr:row>
      <xdr:rowOff>107590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DB14B3-13B2-0B80-8213-37435B805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420494</xdr:colOff>
      <xdr:row>16</xdr:row>
      <xdr:rowOff>49407</xdr:rowOff>
    </xdr:from>
    <xdr:to>
      <xdr:col>16</xdr:col>
      <xdr:colOff>604025</xdr:colOff>
      <xdr:row>26</xdr:row>
      <xdr:rowOff>23231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8E6C62-8548-2D65-D1AE-8A8E6B5D1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59404</xdr:colOff>
      <xdr:row>324</xdr:row>
      <xdr:rowOff>79338</xdr:rowOff>
    </xdr:from>
    <xdr:to>
      <xdr:col>17</xdr:col>
      <xdr:colOff>751075</xdr:colOff>
      <xdr:row>344</xdr:row>
      <xdr:rowOff>88762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49B300-A0EE-7A10-F46D-E15246A51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296333</xdr:colOff>
      <xdr:row>178</xdr:row>
      <xdr:rowOff>95956</xdr:rowOff>
    </xdr:from>
    <xdr:to>
      <xdr:col>22</xdr:col>
      <xdr:colOff>804334</xdr:colOff>
      <xdr:row>201</xdr:row>
      <xdr:rowOff>42333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D82DB29-F28E-CC95-2A77-7AB3153E3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770114</xdr:colOff>
      <xdr:row>14</xdr:row>
      <xdr:rowOff>47271</xdr:rowOff>
    </xdr:from>
    <xdr:to>
      <xdr:col>10</xdr:col>
      <xdr:colOff>782461</xdr:colOff>
      <xdr:row>31</xdr:row>
      <xdr:rowOff>136171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F0516-BC6F-3D85-4502-CA3779B9C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shika Sinha" refreshedDate="45841.502377893521" createdVersion="8" refreshedVersion="8" minRefreshableVersion="3" recordCount="158" xr:uid="{44A677BE-A8A2-4E26-9B9D-8AB8FE39B5C2}">
  <cacheSource type="worksheet">
    <worksheetSource ref="A1:K159" sheet="fullfillment details"/>
  </cacheSource>
  <cacheFields count="13">
    <cacheField name="Order ID" numFmtId="0">
      <sharedItems/>
    </cacheField>
    <cacheField name="Order Date" numFmtId="14">
      <sharedItems containsSemiMixedTypes="0" containsNonDate="0" containsDate="1" containsString="0" minDate="2025-04-01T00:00:00" maxDate="2025-06-29T00:00:00" count="72">
        <d v="2025-04-04T00:00:00"/>
        <d v="2025-04-21T00:00:00"/>
        <d v="2025-04-22T00:00:00"/>
        <d v="2025-04-09T00:00:00"/>
        <d v="2025-04-08T00:00:00"/>
        <d v="2025-04-02T00:00:00"/>
        <d v="2025-04-19T00:00:00"/>
        <d v="2025-04-23T00:00:00"/>
        <d v="2025-04-24T00:00:00"/>
        <d v="2025-04-06T00:00:00"/>
        <d v="2025-04-03T00:00:00"/>
        <d v="2025-04-07T00:00:00"/>
        <d v="2025-04-18T00:00:00"/>
        <d v="2025-04-25T00:00:00"/>
        <d v="2025-04-14T00:00:00"/>
        <d v="2025-04-20T00:00:00"/>
        <d v="2025-04-28T00:00:00"/>
        <d v="2025-04-10T00:00:00"/>
        <d v="2025-04-16T00:00:00"/>
        <d v="2025-04-26T00:00:00"/>
        <d v="2025-04-12T00:00:00"/>
        <d v="2025-04-15T00:00:00"/>
        <d v="2025-04-01T00:00:00"/>
        <d v="2025-05-06T00:00:00"/>
        <d v="2025-05-23T00:00:00"/>
        <d v="2025-05-02T00:00:00"/>
        <d v="2025-05-27T00:00:00"/>
        <d v="2025-05-28T00:00:00"/>
        <d v="2025-05-26T00:00:00"/>
        <d v="2025-05-03T00:00:00"/>
        <d v="2025-05-09T00:00:00"/>
        <d v="2025-05-01T00:00:00"/>
        <d v="2025-05-24T00:00:00"/>
        <d v="2025-05-12T00:00:00"/>
        <d v="2025-05-18T00:00:00"/>
        <d v="2025-05-19T00:00:00"/>
        <d v="2025-05-05T00:00:00"/>
        <d v="2025-05-22T00:00:00"/>
        <d v="2025-05-08T00:00:00"/>
        <d v="2025-05-10T00:00:00"/>
        <d v="2025-05-20T00:00:00"/>
        <d v="2025-05-13T00:00:00"/>
        <d v="2025-05-04T00:00:00"/>
        <d v="2025-05-14T00:00:00"/>
        <d v="2025-05-15T00:00:00"/>
        <d v="2025-05-25T00:00:00"/>
        <d v="2025-06-10T00:00:00"/>
        <d v="2025-06-07T00:00:00"/>
        <d v="2025-06-09T00:00:00"/>
        <d v="2025-06-17T00:00:00"/>
        <d v="2025-06-05T00:00:00"/>
        <d v="2025-06-26T00:00:00"/>
        <d v="2025-06-12T00:00:00"/>
        <d v="2025-06-03T00:00:00"/>
        <d v="2025-06-04T00:00:00"/>
        <d v="2025-06-28T00:00:00"/>
        <d v="2025-06-24T00:00:00"/>
        <d v="2025-06-11T00:00:00"/>
        <d v="2025-06-06T00:00:00"/>
        <d v="2025-06-13T00:00:00"/>
        <d v="2025-06-25T00:00:00"/>
        <d v="2025-06-20T00:00:00"/>
        <d v="2025-06-01T00:00:00"/>
        <d v="2025-06-27T00:00:00"/>
        <d v="2025-06-14T00:00:00"/>
        <d v="2025-06-02T00:00:00"/>
        <d v="2025-06-19T00:00:00"/>
        <d v="2025-06-22T00:00:00"/>
        <d v="2025-06-21T00:00:00"/>
        <d v="2025-06-08T00:00:00"/>
        <d v="2025-06-23T00:00:00"/>
        <d v="2025-06-18T00:00:00"/>
      </sharedItems>
      <fieldGroup par="12"/>
    </cacheField>
    <cacheField name="Order Deadline" numFmtId="14">
      <sharedItems containsSemiMixedTypes="0" containsNonDate="0" containsDate="1" containsString="0" minDate="2025-04-09T00:00:00" maxDate="2025-07-06T00:00:00"/>
    </cacheField>
    <cacheField name="Fulfillment Source" numFmtId="0">
      <sharedItems count="2">
        <s v="Kolkata"/>
        <s v="Patna"/>
      </sharedItems>
    </cacheField>
    <cacheField name="Transport Start Date" numFmtId="0">
      <sharedItems containsNonDate="0" containsDate="1" containsString="0" containsBlank="1" minDate="2025-04-05T00:00:00" maxDate="2025-06-30T00:00:00"/>
    </cacheField>
    <cacheField name="Delivery Date" numFmtId="14">
      <sharedItems containsSemiMixedTypes="0" containsNonDate="0" containsDate="1" containsString="0" minDate="2025-04-09T00:00:00" maxDate="2025-07-12T00:00:00"/>
    </cacheField>
    <cacheField name="Delay (in Day+G1:G149s)" numFmtId="0">
      <sharedItems containsMixedTypes="1" containsNumber="1" containsInteger="1" minValue="0" maxValue="6" count="8">
        <n v="2"/>
        <n v="0"/>
        <n v="3"/>
        <n v="1"/>
        <s v="more than 5"/>
        <n v="5"/>
        <n v="4"/>
        <n v="6" u="1"/>
      </sharedItems>
    </cacheField>
    <cacheField name="Stock Available in Patna" numFmtId="0">
      <sharedItems/>
    </cacheField>
    <cacheField name="Customer Satisfaction Rating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  <cacheField name="Order Quantity" numFmtId="0">
      <sharedItems containsSemiMixedTypes="0" containsString="0" containsNumber="1" containsInteger="1" minValue="10" maxValue="100"/>
    </cacheField>
    <cacheField name="Delay Reason" numFmtId="0">
      <sharedItems count="3">
        <s v="Transport Delay"/>
        <s v="None"/>
        <s v="Out of Stock in Patna"/>
      </sharedItems>
    </cacheField>
    <cacheField name="Days (Order Date)" numFmtId="0" databaseField="0">
      <fieldGroup base="1">
        <rangePr groupBy="days" startDate="2025-04-01T00:00:00" endDate="2025-06-29T00:00:00"/>
        <groupItems count="368">
          <s v="&lt;01-04-2025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9-06-2025"/>
        </groupItems>
      </fieldGroup>
    </cacheField>
    <cacheField name="Months (Order Date)" numFmtId="0" databaseField="0">
      <fieldGroup base="1">
        <rangePr groupBy="months" startDate="2025-04-01T00:00:00" endDate="2025-06-29T00:00:00"/>
        <groupItems count="14">
          <s v="&lt;01-04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-06-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">
  <r>
    <s v="O202504001"/>
    <x v="0"/>
    <d v="2025-04-12T00:00:00"/>
    <x v="0"/>
    <d v="2025-04-05T00:00:00"/>
    <d v="2025-04-14T00:00:00"/>
    <x v="0"/>
    <s v="No"/>
    <x v="0"/>
    <n v="82"/>
    <x v="0"/>
  </r>
  <r>
    <s v="O202504002"/>
    <x v="1"/>
    <d v="2025-04-26T00:00:00"/>
    <x v="1"/>
    <m/>
    <d v="2025-04-26T00:00:00"/>
    <x v="1"/>
    <s v="Yes"/>
    <x v="0"/>
    <n v="84"/>
    <x v="1"/>
  </r>
  <r>
    <s v="O202504003"/>
    <x v="2"/>
    <d v="2025-04-29T00:00:00"/>
    <x v="1"/>
    <m/>
    <d v="2025-05-02T00:00:00"/>
    <x v="2"/>
    <s v="Yes"/>
    <x v="1"/>
    <n v="11"/>
    <x v="1"/>
  </r>
  <r>
    <s v="O202504004"/>
    <x v="3"/>
    <d v="2025-04-19T00:00:00"/>
    <x v="1"/>
    <m/>
    <d v="2025-04-19T00:00:00"/>
    <x v="1"/>
    <s v="Yes"/>
    <x v="1"/>
    <n v="58"/>
    <x v="1"/>
  </r>
  <r>
    <s v="O202504005"/>
    <x v="4"/>
    <d v="2025-04-16T00:00:00"/>
    <x v="1"/>
    <m/>
    <d v="2025-04-15T00:00:00"/>
    <x v="1"/>
    <s v="Yes"/>
    <x v="0"/>
    <n v="37"/>
    <x v="1"/>
  </r>
  <r>
    <s v="O202504006"/>
    <x v="0"/>
    <d v="2025-04-14T00:00:00"/>
    <x v="1"/>
    <m/>
    <d v="2025-04-15T00:00:00"/>
    <x v="3"/>
    <s v="Yes"/>
    <x v="2"/>
    <n v="67"/>
    <x v="1"/>
  </r>
  <r>
    <s v="O202504007"/>
    <x v="5"/>
    <d v="2025-04-10T00:00:00"/>
    <x v="1"/>
    <m/>
    <d v="2025-04-12T00:00:00"/>
    <x v="0"/>
    <s v="Yes"/>
    <x v="0"/>
    <n v="74"/>
    <x v="1"/>
  </r>
  <r>
    <s v="O202504008"/>
    <x v="6"/>
    <d v="2025-04-26T00:00:00"/>
    <x v="1"/>
    <m/>
    <d v="2025-04-28T00:00:00"/>
    <x v="0"/>
    <s v="Yes"/>
    <x v="3"/>
    <n v="31"/>
    <x v="1"/>
  </r>
  <r>
    <s v="O202504009"/>
    <x v="7"/>
    <d v="2025-05-02T00:00:00"/>
    <x v="0"/>
    <d v="2025-04-24T00:00:00"/>
    <d v="2025-05-02T00:00:00"/>
    <x v="1"/>
    <s v="No"/>
    <x v="0"/>
    <n v="38"/>
    <x v="2"/>
  </r>
  <r>
    <s v="O202504010"/>
    <x v="8"/>
    <d v="2025-05-04T00:00:00"/>
    <x v="1"/>
    <m/>
    <d v="2025-05-06T00:00:00"/>
    <x v="0"/>
    <s v="Yes"/>
    <x v="2"/>
    <n v="42"/>
    <x v="1"/>
  </r>
  <r>
    <s v="O202504011"/>
    <x v="9"/>
    <d v="2025-04-11T00:00:00"/>
    <x v="0"/>
    <d v="2025-04-07T00:00:00"/>
    <d v="2025-04-12T00:00:00"/>
    <x v="3"/>
    <s v="No"/>
    <x v="3"/>
    <n v="37"/>
    <x v="0"/>
  </r>
  <r>
    <s v="O202504012"/>
    <x v="8"/>
    <d v="2025-04-29T00:00:00"/>
    <x v="1"/>
    <m/>
    <d v="2025-04-29T00:00:00"/>
    <x v="1"/>
    <s v="Yes"/>
    <x v="0"/>
    <n v="21"/>
    <x v="1"/>
  </r>
  <r>
    <s v="O202504013"/>
    <x v="10"/>
    <d v="2025-04-13T00:00:00"/>
    <x v="1"/>
    <m/>
    <d v="2025-04-13T00:00:00"/>
    <x v="1"/>
    <s v="Yes"/>
    <x v="3"/>
    <n v="50"/>
    <x v="1"/>
  </r>
  <r>
    <s v="O202504014"/>
    <x v="11"/>
    <d v="2025-04-15T00:00:00"/>
    <x v="1"/>
    <m/>
    <d v="2025-04-14T00:00:00"/>
    <x v="1"/>
    <s v="Yes"/>
    <x v="0"/>
    <n v="72"/>
    <x v="1"/>
  </r>
  <r>
    <s v="O202504015"/>
    <x v="1"/>
    <d v="2025-05-01T00:00:00"/>
    <x v="1"/>
    <m/>
    <d v="2025-05-03T00:00:00"/>
    <x v="0"/>
    <s v="Yes"/>
    <x v="0"/>
    <n v="41"/>
    <x v="1"/>
  </r>
  <r>
    <s v="O202504016"/>
    <x v="6"/>
    <d v="2025-04-29T00:00:00"/>
    <x v="1"/>
    <m/>
    <d v="2025-04-30T00:00:00"/>
    <x v="3"/>
    <s v="No"/>
    <x v="0"/>
    <n v="79"/>
    <x v="1"/>
  </r>
  <r>
    <s v="O202504017"/>
    <x v="12"/>
    <d v="2025-04-26T00:00:00"/>
    <x v="0"/>
    <d v="2025-04-19T00:00:00"/>
    <d v="2025-04-28T00:00:00"/>
    <x v="0"/>
    <s v="No"/>
    <x v="3"/>
    <n v="86"/>
    <x v="0"/>
  </r>
  <r>
    <s v="O202504018"/>
    <x v="12"/>
    <d v="2025-04-25T00:00:00"/>
    <x v="1"/>
    <m/>
    <d v="2025-04-24T00:00:00"/>
    <x v="1"/>
    <s v="Yes"/>
    <x v="3"/>
    <n v="88"/>
    <x v="1"/>
  </r>
  <r>
    <s v="O202504019"/>
    <x v="7"/>
    <d v="2025-04-30T00:00:00"/>
    <x v="1"/>
    <m/>
    <d v="2025-05-03T00:00:00"/>
    <x v="2"/>
    <s v="Yes"/>
    <x v="2"/>
    <n v="71"/>
    <x v="1"/>
  </r>
  <r>
    <s v="O202504020"/>
    <x v="1"/>
    <d v="2025-04-29T00:00:00"/>
    <x v="1"/>
    <m/>
    <d v="2025-05-02T00:00:00"/>
    <x v="2"/>
    <s v="Yes"/>
    <x v="1"/>
    <n v="65"/>
    <x v="1"/>
  </r>
  <r>
    <s v="O202504021"/>
    <x v="13"/>
    <d v="2025-05-02T00:00:00"/>
    <x v="1"/>
    <m/>
    <d v="2025-05-04T00:00:00"/>
    <x v="0"/>
    <s v="Yes"/>
    <x v="0"/>
    <n v="31"/>
    <x v="1"/>
  </r>
  <r>
    <s v="O202504022"/>
    <x v="14"/>
    <d v="2025-04-23T00:00:00"/>
    <x v="1"/>
    <m/>
    <d v="2025-04-25T00:00:00"/>
    <x v="0"/>
    <s v="Yes"/>
    <x v="2"/>
    <n v="78"/>
    <x v="1"/>
  </r>
  <r>
    <s v="O202504023"/>
    <x v="8"/>
    <d v="2025-05-02T00:00:00"/>
    <x v="1"/>
    <m/>
    <d v="2025-05-02T00:00:00"/>
    <x v="1"/>
    <s v="Yes"/>
    <x v="3"/>
    <n v="37"/>
    <x v="1"/>
  </r>
  <r>
    <s v="O202504024"/>
    <x v="9"/>
    <d v="2025-04-12T00:00:00"/>
    <x v="1"/>
    <m/>
    <d v="2025-04-11T00:00:00"/>
    <x v="1"/>
    <s v="Yes"/>
    <x v="0"/>
    <n v="26"/>
    <x v="1"/>
  </r>
  <r>
    <s v="O202504025"/>
    <x v="15"/>
    <d v="2025-04-26T00:00:00"/>
    <x v="1"/>
    <m/>
    <d v="2025-04-29T00:00:00"/>
    <x v="2"/>
    <s v="Yes"/>
    <x v="2"/>
    <n v="92"/>
    <x v="1"/>
  </r>
  <r>
    <s v="O202504026"/>
    <x v="15"/>
    <d v="2025-04-28T00:00:00"/>
    <x v="1"/>
    <m/>
    <d v="2025-04-28T00:00:00"/>
    <x v="1"/>
    <s v="Yes"/>
    <x v="3"/>
    <n v="85"/>
    <x v="1"/>
  </r>
  <r>
    <s v="O202504027"/>
    <x v="16"/>
    <d v="2025-05-04T00:00:00"/>
    <x v="1"/>
    <m/>
    <d v="2025-05-05T00:00:00"/>
    <x v="3"/>
    <s v="Yes"/>
    <x v="0"/>
    <n v="49"/>
    <x v="1"/>
  </r>
  <r>
    <s v="O202504028"/>
    <x v="16"/>
    <d v="2025-05-04T00:00:00"/>
    <x v="0"/>
    <d v="2025-04-29T00:00:00"/>
    <d v="2025-05-04T00:00:00"/>
    <x v="1"/>
    <s v="No"/>
    <x v="1"/>
    <n v="26"/>
    <x v="2"/>
  </r>
  <r>
    <s v="O202504029"/>
    <x v="17"/>
    <d v="2025-04-18T00:00:00"/>
    <x v="1"/>
    <m/>
    <d v="2025-04-17T00:00:00"/>
    <x v="1"/>
    <s v="Yes"/>
    <x v="2"/>
    <n v="55"/>
    <x v="1"/>
  </r>
  <r>
    <s v="O202504030"/>
    <x v="14"/>
    <d v="2025-04-24T00:00:00"/>
    <x v="1"/>
    <m/>
    <d v="2025-04-26T00:00:00"/>
    <x v="0"/>
    <s v="Yes"/>
    <x v="1"/>
    <n v="52"/>
    <x v="1"/>
  </r>
  <r>
    <s v="O202504031"/>
    <x v="11"/>
    <d v="2025-04-17T00:00:00"/>
    <x v="0"/>
    <d v="2025-04-08T00:00:00"/>
    <d v="2025-04-19T00:00:00"/>
    <x v="0"/>
    <s v="No"/>
    <x v="0"/>
    <n v="78"/>
    <x v="0"/>
  </r>
  <r>
    <s v="O202504032"/>
    <x v="8"/>
    <d v="2025-05-03T00:00:00"/>
    <x v="1"/>
    <m/>
    <d v="2025-05-06T00:00:00"/>
    <x v="2"/>
    <s v="Yes"/>
    <x v="2"/>
    <n v="21"/>
    <x v="1"/>
  </r>
  <r>
    <s v="O202504033"/>
    <x v="18"/>
    <d v="2025-04-25T00:00:00"/>
    <x v="1"/>
    <m/>
    <d v="2025-04-27T00:00:00"/>
    <x v="0"/>
    <s v="Yes"/>
    <x v="1"/>
    <n v="71"/>
    <x v="1"/>
  </r>
  <r>
    <s v="O202504034"/>
    <x v="2"/>
    <d v="2025-04-29T00:00:00"/>
    <x v="1"/>
    <m/>
    <d v="2025-04-30T00:00:00"/>
    <x v="3"/>
    <s v="Yes"/>
    <x v="0"/>
    <n v="42"/>
    <x v="1"/>
  </r>
  <r>
    <s v="O202504035"/>
    <x v="12"/>
    <d v="2025-04-28T00:00:00"/>
    <x v="0"/>
    <d v="2025-04-19T00:00:00"/>
    <d v="2025-04-30T00:00:00"/>
    <x v="0"/>
    <s v="No"/>
    <x v="1"/>
    <n v="76"/>
    <x v="0"/>
  </r>
  <r>
    <s v="O202504036"/>
    <x v="4"/>
    <d v="2025-04-13T00:00:00"/>
    <x v="1"/>
    <m/>
    <d v="2025-04-12T00:00:00"/>
    <x v="1"/>
    <s v="Yes"/>
    <x v="0"/>
    <n v="44"/>
    <x v="1"/>
  </r>
  <r>
    <s v="O202504037"/>
    <x v="6"/>
    <d v="2025-04-29T00:00:00"/>
    <x v="1"/>
    <m/>
    <d v="2025-04-28T00:00:00"/>
    <x v="1"/>
    <s v="Yes"/>
    <x v="3"/>
    <n v="12"/>
    <x v="1"/>
  </r>
  <r>
    <s v="O202504038"/>
    <x v="19"/>
    <d v="2025-05-05T00:00:00"/>
    <x v="1"/>
    <m/>
    <d v="2025-05-07T00:00:00"/>
    <x v="0"/>
    <s v="Yes"/>
    <x v="1"/>
    <n v="53"/>
    <x v="1"/>
  </r>
  <r>
    <s v="O202504039"/>
    <x v="12"/>
    <d v="2025-04-26T00:00:00"/>
    <x v="1"/>
    <m/>
    <d v="2025-04-29T00:00:00"/>
    <x v="2"/>
    <s v="Yes"/>
    <x v="3"/>
    <n v="82"/>
    <x v="1"/>
  </r>
  <r>
    <s v="O202504040"/>
    <x v="1"/>
    <d v="2025-04-29T00:00:00"/>
    <x v="1"/>
    <m/>
    <d v="2025-05-02T00:00:00"/>
    <x v="2"/>
    <s v="Yes"/>
    <x v="0"/>
    <n v="88"/>
    <x v="1"/>
  </r>
  <r>
    <s v="O202504041"/>
    <x v="18"/>
    <d v="2025-04-23T00:00:00"/>
    <x v="1"/>
    <m/>
    <d v="2025-04-26T00:00:00"/>
    <x v="2"/>
    <s v="Yes"/>
    <x v="2"/>
    <n v="52"/>
    <x v="1"/>
  </r>
  <r>
    <s v="O202504042"/>
    <x v="20"/>
    <d v="2025-04-21T00:00:00"/>
    <x v="1"/>
    <m/>
    <d v="2025-04-23T00:00:00"/>
    <x v="0"/>
    <s v="Yes"/>
    <x v="0"/>
    <n v="19"/>
    <x v="1"/>
  </r>
  <r>
    <s v="O202504043"/>
    <x v="21"/>
    <d v="2025-04-20T00:00:00"/>
    <x v="1"/>
    <m/>
    <d v="2025-04-20T00:00:00"/>
    <x v="1"/>
    <s v="Yes"/>
    <x v="3"/>
    <n v="74"/>
    <x v="1"/>
  </r>
  <r>
    <s v="O202504044"/>
    <x v="11"/>
    <d v="2025-04-14T00:00:00"/>
    <x v="1"/>
    <m/>
    <d v="2025-04-15T00:00:00"/>
    <x v="3"/>
    <s v="Yes"/>
    <x v="3"/>
    <n v="32"/>
    <x v="1"/>
  </r>
  <r>
    <s v="O202504045"/>
    <x v="17"/>
    <d v="2025-04-19T00:00:00"/>
    <x v="1"/>
    <m/>
    <d v="2025-04-18T00:00:00"/>
    <x v="1"/>
    <s v="Yes"/>
    <x v="3"/>
    <n v="12"/>
    <x v="1"/>
  </r>
  <r>
    <s v="O202504046"/>
    <x v="22"/>
    <d v="2025-04-09T00:00:00"/>
    <x v="1"/>
    <m/>
    <d v="2025-04-09T00:00:00"/>
    <x v="1"/>
    <s v="Yes"/>
    <x v="0"/>
    <n v="66"/>
    <x v="1"/>
  </r>
  <r>
    <s v="O202504047"/>
    <x v="8"/>
    <d v="2025-05-02T00:00:00"/>
    <x v="1"/>
    <m/>
    <d v="2025-05-02T00:00:00"/>
    <x v="1"/>
    <s v="Yes"/>
    <x v="1"/>
    <n v="28"/>
    <x v="1"/>
  </r>
  <r>
    <s v="O202504048"/>
    <x v="5"/>
    <d v="2025-04-12T00:00:00"/>
    <x v="1"/>
    <m/>
    <d v="2025-04-13T00:00:00"/>
    <x v="3"/>
    <s v="Yes"/>
    <x v="0"/>
    <n v="68"/>
    <x v="1"/>
  </r>
  <r>
    <s v="O202504049"/>
    <x v="4"/>
    <d v="2025-04-17T00:00:00"/>
    <x v="1"/>
    <m/>
    <d v="2025-04-19T00:00:00"/>
    <x v="0"/>
    <s v="Yes"/>
    <x v="2"/>
    <n v="10"/>
    <x v="1"/>
  </r>
  <r>
    <s v="O202504050"/>
    <x v="15"/>
    <d v="2025-04-27T00:00:00"/>
    <x v="1"/>
    <m/>
    <d v="2025-04-27T00:00:00"/>
    <x v="1"/>
    <s v="Yes"/>
    <x v="0"/>
    <n v="60"/>
    <x v="1"/>
  </r>
  <r>
    <s v="O202504051"/>
    <x v="4"/>
    <d v="2025-04-15T00:00:00"/>
    <x v="1"/>
    <m/>
    <d v="2025-04-14T00:00:00"/>
    <x v="1"/>
    <s v="Yes"/>
    <x v="1"/>
    <n v="26"/>
    <x v="1"/>
  </r>
  <r>
    <s v="O202504052"/>
    <x v="4"/>
    <d v="2025-04-18T00:00:00"/>
    <x v="0"/>
    <d v="2025-04-09T00:00:00"/>
    <d v="2025-04-17T00:00:00"/>
    <x v="1"/>
    <s v="No"/>
    <x v="3"/>
    <n v="35"/>
    <x v="2"/>
  </r>
  <r>
    <s v="O202504053"/>
    <x v="17"/>
    <d v="2025-04-18T00:00:00"/>
    <x v="1"/>
    <m/>
    <d v="2025-04-19T00:00:00"/>
    <x v="3"/>
    <s v="Yes"/>
    <x v="0"/>
    <n v="11"/>
    <x v="1"/>
  </r>
  <r>
    <s v="O202504054"/>
    <x v="9"/>
    <d v="2025-04-14T00:00:00"/>
    <x v="1"/>
    <m/>
    <d v="2025-04-15T00:00:00"/>
    <x v="3"/>
    <s v="Yes"/>
    <x v="0"/>
    <n v="27"/>
    <x v="1"/>
  </r>
  <r>
    <s v="O202504055"/>
    <x v="14"/>
    <d v="2025-04-22T00:00:00"/>
    <x v="1"/>
    <m/>
    <d v="2025-04-25T00:00:00"/>
    <x v="2"/>
    <s v="Yes"/>
    <x v="2"/>
    <n v="51"/>
    <x v="1"/>
  </r>
  <r>
    <s v="O202505001"/>
    <x v="23"/>
    <d v="2025-05-13T00:00:00"/>
    <x v="1"/>
    <m/>
    <d v="2025-05-12T00:00:00"/>
    <x v="1"/>
    <s v="Yes"/>
    <x v="3"/>
    <n v="57"/>
    <x v="1"/>
  </r>
  <r>
    <s v="O202505002"/>
    <x v="24"/>
    <d v="2025-06-02T00:00:00"/>
    <x v="1"/>
    <m/>
    <d v="2025-06-02T00:00:00"/>
    <x v="1"/>
    <s v="Yes"/>
    <x v="3"/>
    <n v="51"/>
    <x v="1"/>
  </r>
  <r>
    <s v="O202505003"/>
    <x v="25"/>
    <d v="2025-05-08T00:00:00"/>
    <x v="1"/>
    <m/>
    <d v="2025-05-10T00:00:00"/>
    <x v="0"/>
    <s v="Yes"/>
    <x v="0"/>
    <n v="10"/>
    <x v="1"/>
  </r>
  <r>
    <s v="O202505004"/>
    <x v="26"/>
    <d v="2025-06-05T00:00:00"/>
    <x v="1"/>
    <m/>
    <d v="2025-06-05T00:00:00"/>
    <x v="1"/>
    <s v="Yes"/>
    <x v="3"/>
    <n v="45"/>
    <x v="1"/>
  </r>
  <r>
    <s v="O202505005"/>
    <x v="27"/>
    <d v="2025-06-04T00:00:00"/>
    <x v="1"/>
    <m/>
    <d v="2025-06-04T00:00:00"/>
    <x v="1"/>
    <s v="Yes"/>
    <x v="3"/>
    <n v="89"/>
    <x v="1"/>
  </r>
  <r>
    <s v="O202505006"/>
    <x v="28"/>
    <d v="2025-05-31T00:00:00"/>
    <x v="1"/>
    <m/>
    <d v="2025-06-01T00:00:00"/>
    <x v="3"/>
    <s v="Yes"/>
    <x v="3"/>
    <n v="12"/>
    <x v="1"/>
  </r>
  <r>
    <s v="O202505007"/>
    <x v="29"/>
    <d v="2025-05-13T00:00:00"/>
    <x v="1"/>
    <m/>
    <d v="2025-05-14T00:00:00"/>
    <x v="3"/>
    <s v="Yes"/>
    <x v="3"/>
    <n v="58"/>
    <x v="1"/>
  </r>
  <r>
    <s v="O202505008"/>
    <x v="30"/>
    <d v="2025-05-15T00:00:00"/>
    <x v="1"/>
    <m/>
    <d v="2025-05-18T00:00:00"/>
    <x v="2"/>
    <s v="Yes"/>
    <x v="0"/>
    <n v="80"/>
    <x v="1"/>
  </r>
  <r>
    <s v="O202505009"/>
    <x v="31"/>
    <d v="2025-05-06T00:00:00"/>
    <x v="1"/>
    <m/>
    <d v="2025-05-07T00:00:00"/>
    <x v="3"/>
    <s v="Yes"/>
    <x v="1"/>
    <n v="15"/>
    <x v="1"/>
  </r>
  <r>
    <s v="O202505010"/>
    <x v="32"/>
    <d v="2025-05-31T00:00:00"/>
    <x v="1"/>
    <m/>
    <d v="2025-06-02T00:00:00"/>
    <x v="0"/>
    <s v="Yes"/>
    <x v="0"/>
    <n v="24"/>
    <x v="1"/>
  </r>
  <r>
    <s v="O202505011"/>
    <x v="33"/>
    <d v="2025-05-20T00:00:00"/>
    <x v="1"/>
    <m/>
    <d v="2025-05-20T00:00:00"/>
    <x v="1"/>
    <s v="Yes"/>
    <x v="1"/>
    <n v="72"/>
    <x v="1"/>
  </r>
  <r>
    <s v="O202505012"/>
    <x v="34"/>
    <d v="2025-05-23T00:00:00"/>
    <x v="1"/>
    <m/>
    <d v="2025-05-25T00:00:00"/>
    <x v="0"/>
    <s v="Yes"/>
    <x v="0"/>
    <n v="59"/>
    <x v="1"/>
  </r>
  <r>
    <s v="O202505013"/>
    <x v="35"/>
    <d v="2025-05-24T00:00:00"/>
    <x v="0"/>
    <d v="2025-05-20T00:00:00"/>
    <d v="2025-05-26T00:00:00"/>
    <x v="0"/>
    <s v="No"/>
    <x v="2"/>
    <n v="20"/>
    <x v="0"/>
  </r>
  <r>
    <s v="O202505014"/>
    <x v="36"/>
    <d v="2025-05-10T00:00:00"/>
    <x v="1"/>
    <m/>
    <d v="2025-05-12T00:00:00"/>
    <x v="0"/>
    <s v="Yes"/>
    <x v="3"/>
    <n v="90"/>
    <x v="1"/>
  </r>
  <r>
    <s v="O202505015"/>
    <x v="24"/>
    <d v="2025-05-29T00:00:00"/>
    <x v="1"/>
    <m/>
    <d v="2025-05-29T00:00:00"/>
    <x v="1"/>
    <s v="Yes"/>
    <x v="3"/>
    <n v="58"/>
    <x v="1"/>
  </r>
  <r>
    <s v="O202505016"/>
    <x v="37"/>
    <d v="2025-06-01T00:00:00"/>
    <x v="1"/>
    <m/>
    <d v="2025-06-02T00:00:00"/>
    <x v="3"/>
    <s v="Yes"/>
    <x v="3"/>
    <n v="54"/>
    <x v="1"/>
  </r>
  <r>
    <s v="O202505017"/>
    <x v="38"/>
    <d v="2025-05-13T00:00:00"/>
    <x v="0"/>
    <d v="2025-05-09T00:00:00"/>
    <d v="2025-05-15T00:00:00"/>
    <x v="0"/>
    <s v="No"/>
    <x v="3"/>
    <n v="40"/>
    <x v="0"/>
  </r>
  <r>
    <s v="O202505018"/>
    <x v="25"/>
    <d v="2025-05-07T00:00:00"/>
    <x v="0"/>
    <d v="2025-05-03T00:00:00"/>
    <d v="2025-05-10T00:00:00"/>
    <x v="2"/>
    <s v="No"/>
    <x v="2"/>
    <n v="60"/>
    <x v="0"/>
  </r>
  <r>
    <s v="O202505019"/>
    <x v="39"/>
    <d v="2025-05-18T00:00:00"/>
    <x v="1"/>
    <m/>
    <d v="2025-05-18T00:00:00"/>
    <x v="1"/>
    <s v="Yes"/>
    <x v="3"/>
    <n v="80"/>
    <x v="1"/>
  </r>
  <r>
    <s v="O202505020"/>
    <x v="40"/>
    <d v="2025-05-28T00:00:00"/>
    <x v="1"/>
    <m/>
    <d v="2025-05-28T00:00:00"/>
    <x v="1"/>
    <s v="Yes"/>
    <x v="0"/>
    <n v="93"/>
    <x v="1"/>
  </r>
  <r>
    <s v="O202505021"/>
    <x v="41"/>
    <d v="2025-05-19T00:00:00"/>
    <x v="1"/>
    <m/>
    <d v="2025-05-21T00:00:00"/>
    <x v="0"/>
    <s v="Yes"/>
    <x v="1"/>
    <n v="48"/>
    <x v="1"/>
  </r>
  <r>
    <s v="O202505022"/>
    <x v="25"/>
    <d v="2025-05-09T00:00:00"/>
    <x v="0"/>
    <d v="2025-05-03T00:00:00"/>
    <d v="2025-05-12T00:00:00"/>
    <x v="2"/>
    <s v="No"/>
    <x v="2"/>
    <n v="73"/>
    <x v="0"/>
  </r>
  <r>
    <s v="O202505023"/>
    <x v="35"/>
    <d v="2025-05-26T00:00:00"/>
    <x v="0"/>
    <d v="2025-05-20T00:00:00"/>
    <d v="2025-05-27T00:00:00"/>
    <x v="3"/>
    <s v="No"/>
    <x v="3"/>
    <n v="23"/>
    <x v="0"/>
  </r>
  <r>
    <s v="O202505024"/>
    <x v="29"/>
    <d v="2025-05-13T00:00:00"/>
    <x v="0"/>
    <d v="2025-05-04T00:00:00"/>
    <d v="2025-05-12T00:00:00"/>
    <x v="1"/>
    <s v="No"/>
    <x v="0"/>
    <n v="99"/>
    <x v="2"/>
  </r>
  <r>
    <s v="O202505025"/>
    <x v="31"/>
    <d v="2025-05-07T00:00:00"/>
    <x v="1"/>
    <m/>
    <d v="2025-05-06T00:00:00"/>
    <x v="1"/>
    <s v="Yes"/>
    <x v="3"/>
    <n v="86"/>
    <x v="1"/>
  </r>
  <r>
    <s v="O202505026"/>
    <x v="29"/>
    <d v="2025-05-09T00:00:00"/>
    <x v="1"/>
    <m/>
    <d v="2025-05-08T00:00:00"/>
    <x v="1"/>
    <s v="Yes"/>
    <x v="3"/>
    <n v="29"/>
    <x v="1"/>
  </r>
  <r>
    <s v="O202505027"/>
    <x v="24"/>
    <d v="2025-06-01T00:00:00"/>
    <x v="1"/>
    <m/>
    <d v="2025-06-03T00:00:00"/>
    <x v="0"/>
    <s v="Yes"/>
    <x v="1"/>
    <n v="90"/>
    <x v="1"/>
  </r>
  <r>
    <s v="O202505028"/>
    <x v="30"/>
    <d v="2025-05-19T00:00:00"/>
    <x v="1"/>
    <m/>
    <d v="2025-05-20T00:00:00"/>
    <x v="3"/>
    <s v="Yes"/>
    <x v="3"/>
    <n v="20"/>
    <x v="1"/>
  </r>
  <r>
    <s v="O202505029"/>
    <x v="39"/>
    <d v="2025-05-15T00:00:00"/>
    <x v="1"/>
    <m/>
    <d v="2025-05-17T00:00:00"/>
    <x v="0"/>
    <s v="Yes"/>
    <x v="3"/>
    <n v="87"/>
    <x v="1"/>
  </r>
  <r>
    <s v="O202505030"/>
    <x v="25"/>
    <d v="2025-05-10T00:00:00"/>
    <x v="1"/>
    <m/>
    <d v="2025-05-10T00:00:00"/>
    <x v="1"/>
    <s v="Yes"/>
    <x v="0"/>
    <n v="85"/>
    <x v="1"/>
  </r>
  <r>
    <s v="O202505031"/>
    <x v="27"/>
    <d v="2025-06-07T00:00:00"/>
    <x v="1"/>
    <m/>
    <d v="2025-06-09T00:00:00"/>
    <x v="0"/>
    <s v="Yes"/>
    <x v="0"/>
    <n v="63"/>
    <x v="1"/>
  </r>
  <r>
    <s v="O202505032"/>
    <x v="41"/>
    <d v="2025-05-21T00:00:00"/>
    <x v="1"/>
    <m/>
    <d v="2025-05-21T00:00:00"/>
    <x v="1"/>
    <s v="Yes"/>
    <x v="1"/>
    <n v="92"/>
    <x v="1"/>
  </r>
  <r>
    <s v="O202505033"/>
    <x v="42"/>
    <d v="2025-05-10T00:00:00"/>
    <x v="0"/>
    <d v="2025-05-05T00:00:00"/>
    <d v="2025-05-12T00:00:00"/>
    <x v="0"/>
    <s v="No"/>
    <x v="2"/>
    <n v="70"/>
    <x v="0"/>
  </r>
  <r>
    <s v="O202505034"/>
    <x v="43"/>
    <d v="2025-05-23T00:00:00"/>
    <x v="1"/>
    <m/>
    <d v="2025-05-23T00:00:00"/>
    <x v="1"/>
    <s v="Yes"/>
    <x v="3"/>
    <n v="14"/>
    <x v="1"/>
  </r>
  <r>
    <s v="O202505035"/>
    <x v="44"/>
    <d v="2025-05-22T00:00:00"/>
    <x v="1"/>
    <m/>
    <d v="2025-05-25T00:00:00"/>
    <x v="2"/>
    <s v="Yes"/>
    <x v="1"/>
    <n v="11"/>
    <x v="1"/>
  </r>
  <r>
    <s v="O202505036"/>
    <x v="23"/>
    <d v="2025-05-14T00:00:00"/>
    <x v="1"/>
    <m/>
    <d v="2025-05-16T00:00:00"/>
    <x v="0"/>
    <s v="Yes"/>
    <x v="0"/>
    <n v="55"/>
    <x v="1"/>
  </r>
  <r>
    <s v="O202505037"/>
    <x v="42"/>
    <d v="2025-05-13T00:00:00"/>
    <x v="1"/>
    <m/>
    <d v="2025-05-15T00:00:00"/>
    <x v="0"/>
    <s v="Yes"/>
    <x v="0"/>
    <n v="19"/>
    <x v="1"/>
  </r>
  <r>
    <s v="O202505038"/>
    <x v="42"/>
    <d v="2025-05-11T00:00:00"/>
    <x v="1"/>
    <m/>
    <d v="2025-05-14T00:00:00"/>
    <x v="2"/>
    <s v="Yes"/>
    <x v="3"/>
    <n v="40"/>
    <x v="1"/>
  </r>
  <r>
    <s v="O202505039"/>
    <x v="30"/>
    <d v="2025-05-18T00:00:00"/>
    <x v="0"/>
    <d v="2025-05-10T00:00:00"/>
    <d v="2025-05-20T00:00:00"/>
    <x v="0"/>
    <s v="No"/>
    <x v="0"/>
    <n v="59"/>
    <x v="0"/>
  </r>
  <r>
    <s v="O202505040"/>
    <x v="39"/>
    <d v="2025-05-15T00:00:00"/>
    <x v="1"/>
    <m/>
    <d v="2025-05-18T00:00:00"/>
    <x v="2"/>
    <s v="Yes"/>
    <x v="2"/>
    <n v="21"/>
    <x v="1"/>
  </r>
  <r>
    <s v="O202505041"/>
    <x v="45"/>
    <d v="2025-05-30T00:00:00"/>
    <x v="1"/>
    <m/>
    <d v="2025-06-01T00:00:00"/>
    <x v="0"/>
    <s v="Yes"/>
    <x v="1"/>
    <n v="16"/>
    <x v="1"/>
  </r>
  <r>
    <s v="O202505042"/>
    <x v="33"/>
    <d v="2025-05-18T00:00:00"/>
    <x v="0"/>
    <d v="2025-05-13T00:00:00"/>
    <d v="2025-05-19T00:00:00"/>
    <x v="3"/>
    <s v="No"/>
    <x v="1"/>
    <n v="49"/>
    <x v="0"/>
  </r>
  <r>
    <s v="O202505043"/>
    <x v="24"/>
    <d v="2025-05-30T00:00:00"/>
    <x v="1"/>
    <m/>
    <d v="2025-05-30T00:00:00"/>
    <x v="1"/>
    <s v="Yes"/>
    <x v="1"/>
    <n v="67"/>
    <x v="1"/>
  </r>
  <r>
    <s v="O202505044"/>
    <x v="23"/>
    <d v="2025-05-11T00:00:00"/>
    <x v="1"/>
    <m/>
    <d v="2025-05-11T00:00:00"/>
    <x v="1"/>
    <s v="Yes"/>
    <x v="1"/>
    <n v="21"/>
    <x v="1"/>
  </r>
  <r>
    <s v="O202506001"/>
    <x v="46"/>
    <d v="2025-06-16T00:00:00"/>
    <x v="0"/>
    <d v="2025-06-11T00:00:00"/>
    <d v="2025-06-19T00:00:00"/>
    <x v="2"/>
    <s v="No"/>
    <x v="1"/>
    <n v="15"/>
    <x v="0"/>
  </r>
  <r>
    <s v="O202506002"/>
    <x v="47"/>
    <d v="2025-06-14T00:00:00"/>
    <x v="1"/>
    <m/>
    <d v="2025-06-20T00:00:00"/>
    <x v="4"/>
    <s v="Yes"/>
    <x v="1"/>
    <n v="50"/>
    <x v="1"/>
  </r>
  <r>
    <s v="O202506003"/>
    <x v="48"/>
    <d v="2025-06-16T00:00:00"/>
    <x v="0"/>
    <d v="2025-06-10T00:00:00"/>
    <d v="2025-06-18T00:00:00"/>
    <x v="0"/>
    <s v="No"/>
    <x v="0"/>
    <n v="46"/>
    <x v="0"/>
  </r>
  <r>
    <s v="O202506004"/>
    <x v="49"/>
    <d v="2025-06-23T00:00:00"/>
    <x v="1"/>
    <m/>
    <d v="2025-06-25T00:00:00"/>
    <x v="0"/>
    <s v="Yes"/>
    <x v="3"/>
    <n v="73"/>
    <x v="1"/>
  </r>
  <r>
    <s v="O202506005"/>
    <x v="50"/>
    <d v="2025-06-13T00:00:00"/>
    <x v="0"/>
    <d v="2025-06-06T00:00:00"/>
    <d v="2025-06-19T00:00:00"/>
    <x v="4"/>
    <s v="No"/>
    <x v="0"/>
    <n v="99"/>
    <x v="0"/>
  </r>
  <r>
    <s v="O202506006"/>
    <x v="51"/>
    <d v="2025-07-02T00:00:00"/>
    <x v="0"/>
    <d v="2025-06-27T00:00:00"/>
    <d v="2025-07-07T00:00:00"/>
    <x v="5"/>
    <s v="No"/>
    <x v="1"/>
    <n v="39"/>
    <x v="0"/>
  </r>
  <r>
    <s v="O202506007"/>
    <x v="52"/>
    <d v="2025-06-22T00:00:00"/>
    <x v="0"/>
    <d v="2025-06-13T00:00:00"/>
    <d v="2025-06-26T00:00:00"/>
    <x v="6"/>
    <s v="No"/>
    <x v="0"/>
    <n v="21"/>
    <x v="0"/>
  </r>
  <r>
    <s v="O202506008"/>
    <x v="53"/>
    <d v="2025-06-11T00:00:00"/>
    <x v="1"/>
    <m/>
    <d v="2025-06-16T00:00:00"/>
    <x v="5"/>
    <s v="Yes"/>
    <x v="2"/>
    <n v="72"/>
    <x v="1"/>
  </r>
  <r>
    <s v="O202506009"/>
    <x v="54"/>
    <d v="2025-06-13T00:00:00"/>
    <x v="0"/>
    <d v="2025-06-05T00:00:00"/>
    <d v="2025-06-15T00:00:00"/>
    <x v="0"/>
    <s v="No"/>
    <x v="2"/>
    <n v="88"/>
    <x v="0"/>
  </r>
  <r>
    <s v="O202506010"/>
    <x v="55"/>
    <d v="2025-07-04T00:00:00"/>
    <x v="0"/>
    <d v="2025-06-29T00:00:00"/>
    <d v="2025-07-09T00:00:00"/>
    <x v="5"/>
    <s v="No"/>
    <x v="1"/>
    <n v="39"/>
    <x v="0"/>
  </r>
  <r>
    <s v="O202506011"/>
    <x v="56"/>
    <d v="2025-07-03T00:00:00"/>
    <x v="0"/>
    <d v="2025-06-25T00:00:00"/>
    <d v="2025-07-06T00:00:00"/>
    <x v="2"/>
    <s v="No"/>
    <x v="2"/>
    <n v="27"/>
    <x v="0"/>
  </r>
  <r>
    <s v="O202506012"/>
    <x v="57"/>
    <d v="2025-06-20T00:00:00"/>
    <x v="0"/>
    <d v="2025-06-12T00:00:00"/>
    <d v="2025-06-22T00:00:00"/>
    <x v="0"/>
    <s v="No"/>
    <x v="2"/>
    <n v="80"/>
    <x v="0"/>
  </r>
  <r>
    <s v="O202506013"/>
    <x v="58"/>
    <d v="2025-06-14T00:00:00"/>
    <x v="1"/>
    <m/>
    <d v="2025-06-16T00:00:00"/>
    <x v="0"/>
    <s v="Yes"/>
    <x v="0"/>
    <n v="40"/>
    <x v="1"/>
  </r>
  <r>
    <s v="O202506014"/>
    <x v="56"/>
    <d v="2025-07-02T00:00:00"/>
    <x v="0"/>
    <d v="2025-06-25T00:00:00"/>
    <d v="2025-07-04T00:00:00"/>
    <x v="0"/>
    <s v="No"/>
    <x v="4"/>
    <n v="30"/>
    <x v="0"/>
  </r>
  <r>
    <s v="O202506015"/>
    <x v="48"/>
    <d v="2025-06-14T00:00:00"/>
    <x v="1"/>
    <m/>
    <d v="2025-06-20T00:00:00"/>
    <x v="4"/>
    <s v="Yes"/>
    <x v="2"/>
    <n v="79"/>
    <x v="1"/>
  </r>
  <r>
    <s v="O202506016"/>
    <x v="59"/>
    <d v="2025-06-20T00:00:00"/>
    <x v="1"/>
    <m/>
    <d v="2025-06-23T00:00:00"/>
    <x v="2"/>
    <s v="Yes"/>
    <x v="4"/>
    <n v="91"/>
    <x v="1"/>
  </r>
  <r>
    <s v="O202506017"/>
    <x v="59"/>
    <d v="2025-06-22T00:00:00"/>
    <x v="1"/>
    <m/>
    <d v="2025-06-27T00:00:00"/>
    <x v="5"/>
    <s v="Yes"/>
    <x v="4"/>
    <n v="18"/>
    <x v="1"/>
  </r>
  <r>
    <s v="O202506018"/>
    <x v="49"/>
    <d v="2025-06-23T00:00:00"/>
    <x v="1"/>
    <m/>
    <d v="2025-06-26T00:00:00"/>
    <x v="2"/>
    <s v="Yes"/>
    <x v="1"/>
    <n v="13"/>
    <x v="1"/>
  </r>
  <r>
    <s v="O202506019"/>
    <x v="52"/>
    <d v="2025-06-21T00:00:00"/>
    <x v="0"/>
    <d v="2025-06-13T00:00:00"/>
    <d v="2025-06-24T00:00:00"/>
    <x v="2"/>
    <s v="No"/>
    <x v="2"/>
    <n v="49"/>
    <x v="0"/>
  </r>
  <r>
    <s v="O202506020"/>
    <x v="60"/>
    <d v="2025-07-05T00:00:00"/>
    <x v="0"/>
    <d v="2025-06-26T00:00:00"/>
    <d v="2025-07-09T00:00:00"/>
    <x v="6"/>
    <s v="No"/>
    <x v="1"/>
    <n v="44"/>
    <x v="0"/>
  </r>
  <r>
    <s v="O202506021"/>
    <x v="61"/>
    <d v="2025-06-25T00:00:00"/>
    <x v="0"/>
    <d v="2025-06-21T00:00:00"/>
    <d v="2025-06-30T00:00:00"/>
    <x v="5"/>
    <s v="No"/>
    <x v="4"/>
    <n v="46"/>
    <x v="0"/>
  </r>
  <r>
    <s v="O202506022"/>
    <x v="62"/>
    <d v="2025-06-07T00:00:00"/>
    <x v="0"/>
    <d v="2025-06-02T00:00:00"/>
    <d v="2025-06-09T00:00:00"/>
    <x v="0"/>
    <s v="No"/>
    <x v="3"/>
    <n v="94"/>
    <x v="0"/>
  </r>
  <r>
    <s v="O202506023"/>
    <x v="59"/>
    <d v="2025-06-23T00:00:00"/>
    <x v="0"/>
    <d v="2025-06-14T00:00:00"/>
    <d v="2025-06-25T00:00:00"/>
    <x v="0"/>
    <s v="No"/>
    <x v="1"/>
    <n v="36"/>
    <x v="0"/>
  </r>
  <r>
    <s v="O202506024"/>
    <x v="63"/>
    <d v="2025-07-05T00:00:00"/>
    <x v="0"/>
    <d v="2025-06-28T00:00:00"/>
    <d v="2025-07-11T00:00:00"/>
    <x v="4"/>
    <s v="No"/>
    <x v="1"/>
    <n v="87"/>
    <x v="0"/>
  </r>
  <r>
    <s v="O202506025"/>
    <x v="64"/>
    <d v="2025-06-24T00:00:00"/>
    <x v="1"/>
    <m/>
    <d v="2025-06-26T00:00:00"/>
    <x v="0"/>
    <s v="Yes"/>
    <x v="3"/>
    <n v="49"/>
    <x v="1"/>
  </r>
  <r>
    <s v="O202506026"/>
    <x v="60"/>
    <d v="2025-07-01T00:00:00"/>
    <x v="1"/>
    <m/>
    <d v="2025-07-03T00:00:00"/>
    <x v="0"/>
    <s v="Yes"/>
    <x v="1"/>
    <n v="10"/>
    <x v="1"/>
  </r>
  <r>
    <s v="O202506027"/>
    <x v="65"/>
    <d v="2025-06-07T00:00:00"/>
    <x v="0"/>
    <d v="2025-06-03T00:00:00"/>
    <d v="2025-06-10T00:00:00"/>
    <x v="2"/>
    <s v="No"/>
    <x v="1"/>
    <n v="69"/>
    <x v="0"/>
  </r>
  <r>
    <s v="O202506028"/>
    <x v="54"/>
    <d v="2025-06-13T00:00:00"/>
    <x v="1"/>
    <m/>
    <d v="2025-06-17T00:00:00"/>
    <x v="6"/>
    <s v="Yes"/>
    <x v="1"/>
    <n v="37"/>
    <x v="1"/>
  </r>
  <r>
    <s v="O202506029"/>
    <x v="61"/>
    <d v="2025-06-29T00:00:00"/>
    <x v="1"/>
    <m/>
    <d v="2025-07-03T00:00:00"/>
    <x v="6"/>
    <s v="Yes"/>
    <x v="2"/>
    <n v="54"/>
    <x v="1"/>
  </r>
  <r>
    <s v="O202506030"/>
    <x v="46"/>
    <d v="2025-06-17T00:00:00"/>
    <x v="0"/>
    <d v="2025-06-11T00:00:00"/>
    <d v="2025-06-21T00:00:00"/>
    <x v="6"/>
    <s v="No"/>
    <x v="2"/>
    <n v="97"/>
    <x v="0"/>
  </r>
  <r>
    <s v="O202506031"/>
    <x v="63"/>
    <d v="2025-07-04T00:00:00"/>
    <x v="1"/>
    <m/>
    <d v="2025-07-07T00:00:00"/>
    <x v="2"/>
    <s v="Yes"/>
    <x v="3"/>
    <n v="39"/>
    <x v="1"/>
  </r>
  <r>
    <s v="O202506032"/>
    <x v="46"/>
    <d v="2025-06-18T00:00:00"/>
    <x v="0"/>
    <d v="2025-06-11T00:00:00"/>
    <d v="2025-06-23T00:00:00"/>
    <x v="5"/>
    <s v="No"/>
    <x v="2"/>
    <n v="87"/>
    <x v="0"/>
  </r>
  <r>
    <s v="O202506033"/>
    <x v="66"/>
    <d v="2025-06-27T00:00:00"/>
    <x v="0"/>
    <d v="2025-06-20T00:00:00"/>
    <d v="2025-07-01T00:00:00"/>
    <x v="6"/>
    <s v="No"/>
    <x v="4"/>
    <n v="82"/>
    <x v="0"/>
  </r>
  <r>
    <s v="O202506034"/>
    <x v="65"/>
    <d v="2025-06-11T00:00:00"/>
    <x v="0"/>
    <d v="2025-06-03T00:00:00"/>
    <d v="2025-06-13T00:00:00"/>
    <x v="0"/>
    <s v="No"/>
    <x v="1"/>
    <n v="38"/>
    <x v="0"/>
  </r>
  <r>
    <s v="O202506035"/>
    <x v="67"/>
    <d v="2025-06-30T00:00:00"/>
    <x v="0"/>
    <d v="2025-06-23T00:00:00"/>
    <d v="2025-07-05T00:00:00"/>
    <x v="5"/>
    <s v="No"/>
    <x v="2"/>
    <n v="79"/>
    <x v="0"/>
  </r>
  <r>
    <s v="O202506036"/>
    <x v="56"/>
    <d v="2025-06-30T00:00:00"/>
    <x v="0"/>
    <d v="2025-06-25T00:00:00"/>
    <d v="2025-07-05T00:00:00"/>
    <x v="5"/>
    <s v="No"/>
    <x v="2"/>
    <n v="71"/>
    <x v="0"/>
  </r>
  <r>
    <s v="O202506037"/>
    <x v="61"/>
    <d v="2025-06-27T00:00:00"/>
    <x v="0"/>
    <d v="2025-06-21T00:00:00"/>
    <d v="2025-07-03T00:00:00"/>
    <x v="4"/>
    <s v="No"/>
    <x v="2"/>
    <n v="15"/>
    <x v="0"/>
  </r>
  <r>
    <s v="O202506038"/>
    <x v="47"/>
    <d v="2025-06-14T00:00:00"/>
    <x v="0"/>
    <d v="2025-06-08T00:00:00"/>
    <d v="2025-06-17T00:00:00"/>
    <x v="2"/>
    <s v="No"/>
    <x v="0"/>
    <n v="96"/>
    <x v="0"/>
  </r>
  <r>
    <s v="O202506039"/>
    <x v="68"/>
    <d v="2025-07-01T00:00:00"/>
    <x v="1"/>
    <m/>
    <d v="2025-07-03T00:00:00"/>
    <x v="0"/>
    <s v="Yes"/>
    <x v="1"/>
    <n v="10"/>
    <x v="1"/>
  </r>
  <r>
    <s v="O202506040"/>
    <x v="61"/>
    <d v="2025-06-27T00:00:00"/>
    <x v="0"/>
    <d v="2025-06-21T00:00:00"/>
    <d v="2025-07-01T00:00:00"/>
    <x v="6"/>
    <s v="No"/>
    <x v="4"/>
    <n v="86"/>
    <x v="0"/>
  </r>
  <r>
    <s v="O202506041"/>
    <x v="58"/>
    <d v="2025-06-12T00:00:00"/>
    <x v="0"/>
    <d v="2025-06-07T00:00:00"/>
    <d v="2025-06-15T00:00:00"/>
    <x v="2"/>
    <s v="No"/>
    <x v="2"/>
    <n v="50"/>
    <x v="0"/>
  </r>
  <r>
    <s v="O202506042"/>
    <x v="53"/>
    <d v="2025-06-13T00:00:00"/>
    <x v="0"/>
    <d v="2025-06-04T00:00:00"/>
    <d v="2025-06-17T00:00:00"/>
    <x v="6"/>
    <s v="No"/>
    <x v="4"/>
    <n v="63"/>
    <x v="0"/>
  </r>
  <r>
    <s v="O202506043"/>
    <x v="67"/>
    <d v="2025-06-28T00:00:00"/>
    <x v="0"/>
    <d v="2025-06-23T00:00:00"/>
    <d v="2025-07-02T00:00:00"/>
    <x v="6"/>
    <s v="No"/>
    <x v="4"/>
    <n v="100"/>
    <x v="0"/>
  </r>
  <r>
    <s v="O202506044"/>
    <x v="69"/>
    <d v="2025-06-18T00:00:00"/>
    <x v="0"/>
    <d v="2025-06-09T00:00:00"/>
    <d v="2025-06-20T00:00:00"/>
    <x v="0"/>
    <s v="No"/>
    <x v="3"/>
    <n v="61"/>
    <x v="0"/>
  </r>
  <r>
    <s v="O202506045"/>
    <x v="47"/>
    <d v="2025-06-12T00:00:00"/>
    <x v="0"/>
    <d v="2025-06-08T00:00:00"/>
    <d v="2025-06-15T00:00:00"/>
    <x v="2"/>
    <s v="No"/>
    <x v="1"/>
    <n v="43"/>
    <x v="0"/>
  </r>
  <r>
    <s v="O202506046"/>
    <x v="64"/>
    <d v="2025-06-23T00:00:00"/>
    <x v="0"/>
    <d v="2025-06-15T00:00:00"/>
    <d v="2025-06-28T00:00:00"/>
    <x v="5"/>
    <s v="No"/>
    <x v="4"/>
    <n v="87"/>
    <x v="0"/>
  </r>
  <r>
    <s v="O202506047"/>
    <x v="62"/>
    <d v="2025-06-10T00:00:00"/>
    <x v="0"/>
    <d v="2025-06-02T00:00:00"/>
    <d v="2025-06-12T00:00:00"/>
    <x v="0"/>
    <s v="No"/>
    <x v="1"/>
    <n v="87"/>
    <x v="0"/>
  </r>
  <r>
    <s v="O202506048"/>
    <x v="51"/>
    <d v="2025-07-02T00:00:00"/>
    <x v="0"/>
    <d v="2025-06-27T00:00:00"/>
    <d v="2025-07-07T00:00:00"/>
    <x v="5"/>
    <s v="No"/>
    <x v="4"/>
    <n v="58"/>
    <x v="0"/>
  </r>
  <r>
    <s v="O202506049"/>
    <x v="62"/>
    <d v="2025-06-07T00:00:00"/>
    <x v="0"/>
    <d v="2025-06-02T00:00:00"/>
    <d v="2025-06-13T00:00:00"/>
    <x v="4"/>
    <s v="No"/>
    <x v="4"/>
    <n v="25"/>
    <x v="0"/>
  </r>
  <r>
    <s v="O202506050"/>
    <x v="60"/>
    <d v="2025-07-03T00:00:00"/>
    <x v="0"/>
    <d v="2025-06-26T00:00:00"/>
    <d v="2025-07-07T00:00:00"/>
    <x v="6"/>
    <s v="No"/>
    <x v="4"/>
    <n v="53"/>
    <x v="0"/>
  </r>
  <r>
    <s v="O202506051"/>
    <x v="67"/>
    <d v="2025-07-01T00:00:00"/>
    <x v="0"/>
    <d v="2025-06-23T00:00:00"/>
    <d v="2025-07-04T00:00:00"/>
    <x v="2"/>
    <s v="No"/>
    <x v="0"/>
    <n v="84"/>
    <x v="0"/>
  </r>
  <r>
    <s v="O202506052"/>
    <x v="51"/>
    <d v="2025-07-03T00:00:00"/>
    <x v="1"/>
    <m/>
    <d v="2025-07-06T00:00:00"/>
    <x v="2"/>
    <s v="Yes"/>
    <x v="1"/>
    <n v="56"/>
    <x v="1"/>
  </r>
  <r>
    <s v="O202506053"/>
    <x v="68"/>
    <d v="2025-07-01T00:00:00"/>
    <x v="1"/>
    <m/>
    <d v="2025-07-03T00:00:00"/>
    <x v="0"/>
    <s v="Yes"/>
    <x v="3"/>
    <n v="87"/>
    <x v="1"/>
  </r>
  <r>
    <s v="O202506054"/>
    <x v="69"/>
    <d v="2025-06-14T00:00:00"/>
    <x v="1"/>
    <m/>
    <d v="2025-06-16T00:00:00"/>
    <x v="0"/>
    <s v="Yes"/>
    <x v="2"/>
    <n v="17"/>
    <x v="1"/>
  </r>
  <r>
    <s v="O202506055"/>
    <x v="59"/>
    <d v="2025-06-22T00:00:00"/>
    <x v="0"/>
    <d v="2025-06-14T00:00:00"/>
    <d v="2025-06-25T00:00:00"/>
    <x v="2"/>
    <s v="No"/>
    <x v="4"/>
    <n v="35"/>
    <x v="0"/>
  </r>
  <r>
    <s v="O202506056"/>
    <x v="52"/>
    <d v="2025-06-22T00:00:00"/>
    <x v="0"/>
    <d v="2025-06-13T00:00:00"/>
    <d v="2025-06-28T00:00:00"/>
    <x v="4"/>
    <s v="No"/>
    <x v="2"/>
    <n v="79"/>
    <x v="0"/>
  </r>
  <r>
    <s v="O202506057"/>
    <x v="70"/>
    <d v="2025-06-28T00:00:00"/>
    <x v="1"/>
    <m/>
    <d v="2025-07-02T00:00:00"/>
    <x v="6"/>
    <s v="Yes"/>
    <x v="2"/>
    <n v="26"/>
    <x v="1"/>
  </r>
  <r>
    <s v="O202506058"/>
    <x v="56"/>
    <d v="2025-07-02T00:00:00"/>
    <x v="0"/>
    <d v="2025-06-25T00:00:00"/>
    <d v="2025-07-08T00:00:00"/>
    <x v="4"/>
    <s v="No"/>
    <x v="4"/>
    <n v="97"/>
    <x v="0"/>
  </r>
  <r>
    <s v="O202506059"/>
    <x v="71"/>
    <d v="2025-06-23T00:00:00"/>
    <x v="0"/>
    <d v="2025-06-19T00:00:00"/>
    <d v="2025-06-29T00:00:00"/>
    <x v="4"/>
    <s v="No"/>
    <x v="4"/>
    <n v="9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093E0D-183A-492E-8276-DC9BFE1446B8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P206:V210" firstHeaderRow="1" firstDataRow="2" firstDataCol="1"/>
  <pivotFields count="13">
    <pivotField showAll="0"/>
    <pivotField numFmtId="14" showAll="0">
      <items count="73">
        <item x="22"/>
        <item x="5"/>
        <item x="10"/>
        <item x="0"/>
        <item x="9"/>
        <item x="11"/>
        <item x="4"/>
        <item x="3"/>
        <item x="17"/>
        <item x="20"/>
        <item x="14"/>
        <item x="21"/>
        <item x="18"/>
        <item x="12"/>
        <item x="6"/>
        <item x="15"/>
        <item x="1"/>
        <item x="2"/>
        <item x="7"/>
        <item x="8"/>
        <item x="13"/>
        <item x="19"/>
        <item x="16"/>
        <item x="31"/>
        <item x="25"/>
        <item x="29"/>
        <item x="42"/>
        <item x="36"/>
        <item x="23"/>
        <item x="38"/>
        <item x="30"/>
        <item x="39"/>
        <item x="33"/>
        <item x="41"/>
        <item x="43"/>
        <item x="44"/>
        <item x="34"/>
        <item x="35"/>
        <item x="40"/>
        <item x="37"/>
        <item x="24"/>
        <item x="32"/>
        <item x="45"/>
        <item x="28"/>
        <item x="26"/>
        <item x="27"/>
        <item x="62"/>
        <item x="65"/>
        <item x="53"/>
        <item x="54"/>
        <item x="50"/>
        <item x="58"/>
        <item x="47"/>
        <item x="69"/>
        <item x="48"/>
        <item x="46"/>
        <item x="57"/>
        <item x="52"/>
        <item x="59"/>
        <item x="64"/>
        <item x="49"/>
        <item x="71"/>
        <item x="66"/>
        <item x="61"/>
        <item x="68"/>
        <item x="67"/>
        <item x="70"/>
        <item x="56"/>
        <item x="60"/>
        <item x="51"/>
        <item x="63"/>
        <item x="55"/>
        <item t="default"/>
      </items>
    </pivotField>
    <pivotField numFmtId="14" showAll="0"/>
    <pivotField axis="axisRow" showAll="0">
      <items count="3">
        <item x="0"/>
        <item x="1"/>
        <item t="default"/>
      </items>
    </pivotField>
    <pivotField showAll="0"/>
    <pivotField numFmtId="14" showAll="0"/>
    <pivotField showAll="0"/>
    <pivotField showAll="0"/>
    <pivotField axis="axisCol" dataField="1" showAll="0">
      <items count="6">
        <item x="4"/>
        <item x="2"/>
        <item x="1"/>
        <item x="0"/>
        <item x="3"/>
        <item t="default"/>
      </items>
    </pivotField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ustomer Satisfaction Rating" fld="8" subtotal="count" baseField="3" baseItem="1"/>
  </dataFields>
  <chartFormats count="5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14BBCA-091B-4D8E-B607-7A265650E63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94:AD98" firstHeaderRow="1" firstDataRow="2" firstDataCol="1"/>
  <pivotFields count="13">
    <pivotField showAll="0"/>
    <pivotField numFmtId="14" showAll="0">
      <items count="73">
        <item x="22"/>
        <item x="5"/>
        <item x="10"/>
        <item x="0"/>
        <item x="9"/>
        <item x="11"/>
        <item x="4"/>
        <item x="3"/>
        <item x="17"/>
        <item x="20"/>
        <item x="14"/>
        <item x="21"/>
        <item x="18"/>
        <item x="12"/>
        <item x="6"/>
        <item x="15"/>
        <item x="1"/>
        <item x="2"/>
        <item x="7"/>
        <item x="8"/>
        <item x="13"/>
        <item x="19"/>
        <item x="16"/>
        <item x="31"/>
        <item x="25"/>
        <item x="29"/>
        <item x="42"/>
        <item x="36"/>
        <item x="23"/>
        <item x="38"/>
        <item x="30"/>
        <item x="39"/>
        <item x="33"/>
        <item x="41"/>
        <item x="43"/>
        <item x="44"/>
        <item x="34"/>
        <item x="35"/>
        <item x="40"/>
        <item x="37"/>
        <item x="24"/>
        <item x="32"/>
        <item x="45"/>
        <item x="28"/>
        <item x="26"/>
        <item x="27"/>
        <item x="62"/>
        <item x="65"/>
        <item x="53"/>
        <item x="54"/>
        <item x="50"/>
        <item x="58"/>
        <item x="47"/>
        <item x="69"/>
        <item x="48"/>
        <item x="46"/>
        <item x="57"/>
        <item x="52"/>
        <item x="59"/>
        <item x="64"/>
        <item x="49"/>
        <item x="71"/>
        <item x="66"/>
        <item x="61"/>
        <item x="68"/>
        <item x="67"/>
        <item x="70"/>
        <item x="56"/>
        <item x="60"/>
        <item x="51"/>
        <item x="63"/>
        <item x="55"/>
        <item t="default"/>
      </items>
    </pivotField>
    <pivotField numFmtId="14" showAll="0"/>
    <pivotField axis="axisRow" showAll="0">
      <items count="3">
        <item x="0"/>
        <item x="1"/>
        <item t="default"/>
      </items>
    </pivotField>
    <pivotField showAll="0"/>
    <pivotField numFmtId="14" showAll="0"/>
    <pivotField showAll="0"/>
    <pivotField showAll="0"/>
    <pivotField axis="axisCol" dataField="1" showAll="0" avgSubtotal="1">
      <items count="6">
        <item x="4"/>
        <item x="2"/>
        <item x="1"/>
        <item x="0"/>
        <item x="3"/>
        <item t="avg"/>
      </items>
    </pivotField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ustomer Satisfaction Rating" fld="8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C1D56D-5FFF-49A9-B4CC-A2434BAF8E5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N12:O15" firstHeaderRow="1" firstDataRow="1" firstDataCol="1"/>
  <pivotFields count="13">
    <pivotField dataField="1" showAll="0"/>
    <pivotField numFmtId="14" showAll="0">
      <items count="73">
        <item x="22"/>
        <item x="5"/>
        <item x="10"/>
        <item x="0"/>
        <item x="9"/>
        <item x="11"/>
        <item x="4"/>
        <item x="3"/>
        <item x="17"/>
        <item x="20"/>
        <item x="14"/>
        <item x="21"/>
        <item x="18"/>
        <item x="12"/>
        <item x="6"/>
        <item x="15"/>
        <item x="1"/>
        <item x="2"/>
        <item x="7"/>
        <item x="8"/>
        <item x="13"/>
        <item x="19"/>
        <item x="16"/>
        <item x="31"/>
        <item x="25"/>
        <item x="29"/>
        <item x="42"/>
        <item x="36"/>
        <item x="23"/>
        <item x="38"/>
        <item x="30"/>
        <item x="39"/>
        <item x="33"/>
        <item x="41"/>
        <item x="43"/>
        <item x="44"/>
        <item x="34"/>
        <item x="35"/>
        <item x="40"/>
        <item x="37"/>
        <item x="24"/>
        <item x="32"/>
        <item x="45"/>
        <item x="28"/>
        <item x="26"/>
        <item x="27"/>
        <item x="62"/>
        <item x="65"/>
        <item x="53"/>
        <item x="54"/>
        <item x="50"/>
        <item x="58"/>
        <item x="47"/>
        <item x="69"/>
        <item x="48"/>
        <item x="46"/>
        <item x="57"/>
        <item x="52"/>
        <item x="59"/>
        <item x="64"/>
        <item x="49"/>
        <item x="71"/>
        <item x="66"/>
        <item x="61"/>
        <item x="68"/>
        <item x="67"/>
        <item x="70"/>
        <item x="56"/>
        <item x="60"/>
        <item x="51"/>
        <item x="63"/>
        <item x="55"/>
        <item t="default"/>
      </items>
    </pivotField>
    <pivotField numFmtId="14" showAll="0"/>
    <pivotField axis="axisRow" showAll="0">
      <items count="3">
        <item x="0"/>
        <item x="1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Order ID" fld="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666BFD-DC9F-40B2-8330-4618C5D773C0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95:M304" firstHeaderRow="1" firstDataRow="2" firstDataCol="1"/>
  <pivotFields count="13">
    <pivotField showAll="0"/>
    <pivotField numFmtId="14" showAll="0">
      <items count="73">
        <item x="22"/>
        <item x="5"/>
        <item x="10"/>
        <item x="0"/>
        <item x="9"/>
        <item x="11"/>
        <item x="4"/>
        <item x="3"/>
        <item x="17"/>
        <item x="20"/>
        <item x="14"/>
        <item x="21"/>
        <item x="18"/>
        <item x="12"/>
        <item x="6"/>
        <item x="15"/>
        <item x="1"/>
        <item x="2"/>
        <item x="7"/>
        <item x="8"/>
        <item x="13"/>
        <item x="19"/>
        <item x="16"/>
        <item x="31"/>
        <item x="25"/>
        <item x="29"/>
        <item x="42"/>
        <item x="36"/>
        <item x="23"/>
        <item x="38"/>
        <item x="30"/>
        <item x="39"/>
        <item x="33"/>
        <item x="41"/>
        <item x="43"/>
        <item x="44"/>
        <item x="34"/>
        <item x="35"/>
        <item x="40"/>
        <item x="37"/>
        <item x="24"/>
        <item x="32"/>
        <item x="45"/>
        <item x="28"/>
        <item x="26"/>
        <item x="27"/>
        <item x="62"/>
        <item x="65"/>
        <item x="53"/>
        <item x="54"/>
        <item x="50"/>
        <item x="58"/>
        <item x="47"/>
        <item x="69"/>
        <item x="48"/>
        <item x="46"/>
        <item x="57"/>
        <item x="52"/>
        <item x="59"/>
        <item x="64"/>
        <item x="49"/>
        <item x="71"/>
        <item x="66"/>
        <item x="61"/>
        <item x="68"/>
        <item x="67"/>
        <item x="70"/>
        <item x="56"/>
        <item x="60"/>
        <item x="51"/>
        <item x="63"/>
        <item x="55"/>
        <item t="default"/>
      </items>
    </pivotField>
    <pivotField numFmtId="14" showAll="0"/>
    <pivotField showAll="0"/>
    <pivotField showAll="0"/>
    <pivotField numFmtId="14" showAll="0"/>
    <pivotField axis="axisRow" showAll="0">
      <items count="9">
        <item x="1"/>
        <item x="3"/>
        <item x="0"/>
        <item x="2"/>
        <item x="6"/>
        <item x="5"/>
        <item m="1" x="7"/>
        <item x="4"/>
        <item t="default"/>
      </items>
    </pivotField>
    <pivotField showAll="0"/>
    <pivotField axis="axisCol" dataField="1" showAll="0">
      <items count="6">
        <item x="4"/>
        <item x="2"/>
        <item x="1"/>
        <item x="0"/>
        <item x="3"/>
        <item t="default"/>
      </items>
    </pivotField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ustomer Satisfaction Rating" fld="8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D1265-26B3-4FAE-A8B3-CC130412FA4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M88:M91" firstHeaderRow="1" firstDataRow="1" firstDataCol="1"/>
  <pivotFields count="13">
    <pivotField showAll="0"/>
    <pivotField numFmtId="14" showAll="0">
      <items count="73">
        <item x="22"/>
        <item x="5"/>
        <item x="10"/>
        <item x="0"/>
        <item x="9"/>
        <item x="11"/>
        <item x="4"/>
        <item x="3"/>
        <item x="17"/>
        <item x="20"/>
        <item x="14"/>
        <item x="21"/>
        <item x="18"/>
        <item x="12"/>
        <item x="6"/>
        <item x="15"/>
        <item x="1"/>
        <item x="2"/>
        <item x="7"/>
        <item x="8"/>
        <item x="13"/>
        <item x="19"/>
        <item x="16"/>
        <item x="31"/>
        <item x="25"/>
        <item x="29"/>
        <item x="42"/>
        <item x="36"/>
        <item x="23"/>
        <item x="38"/>
        <item x="30"/>
        <item x="39"/>
        <item x="33"/>
        <item x="41"/>
        <item x="43"/>
        <item x="44"/>
        <item x="34"/>
        <item x="35"/>
        <item x="40"/>
        <item x="37"/>
        <item x="24"/>
        <item x="32"/>
        <item x="45"/>
        <item x="28"/>
        <item x="26"/>
        <item x="27"/>
        <item x="62"/>
        <item x="65"/>
        <item x="53"/>
        <item x="54"/>
        <item x="50"/>
        <item x="58"/>
        <item x="47"/>
        <item x="69"/>
        <item x="48"/>
        <item x="46"/>
        <item x="57"/>
        <item x="52"/>
        <item x="59"/>
        <item x="64"/>
        <item x="49"/>
        <item x="71"/>
        <item x="66"/>
        <item x="61"/>
        <item x="68"/>
        <item x="67"/>
        <item x="70"/>
        <item x="56"/>
        <item x="60"/>
        <item x="51"/>
        <item x="63"/>
        <item x="55"/>
        <item t="default"/>
      </items>
    </pivotField>
    <pivotField numFmtId="14" showAll="0"/>
    <pivotField axis="axisRow" showAll="0">
      <items count="3">
        <item x="0"/>
        <item x="1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AEF964-CDA0-4773-8470-AFD834D7BA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MONTHS" colHeaderCaption="FULLFULLMENT CENTRE ">
  <location ref="N138:Q143" firstHeaderRow="1" firstDataRow="2" firstDataCol="1"/>
  <pivotFields count="13">
    <pivotField dataField="1" showAll="0"/>
    <pivotField axis="axisRow" numFmtId="14" showAll="0">
      <items count="73">
        <item x="22"/>
        <item x="5"/>
        <item x="10"/>
        <item x="0"/>
        <item x="9"/>
        <item x="11"/>
        <item x="4"/>
        <item x="3"/>
        <item x="17"/>
        <item x="20"/>
        <item x="14"/>
        <item x="21"/>
        <item x="18"/>
        <item x="12"/>
        <item x="6"/>
        <item x="15"/>
        <item x="1"/>
        <item x="2"/>
        <item x="7"/>
        <item x="8"/>
        <item x="13"/>
        <item x="19"/>
        <item x="16"/>
        <item x="31"/>
        <item x="25"/>
        <item x="29"/>
        <item x="42"/>
        <item x="36"/>
        <item x="23"/>
        <item x="38"/>
        <item x="30"/>
        <item x="39"/>
        <item x="33"/>
        <item x="41"/>
        <item x="43"/>
        <item x="44"/>
        <item x="34"/>
        <item x="35"/>
        <item x="40"/>
        <item x="37"/>
        <item x="24"/>
        <item x="32"/>
        <item x="45"/>
        <item x="28"/>
        <item x="26"/>
        <item x="27"/>
        <item x="62"/>
        <item x="65"/>
        <item x="53"/>
        <item x="54"/>
        <item x="50"/>
        <item x="58"/>
        <item x="47"/>
        <item x="69"/>
        <item x="48"/>
        <item x="46"/>
        <item x="57"/>
        <item x="52"/>
        <item x="59"/>
        <item x="64"/>
        <item x="49"/>
        <item x="71"/>
        <item x="66"/>
        <item x="61"/>
        <item x="68"/>
        <item x="67"/>
        <item x="70"/>
        <item x="56"/>
        <item x="60"/>
        <item x="51"/>
        <item x="63"/>
        <item x="55"/>
        <item t="default"/>
      </items>
    </pivotField>
    <pivotField numFmtId="14" showAll="0"/>
    <pivotField axis="axisCol" showAll="0">
      <items count="3">
        <item x="0"/>
        <item x="1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2"/>
    <field x="11"/>
    <field x="1"/>
  </rowFields>
  <rowItems count="4"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Order ID" fld="0" subtotal="count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270F97-7C48-4D1B-98BC-094FC1AD6BB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P90:T94" firstHeaderRow="1" firstDataRow="2" firstDataCol="1"/>
  <pivotFields count="13">
    <pivotField showAll="0"/>
    <pivotField numFmtId="14" showAll="0">
      <items count="73">
        <item x="22"/>
        <item x="5"/>
        <item x="10"/>
        <item x="0"/>
        <item x="9"/>
        <item x="11"/>
        <item x="4"/>
        <item x="3"/>
        <item x="17"/>
        <item x="20"/>
        <item x="14"/>
        <item x="21"/>
        <item x="18"/>
        <item x="12"/>
        <item x="6"/>
        <item x="15"/>
        <item x="1"/>
        <item x="2"/>
        <item x="7"/>
        <item x="8"/>
        <item x="13"/>
        <item x="19"/>
        <item x="16"/>
        <item x="31"/>
        <item x="25"/>
        <item x="29"/>
        <item x="42"/>
        <item x="36"/>
        <item x="23"/>
        <item x="38"/>
        <item x="30"/>
        <item x="39"/>
        <item x="33"/>
        <item x="41"/>
        <item x="43"/>
        <item x="44"/>
        <item x="34"/>
        <item x="35"/>
        <item x="40"/>
        <item x="37"/>
        <item x="24"/>
        <item x="32"/>
        <item x="45"/>
        <item x="28"/>
        <item x="26"/>
        <item x="27"/>
        <item x="62"/>
        <item x="65"/>
        <item x="53"/>
        <item x="54"/>
        <item x="50"/>
        <item x="58"/>
        <item x="47"/>
        <item x="69"/>
        <item x="48"/>
        <item x="46"/>
        <item x="57"/>
        <item x="52"/>
        <item x="59"/>
        <item x="64"/>
        <item x="49"/>
        <item x="71"/>
        <item x="66"/>
        <item x="61"/>
        <item x="68"/>
        <item x="67"/>
        <item x="70"/>
        <item x="56"/>
        <item x="60"/>
        <item x="51"/>
        <item x="63"/>
        <item x="55"/>
        <item t="default"/>
      </items>
    </pivotField>
    <pivotField numFmtId="14" showAll="0"/>
    <pivotField axis="axisRow" showAll="0">
      <items count="3">
        <item x="0"/>
        <item x="1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Col" dataField="1" showAll="0">
      <items count="4">
        <item x="1"/>
        <item x="2"/>
        <item x="0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Delay Reason" fld="10" subtotal="count" baseField="3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6CF057-C4AD-4114-869D-9E74242E9DC6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D12" firstHeaderRow="1" firstDataRow="2" firstDataCol="1"/>
  <pivotFields count="13">
    <pivotField showAll="0"/>
    <pivotField numFmtId="14" showAll="0">
      <items count="73">
        <item x="22"/>
        <item x="5"/>
        <item x="10"/>
        <item x="0"/>
        <item x="9"/>
        <item x="11"/>
        <item x="4"/>
        <item x="3"/>
        <item x="17"/>
        <item x="20"/>
        <item x="14"/>
        <item x="21"/>
        <item x="18"/>
        <item x="12"/>
        <item x="6"/>
        <item x="15"/>
        <item x="1"/>
        <item x="2"/>
        <item x="7"/>
        <item x="8"/>
        <item x="13"/>
        <item x="19"/>
        <item x="16"/>
        <item x="31"/>
        <item x="25"/>
        <item x="29"/>
        <item x="42"/>
        <item x="36"/>
        <item x="23"/>
        <item x="38"/>
        <item x="30"/>
        <item x="39"/>
        <item x="33"/>
        <item x="41"/>
        <item x="43"/>
        <item x="44"/>
        <item x="34"/>
        <item x="35"/>
        <item x="40"/>
        <item x="37"/>
        <item x="24"/>
        <item x="32"/>
        <item x="45"/>
        <item x="28"/>
        <item x="26"/>
        <item x="27"/>
        <item x="62"/>
        <item x="65"/>
        <item x="53"/>
        <item x="54"/>
        <item x="50"/>
        <item x="58"/>
        <item x="47"/>
        <item x="69"/>
        <item x="48"/>
        <item x="46"/>
        <item x="57"/>
        <item x="52"/>
        <item x="59"/>
        <item x="64"/>
        <item x="49"/>
        <item x="71"/>
        <item x="66"/>
        <item x="61"/>
        <item x="68"/>
        <item x="67"/>
        <item x="70"/>
        <item x="56"/>
        <item x="60"/>
        <item x="51"/>
        <item x="63"/>
        <item x="55"/>
        <item t="default"/>
      </items>
    </pivotField>
    <pivotField numFmtId="14" showAll="0"/>
    <pivotField axis="axisCol" showAll="0">
      <items count="3">
        <item x="0"/>
        <item x="1"/>
        <item t="default"/>
      </items>
    </pivotField>
    <pivotField showAll="0"/>
    <pivotField numFmtId="14" showAll="0"/>
    <pivotField axis="axisRow" dataField="1" showAll="0">
      <items count="9">
        <item x="1"/>
        <item x="3"/>
        <item x="0"/>
        <item x="2"/>
        <item x="6"/>
        <item x="5"/>
        <item m="1" x="7"/>
        <item x="4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Delay (in Day+G1:G149s)" fld="6" subtotal="count" baseField="0" baseItem="0"/>
  </dataFields>
  <chartFormats count="30">
    <chartFormat chart="1" format="16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1" format="17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1" format="18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1" format="19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1" format="20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1" format="21" series="1">
      <pivotArea type="data" outline="0" fieldPosition="0">
        <references count="1">
          <reference field="6" count="1" selected="0">
            <x v="5"/>
          </reference>
        </references>
      </pivotArea>
    </chartFormat>
    <chartFormat chart="1" format="22" series="1">
      <pivotArea type="data" outline="0" fieldPosition="0">
        <references count="1">
          <reference field="6" count="1" selected="0">
            <x v="7"/>
          </reference>
        </references>
      </pivotArea>
    </chartFormat>
    <chartFormat chart="3" format="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3" format="3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3" format="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4" format="4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4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4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4" format="4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4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tnacalibrato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43"/>
  <sheetViews>
    <sheetView topLeftCell="E95" zoomScale="66" zoomScaleNormal="100" workbookViewId="0">
      <selection activeCell="J143" sqref="I129:J143"/>
    </sheetView>
  </sheetViews>
  <sheetFormatPr defaultRowHeight="13" x14ac:dyDescent="0.3"/>
  <cols>
    <col min="1" max="1" width="10.8984375" customWidth="1"/>
    <col min="2" max="3" width="19.5" customWidth="1"/>
    <col min="4" max="4" width="4" customWidth="1"/>
    <col min="5" max="6" width="69.296875" customWidth="1"/>
    <col min="7" max="7" width="10.8984375" customWidth="1"/>
    <col min="8" max="8" width="16.8984375" customWidth="1"/>
    <col min="9" max="9" width="23.8984375" customWidth="1"/>
    <col min="10" max="11" width="16.296875" style="84" customWidth="1"/>
    <col min="12" max="12" width="16.09765625" customWidth="1"/>
    <col min="13" max="13" width="19.69921875" customWidth="1"/>
    <col min="14" max="14" width="13" bestFit="1" customWidth="1"/>
    <col min="15" max="15" width="15.5" customWidth="1"/>
    <col min="16" max="16" width="17.5" customWidth="1"/>
    <col min="17" max="17" width="19.59765625" customWidth="1"/>
    <col min="18" max="18" width="13.296875" customWidth="1"/>
    <col min="21" max="21" width="12.3984375" bestFit="1" customWidth="1"/>
  </cols>
  <sheetData>
    <row r="1" spans="1:35" hidden="1" x14ac:dyDescent="0.3">
      <c r="F1" s="69" t="s">
        <v>213</v>
      </c>
    </row>
    <row r="2" spans="1:35" ht="13.5" customHeight="1" x14ac:dyDescent="0.3">
      <c r="A2" s="3" t="s">
        <v>5</v>
      </c>
      <c r="B2" s="3" t="s">
        <v>256</v>
      </c>
      <c r="C2" s="3" t="s">
        <v>262</v>
      </c>
      <c r="D2" s="4"/>
      <c r="E2" s="67" t="s">
        <v>189</v>
      </c>
      <c r="F2" s="5" t="s">
        <v>190</v>
      </c>
      <c r="G2" s="6" t="s">
        <v>6</v>
      </c>
      <c r="H2" s="7" t="s">
        <v>7</v>
      </c>
      <c r="I2" s="7" t="s">
        <v>8</v>
      </c>
      <c r="J2" s="85" t="s">
        <v>257</v>
      </c>
      <c r="K2" s="85" t="s">
        <v>258</v>
      </c>
      <c r="R2" t="s">
        <v>269</v>
      </c>
      <c r="AA2" t="s">
        <v>269</v>
      </c>
      <c r="AB2" t="s">
        <v>465</v>
      </c>
      <c r="AI2" t="s">
        <v>269</v>
      </c>
    </row>
    <row r="3" spans="1:35" ht="10.5" hidden="1" customHeight="1" x14ac:dyDescent="0.3">
      <c r="A3" s="8">
        <v>45748</v>
      </c>
      <c r="B3" s="80"/>
      <c r="C3" s="80"/>
      <c r="D3" s="9" t="s">
        <v>9</v>
      </c>
      <c r="E3" s="10" t="s">
        <v>10</v>
      </c>
      <c r="F3" s="10"/>
      <c r="G3" s="11"/>
      <c r="H3" s="11"/>
      <c r="I3" s="12">
        <v>2363833.56</v>
      </c>
    </row>
    <row r="4" spans="1:35" ht="13.5" customHeight="1" x14ac:dyDescent="0.3">
      <c r="A4" s="20">
        <v>45798</v>
      </c>
      <c r="B4" s="20">
        <v>45697</v>
      </c>
      <c r="C4" s="20"/>
      <c r="D4" s="14" t="s">
        <v>9</v>
      </c>
      <c r="E4" s="21" t="s">
        <v>21</v>
      </c>
      <c r="F4" s="68" t="s">
        <v>158</v>
      </c>
      <c r="G4" s="23">
        <v>79</v>
      </c>
      <c r="H4" s="16"/>
      <c r="I4" s="17">
        <v>37446</v>
      </c>
      <c r="J4" s="84">
        <f t="shared" ref="J4:J11" si="0">A4-B4</f>
        <v>101</v>
      </c>
      <c r="K4" s="84" t="str">
        <f t="shared" ref="K4:K11" si="1">IF(J4&lt;=15,"On-Time",IF(J4&lt;=50,"Moderate Delay","Critical Delay"))</f>
        <v>Critical Delay</v>
      </c>
      <c r="L4" s="69" t="s">
        <v>215</v>
      </c>
      <c r="AA4">
        <v>15</v>
      </c>
      <c r="AB4">
        <v>50</v>
      </c>
    </row>
    <row r="5" spans="1:35" ht="13.5" customHeight="1" thickBot="1" x14ac:dyDescent="0.35">
      <c r="A5" s="20">
        <v>45776</v>
      </c>
      <c r="B5" s="83">
        <v>45695</v>
      </c>
      <c r="C5" s="83"/>
      <c r="D5" s="14" t="s">
        <v>9</v>
      </c>
      <c r="E5" s="21" t="s">
        <v>17</v>
      </c>
      <c r="F5" s="68" t="s">
        <v>158</v>
      </c>
      <c r="G5" s="15">
        <v>57</v>
      </c>
      <c r="H5" s="16"/>
      <c r="I5" s="17">
        <v>6023.6</v>
      </c>
      <c r="J5" s="84">
        <f t="shared" si="0"/>
        <v>81</v>
      </c>
      <c r="K5" s="84" t="str">
        <f t="shared" si="1"/>
        <v>Critical Delay</v>
      </c>
      <c r="AA5">
        <v>15</v>
      </c>
      <c r="AB5">
        <v>50</v>
      </c>
    </row>
    <row r="6" spans="1:35" ht="13.5" customHeight="1" x14ac:dyDescent="0.3">
      <c r="A6" s="20">
        <v>45790</v>
      </c>
      <c r="B6" s="83">
        <v>45711</v>
      </c>
      <c r="C6" s="83"/>
      <c r="D6" s="14" t="s">
        <v>9</v>
      </c>
      <c r="E6" s="21" t="s">
        <v>34</v>
      </c>
      <c r="F6" s="68" t="s">
        <v>158</v>
      </c>
      <c r="G6" s="15">
        <v>67</v>
      </c>
      <c r="H6" s="16"/>
      <c r="I6" s="19">
        <v>300000</v>
      </c>
      <c r="J6" s="84">
        <f t="shared" si="0"/>
        <v>79</v>
      </c>
      <c r="K6" s="84" t="str">
        <f t="shared" si="1"/>
        <v>Critical Delay</v>
      </c>
      <c r="L6" s="74" t="s">
        <v>208</v>
      </c>
      <c r="M6" s="74"/>
      <c r="AA6">
        <v>15</v>
      </c>
      <c r="AB6">
        <v>50</v>
      </c>
    </row>
    <row r="7" spans="1:35" ht="13.5" customHeight="1" x14ac:dyDescent="0.3">
      <c r="A7" s="20">
        <v>45771</v>
      </c>
      <c r="B7" s="83">
        <v>45694</v>
      </c>
      <c r="C7" s="83"/>
      <c r="D7" s="14" t="s">
        <v>9</v>
      </c>
      <c r="E7" s="21" t="s">
        <v>32</v>
      </c>
      <c r="F7" s="68" t="s">
        <v>158</v>
      </c>
      <c r="G7" s="15">
        <v>53</v>
      </c>
      <c r="H7" s="16"/>
      <c r="I7" s="19">
        <v>500000</v>
      </c>
      <c r="J7" s="84">
        <f t="shared" si="0"/>
        <v>77</v>
      </c>
      <c r="K7" s="84" t="str">
        <f t="shared" si="1"/>
        <v>Critical Delay</v>
      </c>
      <c r="L7" s="72"/>
      <c r="M7" s="72"/>
      <c r="AA7">
        <v>15</v>
      </c>
      <c r="AB7">
        <v>50</v>
      </c>
    </row>
    <row r="8" spans="1:35" ht="13.5" customHeight="1" x14ac:dyDescent="0.3">
      <c r="A8" s="20">
        <v>45771</v>
      </c>
      <c r="B8" s="83">
        <v>45697</v>
      </c>
      <c r="C8" s="83"/>
      <c r="D8" s="14" t="s">
        <v>9</v>
      </c>
      <c r="E8" s="21" t="s">
        <v>24</v>
      </c>
      <c r="F8" s="68" t="s">
        <v>158</v>
      </c>
      <c r="G8" s="15">
        <v>45</v>
      </c>
      <c r="H8" s="16"/>
      <c r="I8" s="17">
        <v>8000</v>
      </c>
      <c r="J8" s="84">
        <f t="shared" si="0"/>
        <v>74</v>
      </c>
      <c r="K8" s="84" t="str">
        <f t="shared" si="1"/>
        <v>Critical Delay</v>
      </c>
      <c r="L8" s="72" t="s">
        <v>195</v>
      </c>
      <c r="M8" s="72">
        <v>91513.270769230774</v>
      </c>
      <c r="AA8">
        <v>15</v>
      </c>
      <c r="AB8">
        <v>50</v>
      </c>
    </row>
    <row r="9" spans="1:35" ht="13.5" customHeight="1" x14ac:dyDescent="0.3">
      <c r="A9" s="20">
        <v>45790</v>
      </c>
      <c r="B9" s="20">
        <v>45719</v>
      </c>
      <c r="C9" s="20"/>
      <c r="D9" s="14" t="s">
        <v>9</v>
      </c>
      <c r="E9" s="21" t="s">
        <v>39</v>
      </c>
      <c r="F9" s="68" t="s">
        <v>158</v>
      </c>
      <c r="G9" s="15">
        <v>66</v>
      </c>
      <c r="H9" s="16"/>
      <c r="I9" s="19">
        <v>250000</v>
      </c>
      <c r="J9" s="84">
        <f t="shared" si="0"/>
        <v>71</v>
      </c>
      <c r="K9" s="84" t="str">
        <f t="shared" si="1"/>
        <v>Critical Delay</v>
      </c>
      <c r="L9" s="72" t="s">
        <v>196</v>
      </c>
      <c r="M9" s="72">
        <v>17381.384965031004</v>
      </c>
      <c r="AA9">
        <v>15</v>
      </c>
      <c r="AB9">
        <v>50</v>
      </c>
    </row>
    <row r="10" spans="1:35" ht="13.5" customHeight="1" x14ac:dyDescent="0.3">
      <c r="A10" s="20">
        <v>45803</v>
      </c>
      <c r="B10" s="20">
        <v>45732</v>
      </c>
      <c r="C10" s="20"/>
      <c r="D10" s="14" t="s">
        <v>9</v>
      </c>
      <c r="E10" s="21" t="s">
        <v>56</v>
      </c>
      <c r="F10" s="68" t="s">
        <v>158</v>
      </c>
      <c r="G10" s="23">
        <v>83</v>
      </c>
      <c r="H10" s="16"/>
      <c r="I10" s="19">
        <v>1036193</v>
      </c>
      <c r="J10" s="84">
        <f t="shared" si="0"/>
        <v>71</v>
      </c>
      <c r="K10" s="84" t="str">
        <f t="shared" si="1"/>
        <v>Critical Delay</v>
      </c>
      <c r="L10" s="72" t="s">
        <v>197</v>
      </c>
      <c r="M10" s="72">
        <v>24485</v>
      </c>
      <c r="AA10">
        <v>15</v>
      </c>
      <c r="AB10">
        <v>50</v>
      </c>
    </row>
    <row r="11" spans="1:35" ht="13.5" customHeight="1" x14ac:dyDescent="0.3">
      <c r="A11" s="20">
        <v>45796</v>
      </c>
      <c r="B11" s="83">
        <v>45726</v>
      </c>
      <c r="C11" s="83"/>
      <c r="D11" s="14" t="s">
        <v>9</v>
      </c>
      <c r="E11" s="21" t="s">
        <v>21</v>
      </c>
      <c r="F11" s="68" t="s">
        <v>158</v>
      </c>
      <c r="G11" s="15">
        <v>74</v>
      </c>
      <c r="H11" s="16"/>
      <c r="I11" s="17">
        <v>22149</v>
      </c>
      <c r="J11" s="84">
        <f t="shared" si="0"/>
        <v>70</v>
      </c>
      <c r="K11" s="84" t="str">
        <f t="shared" si="1"/>
        <v>Critical Delay</v>
      </c>
      <c r="L11" s="72" t="s">
        <v>198</v>
      </c>
      <c r="M11" s="72">
        <v>100000</v>
      </c>
      <c r="AA11">
        <v>15</v>
      </c>
      <c r="AB11">
        <v>50</v>
      </c>
    </row>
    <row r="12" spans="1:35" ht="13.5" hidden="1" customHeight="1" x14ac:dyDescent="0.3">
      <c r="A12" s="13">
        <v>45750</v>
      </c>
      <c r="B12" s="81"/>
      <c r="C12" s="81"/>
      <c r="D12" s="14" t="s">
        <v>11</v>
      </c>
      <c r="E12" s="66" t="s">
        <v>164</v>
      </c>
      <c r="F12" s="70" t="s">
        <v>159</v>
      </c>
      <c r="G12" s="15">
        <v>1</v>
      </c>
      <c r="H12" s="19">
        <v>312700</v>
      </c>
      <c r="I12" s="16"/>
      <c r="L12" s="72" t="s">
        <v>199</v>
      </c>
      <c r="M12" s="72">
        <v>165807.8449306218</v>
      </c>
    </row>
    <row r="13" spans="1:35" ht="13.5" customHeight="1" x14ac:dyDescent="0.3">
      <c r="A13" s="20">
        <v>45805</v>
      </c>
      <c r="B13" s="20">
        <v>45735</v>
      </c>
      <c r="C13" s="20"/>
      <c r="D13" s="14" t="s">
        <v>9</v>
      </c>
      <c r="E13" s="21" t="s">
        <v>21</v>
      </c>
      <c r="F13" s="68" t="s">
        <v>158</v>
      </c>
      <c r="G13" s="23">
        <v>84</v>
      </c>
      <c r="H13" s="16"/>
      <c r="I13" s="17">
        <v>9625</v>
      </c>
      <c r="J13" s="84">
        <f t="shared" ref="J13:J19" si="2">A13-B13</f>
        <v>70</v>
      </c>
      <c r="K13" s="84" t="str">
        <f t="shared" ref="K13:K19" si="3">IF(J13&lt;=15,"On-Time",IF(J13&lt;=50,"Moderate Delay","Critical Delay"))</f>
        <v>Critical Delay</v>
      </c>
      <c r="L13" s="72" t="s">
        <v>200</v>
      </c>
      <c r="M13" s="72">
        <v>27492241440.537125</v>
      </c>
      <c r="AA13">
        <v>15</v>
      </c>
      <c r="AB13">
        <v>50</v>
      </c>
    </row>
    <row r="14" spans="1:35" ht="13.5" customHeight="1" x14ac:dyDescent="0.3">
      <c r="A14" s="20">
        <v>45808</v>
      </c>
      <c r="B14" s="83">
        <v>45738</v>
      </c>
      <c r="C14" s="83"/>
      <c r="D14" s="14" t="s">
        <v>9</v>
      </c>
      <c r="E14" s="21" t="s">
        <v>36</v>
      </c>
      <c r="F14" s="68" t="s">
        <v>158</v>
      </c>
      <c r="G14" s="23">
        <v>90</v>
      </c>
      <c r="H14" s="16"/>
      <c r="I14" s="17">
        <v>19527</v>
      </c>
      <c r="J14" s="84">
        <f t="shared" si="2"/>
        <v>70</v>
      </c>
      <c r="K14" s="84" t="str">
        <f t="shared" si="3"/>
        <v>Critical Delay</v>
      </c>
      <c r="L14" s="72" t="s">
        <v>201</v>
      </c>
      <c r="M14" s="72">
        <v>13.343824820593204</v>
      </c>
      <c r="AA14">
        <v>15</v>
      </c>
      <c r="AB14">
        <v>50</v>
      </c>
    </row>
    <row r="15" spans="1:35" ht="13.5" customHeight="1" x14ac:dyDescent="0.3">
      <c r="A15" s="20">
        <v>45779</v>
      </c>
      <c r="B15" s="83">
        <v>45712</v>
      </c>
      <c r="C15" s="83"/>
      <c r="D15" s="14" t="s">
        <v>9</v>
      </c>
      <c r="E15" s="21" t="s">
        <v>39</v>
      </c>
      <c r="F15" s="68" t="s">
        <v>158</v>
      </c>
      <c r="G15" s="15">
        <v>60</v>
      </c>
      <c r="H15" s="16"/>
      <c r="I15" s="19">
        <v>250000</v>
      </c>
      <c r="J15" s="84">
        <f t="shared" si="2"/>
        <v>67</v>
      </c>
      <c r="K15" s="84" t="str">
        <f t="shared" si="3"/>
        <v>Critical Delay</v>
      </c>
      <c r="L15" s="72" t="s">
        <v>202</v>
      </c>
      <c r="M15" s="72">
        <v>3.2909610639682945</v>
      </c>
      <c r="AA15">
        <v>15</v>
      </c>
      <c r="AB15">
        <v>50</v>
      </c>
    </row>
    <row r="16" spans="1:35" ht="13.5" customHeight="1" x14ac:dyDescent="0.3">
      <c r="A16" s="13">
        <v>45752</v>
      </c>
      <c r="B16" s="20">
        <v>45689</v>
      </c>
      <c r="C16" s="20"/>
      <c r="D16" s="14" t="s">
        <v>9</v>
      </c>
      <c r="E16" s="66" t="s">
        <v>168</v>
      </c>
      <c r="F16" s="1" t="s">
        <v>158</v>
      </c>
      <c r="G16" s="15">
        <v>15</v>
      </c>
      <c r="H16" s="16"/>
      <c r="I16" s="17">
        <v>7500</v>
      </c>
      <c r="J16" s="84">
        <f t="shared" si="2"/>
        <v>63</v>
      </c>
      <c r="K16" s="84" t="str">
        <f t="shared" si="3"/>
        <v>Critical Delay</v>
      </c>
      <c r="L16" s="72" t="s">
        <v>203</v>
      </c>
      <c r="M16" s="72">
        <v>1036163</v>
      </c>
      <c r="AA16">
        <v>15</v>
      </c>
      <c r="AB16">
        <v>50</v>
      </c>
    </row>
    <row r="17" spans="1:28" ht="13.5" customHeight="1" x14ac:dyDescent="0.3">
      <c r="A17" s="20">
        <v>45771</v>
      </c>
      <c r="B17" s="83">
        <v>45708</v>
      </c>
      <c r="C17" s="83"/>
      <c r="D17" s="14" t="s">
        <v>9</v>
      </c>
      <c r="E17" s="21" t="s">
        <v>26</v>
      </c>
      <c r="F17" s="68" t="s">
        <v>158</v>
      </c>
      <c r="G17" s="15">
        <v>47</v>
      </c>
      <c r="H17" s="16"/>
      <c r="I17" s="19">
        <v>150000</v>
      </c>
      <c r="J17" s="84">
        <f t="shared" si="2"/>
        <v>63</v>
      </c>
      <c r="K17" s="84" t="str">
        <f t="shared" si="3"/>
        <v>Critical Delay</v>
      </c>
      <c r="L17" s="72" t="s">
        <v>204</v>
      </c>
      <c r="M17" s="72">
        <v>30</v>
      </c>
      <c r="AA17">
        <v>15</v>
      </c>
      <c r="AB17">
        <v>50</v>
      </c>
    </row>
    <row r="18" spans="1:28" ht="13.5" customHeight="1" x14ac:dyDescent="0.3">
      <c r="A18" s="20">
        <v>45794</v>
      </c>
      <c r="B18" s="20">
        <v>45731</v>
      </c>
      <c r="C18" s="20"/>
      <c r="D18" s="14" t="s">
        <v>9</v>
      </c>
      <c r="E18" s="21" t="s">
        <v>48</v>
      </c>
      <c r="F18" s="68" t="s">
        <v>158</v>
      </c>
      <c r="G18" s="15">
        <v>71</v>
      </c>
      <c r="H18" s="16"/>
      <c r="I18" s="17">
        <v>41200</v>
      </c>
      <c r="J18" s="84">
        <f t="shared" si="2"/>
        <v>63</v>
      </c>
      <c r="K18" s="84" t="str">
        <f t="shared" si="3"/>
        <v>Critical Delay</v>
      </c>
      <c r="L18" s="72" t="s">
        <v>205</v>
      </c>
      <c r="M18" s="72">
        <v>1036193</v>
      </c>
      <c r="AA18">
        <v>15</v>
      </c>
      <c r="AB18">
        <v>50</v>
      </c>
    </row>
    <row r="19" spans="1:28" ht="13.5" customHeight="1" x14ac:dyDescent="0.3">
      <c r="A19" s="13">
        <v>45750</v>
      </c>
      <c r="B19" s="81">
        <v>45689</v>
      </c>
      <c r="C19" s="81"/>
      <c r="D19" s="14" t="s">
        <v>9</v>
      </c>
      <c r="E19" s="66" t="s">
        <v>162</v>
      </c>
      <c r="F19" s="1" t="s">
        <v>158</v>
      </c>
      <c r="G19" s="15">
        <v>9</v>
      </c>
      <c r="H19" s="16"/>
      <c r="I19" s="17">
        <v>1755</v>
      </c>
      <c r="J19" s="84">
        <f t="shared" si="2"/>
        <v>61</v>
      </c>
      <c r="K19" s="84" t="str">
        <f t="shared" si="3"/>
        <v>Critical Delay</v>
      </c>
      <c r="L19" s="72" t="s">
        <v>206</v>
      </c>
      <c r="M19" s="72">
        <v>8327707.6400000006</v>
      </c>
      <c r="AA19">
        <v>15</v>
      </c>
      <c r="AB19">
        <v>50</v>
      </c>
    </row>
    <row r="20" spans="1:28" ht="13.5" hidden="1" customHeight="1" thickBot="1" x14ac:dyDescent="0.35">
      <c r="A20" s="13">
        <v>45754</v>
      </c>
      <c r="B20" s="20"/>
      <c r="C20" s="20"/>
      <c r="D20" s="14" t="s">
        <v>11</v>
      </c>
      <c r="E20" s="66" t="s">
        <v>169</v>
      </c>
      <c r="F20" s="1" t="s">
        <v>159</v>
      </c>
      <c r="G20" s="15">
        <v>2</v>
      </c>
      <c r="H20" s="19">
        <v>301269.38</v>
      </c>
      <c r="I20" s="16"/>
      <c r="L20" s="73" t="s">
        <v>207</v>
      </c>
      <c r="M20" s="73">
        <v>91</v>
      </c>
    </row>
    <row r="21" spans="1:28" ht="13.5" customHeight="1" x14ac:dyDescent="0.3">
      <c r="A21" s="20">
        <v>45807</v>
      </c>
      <c r="B21" s="83">
        <v>45746</v>
      </c>
      <c r="C21" s="83"/>
      <c r="D21" s="14" t="s">
        <v>9</v>
      </c>
      <c r="E21" s="21" t="s">
        <v>31</v>
      </c>
      <c r="F21" s="68" t="s">
        <v>158</v>
      </c>
      <c r="G21" s="23">
        <v>87</v>
      </c>
      <c r="H21" s="16"/>
      <c r="I21" s="17">
        <v>10000</v>
      </c>
      <c r="J21" s="84">
        <f>A21-B21</f>
        <v>61</v>
      </c>
      <c r="K21" s="84" t="str">
        <f>IF(J21&lt;=15,"On-Time",IF(J21&lt;=50,"Moderate Delay","Critical Delay"))</f>
        <v>Critical Delay</v>
      </c>
      <c r="AA21">
        <v>15</v>
      </c>
      <c r="AB21">
        <v>50</v>
      </c>
    </row>
    <row r="22" spans="1:28" ht="13.5" customHeight="1" x14ac:dyDescent="0.3">
      <c r="A22" s="13">
        <v>45757</v>
      </c>
      <c r="B22" s="83">
        <v>45698</v>
      </c>
      <c r="C22" s="83"/>
      <c r="D22" s="14" t="s">
        <v>9</v>
      </c>
      <c r="E22" s="66" t="s">
        <v>180</v>
      </c>
      <c r="F22" s="1" t="s">
        <v>158</v>
      </c>
      <c r="G22" s="15">
        <v>24</v>
      </c>
      <c r="H22" s="16"/>
      <c r="I22" s="17">
        <v>1468.1</v>
      </c>
      <c r="J22" s="84">
        <f>A22-B22</f>
        <v>59</v>
      </c>
      <c r="K22" s="84" t="str">
        <f>IF(J22&lt;=15,"On-Time",IF(J22&lt;=50,"Moderate Delay","Critical Delay"))</f>
        <v>Critical Delay</v>
      </c>
      <c r="AA22">
        <v>15</v>
      </c>
      <c r="AB22">
        <v>50</v>
      </c>
    </row>
    <row r="23" spans="1:28" ht="13.5" customHeight="1" x14ac:dyDescent="0.3">
      <c r="A23" s="20">
        <v>45796</v>
      </c>
      <c r="B23" s="20">
        <v>45737</v>
      </c>
      <c r="C23" s="20"/>
      <c r="D23" s="14" t="s">
        <v>9</v>
      </c>
      <c r="E23" s="21" t="s">
        <v>21</v>
      </c>
      <c r="F23" s="68" t="s">
        <v>158</v>
      </c>
      <c r="G23" s="15">
        <v>73</v>
      </c>
      <c r="H23" s="16"/>
      <c r="I23" s="17">
        <v>51975</v>
      </c>
      <c r="J23" s="84">
        <f>A23-B23</f>
        <v>59</v>
      </c>
      <c r="K23" s="84" t="str">
        <f>IF(J23&lt;=15,"On-Time",IF(J23&lt;=50,"Moderate Delay","Critical Delay"))</f>
        <v>Critical Delay</v>
      </c>
      <c r="AA23">
        <v>15</v>
      </c>
      <c r="AB23">
        <v>50</v>
      </c>
    </row>
    <row r="24" spans="1:28" ht="13.5" hidden="1" customHeight="1" x14ac:dyDescent="0.3">
      <c r="A24" s="13">
        <v>45755</v>
      </c>
      <c r="B24" s="20"/>
      <c r="C24" s="20"/>
      <c r="D24" s="14" t="s">
        <v>11</v>
      </c>
      <c r="E24" s="66" t="s">
        <v>173</v>
      </c>
      <c r="F24" s="1" t="s">
        <v>159</v>
      </c>
      <c r="G24" s="15">
        <v>3</v>
      </c>
      <c r="H24" s="19">
        <v>169781.84</v>
      </c>
      <c r="I24" s="16"/>
      <c r="L24" s="74" t="s">
        <v>208</v>
      </c>
      <c r="M24" s="74"/>
    </row>
    <row r="25" spans="1:28" ht="13.5" customHeight="1" x14ac:dyDescent="0.3">
      <c r="A25" s="20">
        <v>45796</v>
      </c>
      <c r="B25" s="83">
        <v>45737</v>
      </c>
      <c r="C25" s="83"/>
      <c r="D25" s="14" t="s">
        <v>9</v>
      </c>
      <c r="E25" s="21" t="s">
        <v>51</v>
      </c>
      <c r="F25" s="68" t="s">
        <v>158</v>
      </c>
      <c r="G25" s="15">
        <v>76</v>
      </c>
      <c r="H25" s="16"/>
      <c r="I25" s="17">
        <v>4720</v>
      </c>
      <c r="J25" s="84">
        <f>A25-B25</f>
        <v>59</v>
      </c>
      <c r="K25" s="84" t="str">
        <f>IF(J25&lt;=15,"On-Time",IF(J25&lt;=50,"Moderate Delay","Critical Delay"))</f>
        <v>Critical Delay</v>
      </c>
      <c r="L25" s="72"/>
      <c r="M25" s="72"/>
      <c r="AA25">
        <v>15</v>
      </c>
      <c r="AB25">
        <v>50</v>
      </c>
    </row>
    <row r="26" spans="1:28" ht="13.5" hidden="1" customHeight="1" x14ac:dyDescent="0.3">
      <c r="A26" s="13">
        <v>45756</v>
      </c>
      <c r="B26" s="83"/>
      <c r="C26" s="83"/>
      <c r="D26" s="14" t="s">
        <v>11</v>
      </c>
      <c r="E26" s="66" t="s">
        <v>175</v>
      </c>
      <c r="F26" s="1" t="s">
        <v>159</v>
      </c>
      <c r="G26" s="15">
        <v>4</v>
      </c>
      <c r="H26" s="19">
        <v>630344.82999999996</v>
      </c>
      <c r="I26" s="16"/>
      <c r="L26" s="72" t="s">
        <v>195</v>
      </c>
      <c r="M26" s="72">
        <v>290188.01769230765</v>
      </c>
      <c r="N26" s="69" t="s">
        <v>216</v>
      </c>
    </row>
    <row r="27" spans="1:28" ht="13.5" hidden="1" customHeight="1" x14ac:dyDescent="0.3">
      <c r="A27" s="13">
        <v>45756</v>
      </c>
      <c r="B27" s="83"/>
      <c r="C27" s="83"/>
      <c r="D27" s="14" t="s">
        <v>11</v>
      </c>
      <c r="E27" s="66" t="s">
        <v>176</v>
      </c>
      <c r="F27" s="1" t="s">
        <v>159</v>
      </c>
      <c r="G27" s="15">
        <v>5</v>
      </c>
      <c r="H27" s="19">
        <v>488779.56</v>
      </c>
      <c r="I27" s="16"/>
      <c r="L27" s="72" t="s">
        <v>196</v>
      </c>
      <c r="M27" s="72">
        <v>39018.094802403764</v>
      </c>
      <c r="N27" s="69" t="s">
        <v>218</v>
      </c>
    </row>
    <row r="28" spans="1:28" ht="13.5" hidden="1" customHeight="1" x14ac:dyDescent="0.3">
      <c r="A28" s="13">
        <v>45756</v>
      </c>
      <c r="B28" s="83"/>
      <c r="C28" s="83"/>
      <c r="D28" s="14" t="s">
        <v>11</v>
      </c>
      <c r="E28" s="66" t="s">
        <v>176</v>
      </c>
      <c r="F28" s="1" t="s">
        <v>159</v>
      </c>
      <c r="G28" s="15">
        <v>6</v>
      </c>
      <c r="H28" s="19">
        <v>447569.07</v>
      </c>
      <c r="I28" s="16"/>
      <c r="L28" s="72" t="s">
        <v>197</v>
      </c>
      <c r="M28" s="72">
        <v>279800</v>
      </c>
      <c r="N28" s="69" t="s">
        <v>217</v>
      </c>
    </row>
    <row r="29" spans="1:28" ht="13.5" hidden="1" customHeight="1" x14ac:dyDescent="0.3">
      <c r="A29" s="13">
        <v>45756</v>
      </c>
      <c r="B29" s="83"/>
      <c r="C29" s="83"/>
      <c r="D29" s="14" t="s">
        <v>11</v>
      </c>
      <c r="E29" s="66" t="s">
        <v>168</v>
      </c>
      <c r="F29" s="1" t="s">
        <v>159</v>
      </c>
      <c r="G29" s="15">
        <v>7</v>
      </c>
      <c r="H29" s="19">
        <v>300000</v>
      </c>
      <c r="I29" s="16"/>
      <c r="L29" s="72" t="s">
        <v>198</v>
      </c>
      <c r="M29" s="72">
        <v>300000</v>
      </c>
    </row>
    <row r="30" spans="1:28" ht="13.5" customHeight="1" x14ac:dyDescent="0.3">
      <c r="A30" s="20">
        <v>45771</v>
      </c>
      <c r="B30" s="83">
        <v>45716</v>
      </c>
      <c r="C30" s="83"/>
      <c r="D30" s="14" t="s">
        <v>9</v>
      </c>
      <c r="E30" s="21" t="s">
        <v>28</v>
      </c>
      <c r="F30" s="68" t="s">
        <v>158</v>
      </c>
      <c r="G30" s="15">
        <v>49</v>
      </c>
      <c r="H30" s="16"/>
      <c r="I30" s="17">
        <v>20000</v>
      </c>
      <c r="J30" s="84">
        <f t="shared" ref="J30:J44" si="4">A30-B30</f>
        <v>55</v>
      </c>
      <c r="K30" s="84" t="str">
        <f t="shared" ref="K30:K44" si="5">IF(J30&lt;=15,"On-Time",IF(J30&lt;=50,"Moderate Delay","Critical Delay"))</f>
        <v>Critical Delay</v>
      </c>
      <c r="L30" s="72" t="s">
        <v>199</v>
      </c>
      <c r="M30" s="72">
        <v>198954.02678066998</v>
      </c>
      <c r="AA30">
        <v>15</v>
      </c>
      <c r="AB30">
        <v>50</v>
      </c>
    </row>
    <row r="31" spans="1:28" ht="13.5" customHeight="1" x14ac:dyDescent="0.3">
      <c r="A31" s="13">
        <v>45764</v>
      </c>
      <c r="B31" s="83">
        <v>45710</v>
      </c>
      <c r="C31" s="83"/>
      <c r="D31" s="14" t="s">
        <v>9</v>
      </c>
      <c r="E31" s="66" t="s">
        <v>188</v>
      </c>
      <c r="F31" s="1" t="s">
        <v>158</v>
      </c>
      <c r="G31" s="15">
        <v>37</v>
      </c>
      <c r="H31" s="16"/>
      <c r="I31" s="17">
        <v>5004</v>
      </c>
      <c r="J31" s="84">
        <f t="shared" si="4"/>
        <v>54</v>
      </c>
      <c r="K31" s="84" t="str">
        <f t="shared" si="5"/>
        <v>Critical Delay</v>
      </c>
      <c r="L31" s="72" t="s">
        <v>200</v>
      </c>
      <c r="M31" s="72">
        <v>39582704772.243546</v>
      </c>
      <c r="AA31">
        <v>15</v>
      </c>
      <c r="AB31">
        <v>50</v>
      </c>
    </row>
    <row r="32" spans="1:28" ht="13.5" customHeight="1" x14ac:dyDescent="0.3">
      <c r="A32" s="20">
        <v>45799</v>
      </c>
      <c r="B32" s="83">
        <v>45745</v>
      </c>
      <c r="C32" s="83"/>
      <c r="D32" s="14" t="s">
        <v>9</v>
      </c>
      <c r="E32" s="21" t="s">
        <v>53</v>
      </c>
      <c r="F32" s="68" t="s">
        <v>158</v>
      </c>
      <c r="G32" s="23">
        <v>81</v>
      </c>
      <c r="H32" s="16"/>
      <c r="I32" s="19">
        <v>250000</v>
      </c>
      <c r="J32" s="84">
        <f t="shared" si="4"/>
        <v>54</v>
      </c>
      <c r="K32" s="84" t="str">
        <f t="shared" si="5"/>
        <v>Critical Delay</v>
      </c>
      <c r="L32" s="72" t="s">
        <v>201</v>
      </c>
      <c r="M32" s="72">
        <v>-0.6590392064569226</v>
      </c>
      <c r="N32" s="71" t="s">
        <v>220</v>
      </c>
      <c r="AA32">
        <v>15</v>
      </c>
      <c r="AB32">
        <v>50</v>
      </c>
    </row>
    <row r="33" spans="1:28" ht="13.5" customHeight="1" x14ac:dyDescent="0.3">
      <c r="A33" s="20">
        <v>45808</v>
      </c>
      <c r="B33" s="83">
        <v>45754</v>
      </c>
      <c r="C33" s="83"/>
      <c r="D33" s="14" t="s">
        <v>9</v>
      </c>
      <c r="E33" s="21" t="s">
        <v>21</v>
      </c>
      <c r="F33" s="68" t="s">
        <v>158</v>
      </c>
      <c r="G33" s="23">
        <v>89</v>
      </c>
      <c r="H33" s="16"/>
      <c r="I33" s="17">
        <v>10722</v>
      </c>
      <c r="J33" s="84">
        <f t="shared" si="4"/>
        <v>54</v>
      </c>
      <c r="K33" s="84" t="str">
        <f t="shared" si="5"/>
        <v>Critical Delay</v>
      </c>
      <c r="L33" s="72" t="s">
        <v>202</v>
      </c>
      <c r="M33" s="72">
        <v>0.42105980086862099</v>
      </c>
      <c r="N33" s="71" t="s">
        <v>219</v>
      </c>
      <c r="AA33">
        <v>15</v>
      </c>
      <c r="AB33">
        <v>50</v>
      </c>
    </row>
    <row r="34" spans="1:28" ht="13.5" customHeight="1" x14ac:dyDescent="0.3">
      <c r="A34" s="13">
        <v>45762</v>
      </c>
      <c r="B34" s="86">
        <v>45710</v>
      </c>
      <c r="C34" s="86"/>
      <c r="D34" s="14" t="s">
        <v>9</v>
      </c>
      <c r="E34" s="66" t="s">
        <v>186</v>
      </c>
      <c r="F34" s="1" t="s">
        <v>158</v>
      </c>
      <c r="G34" s="15">
        <v>34</v>
      </c>
      <c r="H34" s="16"/>
      <c r="I34" s="17">
        <v>52000</v>
      </c>
      <c r="J34" s="84">
        <f t="shared" si="4"/>
        <v>52</v>
      </c>
      <c r="K34" s="84" t="str">
        <f t="shared" si="5"/>
        <v>Critical Delay</v>
      </c>
      <c r="L34" s="72" t="s">
        <v>203</v>
      </c>
      <c r="M34" s="72">
        <v>719094.22</v>
      </c>
      <c r="AA34">
        <v>15</v>
      </c>
      <c r="AB34">
        <v>50</v>
      </c>
    </row>
    <row r="35" spans="1:28" ht="13.5" customHeight="1" x14ac:dyDescent="0.3">
      <c r="A35" s="13">
        <v>45762</v>
      </c>
      <c r="B35" s="83">
        <v>45713</v>
      </c>
      <c r="C35" s="83"/>
      <c r="D35" s="14" t="s">
        <v>9</v>
      </c>
      <c r="E35" s="66" t="s">
        <v>183</v>
      </c>
      <c r="F35" s="1" t="s">
        <v>158</v>
      </c>
      <c r="G35" s="15">
        <v>31</v>
      </c>
      <c r="H35" s="16"/>
      <c r="I35" s="17">
        <v>12800</v>
      </c>
      <c r="J35" s="84">
        <f t="shared" si="4"/>
        <v>49</v>
      </c>
      <c r="K35" s="84" t="str">
        <f t="shared" si="5"/>
        <v>Moderate Delay</v>
      </c>
      <c r="L35" s="72" t="s">
        <v>204</v>
      </c>
      <c r="M35" s="72">
        <v>1420</v>
      </c>
      <c r="AA35">
        <v>15</v>
      </c>
      <c r="AB35">
        <v>50</v>
      </c>
    </row>
    <row r="36" spans="1:28" ht="13.5" customHeight="1" x14ac:dyDescent="0.3">
      <c r="A36" s="13">
        <v>45749</v>
      </c>
      <c r="B36" s="81">
        <v>45702</v>
      </c>
      <c r="C36" s="81"/>
      <c r="D36" s="14" t="s">
        <v>9</v>
      </c>
      <c r="E36" s="66" t="s">
        <v>162</v>
      </c>
      <c r="F36" s="1" t="s">
        <v>158</v>
      </c>
      <c r="G36" s="15">
        <v>7</v>
      </c>
      <c r="H36" s="16"/>
      <c r="I36" s="18">
        <v>80</v>
      </c>
      <c r="J36" s="84">
        <f t="shared" si="4"/>
        <v>47</v>
      </c>
      <c r="K36" s="84" t="str">
        <f t="shared" si="5"/>
        <v>Moderate Delay</v>
      </c>
      <c r="L36" s="72" t="s">
        <v>205</v>
      </c>
      <c r="M36" s="72">
        <v>720514.22</v>
      </c>
      <c r="AA36">
        <v>15</v>
      </c>
      <c r="AB36">
        <v>50</v>
      </c>
    </row>
    <row r="37" spans="1:28" ht="13.5" customHeight="1" x14ac:dyDescent="0.3">
      <c r="A37" s="20">
        <v>45771</v>
      </c>
      <c r="B37" s="83">
        <v>45724</v>
      </c>
      <c r="C37" s="83"/>
      <c r="D37" s="14" t="s">
        <v>9</v>
      </c>
      <c r="E37" s="21" t="s">
        <v>22</v>
      </c>
      <c r="F37" s="68" t="s">
        <v>158</v>
      </c>
      <c r="G37" s="15">
        <v>43</v>
      </c>
      <c r="H37" s="16"/>
      <c r="I37" s="17">
        <v>14000</v>
      </c>
      <c r="J37" s="84">
        <f t="shared" si="4"/>
        <v>47</v>
      </c>
      <c r="K37" s="84" t="str">
        <f t="shared" si="5"/>
        <v>Moderate Delay</v>
      </c>
      <c r="L37" s="72" t="s">
        <v>206</v>
      </c>
      <c r="M37" s="72">
        <v>7544888.459999999</v>
      </c>
      <c r="AA37">
        <v>15</v>
      </c>
      <c r="AB37">
        <v>50</v>
      </c>
    </row>
    <row r="38" spans="1:28" ht="13.5" customHeight="1" thickBot="1" x14ac:dyDescent="0.35">
      <c r="A38" s="13">
        <v>45762</v>
      </c>
      <c r="B38" s="20">
        <v>45719</v>
      </c>
      <c r="C38" s="20"/>
      <c r="D38" s="14" t="s">
        <v>9</v>
      </c>
      <c r="E38" s="66" t="s">
        <v>174</v>
      </c>
      <c r="F38" s="1" t="s">
        <v>158</v>
      </c>
      <c r="G38" s="15">
        <v>30</v>
      </c>
      <c r="H38" s="16"/>
      <c r="I38" s="17">
        <v>57200</v>
      </c>
      <c r="J38" s="84">
        <f t="shared" si="4"/>
        <v>43</v>
      </c>
      <c r="K38" s="84" t="str">
        <f t="shared" si="5"/>
        <v>Moderate Delay</v>
      </c>
      <c r="L38" s="73" t="s">
        <v>207</v>
      </c>
      <c r="M38" s="73">
        <v>26</v>
      </c>
      <c r="AA38">
        <v>15</v>
      </c>
      <c r="AB38">
        <v>50</v>
      </c>
    </row>
    <row r="39" spans="1:28" ht="13.5" customHeight="1" x14ac:dyDescent="0.3">
      <c r="A39" s="20">
        <v>45780</v>
      </c>
      <c r="B39" s="83">
        <v>45737</v>
      </c>
      <c r="C39" s="83"/>
      <c r="D39" s="14" t="s">
        <v>9</v>
      </c>
      <c r="E39" s="21" t="s">
        <v>42</v>
      </c>
      <c r="F39" s="68" t="s">
        <v>158</v>
      </c>
      <c r="G39" s="15">
        <v>64</v>
      </c>
      <c r="H39" s="16"/>
      <c r="I39" s="17">
        <v>61188</v>
      </c>
      <c r="J39" s="84">
        <f t="shared" si="4"/>
        <v>43</v>
      </c>
      <c r="K39" s="84" t="str">
        <f t="shared" si="5"/>
        <v>Moderate Delay</v>
      </c>
      <c r="M39" s="72"/>
      <c r="N39" s="72"/>
      <c r="AA39">
        <v>15</v>
      </c>
      <c r="AB39">
        <v>50</v>
      </c>
    </row>
    <row r="40" spans="1:28" ht="13.5" customHeight="1" x14ac:dyDescent="0.3">
      <c r="A40" s="13">
        <v>45754</v>
      </c>
      <c r="B40" s="83">
        <v>45712</v>
      </c>
      <c r="C40" s="83"/>
      <c r="D40" s="14" t="s">
        <v>9</v>
      </c>
      <c r="E40" s="66" t="s">
        <v>171</v>
      </c>
      <c r="F40" s="1" t="s">
        <v>158</v>
      </c>
      <c r="G40" s="15">
        <v>17</v>
      </c>
      <c r="H40" s="16"/>
      <c r="I40" s="17">
        <v>76000</v>
      </c>
      <c r="J40" s="84">
        <f t="shared" si="4"/>
        <v>42</v>
      </c>
      <c r="K40" s="84" t="str">
        <f t="shared" si="5"/>
        <v>Moderate Delay</v>
      </c>
      <c r="M40" s="72"/>
      <c r="N40" s="72"/>
      <c r="AA40">
        <v>15</v>
      </c>
      <c r="AB40">
        <v>50</v>
      </c>
    </row>
    <row r="41" spans="1:28" ht="13.5" customHeight="1" x14ac:dyDescent="0.3">
      <c r="A41" s="20">
        <v>45766</v>
      </c>
      <c r="B41" s="83">
        <v>45726</v>
      </c>
      <c r="C41" s="83"/>
      <c r="D41" s="14" t="s">
        <v>9</v>
      </c>
      <c r="E41" s="21" t="s">
        <v>15</v>
      </c>
      <c r="F41" s="68" t="s">
        <v>158</v>
      </c>
      <c r="G41" s="15">
        <v>40</v>
      </c>
      <c r="H41" s="16"/>
      <c r="I41" s="19">
        <v>309607</v>
      </c>
      <c r="J41" s="84">
        <f t="shared" si="4"/>
        <v>40</v>
      </c>
      <c r="K41" s="84" t="str">
        <f t="shared" si="5"/>
        <v>Moderate Delay</v>
      </c>
      <c r="L41" s="69" t="s">
        <v>214</v>
      </c>
      <c r="M41" s="72"/>
      <c r="N41" s="72"/>
      <c r="AA41">
        <v>15</v>
      </c>
      <c r="AB41">
        <v>50</v>
      </c>
    </row>
    <row r="42" spans="1:28" ht="13.5" customHeight="1" x14ac:dyDescent="0.3">
      <c r="A42" s="13">
        <v>45750</v>
      </c>
      <c r="B42" s="81">
        <v>45714</v>
      </c>
      <c r="C42" s="81"/>
      <c r="D42" s="14" t="s">
        <v>9</v>
      </c>
      <c r="E42" s="66" t="s">
        <v>162</v>
      </c>
      <c r="F42" s="1" t="s">
        <v>158</v>
      </c>
      <c r="G42" s="15">
        <v>11</v>
      </c>
      <c r="H42" s="16"/>
      <c r="I42" s="17">
        <v>1572</v>
      </c>
      <c r="J42" s="84">
        <f t="shared" si="4"/>
        <v>36</v>
      </c>
      <c r="K42" s="84" t="str">
        <f t="shared" si="5"/>
        <v>Moderate Delay</v>
      </c>
      <c r="M42" s="72"/>
      <c r="N42" s="72"/>
      <c r="AA42">
        <v>15</v>
      </c>
      <c r="AB42">
        <v>50</v>
      </c>
    </row>
    <row r="43" spans="1:28" ht="13.5" customHeight="1" x14ac:dyDescent="0.3">
      <c r="A43" s="13">
        <v>45757</v>
      </c>
      <c r="B43" s="83">
        <v>45721</v>
      </c>
      <c r="C43" s="83"/>
      <c r="D43" s="14" t="s">
        <v>9</v>
      </c>
      <c r="E43" s="66" t="s">
        <v>161</v>
      </c>
      <c r="F43" s="1" t="s">
        <v>158</v>
      </c>
      <c r="G43" s="15">
        <v>25</v>
      </c>
      <c r="H43" s="16"/>
      <c r="I43" s="17">
        <v>6023.6</v>
      </c>
      <c r="J43" s="84">
        <f t="shared" si="4"/>
        <v>36</v>
      </c>
      <c r="K43" s="84" t="str">
        <f t="shared" si="5"/>
        <v>Moderate Delay</v>
      </c>
      <c r="M43" s="72"/>
      <c r="N43" s="72"/>
      <c r="U43" s="67" t="s">
        <v>189</v>
      </c>
      <c r="V43" s="85" t="s">
        <v>257</v>
      </c>
      <c r="AA43">
        <v>15</v>
      </c>
      <c r="AB43">
        <v>50</v>
      </c>
    </row>
    <row r="44" spans="1:28" ht="13.5" customHeight="1" x14ac:dyDescent="0.3">
      <c r="A44" s="13">
        <v>45749</v>
      </c>
      <c r="B44" s="81">
        <v>45714</v>
      </c>
      <c r="C44" s="81"/>
      <c r="D44" s="14" t="s">
        <v>9</v>
      </c>
      <c r="E44" s="66" t="s">
        <v>162</v>
      </c>
      <c r="F44" s="1" t="s">
        <v>158</v>
      </c>
      <c r="G44" s="15">
        <v>3</v>
      </c>
      <c r="H44" s="16"/>
      <c r="I44" s="18">
        <v>30</v>
      </c>
      <c r="J44" s="84">
        <f t="shared" si="4"/>
        <v>35</v>
      </c>
      <c r="K44" s="84" t="str">
        <f t="shared" si="5"/>
        <v>Moderate Delay</v>
      </c>
      <c r="M44" s="72"/>
      <c r="N44" s="72"/>
      <c r="U44" s="21" t="s">
        <v>21</v>
      </c>
      <c r="V44" s="84">
        <v>101</v>
      </c>
      <c r="AA44">
        <v>15</v>
      </c>
      <c r="AB44">
        <v>50</v>
      </c>
    </row>
    <row r="45" spans="1:28" ht="13.5" hidden="1" customHeight="1" x14ac:dyDescent="0.3">
      <c r="A45" s="13">
        <v>45764</v>
      </c>
      <c r="B45" s="20"/>
      <c r="C45" s="20"/>
      <c r="D45" s="14" t="s">
        <v>11</v>
      </c>
      <c r="E45" s="66" t="s">
        <v>169</v>
      </c>
      <c r="F45" s="1" t="s">
        <v>159</v>
      </c>
      <c r="G45" s="15">
        <v>8</v>
      </c>
      <c r="H45" s="19">
        <v>528657.31999999995</v>
      </c>
      <c r="I45" s="16"/>
      <c r="M45" s="72"/>
      <c r="N45" s="72"/>
      <c r="U45" s="21" t="s">
        <v>17</v>
      </c>
      <c r="V45" s="84">
        <v>81</v>
      </c>
    </row>
    <row r="46" spans="1:28" ht="13.5" customHeight="1" x14ac:dyDescent="0.3">
      <c r="A46" s="13">
        <v>45757</v>
      </c>
      <c r="B46" s="20">
        <v>45722</v>
      </c>
      <c r="C46" s="20"/>
      <c r="D46" s="14" t="s">
        <v>9</v>
      </c>
      <c r="E46" s="66" t="s">
        <v>179</v>
      </c>
      <c r="F46" s="1" t="s">
        <v>158</v>
      </c>
      <c r="G46" s="15">
        <v>22</v>
      </c>
      <c r="H46" s="16"/>
      <c r="I46" s="17">
        <v>37300</v>
      </c>
      <c r="J46" s="84">
        <f>A46-B46</f>
        <v>35</v>
      </c>
      <c r="K46" s="84" t="str">
        <f>IF(J46&lt;=15,"On-Time",IF(J46&lt;=50,"Moderate Delay","Critical Delay"))</f>
        <v>Moderate Delay</v>
      </c>
      <c r="M46" s="72"/>
      <c r="N46" s="72"/>
      <c r="U46" s="21" t="s">
        <v>34</v>
      </c>
      <c r="V46" s="84">
        <v>79</v>
      </c>
      <c r="AA46">
        <v>15</v>
      </c>
      <c r="AB46">
        <v>50</v>
      </c>
    </row>
    <row r="47" spans="1:28" ht="13.5" customHeight="1" x14ac:dyDescent="0.3">
      <c r="A47" s="13">
        <v>45761</v>
      </c>
      <c r="B47" s="20">
        <v>45726</v>
      </c>
      <c r="C47" s="20"/>
      <c r="D47" s="14" t="s">
        <v>9</v>
      </c>
      <c r="E47" s="66" t="s">
        <v>161</v>
      </c>
      <c r="F47" s="1" t="s">
        <v>158</v>
      </c>
      <c r="G47" s="15">
        <v>29</v>
      </c>
      <c r="H47" s="16"/>
      <c r="I47" s="17">
        <v>10023.6</v>
      </c>
      <c r="J47" s="84">
        <f>A47-B47</f>
        <v>35</v>
      </c>
      <c r="K47" s="84" t="str">
        <f>IF(J47&lt;=15,"On-Time",IF(J47&lt;=50,"Moderate Delay","Critical Delay"))</f>
        <v>Moderate Delay</v>
      </c>
      <c r="M47" s="72"/>
      <c r="N47" s="72"/>
      <c r="U47" s="21" t="s">
        <v>32</v>
      </c>
      <c r="V47" s="84">
        <v>77</v>
      </c>
      <c r="AA47">
        <v>15</v>
      </c>
      <c r="AB47">
        <v>50</v>
      </c>
    </row>
    <row r="48" spans="1:28" ht="13.5" customHeight="1" thickBot="1" x14ac:dyDescent="0.35">
      <c r="A48" s="20">
        <v>45783</v>
      </c>
      <c r="B48" s="20">
        <v>45749</v>
      </c>
      <c r="C48" s="20"/>
      <c r="D48" s="14" t="s">
        <v>9</v>
      </c>
      <c r="E48" s="21" t="s">
        <v>43</v>
      </c>
      <c r="F48" s="68" t="s">
        <v>158</v>
      </c>
      <c r="G48" s="15">
        <v>65</v>
      </c>
      <c r="H48" s="16"/>
      <c r="I48" s="17">
        <v>41000</v>
      </c>
      <c r="J48" s="84">
        <f>A48-B48</f>
        <v>34</v>
      </c>
      <c r="K48" s="84" t="str">
        <f>IF(J48&lt;=15,"On-Time",IF(J48&lt;=50,"Moderate Delay","Critical Delay"))</f>
        <v>Moderate Delay</v>
      </c>
      <c r="M48" s="73"/>
      <c r="N48" s="73"/>
      <c r="U48" s="21" t="s">
        <v>24</v>
      </c>
      <c r="V48" s="84">
        <v>74</v>
      </c>
      <c r="AA48">
        <v>15</v>
      </c>
      <c r="AB48">
        <v>50</v>
      </c>
    </row>
    <row r="49" spans="1:28" ht="13.5" hidden="1" customHeight="1" x14ac:dyDescent="0.3">
      <c r="A49" s="13">
        <v>45764</v>
      </c>
      <c r="B49" s="83"/>
      <c r="C49" s="83"/>
      <c r="D49" s="14" t="s">
        <v>11</v>
      </c>
      <c r="E49" s="66" t="s">
        <v>173</v>
      </c>
      <c r="F49" s="1" t="s">
        <v>158</v>
      </c>
      <c r="G49" s="15">
        <v>9</v>
      </c>
      <c r="H49" s="17">
        <v>3780.68</v>
      </c>
      <c r="I49" s="16"/>
      <c r="U49" s="21" t="s">
        <v>39</v>
      </c>
      <c r="V49" s="84">
        <v>71</v>
      </c>
    </row>
    <row r="50" spans="1:28" ht="17.75" hidden="1" customHeight="1" x14ac:dyDescent="0.3">
      <c r="A50" s="13">
        <v>45765</v>
      </c>
      <c r="B50" s="20"/>
      <c r="C50" s="20"/>
      <c r="D50" s="14" t="s">
        <v>11</v>
      </c>
      <c r="E50" s="66" t="s">
        <v>180</v>
      </c>
      <c r="F50" s="1" t="s">
        <v>159</v>
      </c>
      <c r="G50" s="15">
        <v>10</v>
      </c>
      <c r="H50" s="17">
        <v>1420</v>
      </c>
      <c r="I50" s="16"/>
      <c r="U50" s="21" t="s">
        <v>56</v>
      </c>
      <c r="V50" s="84">
        <v>71</v>
      </c>
    </row>
    <row r="51" spans="1:28" x14ac:dyDescent="0.3">
      <c r="A51" s="20">
        <v>45771</v>
      </c>
      <c r="B51" s="83">
        <v>45738</v>
      </c>
      <c r="C51" s="83"/>
      <c r="D51" s="14" t="s">
        <v>9</v>
      </c>
      <c r="E51" s="21" t="s">
        <v>33</v>
      </c>
      <c r="F51" s="68" t="s">
        <v>158</v>
      </c>
      <c r="G51" s="15">
        <v>54</v>
      </c>
      <c r="H51" s="16"/>
      <c r="I51" s="19">
        <v>100000</v>
      </c>
      <c r="J51" s="84">
        <f>A51-B51</f>
        <v>33</v>
      </c>
      <c r="K51" s="84" t="str">
        <f>IF(J51&lt;=15,"On-Time",IF(J51&lt;=50,"Moderate Delay","Critical Delay"))</f>
        <v>Moderate Delay</v>
      </c>
      <c r="L51" t="s">
        <v>59</v>
      </c>
      <c r="O51" s="25">
        <v>3184302.68</v>
      </c>
      <c r="P51" s="25">
        <v>4716305.5599999996</v>
      </c>
      <c r="U51" s="21" t="s">
        <v>21</v>
      </c>
      <c r="V51" s="84">
        <v>70</v>
      </c>
      <c r="AA51">
        <v>15</v>
      </c>
      <c r="AB51">
        <v>50</v>
      </c>
    </row>
    <row r="52" spans="1:28" x14ac:dyDescent="0.3">
      <c r="A52" s="20">
        <v>45790</v>
      </c>
      <c r="B52" s="83">
        <v>45757</v>
      </c>
      <c r="C52" s="83"/>
      <c r="D52" s="14" t="s">
        <v>9</v>
      </c>
      <c r="E52" s="21" t="s">
        <v>45</v>
      </c>
      <c r="F52" s="68" t="s">
        <v>158</v>
      </c>
      <c r="G52" s="15">
        <v>69</v>
      </c>
      <c r="H52" s="16"/>
      <c r="I52" s="19">
        <v>350000</v>
      </c>
      <c r="J52" s="84">
        <f>A52-B52</f>
        <v>33</v>
      </c>
      <c r="K52" s="84" t="str">
        <f>IF(J52&lt;=15,"On-Time",IF(J52&lt;=50,"Moderate Delay","Critical Delay"))</f>
        <v>Moderate Delay</v>
      </c>
      <c r="U52" s="21" t="s">
        <v>21</v>
      </c>
      <c r="V52" s="84">
        <v>70</v>
      </c>
      <c r="AA52">
        <v>15</v>
      </c>
      <c r="AB52">
        <v>50</v>
      </c>
    </row>
    <row r="53" spans="1:28" x14ac:dyDescent="0.3">
      <c r="A53" s="20">
        <v>45771</v>
      </c>
      <c r="B53" s="83">
        <v>45740</v>
      </c>
      <c r="C53" s="83"/>
      <c r="D53" s="14" t="s">
        <v>9</v>
      </c>
      <c r="E53" s="21" t="s">
        <v>21</v>
      </c>
      <c r="F53" s="68" t="s">
        <v>158</v>
      </c>
      <c r="G53" s="15">
        <v>42</v>
      </c>
      <c r="H53" s="16"/>
      <c r="I53" s="17">
        <v>19536</v>
      </c>
      <c r="J53" s="84">
        <f>A53-B53</f>
        <v>31</v>
      </c>
      <c r="K53" s="84" t="str">
        <f>IF(J53&lt;=15,"On-Time",IF(J53&lt;=50,"Moderate Delay","Critical Delay"))</f>
        <v>Moderate Delay</v>
      </c>
      <c r="U53" s="21" t="s">
        <v>36</v>
      </c>
      <c r="V53" s="84">
        <v>70</v>
      </c>
      <c r="AA53">
        <v>15</v>
      </c>
      <c r="AB53">
        <v>50</v>
      </c>
    </row>
    <row r="54" spans="1:28" hidden="1" x14ac:dyDescent="0.3">
      <c r="A54" s="20">
        <v>45766</v>
      </c>
      <c r="B54" s="83"/>
      <c r="C54" s="83"/>
      <c r="D54" s="14" t="s">
        <v>11</v>
      </c>
      <c r="E54" s="21" t="s">
        <v>18</v>
      </c>
      <c r="F54" s="68" t="s">
        <v>159</v>
      </c>
      <c r="G54" s="15">
        <v>11</v>
      </c>
      <c r="H54" s="19">
        <v>105000</v>
      </c>
      <c r="I54" s="16"/>
      <c r="V54" s="84">
        <v>67</v>
      </c>
    </row>
    <row r="55" spans="1:28" hidden="1" x14ac:dyDescent="0.3">
      <c r="A55" s="20">
        <v>45768</v>
      </c>
      <c r="B55" s="20"/>
      <c r="C55" s="20"/>
      <c r="D55" s="14" t="s">
        <v>11</v>
      </c>
      <c r="E55" s="21" t="s">
        <v>19</v>
      </c>
      <c r="F55" s="68" t="s">
        <v>159</v>
      </c>
      <c r="G55" s="15">
        <v>12</v>
      </c>
      <c r="H55" s="19">
        <v>528657.31999999995</v>
      </c>
      <c r="I55" s="16"/>
    </row>
    <row r="56" spans="1:28" hidden="1" x14ac:dyDescent="0.3">
      <c r="A56" s="20">
        <v>45769</v>
      </c>
      <c r="B56" s="20"/>
      <c r="C56" s="20"/>
      <c r="D56" s="14" t="s">
        <v>11</v>
      </c>
      <c r="E56" s="21" t="s">
        <v>20</v>
      </c>
      <c r="F56" s="68" t="s">
        <v>159</v>
      </c>
      <c r="G56" s="15">
        <v>13</v>
      </c>
      <c r="H56" s="19">
        <v>300000</v>
      </c>
      <c r="I56" s="16"/>
    </row>
    <row r="57" spans="1:28" x14ac:dyDescent="0.3">
      <c r="A57" s="20">
        <v>45807</v>
      </c>
      <c r="B57" s="20">
        <v>45776</v>
      </c>
      <c r="C57" s="20"/>
      <c r="D57" s="14" t="s">
        <v>9</v>
      </c>
      <c r="E57" s="21" t="s">
        <v>49</v>
      </c>
      <c r="F57" s="68" t="s">
        <v>158</v>
      </c>
      <c r="G57" s="23">
        <v>85</v>
      </c>
      <c r="H57" s="16"/>
      <c r="I57" s="17">
        <v>51000</v>
      </c>
      <c r="J57" s="84">
        <f t="shared" ref="J57:J71" si="6">A57-B57</f>
        <v>31</v>
      </c>
      <c r="K57" s="84" t="str">
        <f t="shared" ref="K57:K71" si="7">IF(J57&lt;=15,"On-Time",IF(J57&lt;=50,"Moderate Delay","Critical Delay"))</f>
        <v>Moderate Delay</v>
      </c>
      <c r="U57" s="21" t="s">
        <v>36</v>
      </c>
      <c r="AA57">
        <v>15</v>
      </c>
      <c r="AB57">
        <v>50</v>
      </c>
    </row>
    <row r="58" spans="1:28" ht="24" x14ac:dyDescent="0.3">
      <c r="A58" s="20">
        <v>45808</v>
      </c>
      <c r="B58" s="83">
        <v>45777</v>
      </c>
      <c r="C58" s="83"/>
      <c r="D58" s="14" t="s">
        <v>9</v>
      </c>
      <c r="E58" s="21" t="s">
        <v>36</v>
      </c>
      <c r="F58" s="68" t="s">
        <v>158</v>
      </c>
      <c r="G58" s="23">
        <v>91</v>
      </c>
      <c r="H58" s="16"/>
      <c r="I58" s="18">
        <v>264</v>
      </c>
      <c r="J58" s="84">
        <f t="shared" si="6"/>
        <v>31</v>
      </c>
      <c r="K58" s="84" t="str">
        <f t="shared" si="7"/>
        <v>Moderate Delay</v>
      </c>
      <c r="U58" s="21" t="s">
        <v>39</v>
      </c>
      <c r="AA58">
        <v>15</v>
      </c>
      <c r="AB58">
        <v>50</v>
      </c>
    </row>
    <row r="59" spans="1:28" x14ac:dyDescent="0.3">
      <c r="A59" s="13">
        <v>45749</v>
      </c>
      <c r="B59" s="81">
        <v>45720</v>
      </c>
      <c r="C59" s="81"/>
      <c r="D59" s="14" t="s">
        <v>9</v>
      </c>
      <c r="E59" s="66" t="s">
        <v>163</v>
      </c>
      <c r="F59" s="1" t="s">
        <v>158</v>
      </c>
      <c r="G59" s="15">
        <v>4</v>
      </c>
      <c r="H59" s="16"/>
      <c r="I59" s="18">
        <v>150</v>
      </c>
      <c r="J59" s="84">
        <f t="shared" si="6"/>
        <v>29</v>
      </c>
      <c r="K59" s="84" t="str">
        <f t="shared" si="7"/>
        <v>Moderate Delay</v>
      </c>
      <c r="AA59">
        <v>15</v>
      </c>
      <c r="AB59">
        <v>50</v>
      </c>
    </row>
    <row r="60" spans="1:28" x14ac:dyDescent="0.3">
      <c r="A60" s="20">
        <v>45780</v>
      </c>
      <c r="B60" s="83">
        <v>45751</v>
      </c>
      <c r="C60" s="83"/>
      <c r="D60" s="14" t="s">
        <v>9</v>
      </c>
      <c r="E60" s="21" t="s">
        <v>41</v>
      </c>
      <c r="F60" s="68" t="s">
        <v>158</v>
      </c>
      <c r="G60" s="15">
        <v>62</v>
      </c>
      <c r="H60" s="16"/>
      <c r="I60" s="17">
        <v>2940</v>
      </c>
      <c r="J60" s="84">
        <f t="shared" si="6"/>
        <v>29</v>
      </c>
      <c r="K60" s="84" t="str">
        <f t="shared" si="7"/>
        <v>Moderate Delay</v>
      </c>
      <c r="AA60">
        <v>15</v>
      </c>
      <c r="AB60">
        <v>50</v>
      </c>
    </row>
    <row r="61" spans="1:28" x14ac:dyDescent="0.3">
      <c r="A61" s="20">
        <v>45796</v>
      </c>
      <c r="B61" s="83">
        <v>45769</v>
      </c>
      <c r="C61" s="83"/>
      <c r="D61" s="14" t="s">
        <v>9</v>
      </c>
      <c r="E61" s="21" t="s">
        <v>48</v>
      </c>
      <c r="F61" s="68" t="s">
        <v>158</v>
      </c>
      <c r="G61" s="15">
        <v>75</v>
      </c>
      <c r="H61" s="16"/>
      <c r="I61" s="17">
        <v>25550</v>
      </c>
      <c r="J61" s="84">
        <f t="shared" si="6"/>
        <v>27</v>
      </c>
      <c r="K61" s="84" t="str">
        <f t="shared" si="7"/>
        <v>Moderate Delay</v>
      </c>
      <c r="AA61">
        <v>15</v>
      </c>
      <c r="AB61">
        <v>50</v>
      </c>
    </row>
    <row r="62" spans="1:28" x14ac:dyDescent="0.3">
      <c r="A62" s="20">
        <v>45790</v>
      </c>
      <c r="B62" s="83">
        <v>45764</v>
      </c>
      <c r="C62" s="83"/>
      <c r="D62" s="14" t="s">
        <v>9</v>
      </c>
      <c r="E62" s="21" t="s">
        <v>46</v>
      </c>
      <c r="F62" s="68" t="s">
        <v>158</v>
      </c>
      <c r="G62" s="15">
        <v>70</v>
      </c>
      <c r="H62" s="16"/>
      <c r="I62" s="17">
        <v>24485</v>
      </c>
      <c r="J62" s="84">
        <f t="shared" si="6"/>
        <v>26</v>
      </c>
      <c r="K62" s="84" t="str">
        <f t="shared" si="7"/>
        <v>Moderate Delay</v>
      </c>
      <c r="AA62">
        <v>15</v>
      </c>
      <c r="AB62">
        <v>50</v>
      </c>
    </row>
    <row r="63" spans="1:28" x14ac:dyDescent="0.3">
      <c r="A63" s="13">
        <v>45748</v>
      </c>
      <c r="B63" s="82">
        <v>45723</v>
      </c>
      <c r="C63" s="82"/>
      <c r="D63" s="14" t="s">
        <v>9</v>
      </c>
      <c r="E63" s="66" t="s">
        <v>161</v>
      </c>
      <c r="F63" s="1" t="s">
        <v>158</v>
      </c>
      <c r="G63" s="15">
        <v>2</v>
      </c>
      <c r="H63" s="16"/>
      <c r="I63" s="17">
        <v>2023.6</v>
      </c>
      <c r="J63" s="84">
        <f t="shared" si="6"/>
        <v>25</v>
      </c>
      <c r="K63" s="84" t="str">
        <f t="shared" si="7"/>
        <v>Moderate Delay</v>
      </c>
      <c r="AA63">
        <v>15</v>
      </c>
      <c r="AB63">
        <v>50</v>
      </c>
    </row>
    <row r="64" spans="1:28" x14ac:dyDescent="0.3">
      <c r="A64" s="13">
        <v>45764</v>
      </c>
      <c r="B64" s="83">
        <v>45739</v>
      </c>
      <c r="C64" s="83"/>
      <c r="D64" s="14" t="s">
        <v>9</v>
      </c>
      <c r="E64" s="66" t="s">
        <v>187</v>
      </c>
      <c r="F64" s="1" t="s">
        <v>158</v>
      </c>
      <c r="G64" s="15">
        <v>35</v>
      </c>
      <c r="H64" s="16"/>
      <c r="I64" s="19">
        <v>100000</v>
      </c>
      <c r="J64" s="84">
        <f t="shared" si="6"/>
        <v>25</v>
      </c>
      <c r="K64" s="84" t="str">
        <f t="shared" si="7"/>
        <v>Moderate Delay</v>
      </c>
      <c r="AA64">
        <v>15</v>
      </c>
      <c r="AB64">
        <v>50</v>
      </c>
    </row>
    <row r="65" spans="1:28" x14ac:dyDescent="0.3">
      <c r="A65" s="20">
        <v>45771</v>
      </c>
      <c r="B65" s="20">
        <v>45746</v>
      </c>
      <c r="C65" s="20"/>
      <c r="D65" s="14" t="s">
        <v>9</v>
      </c>
      <c r="E65" s="21" t="s">
        <v>21</v>
      </c>
      <c r="F65" s="68" t="s">
        <v>158</v>
      </c>
      <c r="G65" s="15">
        <v>41</v>
      </c>
      <c r="H65" s="16"/>
      <c r="I65" s="19">
        <v>109098</v>
      </c>
      <c r="J65" s="84">
        <f t="shared" si="6"/>
        <v>25</v>
      </c>
      <c r="K65" s="84" t="str">
        <f t="shared" si="7"/>
        <v>Moderate Delay</v>
      </c>
      <c r="AA65">
        <v>15</v>
      </c>
      <c r="AB65">
        <v>50</v>
      </c>
    </row>
    <row r="66" spans="1:28" x14ac:dyDescent="0.3">
      <c r="A66" s="20">
        <v>45799</v>
      </c>
      <c r="B66" s="20">
        <v>45775</v>
      </c>
      <c r="C66" s="20"/>
      <c r="D66" s="14" t="s">
        <v>9</v>
      </c>
      <c r="E66" s="21" t="s">
        <v>21</v>
      </c>
      <c r="F66" s="68" t="s">
        <v>158</v>
      </c>
      <c r="G66" s="23">
        <v>80</v>
      </c>
      <c r="H66" s="16"/>
      <c r="I66" s="17">
        <v>2579</v>
      </c>
      <c r="J66" s="84">
        <f t="shared" si="6"/>
        <v>24</v>
      </c>
      <c r="K66" s="84" t="str">
        <f t="shared" si="7"/>
        <v>Moderate Delay</v>
      </c>
      <c r="AA66">
        <v>15</v>
      </c>
      <c r="AB66">
        <v>50</v>
      </c>
    </row>
    <row r="67" spans="1:28" x14ac:dyDescent="0.3">
      <c r="A67" s="20">
        <v>45777</v>
      </c>
      <c r="B67" s="83">
        <v>45754</v>
      </c>
      <c r="C67" s="83"/>
      <c r="D67" s="14" t="s">
        <v>9</v>
      </c>
      <c r="E67" s="21" t="s">
        <v>36</v>
      </c>
      <c r="F67" s="68" t="s">
        <v>158</v>
      </c>
      <c r="G67" s="15">
        <v>58</v>
      </c>
      <c r="H67" s="16"/>
      <c r="I67" s="17">
        <v>17481</v>
      </c>
      <c r="J67" s="84">
        <f t="shared" si="6"/>
        <v>23</v>
      </c>
      <c r="K67" s="84" t="str">
        <f t="shared" si="7"/>
        <v>Moderate Delay</v>
      </c>
      <c r="AA67">
        <v>15</v>
      </c>
      <c r="AB67">
        <v>50</v>
      </c>
    </row>
    <row r="68" spans="1:28" x14ac:dyDescent="0.3">
      <c r="A68" s="20">
        <v>45794</v>
      </c>
      <c r="B68" s="83">
        <v>45771</v>
      </c>
      <c r="C68" s="83"/>
      <c r="D68" s="14" t="s">
        <v>9</v>
      </c>
      <c r="E68" s="21" t="s">
        <v>49</v>
      </c>
      <c r="F68" s="68" t="s">
        <v>158</v>
      </c>
      <c r="G68" s="15">
        <v>72</v>
      </c>
      <c r="H68" s="16"/>
      <c r="I68" s="17">
        <v>51000</v>
      </c>
      <c r="J68" s="84">
        <f t="shared" si="6"/>
        <v>23</v>
      </c>
      <c r="K68" s="84" t="str">
        <f t="shared" si="7"/>
        <v>Moderate Delay</v>
      </c>
      <c r="AA68">
        <v>15</v>
      </c>
      <c r="AB68">
        <v>50</v>
      </c>
    </row>
    <row r="69" spans="1:28" x14ac:dyDescent="0.3">
      <c r="A69" s="13">
        <v>45756</v>
      </c>
      <c r="B69" s="20">
        <v>45734</v>
      </c>
      <c r="C69" s="20"/>
      <c r="D69" s="14" t="s">
        <v>9</v>
      </c>
      <c r="E69" s="66" t="s">
        <v>174</v>
      </c>
      <c r="F69" s="1" t="s">
        <v>158</v>
      </c>
      <c r="G69" s="15">
        <v>19</v>
      </c>
      <c r="H69" s="16"/>
      <c r="I69" s="19">
        <v>124000</v>
      </c>
      <c r="J69" s="84">
        <f t="shared" si="6"/>
        <v>22</v>
      </c>
      <c r="K69" s="84" t="str">
        <f t="shared" si="7"/>
        <v>Moderate Delay</v>
      </c>
      <c r="AA69">
        <v>15</v>
      </c>
      <c r="AB69">
        <v>50</v>
      </c>
    </row>
    <row r="70" spans="1:28" x14ac:dyDescent="0.3">
      <c r="A70" s="20">
        <v>45771</v>
      </c>
      <c r="B70" s="83">
        <v>45749</v>
      </c>
      <c r="C70" s="83"/>
      <c r="D70" s="14" t="s">
        <v>9</v>
      </c>
      <c r="E70" s="21" t="s">
        <v>30</v>
      </c>
      <c r="F70" s="68" t="s">
        <v>158</v>
      </c>
      <c r="G70" s="15">
        <v>51</v>
      </c>
      <c r="H70" s="16"/>
      <c r="I70" s="17">
        <v>31500</v>
      </c>
      <c r="J70" s="84">
        <f t="shared" si="6"/>
        <v>22</v>
      </c>
      <c r="K70" s="84" t="str">
        <f t="shared" si="7"/>
        <v>Moderate Delay</v>
      </c>
      <c r="AA70">
        <v>15</v>
      </c>
      <c r="AB70">
        <v>50</v>
      </c>
    </row>
    <row r="71" spans="1:28" x14ac:dyDescent="0.3">
      <c r="A71" s="13">
        <v>45749</v>
      </c>
      <c r="B71" s="81">
        <v>45729</v>
      </c>
      <c r="C71" s="81"/>
      <c r="D71" s="14" t="s">
        <v>9</v>
      </c>
      <c r="E71" s="66" t="s">
        <v>163</v>
      </c>
      <c r="F71" s="1" t="s">
        <v>158</v>
      </c>
      <c r="G71" s="15">
        <v>6</v>
      </c>
      <c r="H71" s="16"/>
      <c r="I71" s="18">
        <v>80</v>
      </c>
      <c r="J71" s="84">
        <f t="shared" si="6"/>
        <v>20</v>
      </c>
      <c r="K71" s="84" t="str">
        <f t="shared" si="7"/>
        <v>Moderate Delay</v>
      </c>
      <c r="AA71">
        <v>15</v>
      </c>
      <c r="AB71">
        <v>50</v>
      </c>
    </row>
    <row r="72" spans="1:28" hidden="1" x14ac:dyDescent="0.3">
      <c r="A72" s="20">
        <v>45771</v>
      </c>
      <c r="B72" s="83"/>
      <c r="C72" s="83"/>
      <c r="D72" s="14" t="s">
        <v>11</v>
      </c>
      <c r="E72" s="21" t="s">
        <v>35</v>
      </c>
      <c r="F72" s="68" t="s">
        <v>159</v>
      </c>
      <c r="G72" s="15">
        <v>14</v>
      </c>
      <c r="H72" s="17">
        <v>67294.64</v>
      </c>
      <c r="I72" s="16"/>
    </row>
    <row r="73" spans="1:28" x14ac:dyDescent="0.3">
      <c r="A73" s="20">
        <v>45771</v>
      </c>
      <c r="B73" s="83">
        <v>45752</v>
      </c>
      <c r="C73" s="83"/>
      <c r="D73" s="14" t="s">
        <v>9</v>
      </c>
      <c r="E73" s="21" t="s">
        <v>27</v>
      </c>
      <c r="F73" s="68" t="s">
        <v>158</v>
      </c>
      <c r="G73" s="15">
        <v>48</v>
      </c>
      <c r="H73" s="16"/>
      <c r="I73" s="17">
        <v>46135</v>
      </c>
      <c r="J73" s="84">
        <f>A73-B73</f>
        <v>19</v>
      </c>
      <c r="K73" s="84" t="str">
        <f>IF(J73&lt;=15,"On-Time",IF(J73&lt;=50,"Moderate Delay","Critical Delay"))</f>
        <v>Moderate Delay</v>
      </c>
      <c r="AA73">
        <v>15</v>
      </c>
      <c r="AB73">
        <v>50</v>
      </c>
    </row>
    <row r="74" spans="1:28" hidden="1" x14ac:dyDescent="0.3">
      <c r="A74" s="20">
        <v>45776</v>
      </c>
      <c r="B74" s="20"/>
      <c r="C74" s="20"/>
      <c r="D74" s="14" t="s">
        <v>11</v>
      </c>
      <c r="E74" s="21" t="s">
        <v>21</v>
      </c>
      <c r="F74" s="68" t="s">
        <v>159</v>
      </c>
      <c r="G74" s="15">
        <v>15</v>
      </c>
      <c r="H74" s="19">
        <v>236207.35999999999</v>
      </c>
      <c r="I74" s="16"/>
    </row>
    <row r="75" spans="1:28" x14ac:dyDescent="0.3">
      <c r="A75" s="20">
        <v>45796</v>
      </c>
      <c r="B75" s="83">
        <v>45777</v>
      </c>
      <c r="C75" s="83"/>
      <c r="D75" s="14" t="s">
        <v>9</v>
      </c>
      <c r="E75" s="21" t="s">
        <v>21</v>
      </c>
      <c r="F75" s="68" t="s">
        <v>158</v>
      </c>
      <c r="G75" s="15">
        <v>77</v>
      </c>
      <c r="H75" s="16"/>
      <c r="I75" s="17">
        <v>1499</v>
      </c>
      <c r="J75" s="84">
        <f>A75-B75</f>
        <v>19</v>
      </c>
      <c r="K75" s="84" t="str">
        <f>IF(J75&lt;=15,"On-Time",IF(J75&lt;=50,"Moderate Delay","Critical Delay"))</f>
        <v>Moderate Delay</v>
      </c>
      <c r="AA75">
        <v>15</v>
      </c>
      <c r="AB75">
        <v>50</v>
      </c>
    </row>
    <row r="76" spans="1:28" hidden="1" x14ac:dyDescent="0.3">
      <c r="A76" s="20">
        <v>45777</v>
      </c>
      <c r="B76" s="20"/>
      <c r="C76" s="20"/>
      <c r="D76" s="14" t="s">
        <v>11</v>
      </c>
      <c r="E76" s="21" t="s">
        <v>18</v>
      </c>
      <c r="F76" s="68" t="s">
        <v>159</v>
      </c>
      <c r="G76" s="15">
        <v>16</v>
      </c>
      <c r="H76" s="19">
        <v>259600</v>
      </c>
      <c r="I76" s="16"/>
    </row>
    <row r="77" spans="1:28" ht="13.5" thickBot="1" x14ac:dyDescent="0.35">
      <c r="A77" s="20">
        <v>45766</v>
      </c>
      <c r="B77" s="20">
        <v>45748</v>
      </c>
      <c r="C77" s="20"/>
      <c r="D77" s="14" t="s">
        <v>9</v>
      </c>
      <c r="E77" s="21" t="s">
        <v>17</v>
      </c>
      <c r="F77" s="68" t="s">
        <v>158</v>
      </c>
      <c r="G77" s="15">
        <v>39</v>
      </c>
      <c r="H77" s="16"/>
      <c r="I77" s="17">
        <v>6023.6</v>
      </c>
      <c r="J77" s="84">
        <f>A77-B77</f>
        <v>18</v>
      </c>
      <c r="K77" s="84" t="str">
        <f>IF(J77&lt;=15,"On-Time",IF(J77&lt;=50,"Moderate Delay","Critical Delay"))</f>
        <v>Moderate Delay</v>
      </c>
      <c r="AA77">
        <v>15</v>
      </c>
      <c r="AB77">
        <v>50</v>
      </c>
    </row>
    <row r="78" spans="1:28" hidden="1" x14ac:dyDescent="0.3">
      <c r="A78" s="20">
        <v>45778</v>
      </c>
      <c r="B78" s="20"/>
      <c r="C78" s="20"/>
      <c r="D78" s="14" t="s">
        <v>11</v>
      </c>
      <c r="E78" s="21" t="s">
        <v>37</v>
      </c>
      <c r="F78" s="68" t="s">
        <v>159</v>
      </c>
      <c r="G78" s="15">
        <v>18</v>
      </c>
      <c r="H78" s="19">
        <v>100000</v>
      </c>
      <c r="I78" s="16"/>
    </row>
    <row r="79" spans="1:28" ht="13.5" hidden="1" thickBot="1" x14ac:dyDescent="0.35">
      <c r="A79" s="20">
        <v>45779</v>
      </c>
      <c r="B79" s="20"/>
      <c r="C79" s="20"/>
      <c r="D79" s="14" t="s">
        <v>11</v>
      </c>
      <c r="E79" s="21" t="s">
        <v>21</v>
      </c>
      <c r="F79" s="68" t="s">
        <v>159</v>
      </c>
      <c r="G79" s="15">
        <v>19</v>
      </c>
      <c r="H79" s="19">
        <v>236163.96</v>
      </c>
      <c r="I79" s="16"/>
    </row>
    <row r="80" spans="1:28" x14ac:dyDescent="0.3">
      <c r="A80" s="20">
        <v>45774</v>
      </c>
      <c r="B80" s="20">
        <v>45756</v>
      </c>
      <c r="C80" s="20"/>
      <c r="D80" s="14" t="s">
        <v>9</v>
      </c>
      <c r="E80" s="21" t="s">
        <v>21</v>
      </c>
      <c r="F80" s="68" t="s">
        <v>158</v>
      </c>
      <c r="G80" s="15">
        <v>56</v>
      </c>
      <c r="H80" s="16"/>
      <c r="I80" s="17">
        <v>10013.44</v>
      </c>
      <c r="J80" s="84">
        <f t="shared" ref="J80:J86" si="8">A80-B80</f>
        <v>18</v>
      </c>
      <c r="K80" s="84" t="str">
        <f t="shared" ref="K80:K86" si="9">IF(J80&lt;=15,"On-Time",IF(J80&lt;=50,"Moderate Delay","Critical Delay"))</f>
        <v>Moderate Delay</v>
      </c>
      <c r="L80" s="74"/>
      <c r="M80" s="74"/>
      <c r="AA80">
        <v>15</v>
      </c>
      <c r="AB80">
        <v>50</v>
      </c>
    </row>
    <row r="81" spans="1:28" x14ac:dyDescent="0.3">
      <c r="A81" s="13">
        <v>45750</v>
      </c>
      <c r="B81" s="81">
        <v>45733</v>
      </c>
      <c r="C81" s="81"/>
      <c r="D81" s="14" t="s">
        <v>9</v>
      </c>
      <c r="E81" s="66" t="s">
        <v>163</v>
      </c>
      <c r="F81" s="1" t="s">
        <v>158</v>
      </c>
      <c r="G81" s="15">
        <v>10</v>
      </c>
      <c r="H81" s="16"/>
      <c r="I81" s="17">
        <v>1012</v>
      </c>
      <c r="J81" s="84">
        <f t="shared" si="8"/>
        <v>17</v>
      </c>
      <c r="K81" s="84" t="str">
        <f t="shared" si="9"/>
        <v>Moderate Delay</v>
      </c>
      <c r="L81" s="72"/>
      <c r="M81" s="72"/>
      <c r="AA81">
        <v>15</v>
      </c>
      <c r="AB81">
        <v>50</v>
      </c>
    </row>
    <row r="82" spans="1:28" x14ac:dyDescent="0.3">
      <c r="A82" s="13">
        <v>45759</v>
      </c>
      <c r="B82" s="20">
        <v>45744</v>
      </c>
      <c r="C82" s="20"/>
      <c r="D82" s="14" t="s">
        <v>9</v>
      </c>
      <c r="E82" s="66" t="s">
        <v>181</v>
      </c>
      <c r="F82" s="1" t="s">
        <v>158</v>
      </c>
      <c r="G82" s="15">
        <v>27</v>
      </c>
      <c r="H82" s="16"/>
      <c r="I82" s="17">
        <v>9214</v>
      </c>
      <c r="J82" s="84">
        <f t="shared" si="8"/>
        <v>15</v>
      </c>
      <c r="K82" s="84" t="str">
        <f t="shared" si="9"/>
        <v>On-Time</v>
      </c>
      <c r="L82" s="72"/>
      <c r="M82" s="72"/>
      <c r="AA82">
        <v>15</v>
      </c>
      <c r="AB82">
        <v>50</v>
      </c>
    </row>
    <row r="83" spans="1:28" x14ac:dyDescent="0.3">
      <c r="A83" s="13">
        <v>45762</v>
      </c>
      <c r="B83" s="83">
        <v>45747</v>
      </c>
      <c r="C83" s="83"/>
      <c r="D83" s="14" t="s">
        <v>9</v>
      </c>
      <c r="E83" s="66" t="s">
        <v>184</v>
      </c>
      <c r="F83" s="1" t="s">
        <v>158</v>
      </c>
      <c r="G83" s="15">
        <v>32</v>
      </c>
      <c r="H83" s="16"/>
      <c r="I83" s="19">
        <v>100000</v>
      </c>
      <c r="J83" s="84">
        <f t="shared" si="8"/>
        <v>15</v>
      </c>
      <c r="K83" s="84" t="str">
        <f t="shared" si="9"/>
        <v>On-Time</v>
      </c>
      <c r="L83" s="72"/>
      <c r="M83" s="72"/>
      <c r="AA83">
        <v>15</v>
      </c>
      <c r="AB83">
        <v>50</v>
      </c>
    </row>
    <row r="84" spans="1:28" x14ac:dyDescent="0.3">
      <c r="A84" s="20">
        <v>45771</v>
      </c>
      <c r="B84" s="83">
        <v>45757</v>
      </c>
      <c r="C84" s="83"/>
      <c r="D84" s="14" t="s">
        <v>9</v>
      </c>
      <c r="E84" s="21" t="s">
        <v>23</v>
      </c>
      <c r="F84" s="68" t="s">
        <v>158</v>
      </c>
      <c r="G84" s="15">
        <v>44</v>
      </c>
      <c r="H84" s="16"/>
      <c r="I84" s="17">
        <v>34000</v>
      </c>
      <c r="J84" s="84">
        <f t="shared" si="8"/>
        <v>14</v>
      </c>
      <c r="K84" s="84" t="str">
        <f t="shared" si="9"/>
        <v>On-Time</v>
      </c>
      <c r="L84" s="72"/>
      <c r="M84" s="72"/>
      <c r="AA84">
        <v>15</v>
      </c>
      <c r="AB84">
        <v>50</v>
      </c>
    </row>
    <row r="85" spans="1:28" x14ac:dyDescent="0.3">
      <c r="A85" s="13">
        <v>45751</v>
      </c>
      <c r="B85" s="83">
        <v>45738</v>
      </c>
      <c r="C85" s="83"/>
      <c r="D85" s="14" t="s">
        <v>9</v>
      </c>
      <c r="E85" s="66" t="s">
        <v>167</v>
      </c>
      <c r="F85" s="1" t="s">
        <v>158</v>
      </c>
      <c r="G85" s="15">
        <v>14</v>
      </c>
      <c r="H85" s="16"/>
      <c r="I85" s="17">
        <v>25000</v>
      </c>
      <c r="J85" s="84">
        <f t="shared" si="8"/>
        <v>13</v>
      </c>
      <c r="K85" s="84" t="str">
        <f t="shared" si="9"/>
        <v>On-Time</v>
      </c>
      <c r="L85" s="72"/>
      <c r="M85" s="72"/>
      <c r="AA85">
        <v>15</v>
      </c>
      <c r="AB85">
        <v>50</v>
      </c>
    </row>
    <row r="86" spans="1:28" x14ac:dyDescent="0.3">
      <c r="A86" s="13">
        <v>45762</v>
      </c>
      <c r="B86" s="83">
        <v>45749</v>
      </c>
      <c r="C86" s="83"/>
      <c r="D86" s="14" t="s">
        <v>9</v>
      </c>
      <c r="E86" s="66" t="s">
        <v>185</v>
      </c>
      <c r="F86" s="1" t="s">
        <v>158</v>
      </c>
      <c r="G86" s="15">
        <v>33</v>
      </c>
      <c r="H86" s="16"/>
      <c r="I86" s="17">
        <v>22125</v>
      </c>
      <c r="J86" s="84">
        <f t="shared" si="8"/>
        <v>13</v>
      </c>
      <c r="K86" s="84" t="str">
        <f t="shared" si="9"/>
        <v>On-Time</v>
      </c>
      <c r="L86" s="72"/>
      <c r="M86" s="72"/>
      <c r="AA86">
        <v>15</v>
      </c>
      <c r="AB86">
        <v>50</v>
      </c>
    </row>
    <row r="87" spans="1:28" hidden="1" x14ac:dyDescent="0.3">
      <c r="A87" s="20">
        <v>45783</v>
      </c>
      <c r="B87" s="83"/>
      <c r="C87" s="83"/>
      <c r="D87" s="14" t="s">
        <v>11</v>
      </c>
      <c r="E87" s="21" t="s">
        <v>44</v>
      </c>
      <c r="F87" s="68" t="s">
        <v>159</v>
      </c>
      <c r="G87" s="15">
        <v>20</v>
      </c>
      <c r="H87" s="19">
        <v>250000</v>
      </c>
      <c r="I87" s="16"/>
      <c r="L87" s="72"/>
      <c r="M87" s="72"/>
    </row>
    <row r="88" spans="1:28" x14ac:dyDescent="0.3">
      <c r="A88" s="20">
        <v>45771</v>
      </c>
      <c r="B88" s="83">
        <v>45758</v>
      </c>
      <c r="C88" s="83"/>
      <c r="D88" s="14" t="s">
        <v>9</v>
      </c>
      <c r="E88" s="21" t="s">
        <v>29</v>
      </c>
      <c r="F88" s="68" t="s">
        <v>158</v>
      </c>
      <c r="G88" s="15">
        <v>50</v>
      </c>
      <c r="H88" s="16"/>
      <c r="I88" s="19">
        <v>310000</v>
      </c>
      <c r="J88" s="84">
        <f>A88-B88</f>
        <v>13</v>
      </c>
      <c r="K88" s="84" t="str">
        <f>IF(J88&lt;=15,"On-Time",IF(J88&lt;=50,"Moderate Delay","Critical Delay"))</f>
        <v>On-Time</v>
      </c>
      <c r="L88" s="72"/>
      <c r="M88" s="72"/>
      <c r="AA88">
        <v>15</v>
      </c>
      <c r="AB88">
        <v>50</v>
      </c>
    </row>
    <row r="89" spans="1:28" x14ac:dyDescent="0.3">
      <c r="A89" s="20">
        <v>45780</v>
      </c>
      <c r="B89" s="86">
        <v>45767</v>
      </c>
      <c r="C89" s="86"/>
      <c r="D89" s="14" t="s">
        <v>9</v>
      </c>
      <c r="E89" s="21" t="s">
        <v>42</v>
      </c>
      <c r="F89" s="68" t="s">
        <v>158</v>
      </c>
      <c r="G89" s="15">
        <v>63</v>
      </c>
      <c r="H89" s="16"/>
      <c r="I89" s="17">
        <v>62671</v>
      </c>
      <c r="J89" s="84">
        <f>A89-B89</f>
        <v>13</v>
      </c>
      <c r="K89" s="84" t="str">
        <f>IF(J89&lt;=15,"On-Time",IF(J89&lt;=50,"Moderate Delay","Critical Delay"))</f>
        <v>On-Time</v>
      </c>
      <c r="L89" s="72"/>
      <c r="M89" s="72"/>
      <c r="AA89">
        <v>15</v>
      </c>
      <c r="AB89">
        <v>50</v>
      </c>
    </row>
    <row r="90" spans="1:28" x14ac:dyDescent="0.3">
      <c r="A90" s="13">
        <v>45756</v>
      </c>
      <c r="B90" s="83">
        <v>45744</v>
      </c>
      <c r="C90" s="83"/>
      <c r="D90" s="14" t="s">
        <v>9</v>
      </c>
      <c r="E90" s="66" t="s">
        <v>178</v>
      </c>
      <c r="F90" s="1" t="s">
        <v>158</v>
      </c>
      <c r="G90" s="15">
        <v>21</v>
      </c>
      <c r="H90" s="16"/>
      <c r="I90" s="19">
        <v>697415</v>
      </c>
      <c r="J90" s="84">
        <f>A90-B90</f>
        <v>12</v>
      </c>
      <c r="K90" s="84" t="str">
        <f>IF(J90&lt;=15,"On-Time",IF(J90&lt;=50,"Moderate Delay","Critical Delay"))</f>
        <v>On-Time</v>
      </c>
      <c r="L90" s="72"/>
      <c r="M90" s="72"/>
      <c r="AA90">
        <v>15</v>
      </c>
      <c r="AB90">
        <v>50</v>
      </c>
    </row>
    <row r="91" spans="1:28" x14ac:dyDescent="0.3">
      <c r="A91" s="20">
        <v>45790</v>
      </c>
      <c r="B91" s="83">
        <v>45778</v>
      </c>
      <c r="C91" s="83"/>
      <c r="D91" s="14" t="s">
        <v>9</v>
      </c>
      <c r="E91" s="21" t="s">
        <v>32</v>
      </c>
      <c r="F91" s="68" t="s">
        <v>158</v>
      </c>
      <c r="G91" s="15">
        <v>68</v>
      </c>
      <c r="H91" s="16"/>
      <c r="I91" s="19">
        <v>600000</v>
      </c>
      <c r="J91" s="84">
        <f>A91-B91</f>
        <v>12</v>
      </c>
      <c r="K91" s="84" t="str">
        <f>IF(J91&lt;=15,"On-Time",IF(J91&lt;=50,"Moderate Delay","Critical Delay"))</f>
        <v>On-Time</v>
      </c>
      <c r="L91" s="72"/>
      <c r="M91" s="72"/>
      <c r="AA91">
        <v>15</v>
      </c>
      <c r="AB91">
        <v>50</v>
      </c>
    </row>
    <row r="92" spans="1:28" x14ac:dyDescent="0.3">
      <c r="A92" s="13">
        <v>45749</v>
      </c>
      <c r="B92" s="81">
        <v>45738</v>
      </c>
      <c r="C92" s="81"/>
      <c r="D92" s="14" t="s">
        <v>9</v>
      </c>
      <c r="E92" s="66" t="s">
        <v>163</v>
      </c>
      <c r="F92" s="1" t="s">
        <v>158</v>
      </c>
      <c r="G92" s="15">
        <v>5</v>
      </c>
      <c r="H92" s="16"/>
      <c r="I92" s="18">
        <v>50</v>
      </c>
      <c r="J92" s="84">
        <f>A92-B92</f>
        <v>11</v>
      </c>
      <c r="K92" s="84" t="str">
        <f>IF(J92&lt;=15,"On-Time",IF(J92&lt;=50,"Moderate Delay","Critical Delay"))</f>
        <v>On-Time</v>
      </c>
      <c r="L92" s="72"/>
      <c r="M92" s="72"/>
      <c r="AA92">
        <v>15</v>
      </c>
      <c r="AB92">
        <v>50</v>
      </c>
    </row>
    <row r="93" spans="1:28" hidden="1" x14ac:dyDescent="0.3">
      <c r="A93" s="20">
        <v>45792</v>
      </c>
      <c r="B93" s="20"/>
      <c r="C93" s="20"/>
      <c r="D93" s="14" t="s">
        <v>11</v>
      </c>
      <c r="E93" s="21" t="s">
        <v>19</v>
      </c>
      <c r="F93" s="68" t="s">
        <v>159</v>
      </c>
      <c r="G93" s="15">
        <v>21</v>
      </c>
      <c r="H93" s="19">
        <v>720514.22</v>
      </c>
      <c r="I93" s="16"/>
      <c r="L93" s="72"/>
      <c r="M93" s="72"/>
    </row>
    <row r="94" spans="1:28" ht="13.5" thickBot="1" x14ac:dyDescent="0.35">
      <c r="A94" s="13">
        <v>45756</v>
      </c>
      <c r="B94" s="83">
        <v>45745</v>
      </c>
      <c r="C94" s="83"/>
      <c r="D94" s="14" t="s">
        <v>9</v>
      </c>
      <c r="E94" s="66" t="s">
        <v>177</v>
      </c>
      <c r="F94" s="1" t="s">
        <v>158</v>
      </c>
      <c r="G94" s="15">
        <v>20</v>
      </c>
      <c r="H94" s="16"/>
      <c r="I94" s="19">
        <v>125000</v>
      </c>
      <c r="J94" s="84">
        <f>A94-B94</f>
        <v>11</v>
      </c>
      <c r="K94" s="84" t="str">
        <f>IF(J94&lt;=15,"On-Time",IF(J94&lt;=50,"Moderate Delay","Critical Delay"))</f>
        <v>On-Time</v>
      </c>
      <c r="L94" s="73"/>
      <c r="M94" s="73"/>
      <c r="AA94">
        <v>15</v>
      </c>
      <c r="AB94">
        <v>50</v>
      </c>
    </row>
    <row r="95" spans="1:28" x14ac:dyDescent="0.3">
      <c r="A95" s="20">
        <v>45808</v>
      </c>
      <c r="B95" s="20">
        <v>45797</v>
      </c>
      <c r="C95" s="20"/>
      <c r="D95" s="14" t="s">
        <v>9</v>
      </c>
      <c r="E95" s="21" t="s">
        <v>58</v>
      </c>
      <c r="F95" s="68" t="s">
        <v>158</v>
      </c>
      <c r="G95" s="23">
        <v>88</v>
      </c>
      <c r="H95" s="16"/>
      <c r="I95" s="19">
        <v>236642</v>
      </c>
      <c r="J95" s="84">
        <f>A95-B95</f>
        <v>11</v>
      </c>
      <c r="K95" s="84" t="str">
        <f>IF(J95&lt;=15,"On-Time",IF(J95&lt;=50,"Moderate Delay","Critical Delay"))</f>
        <v>On-Time</v>
      </c>
      <c r="AA95">
        <v>15</v>
      </c>
      <c r="AB95">
        <v>50</v>
      </c>
    </row>
    <row r="96" spans="1:28" hidden="1" x14ac:dyDescent="0.3">
      <c r="A96" s="20">
        <v>45795</v>
      </c>
      <c r="B96" s="20"/>
      <c r="C96" s="20"/>
      <c r="D96" s="14" t="s">
        <v>11</v>
      </c>
      <c r="E96" s="21" t="s">
        <v>50</v>
      </c>
      <c r="F96" s="68" t="s">
        <v>159</v>
      </c>
      <c r="G96" s="15">
        <v>22</v>
      </c>
      <c r="H96" s="19">
        <v>130000</v>
      </c>
      <c r="I96" s="16"/>
    </row>
    <row r="97" spans="1:28" x14ac:dyDescent="0.3">
      <c r="A97" s="20">
        <v>45800</v>
      </c>
      <c r="B97" s="83">
        <v>45791</v>
      </c>
      <c r="C97" s="83"/>
      <c r="D97" s="14" t="s">
        <v>9</v>
      </c>
      <c r="E97" s="21" t="s">
        <v>21</v>
      </c>
      <c r="F97" s="68" t="s">
        <v>158</v>
      </c>
      <c r="G97" s="23">
        <v>82</v>
      </c>
      <c r="H97" s="16"/>
      <c r="I97" s="17">
        <v>5005</v>
      </c>
      <c r="J97" s="84">
        <f>A97-B97</f>
        <v>9</v>
      </c>
      <c r="K97" s="84" t="str">
        <f>IF(J97&lt;=15,"On-Time",IF(J97&lt;=50,"Moderate Delay","Critical Delay"))</f>
        <v>On-Time</v>
      </c>
      <c r="AA97">
        <v>15</v>
      </c>
      <c r="AB97">
        <v>50</v>
      </c>
    </row>
    <row r="98" spans="1:28" x14ac:dyDescent="0.3">
      <c r="A98" s="13">
        <v>45757</v>
      </c>
      <c r="B98" s="83">
        <v>45749</v>
      </c>
      <c r="C98" s="83"/>
      <c r="D98" s="14" t="s">
        <v>9</v>
      </c>
      <c r="E98" s="66" t="s">
        <v>180</v>
      </c>
      <c r="F98" s="1" t="s">
        <v>158</v>
      </c>
      <c r="G98" s="15">
        <v>23</v>
      </c>
      <c r="H98" s="16"/>
      <c r="I98" s="17">
        <v>2958.1</v>
      </c>
      <c r="J98" s="84">
        <f>A98-B98</f>
        <v>8</v>
      </c>
      <c r="K98" s="84" t="str">
        <f>IF(J98&lt;=15,"On-Time",IF(J98&lt;=50,"Moderate Delay","Critical Delay"))</f>
        <v>On-Time</v>
      </c>
      <c r="AA98">
        <v>15</v>
      </c>
      <c r="AB98">
        <v>50</v>
      </c>
    </row>
    <row r="99" spans="1:28" x14ac:dyDescent="0.3">
      <c r="A99" s="20">
        <v>45771</v>
      </c>
      <c r="B99" s="83">
        <v>45763</v>
      </c>
      <c r="C99" s="83"/>
      <c r="D99" s="14" t="s">
        <v>9</v>
      </c>
      <c r="E99" s="21" t="s">
        <v>25</v>
      </c>
      <c r="F99" s="68" t="s">
        <v>158</v>
      </c>
      <c r="G99" s="15">
        <v>46</v>
      </c>
      <c r="H99" s="16"/>
      <c r="I99" s="17">
        <v>19493</v>
      </c>
      <c r="J99" s="84">
        <f>A99-B99</f>
        <v>8</v>
      </c>
      <c r="K99" s="84" t="str">
        <f>IF(J99&lt;=15,"On-Time",IF(J99&lt;=50,"Moderate Delay","Critical Delay"))</f>
        <v>On-Time</v>
      </c>
      <c r="AA99">
        <v>15</v>
      </c>
      <c r="AB99">
        <v>50</v>
      </c>
    </row>
    <row r="100" spans="1:28" x14ac:dyDescent="0.3">
      <c r="A100" s="13">
        <v>45749</v>
      </c>
      <c r="B100" s="81">
        <v>45742</v>
      </c>
      <c r="C100" s="81"/>
      <c r="D100" s="14" t="s">
        <v>9</v>
      </c>
      <c r="E100" s="66" t="s">
        <v>163</v>
      </c>
      <c r="F100" s="1" t="s">
        <v>158</v>
      </c>
      <c r="G100" s="15">
        <v>8</v>
      </c>
      <c r="H100" s="16"/>
      <c r="I100" s="18">
        <v>100</v>
      </c>
      <c r="J100" s="84">
        <f>A100-B100</f>
        <v>7</v>
      </c>
      <c r="K100" s="84" t="str">
        <f>IF(J100&lt;=15,"On-Time",IF(J100&lt;=50,"Moderate Delay","Critical Delay"))</f>
        <v>On-Time</v>
      </c>
      <c r="AA100">
        <v>15</v>
      </c>
      <c r="AB100">
        <v>50</v>
      </c>
    </row>
    <row r="101" spans="1:28" x14ac:dyDescent="0.3">
      <c r="A101" s="13">
        <v>45751</v>
      </c>
      <c r="B101" s="81">
        <v>45744</v>
      </c>
      <c r="C101" s="81"/>
      <c r="D101" s="14" t="s">
        <v>9</v>
      </c>
      <c r="E101" s="66" t="s">
        <v>165</v>
      </c>
      <c r="F101" s="1" t="s">
        <v>158</v>
      </c>
      <c r="G101" s="15">
        <v>12</v>
      </c>
      <c r="H101" s="16"/>
      <c r="I101" s="17">
        <v>51000</v>
      </c>
      <c r="J101" s="84">
        <f>A101-B101</f>
        <v>7</v>
      </c>
      <c r="K101" s="84" t="str">
        <f>IF(J101&lt;=15,"On-Time",IF(J101&lt;=50,"Moderate Delay","Critical Delay"))</f>
        <v>On-Time</v>
      </c>
      <c r="AA101">
        <v>15</v>
      </c>
      <c r="AB101">
        <v>50</v>
      </c>
    </row>
    <row r="102" spans="1:28" hidden="1" x14ac:dyDescent="0.3">
      <c r="A102" s="20">
        <v>45797</v>
      </c>
      <c r="B102" s="20"/>
      <c r="C102" s="20"/>
      <c r="D102" s="14" t="s">
        <v>11</v>
      </c>
      <c r="E102" s="21" t="s">
        <v>35</v>
      </c>
      <c r="F102" s="68" t="s">
        <v>159</v>
      </c>
      <c r="G102" s="15">
        <v>23</v>
      </c>
      <c r="H102" s="19">
        <v>448959.18</v>
      </c>
      <c r="I102" s="16"/>
    </row>
    <row r="103" spans="1:28" x14ac:dyDescent="0.3">
      <c r="A103" s="13">
        <v>45757</v>
      </c>
      <c r="B103" s="83">
        <v>45751</v>
      </c>
      <c r="C103" s="83"/>
      <c r="D103" s="14" t="s">
        <v>9</v>
      </c>
      <c r="E103" s="66" t="s">
        <v>176</v>
      </c>
      <c r="F103" s="1" t="s">
        <v>158</v>
      </c>
      <c r="G103" s="15">
        <v>26</v>
      </c>
      <c r="H103" s="16"/>
      <c r="I103" s="17">
        <v>50000</v>
      </c>
      <c r="J103" s="84">
        <f>A103-B103</f>
        <v>6</v>
      </c>
      <c r="K103" s="84" t="str">
        <f>IF(J103&lt;=15,"On-Time",IF(J103&lt;=50,"Moderate Delay","Critical Delay"))</f>
        <v>On-Time</v>
      </c>
      <c r="AA103">
        <v>15</v>
      </c>
      <c r="AB103">
        <v>50</v>
      </c>
    </row>
    <row r="104" spans="1:28" hidden="1" x14ac:dyDescent="0.3">
      <c r="A104" s="20">
        <v>45798</v>
      </c>
      <c r="B104" s="20"/>
      <c r="C104" s="20"/>
      <c r="D104" s="14" t="s">
        <v>11</v>
      </c>
      <c r="E104" s="21" t="s">
        <v>19</v>
      </c>
      <c r="F104" s="68" t="s">
        <v>159</v>
      </c>
      <c r="G104" s="15">
        <v>24</v>
      </c>
      <c r="H104" s="19">
        <v>528189.1</v>
      </c>
      <c r="I104" s="16"/>
    </row>
    <row r="105" spans="1:28" x14ac:dyDescent="0.3">
      <c r="A105" s="20">
        <v>45797</v>
      </c>
      <c r="B105" s="83">
        <v>45791</v>
      </c>
      <c r="C105" s="83"/>
      <c r="D105" s="14" t="s">
        <v>9</v>
      </c>
      <c r="E105" s="21" t="s">
        <v>21</v>
      </c>
      <c r="F105" s="68" t="s">
        <v>158</v>
      </c>
      <c r="G105" s="15">
        <v>78</v>
      </c>
      <c r="H105" s="16"/>
      <c r="I105" s="17">
        <v>6980</v>
      </c>
      <c r="J105" s="84">
        <f>A105-B105</f>
        <v>6</v>
      </c>
      <c r="K105" s="84" t="str">
        <f>IF(J105&lt;=15,"On-Time",IF(J105&lt;=50,"Moderate Delay","Critical Delay"))</f>
        <v>On-Time</v>
      </c>
      <c r="AA105">
        <v>15</v>
      </c>
      <c r="AB105">
        <v>50</v>
      </c>
    </row>
    <row r="106" spans="1:28" x14ac:dyDescent="0.3">
      <c r="A106" s="13">
        <v>45754</v>
      </c>
      <c r="B106" s="83">
        <v>45749</v>
      </c>
      <c r="C106" s="83"/>
      <c r="D106" s="14" t="s">
        <v>9</v>
      </c>
      <c r="E106" s="66" t="s">
        <v>172</v>
      </c>
      <c r="F106" s="1" t="s">
        <v>158</v>
      </c>
      <c r="G106" s="15">
        <v>18</v>
      </c>
      <c r="H106" s="16"/>
      <c r="I106" s="19">
        <v>344733</v>
      </c>
      <c r="J106" s="84">
        <f>A106-B106</f>
        <v>5</v>
      </c>
      <c r="K106" s="84" t="str">
        <f>IF(J106&lt;=15,"On-Time",IF(J106&lt;=50,"Moderate Delay","Critical Delay"))</f>
        <v>On-Time</v>
      </c>
      <c r="L106" t="s">
        <v>59</v>
      </c>
      <c r="M106" s="69"/>
      <c r="O106" s="25">
        <v>7094888.46</v>
      </c>
      <c r="P106" s="25">
        <v>8962538.1999999993</v>
      </c>
      <c r="AA106">
        <v>15</v>
      </c>
      <c r="AB106">
        <v>50</v>
      </c>
    </row>
    <row r="107" spans="1:28" x14ac:dyDescent="0.3">
      <c r="A107" s="20">
        <v>45765</v>
      </c>
      <c r="B107" s="20">
        <v>45760</v>
      </c>
      <c r="C107" s="20"/>
      <c r="D107" s="14" t="s">
        <v>9</v>
      </c>
      <c r="E107" s="21" t="s">
        <v>15</v>
      </c>
      <c r="F107" s="68" t="s">
        <v>158</v>
      </c>
      <c r="G107" s="15">
        <v>38</v>
      </c>
      <c r="H107" s="16"/>
      <c r="I107" s="17">
        <v>18596</v>
      </c>
      <c r="J107" s="84">
        <f>A107-B107</f>
        <v>5</v>
      </c>
      <c r="K107" s="84" t="str">
        <f>IF(J107&lt;=15,"On-Time",IF(J107&lt;=50,"Moderate Delay","Critical Delay"))</f>
        <v>On-Time</v>
      </c>
      <c r="AA107">
        <v>15</v>
      </c>
      <c r="AB107">
        <v>50</v>
      </c>
    </row>
    <row r="108" spans="1:28" hidden="1" x14ac:dyDescent="0.3">
      <c r="A108" s="20">
        <v>45799</v>
      </c>
      <c r="B108" s="83"/>
      <c r="C108" s="83"/>
      <c r="D108" s="14" t="s">
        <v>11</v>
      </c>
      <c r="E108" s="21" t="s">
        <v>54</v>
      </c>
      <c r="F108" s="68" t="s">
        <v>159</v>
      </c>
      <c r="G108" s="23">
        <v>25</v>
      </c>
      <c r="H108" s="17">
        <v>50000</v>
      </c>
      <c r="I108" s="16"/>
    </row>
    <row r="109" spans="1:28" hidden="1" x14ac:dyDescent="0.3">
      <c r="A109" s="20">
        <v>45800</v>
      </c>
      <c r="B109" s="20"/>
      <c r="C109" s="20"/>
      <c r="D109" s="14" t="s">
        <v>11</v>
      </c>
      <c r="E109" s="21" t="s">
        <v>55</v>
      </c>
      <c r="F109" s="68" t="s">
        <v>159</v>
      </c>
      <c r="G109" s="23">
        <v>26</v>
      </c>
      <c r="H109" s="19">
        <v>100000</v>
      </c>
      <c r="I109" s="16"/>
    </row>
    <row r="110" spans="1:28" x14ac:dyDescent="0.3">
      <c r="A110" s="20">
        <v>45780</v>
      </c>
      <c r="B110" s="20">
        <v>45775</v>
      </c>
      <c r="C110" s="20"/>
      <c r="D110" s="14" t="s">
        <v>9</v>
      </c>
      <c r="E110" s="21" t="s">
        <v>40</v>
      </c>
      <c r="F110" s="68" t="s">
        <v>158</v>
      </c>
      <c r="G110" s="15">
        <v>61</v>
      </c>
      <c r="H110" s="16"/>
      <c r="I110" s="17">
        <v>9369</v>
      </c>
      <c r="J110" s="84">
        <f>A110-B110</f>
        <v>5</v>
      </c>
      <c r="K110" s="84" t="str">
        <f>IF(J110&lt;=15,"On-Time",IF(J110&lt;=50,"Moderate Delay","Critical Delay"))</f>
        <v>On-Time</v>
      </c>
      <c r="AA110">
        <v>15</v>
      </c>
      <c r="AB110">
        <v>50</v>
      </c>
    </row>
    <row r="111" spans="1:28" x14ac:dyDescent="0.3">
      <c r="A111" s="13">
        <v>45748</v>
      </c>
      <c r="B111" s="81">
        <v>45744</v>
      </c>
      <c r="C111" s="81"/>
      <c r="D111" s="14" t="s">
        <v>9</v>
      </c>
      <c r="E111" s="66" t="s">
        <v>160</v>
      </c>
      <c r="F111" s="1" t="s">
        <v>158</v>
      </c>
      <c r="G111" s="15">
        <v>1</v>
      </c>
      <c r="H111" s="16"/>
      <c r="I111" s="17">
        <v>7800</v>
      </c>
      <c r="J111" s="84">
        <f>A111-B111</f>
        <v>4</v>
      </c>
      <c r="K111" s="84" t="str">
        <f>IF(J111&lt;=15,"On-Time",IF(J111&lt;=50,"Moderate Delay","Critical Delay"))</f>
        <v>On-Time</v>
      </c>
      <c r="AA111">
        <v>15</v>
      </c>
      <c r="AB111">
        <v>50</v>
      </c>
    </row>
    <row r="112" spans="1:28" x14ac:dyDescent="0.3">
      <c r="A112" s="13">
        <v>45759</v>
      </c>
      <c r="B112" s="83">
        <v>45755</v>
      </c>
      <c r="C112" s="83"/>
      <c r="D112" s="14" t="s">
        <v>9</v>
      </c>
      <c r="E112" s="66" t="s">
        <v>182</v>
      </c>
      <c r="F112" s="1" t="s">
        <v>158</v>
      </c>
      <c r="G112" s="15">
        <v>28</v>
      </c>
      <c r="H112" s="16"/>
      <c r="I112" s="17">
        <v>2305</v>
      </c>
      <c r="J112" s="84">
        <f>A112-B112</f>
        <v>4</v>
      </c>
      <c r="K112" s="84" t="str">
        <f>IF(J112&lt;=15,"On-Time",IF(J112&lt;=50,"Moderate Delay","Critical Delay"))</f>
        <v>On-Time</v>
      </c>
      <c r="AA112">
        <v>15</v>
      </c>
      <c r="AB112">
        <v>50</v>
      </c>
    </row>
    <row r="113" spans="1:28" hidden="1" x14ac:dyDescent="0.3">
      <c r="A113" s="20">
        <v>45806</v>
      </c>
      <c r="B113" s="20"/>
      <c r="C113" s="20"/>
      <c r="D113" s="14" t="s">
        <v>11</v>
      </c>
      <c r="E113" s="21" t="s">
        <v>21</v>
      </c>
      <c r="F113" s="68" t="s">
        <v>159</v>
      </c>
      <c r="G113" s="23">
        <v>27</v>
      </c>
      <c r="H113" s="19">
        <v>300000</v>
      </c>
      <c r="I113" s="16"/>
    </row>
    <row r="114" spans="1:28" x14ac:dyDescent="0.3">
      <c r="A114" s="20">
        <v>45771</v>
      </c>
      <c r="B114" s="83">
        <v>45767</v>
      </c>
      <c r="C114" s="83"/>
      <c r="D114" s="14" t="s">
        <v>9</v>
      </c>
      <c r="E114" s="21" t="s">
        <v>31</v>
      </c>
      <c r="F114" s="68" t="s">
        <v>158</v>
      </c>
      <c r="G114" s="15">
        <v>52</v>
      </c>
      <c r="H114" s="16"/>
      <c r="I114" s="17">
        <v>10000</v>
      </c>
      <c r="J114" s="84">
        <f t="shared" ref="J114:J120" si="10">A114-B114</f>
        <v>4</v>
      </c>
      <c r="K114" s="84" t="str">
        <f t="shared" ref="K114:K120" si="11">IF(J114&lt;=15,"On-Time",IF(J114&lt;=50,"Moderate Delay","Critical Delay"))</f>
        <v>On-Time</v>
      </c>
      <c r="AA114">
        <v>15</v>
      </c>
      <c r="AB114">
        <v>50</v>
      </c>
    </row>
    <row r="115" spans="1:28" x14ac:dyDescent="0.3">
      <c r="A115" s="13">
        <v>45751</v>
      </c>
      <c r="B115" s="83">
        <v>45748</v>
      </c>
      <c r="C115" s="83"/>
      <c r="D115" s="14" t="s">
        <v>9</v>
      </c>
      <c r="E115" s="66" t="s">
        <v>166</v>
      </c>
      <c r="F115" s="1" t="s">
        <v>158</v>
      </c>
      <c r="G115" s="15">
        <v>13</v>
      </c>
      <c r="H115" s="16"/>
      <c r="I115" s="19">
        <v>183750</v>
      </c>
      <c r="J115" s="84">
        <f t="shared" si="10"/>
        <v>3</v>
      </c>
      <c r="K115" s="84" t="str">
        <f t="shared" si="11"/>
        <v>On-Time</v>
      </c>
      <c r="AA115">
        <v>15</v>
      </c>
      <c r="AB115">
        <v>50</v>
      </c>
    </row>
    <row r="116" spans="1:28" x14ac:dyDescent="0.3">
      <c r="A116" s="20">
        <v>45771</v>
      </c>
      <c r="B116" s="83">
        <v>45768</v>
      </c>
      <c r="C116" s="83"/>
      <c r="D116" s="14" t="s">
        <v>9</v>
      </c>
      <c r="E116" s="21" t="s">
        <v>34</v>
      </c>
      <c r="F116" s="68" t="s">
        <v>158</v>
      </c>
      <c r="G116" s="15">
        <v>55</v>
      </c>
      <c r="H116" s="16"/>
      <c r="I116" s="19">
        <v>250000</v>
      </c>
      <c r="J116" s="84">
        <f t="shared" si="10"/>
        <v>3</v>
      </c>
      <c r="K116" s="84" t="str">
        <f t="shared" si="11"/>
        <v>On-Time</v>
      </c>
      <c r="AA116">
        <v>15</v>
      </c>
      <c r="AB116">
        <v>50</v>
      </c>
    </row>
    <row r="117" spans="1:28" x14ac:dyDescent="0.3">
      <c r="A117" s="20">
        <v>45779</v>
      </c>
      <c r="B117" s="83">
        <v>45777</v>
      </c>
      <c r="C117" s="83"/>
      <c r="D117" s="14" t="s">
        <v>9</v>
      </c>
      <c r="E117" s="21" t="s">
        <v>38</v>
      </c>
      <c r="F117" s="68" t="s">
        <v>158</v>
      </c>
      <c r="G117" s="15">
        <v>59</v>
      </c>
      <c r="H117" s="16"/>
      <c r="I117" s="19">
        <v>100000</v>
      </c>
      <c r="J117" s="84">
        <f t="shared" si="10"/>
        <v>2</v>
      </c>
      <c r="K117" s="84" t="str">
        <f t="shared" si="11"/>
        <v>On-Time</v>
      </c>
      <c r="AA117">
        <v>15</v>
      </c>
      <c r="AB117">
        <v>50</v>
      </c>
    </row>
    <row r="118" spans="1:28" x14ac:dyDescent="0.3">
      <c r="A118" s="13">
        <v>45754</v>
      </c>
      <c r="B118" s="83">
        <v>45753</v>
      </c>
      <c r="C118" s="83"/>
      <c r="D118" s="14" t="s">
        <v>9</v>
      </c>
      <c r="E118" s="66" t="s">
        <v>170</v>
      </c>
      <c r="F118" s="1" t="s">
        <v>158</v>
      </c>
      <c r="G118" s="15">
        <v>16</v>
      </c>
      <c r="H118" s="16"/>
      <c r="I118" s="19">
        <v>210000</v>
      </c>
      <c r="J118" s="84">
        <f t="shared" si="10"/>
        <v>1</v>
      </c>
      <c r="K118" s="84" t="str">
        <f t="shared" si="11"/>
        <v>On-Time</v>
      </c>
      <c r="AA118">
        <v>15</v>
      </c>
      <c r="AB118">
        <v>50</v>
      </c>
    </row>
    <row r="119" spans="1:28" x14ac:dyDescent="0.3">
      <c r="A119" s="13">
        <v>45764</v>
      </c>
      <c r="B119" s="83">
        <v>45763</v>
      </c>
      <c r="C119" s="83"/>
      <c r="D119" s="14" t="s">
        <v>9</v>
      </c>
      <c r="E119" s="66" t="s">
        <v>167</v>
      </c>
      <c r="F119" s="1" t="s">
        <v>158</v>
      </c>
      <c r="G119" s="15">
        <v>36</v>
      </c>
      <c r="H119" s="16"/>
      <c r="I119" s="17">
        <v>25000</v>
      </c>
      <c r="J119" s="84">
        <f t="shared" si="10"/>
        <v>1</v>
      </c>
      <c r="K119" s="84" t="str">
        <f t="shared" si="11"/>
        <v>On-Time</v>
      </c>
      <c r="AA119">
        <v>15</v>
      </c>
      <c r="AB119">
        <v>50</v>
      </c>
    </row>
    <row r="120" spans="1:28" x14ac:dyDescent="0.3">
      <c r="A120" s="20">
        <v>45807</v>
      </c>
      <c r="B120" s="83">
        <v>45806</v>
      </c>
      <c r="C120" s="83"/>
      <c r="D120" s="14" t="s">
        <v>9</v>
      </c>
      <c r="E120" s="21" t="s">
        <v>57</v>
      </c>
      <c r="F120" s="68" t="s">
        <v>158</v>
      </c>
      <c r="G120" s="23">
        <v>86</v>
      </c>
      <c r="H120" s="2"/>
      <c r="I120" s="89">
        <v>60000</v>
      </c>
      <c r="J120" s="84">
        <f t="shared" si="10"/>
        <v>1</v>
      </c>
      <c r="K120" s="84" t="str">
        <f t="shared" si="11"/>
        <v>On-Time</v>
      </c>
      <c r="AA120">
        <v>15</v>
      </c>
      <c r="AB120">
        <v>50</v>
      </c>
    </row>
    <row r="121" spans="1:28" hidden="1" x14ac:dyDescent="0.3">
      <c r="A121" s="16"/>
      <c r="B121" s="16"/>
      <c r="C121" s="16"/>
      <c r="D121" s="16"/>
      <c r="E121" s="16"/>
      <c r="F121" s="16"/>
      <c r="G121" s="16"/>
      <c r="H121" s="24">
        <v>7544888.46</v>
      </c>
      <c r="I121" s="24">
        <v>10691541.199999999</v>
      </c>
    </row>
    <row r="122" spans="1:28" hidden="1" x14ac:dyDescent="0.3">
      <c r="H122" s="25">
        <v>3146652.74</v>
      </c>
    </row>
    <row r="123" spans="1:28" hidden="1" x14ac:dyDescent="0.3">
      <c r="E123" t="s">
        <v>60</v>
      </c>
      <c r="H123" s="25">
        <v>10691541.199999999</v>
      </c>
      <c r="I123" s="25">
        <v>10691541.199999999</v>
      </c>
    </row>
    <row r="126" spans="1:28" x14ac:dyDescent="0.3">
      <c r="J126" s="85" t="s">
        <v>261</v>
      </c>
      <c r="K126" s="84">
        <f>COUNTIF(K4:K120,"On-Time")</f>
        <v>31</v>
      </c>
    </row>
    <row r="127" spans="1:28" x14ac:dyDescent="0.3">
      <c r="J127" s="85" t="s">
        <v>259</v>
      </c>
      <c r="K127" s="84">
        <f>COUNTIF(K4:K120,"Moderate Delay")</f>
        <v>36</v>
      </c>
    </row>
    <row r="128" spans="1:28" ht="13.5" thickBot="1" x14ac:dyDescent="0.35">
      <c r="J128" s="85" t="s">
        <v>260</v>
      </c>
      <c r="K128" s="84">
        <f>COUNTIF(K4:K120,"Critical Delay")</f>
        <v>24</v>
      </c>
    </row>
    <row r="129" spans="9:10" x14ac:dyDescent="0.3">
      <c r="I129" s="74" t="s">
        <v>208</v>
      </c>
      <c r="J129" s="74"/>
    </row>
    <row r="130" spans="9:10" x14ac:dyDescent="0.3">
      <c r="I130" s="72"/>
      <c r="J130" s="72"/>
    </row>
    <row r="131" spans="9:10" x14ac:dyDescent="0.3">
      <c r="I131" s="72" t="s">
        <v>195</v>
      </c>
      <c r="J131" s="72">
        <v>32.109890109890109</v>
      </c>
    </row>
    <row r="132" spans="9:10" x14ac:dyDescent="0.3">
      <c r="I132" s="72" t="s">
        <v>196</v>
      </c>
      <c r="J132" s="72">
        <v>2.5345211476673999</v>
      </c>
    </row>
    <row r="133" spans="9:10" x14ac:dyDescent="0.3">
      <c r="I133" s="72" t="s">
        <v>197</v>
      </c>
      <c r="J133" s="72">
        <v>26</v>
      </c>
    </row>
    <row r="134" spans="9:10" x14ac:dyDescent="0.3">
      <c r="I134" s="72" t="s">
        <v>198</v>
      </c>
      <c r="J134" s="72">
        <v>13</v>
      </c>
    </row>
    <row r="135" spans="9:10" x14ac:dyDescent="0.3">
      <c r="I135" s="72" t="s">
        <v>199</v>
      </c>
      <c r="J135" s="72">
        <v>24.177790795802</v>
      </c>
    </row>
    <row r="136" spans="9:10" x14ac:dyDescent="0.3">
      <c r="I136" s="72" t="s">
        <v>200</v>
      </c>
      <c r="J136" s="72">
        <v>584.56556776556783</v>
      </c>
    </row>
    <row r="137" spans="9:10" x14ac:dyDescent="0.3">
      <c r="I137" s="72" t="s">
        <v>201</v>
      </c>
      <c r="J137" s="72">
        <v>-0.57477719118933912</v>
      </c>
    </row>
    <row r="138" spans="9:10" x14ac:dyDescent="0.3">
      <c r="I138" s="72" t="s">
        <v>202</v>
      </c>
      <c r="J138" s="72">
        <v>0.63165303214883395</v>
      </c>
    </row>
    <row r="139" spans="9:10" x14ac:dyDescent="0.3">
      <c r="I139" s="72" t="s">
        <v>203</v>
      </c>
      <c r="J139" s="72">
        <v>100</v>
      </c>
    </row>
    <row r="140" spans="9:10" x14ac:dyDescent="0.3">
      <c r="I140" s="72" t="s">
        <v>204</v>
      </c>
      <c r="J140" s="72">
        <v>1</v>
      </c>
    </row>
    <row r="141" spans="9:10" x14ac:dyDescent="0.3">
      <c r="I141" s="72" t="s">
        <v>205</v>
      </c>
      <c r="J141" s="72">
        <v>101</v>
      </c>
    </row>
    <row r="142" spans="9:10" x14ac:dyDescent="0.3">
      <c r="I142" s="72" t="s">
        <v>206</v>
      </c>
      <c r="J142" s="72">
        <v>2922</v>
      </c>
    </row>
    <row r="143" spans="9:10" ht="13.5" thickBot="1" x14ac:dyDescent="0.35">
      <c r="I143" s="73" t="s">
        <v>207</v>
      </c>
      <c r="J143" s="73">
        <v>91</v>
      </c>
    </row>
  </sheetData>
  <autoFilter ref="A2:K123" xr:uid="{00000000-0001-0000-0000-000000000000}">
    <filterColumn colId="9">
      <customFilters>
        <customFilter operator="notEqual" val=" "/>
      </customFilters>
    </filterColumn>
    <sortState xmlns:xlrd2="http://schemas.microsoft.com/office/spreadsheetml/2017/richdata2" ref="A4:K120">
      <sortCondition descending="1" ref="J2:J123"/>
    </sortState>
  </autoFilter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4D35-9231-4458-A53B-C9813B0BE67F}">
  <dimension ref="A1:L63"/>
  <sheetViews>
    <sheetView workbookViewId="0">
      <selection activeCell="C1" sqref="C1"/>
    </sheetView>
  </sheetViews>
  <sheetFormatPr defaultRowHeight="13" x14ac:dyDescent="0.3"/>
  <cols>
    <col min="1" max="1" width="25.3984375" customWidth="1"/>
    <col min="2" max="2" width="23.3984375" customWidth="1"/>
    <col min="3" max="3" width="26.3984375" customWidth="1"/>
    <col min="4" max="4" width="13.5" customWidth="1"/>
    <col min="5" max="5" width="13.8984375" customWidth="1"/>
    <col min="6" max="6" width="21.296875" customWidth="1"/>
    <col min="7" max="7" width="10.69921875" customWidth="1"/>
    <col min="8" max="8" width="14.69921875" customWidth="1"/>
  </cols>
  <sheetData>
    <row r="1" spans="1:9" x14ac:dyDescent="0.3">
      <c r="C1" s="69" t="s">
        <v>193</v>
      </c>
    </row>
    <row r="2" spans="1:9" x14ac:dyDescent="0.3">
      <c r="A2" s="27" t="s">
        <v>5</v>
      </c>
      <c r="B2" s="28" t="s">
        <v>61</v>
      </c>
      <c r="C2" s="29" t="s">
        <v>14</v>
      </c>
      <c r="D2" s="3" t="s">
        <v>6</v>
      </c>
      <c r="E2" s="30" t="s">
        <v>7</v>
      </c>
      <c r="F2" s="7" t="s">
        <v>8</v>
      </c>
    </row>
    <row r="3" spans="1:9" x14ac:dyDescent="0.3">
      <c r="A3" s="31" t="s">
        <v>62</v>
      </c>
      <c r="B3" s="32" t="s">
        <v>63</v>
      </c>
      <c r="C3" s="33" t="s">
        <v>16</v>
      </c>
      <c r="D3" s="34">
        <v>145</v>
      </c>
      <c r="E3" s="35">
        <v>195</v>
      </c>
      <c r="F3" s="36"/>
    </row>
    <row r="4" spans="1:9" ht="13.5" thickBot="1" x14ac:dyDescent="0.35">
      <c r="A4" s="26" t="s">
        <v>64</v>
      </c>
      <c r="B4" s="21" t="s">
        <v>63</v>
      </c>
      <c r="C4" s="22" t="s">
        <v>16</v>
      </c>
      <c r="D4" s="23">
        <v>146</v>
      </c>
      <c r="E4" s="37">
        <v>110</v>
      </c>
      <c r="F4" s="16"/>
    </row>
    <row r="5" spans="1:9" x14ac:dyDescent="0.3">
      <c r="A5" s="26" t="s">
        <v>65</v>
      </c>
      <c r="B5" s="21" t="s">
        <v>63</v>
      </c>
      <c r="C5" s="22" t="s">
        <v>16</v>
      </c>
      <c r="D5" s="23">
        <v>147</v>
      </c>
      <c r="E5" s="37">
        <v>155</v>
      </c>
      <c r="F5" s="16"/>
      <c r="H5" s="74" t="s">
        <v>208</v>
      </c>
      <c r="I5" s="74"/>
    </row>
    <row r="6" spans="1:9" x14ac:dyDescent="0.3">
      <c r="A6" s="26" t="s">
        <v>66</v>
      </c>
      <c r="B6" s="21" t="s">
        <v>63</v>
      </c>
      <c r="C6" s="22" t="s">
        <v>16</v>
      </c>
      <c r="D6" s="23">
        <v>148</v>
      </c>
      <c r="E6" s="37">
        <v>140</v>
      </c>
      <c r="F6" s="16"/>
      <c r="H6" s="72"/>
      <c r="I6" s="72"/>
    </row>
    <row r="7" spans="1:9" x14ac:dyDescent="0.3">
      <c r="A7" s="26" t="s">
        <v>67</v>
      </c>
      <c r="B7" s="21" t="s">
        <v>63</v>
      </c>
      <c r="C7" s="22" t="s">
        <v>16</v>
      </c>
      <c r="D7" s="23">
        <v>149</v>
      </c>
      <c r="E7" s="37">
        <v>115</v>
      </c>
      <c r="F7" s="16"/>
      <c r="H7" s="72" t="s">
        <v>195</v>
      </c>
      <c r="I7" s="72">
        <v>183.53703703703704</v>
      </c>
    </row>
    <row r="8" spans="1:9" x14ac:dyDescent="0.3">
      <c r="A8" s="26" t="s">
        <v>68</v>
      </c>
      <c r="B8" s="21" t="s">
        <v>63</v>
      </c>
      <c r="C8" s="22" t="s">
        <v>16</v>
      </c>
      <c r="D8" s="23">
        <v>150</v>
      </c>
      <c r="E8" s="37">
        <v>170</v>
      </c>
      <c r="F8" s="16"/>
      <c r="H8" s="72" t="s">
        <v>196</v>
      </c>
      <c r="I8" s="72">
        <v>7.5779532813936346</v>
      </c>
    </row>
    <row r="9" spans="1:9" x14ac:dyDescent="0.3">
      <c r="A9" s="26" t="s">
        <v>69</v>
      </c>
      <c r="B9" s="21" t="s">
        <v>63</v>
      </c>
      <c r="C9" s="22" t="s">
        <v>16</v>
      </c>
      <c r="D9" s="23">
        <v>151</v>
      </c>
      <c r="E9" s="37">
        <v>163</v>
      </c>
      <c r="F9" s="16"/>
      <c r="H9" s="72" t="s">
        <v>197</v>
      </c>
      <c r="I9" s="72">
        <v>172</v>
      </c>
    </row>
    <row r="10" spans="1:9" x14ac:dyDescent="0.3">
      <c r="A10" s="26" t="s">
        <v>70</v>
      </c>
      <c r="B10" s="21" t="s">
        <v>63</v>
      </c>
      <c r="C10" s="22" t="s">
        <v>16</v>
      </c>
      <c r="D10" s="23">
        <v>152</v>
      </c>
      <c r="E10" s="37">
        <v>225</v>
      </c>
      <c r="F10" s="16"/>
      <c r="H10" s="72" t="s">
        <v>198</v>
      </c>
      <c r="I10" s="72">
        <v>110</v>
      </c>
    </row>
    <row r="11" spans="1:9" x14ac:dyDescent="0.3">
      <c r="A11" s="26" t="s">
        <v>71</v>
      </c>
      <c r="B11" s="21" t="s">
        <v>63</v>
      </c>
      <c r="C11" s="22" t="s">
        <v>16</v>
      </c>
      <c r="D11" s="23">
        <v>153</v>
      </c>
      <c r="E11" s="37">
        <v>140</v>
      </c>
      <c r="F11" s="16"/>
      <c r="H11" s="72" t="s">
        <v>199</v>
      </c>
      <c r="I11" s="72">
        <v>55.686356502191508</v>
      </c>
    </row>
    <row r="12" spans="1:9" x14ac:dyDescent="0.3">
      <c r="A12" s="26" t="s">
        <v>72</v>
      </c>
      <c r="B12" s="21" t="s">
        <v>63</v>
      </c>
      <c r="C12" s="22" t="s">
        <v>16</v>
      </c>
      <c r="D12" s="23">
        <v>154</v>
      </c>
      <c r="E12" s="37">
        <v>190</v>
      </c>
      <c r="F12" s="16"/>
      <c r="H12" s="72" t="s">
        <v>200</v>
      </c>
      <c r="I12" s="72">
        <v>3100.9703004891667</v>
      </c>
    </row>
    <row r="13" spans="1:9" x14ac:dyDescent="0.3">
      <c r="A13" s="26" t="s">
        <v>73</v>
      </c>
      <c r="B13" s="21" t="s">
        <v>63</v>
      </c>
      <c r="C13" s="22" t="s">
        <v>16</v>
      </c>
      <c r="D13" s="23">
        <v>155</v>
      </c>
      <c r="E13" s="37">
        <v>110</v>
      </c>
      <c r="F13" s="16"/>
      <c r="H13" s="72" t="s">
        <v>201</v>
      </c>
      <c r="I13" s="72">
        <v>1.111676523026961</v>
      </c>
    </row>
    <row r="14" spans="1:9" x14ac:dyDescent="0.3">
      <c r="A14" s="26" t="s">
        <v>74</v>
      </c>
      <c r="B14" s="21" t="s">
        <v>63</v>
      </c>
      <c r="C14" s="22" t="s">
        <v>16</v>
      </c>
      <c r="D14" s="23">
        <v>156</v>
      </c>
      <c r="E14" s="37">
        <v>125</v>
      </c>
      <c r="F14" s="16"/>
      <c r="H14" s="72" t="s">
        <v>202</v>
      </c>
      <c r="I14" s="72">
        <v>0.91238197864154358</v>
      </c>
    </row>
    <row r="15" spans="1:9" x14ac:dyDescent="0.3">
      <c r="A15" s="26" t="s">
        <v>75</v>
      </c>
      <c r="B15" s="21" t="s">
        <v>63</v>
      </c>
      <c r="C15" s="22" t="s">
        <v>16</v>
      </c>
      <c r="D15" s="23">
        <v>157</v>
      </c>
      <c r="E15" s="37">
        <v>185</v>
      </c>
      <c r="F15" s="16"/>
      <c r="H15" s="72" t="s">
        <v>203</v>
      </c>
      <c r="I15" s="72">
        <v>267</v>
      </c>
    </row>
    <row r="16" spans="1:9" x14ac:dyDescent="0.3">
      <c r="A16" s="26" t="s">
        <v>76</v>
      </c>
      <c r="B16" s="21" t="s">
        <v>63</v>
      </c>
      <c r="C16" s="22" t="s">
        <v>16</v>
      </c>
      <c r="D16" s="23">
        <v>158</v>
      </c>
      <c r="E16" s="37">
        <v>110</v>
      </c>
      <c r="F16" s="16"/>
      <c r="H16" s="72" t="s">
        <v>204</v>
      </c>
      <c r="I16" s="72">
        <v>110</v>
      </c>
    </row>
    <row r="17" spans="1:9" x14ac:dyDescent="0.3">
      <c r="A17" s="26" t="s">
        <v>77</v>
      </c>
      <c r="B17" s="21" t="s">
        <v>63</v>
      </c>
      <c r="C17" s="22" t="s">
        <v>16</v>
      </c>
      <c r="D17" s="23">
        <v>159</v>
      </c>
      <c r="E17" s="37">
        <v>170</v>
      </c>
      <c r="F17" s="16"/>
      <c r="H17" s="72" t="s">
        <v>205</v>
      </c>
      <c r="I17" s="72">
        <v>377</v>
      </c>
    </row>
    <row r="18" spans="1:9" x14ac:dyDescent="0.3">
      <c r="A18" s="26" t="s">
        <v>78</v>
      </c>
      <c r="B18" s="21" t="s">
        <v>63</v>
      </c>
      <c r="C18" s="22" t="s">
        <v>16</v>
      </c>
      <c r="D18" s="23">
        <v>160</v>
      </c>
      <c r="E18" s="37">
        <v>142</v>
      </c>
      <c r="F18" s="16"/>
      <c r="H18" s="72" t="s">
        <v>206</v>
      </c>
      <c r="I18" s="72">
        <v>9911</v>
      </c>
    </row>
    <row r="19" spans="1:9" ht="13.5" thickBot="1" x14ac:dyDescent="0.35">
      <c r="A19" s="26" t="s">
        <v>79</v>
      </c>
      <c r="B19" s="21" t="s">
        <v>63</v>
      </c>
      <c r="C19" s="22" t="s">
        <v>16</v>
      </c>
      <c r="D19" s="23">
        <v>161</v>
      </c>
      <c r="E19" s="37">
        <v>195</v>
      </c>
      <c r="F19" s="16"/>
      <c r="H19" s="73" t="s">
        <v>207</v>
      </c>
      <c r="I19" s="73">
        <v>54</v>
      </c>
    </row>
    <row r="20" spans="1:9" x14ac:dyDescent="0.3">
      <c r="A20" s="26" t="s">
        <v>80</v>
      </c>
      <c r="B20" s="21" t="s">
        <v>63</v>
      </c>
      <c r="C20" s="22" t="s">
        <v>16</v>
      </c>
      <c r="D20" s="23">
        <v>162</v>
      </c>
      <c r="E20" s="37">
        <v>116</v>
      </c>
      <c r="F20" s="16"/>
    </row>
    <row r="21" spans="1:9" x14ac:dyDescent="0.3">
      <c r="A21" s="26" t="s">
        <v>81</v>
      </c>
      <c r="B21" s="21" t="s">
        <v>63</v>
      </c>
      <c r="C21" s="22" t="s">
        <v>16</v>
      </c>
      <c r="D21" s="23">
        <v>163</v>
      </c>
      <c r="E21" s="37">
        <v>140</v>
      </c>
      <c r="F21" s="16"/>
    </row>
    <row r="22" spans="1:9" x14ac:dyDescent="0.3">
      <c r="A22" s="26" t="s">
        <v>82</v>
      </c>
      <c r="B22" s="21" t="s">
        <v>63</v>
      </c>
      <c r="C22" s="22" t="s">
        <v>16</v>
      </c>
      <c r="D22" s="23">
        <v>164</v>
      </c>
      <c r="E22" s="37">
        <v>115</v>
      </c>
      <c r="F22" s="16"/>
    </row>
    <row r="23" spans="1:9" x14ac:dyDescent="0.3">
      <c r="A23" s="26" t="s">
        <v>83</v>
      </c>
      <c r="B23" s="21" t="s">
        <v>63</v>
      </c>
      <c r="C23" s="22" t="s">
        <v>16</v>
      </c>
      <c r="D23" s="23">
        <v>165</v>
      </c>
      <c r="E23" s="37">
        <v>160</v>
      </c>
      <c r="F23" s="16"/>
    </row>
    <row r="24" spans="1:9" x14ac:dyDescent="0.3">
      <c r="A24" s="26" t="s">
        <v>84</v>
      </c>
      <c r="B24" s="21" t="s">
        <v>63</v>
      </c>
      <c r="C24" s="22" t="s">
        <v>16</v>
      </c>
      <c r="D24" s="23">
        <v>166</v>
      </c>
      <c r="E24" s="37">
        <v>150</v>
      </c>
      <c r="F24" s="16"/>
    </row>
    <row r="25" spans="1:9" x14ac:dyDescent="0.3">
      <c r="A25" s="26" t="s">
        <v>85</v>
      </c>
      <c r="B25" s="21" t="s">
        <v>63</v>
      </c>
      <c r="C25" s="22" t="s">
        <v>16</v>
      </c>
      <c r="D25" s="23">
        <v>167</v>
      </c>
      <c r="E25" s="37">
        <v>190</v>
      </c>
      <c r="F25" s="16"/>
    </row>
    <row r="26" spans="1:9" x14ac:dyDescent="0.3">
      <c r="A26" s="26" t="s">
        <v>86</v>
      </c>
      <c r="B26" s="21" t="s">
        <v>63</v>
      </c>
      <c r="C26" s="22" t="s">
        <v>16</v>
      </c>
      <c r="D26" s="23">
        <v>168</v>
      </c>
      <c r="E26" s="37">
        <v>155</v>
      </c>
      <c r="F26" s="16"/>
    </row>
    <row r="27" spans="1:9" x14ac:dyDescent="0.3">
      <c r="A27" s="26" t="s">
        <v>87</v>
      </c>
      <c r="B27" s="21" t="s">
        <v>63</v>
      </c>
      <c r="C27" s="22" t="s">
        <v>16</v>
      </c>
      <c r="D27" s="23">
        <v>169</v>
      </c>
      <c r="E27" s="37">
        <v>175</v>
      </c>
      <c r="F27" s="16"/>
    </row>
    <row r="28" spans="1:9" x14ac:dyDescent="0.3">
      <c r="A28" s="26" t="s">
        <v>88</v>
      </c>
      <c r="B28" s="21" t="s">
        <v>63</v>
      </c>
      <c r="C28" s="22" t="s">
        <v>16</v>
      </c>
      <c r="D28" s="23">
        <v>170</v>
      </c>
      <c r="E28" s="37">
        <v>125</v>
      </c>
      <c r="F28" s="16"/>
    </row>
    <row r="29" spans="1:9" x14ac:dyDescent="0.3">
      <c r="A29" s="26" t="s">
        <v>89</v>
      </c>
      <c r="B29" s="21" t="s">
        <v>63</v>
      </c>
      <c r="C29" s="22" t="s">
        <v>16</v>
      </c>
      <c r="D29" s="23">
        <v>171</v>
      </c>
      <c r="E29" s="37">
        <v>135</v>
      </c>
      <c r="F29" s="16"/>
    </row>
    <row r="30" spans="1:9" x14ac:dyDescent="0.3">
      <c r="A30" s="26" t="s">
        <v>90</v>
      </c>
      <c r="B30" s="21" t="s">
        <v>63</v>
      </c>
      <c r="C30" s="22" t="s">
        <v>16</v>
      </c>
      <c r="D30" s="23">
        <v>172</v>
      </c>
      <c r="E30" s="37">
        <v>245</v>
      </c>
      <c r="F30" s="16"/>
    </row>
    <row r="31" spans="1:9" x14ac:dyDescent="0.3">
      <c r="A31" s="26" t="s">
        <v>91</v>
      </c>
      <c r="B31" s="21" t="s">
        <v>63</v>
      </c>
      <c r="C31" s="22" t="s">
        <v>16</v>
      </c>
      <c r="D31" s="23">
        <v>173</v>
      </c>
      <c r="E31" s="37">
        <v>135</v>
      </c>
      <c r="F31" s="16"/>
    </row>
    <row r="32" spans="1:9" x14ac:dyDescent="0.3">
      <c r="A32" s="26" t="s">
        <v>92</v>
      </c>
      <c r="B32" s="21" t="s">
        <v>63</v>
      </c>
      <c r="C32" s="22" t="s">
        <v>16</v>
      </c>
      <c r="D32" s="23">
        <v>174</v>
      </c>
      <c r="E32" s="37">
        <v>277</v>
      </c>
      <c r="F32" s="16"/>
    </row>
    <row r="33" spans="1:6" x14ac:dyDescent="0.3">
      <c r="A33" s="26" t="s">
        <v>93</v>
      </c>
      <c r="B33" s="21" t="s">
        <v>63</v>
      </c>
      <c r="C33" s="22" t="s">
        <v>16</v>
      </c>
      <c r="D33" s="23">
        <v>175</v>
      </c>
      <c r="E33" s="37">
        <v>148</v>
      </c>
      <c r="F33" s="16"/>
    </row>
    <row r="34" spans="1:6" x14ac:dyDescent="0.3">
      <c r="A34" s="26" t="s">
        <v>94</v>
      </c>
      <c r="B34" s="21" t="s">
        <v>63</v>
      </c>
      <c r="C34" s="22" t="s">
        <v>16</v>
      </c>
      <c r="D34" s="23">
        <v>176</v>
      </c>
      <c r="E34" s="37">
        <v>236</v>
      </c>
      <c r="F34" s="16"/>
    </row>
    <row r="35" spans="1:6" x14ac:dyDescent="0.3">
      <c r="A35" s="26" t="s">
        <v>95</v>
      </c>
      <c r="B35" s="21" t="s">
        <v>63</v>
      </c>
      <c r="C35" s="22" t="s">
        <v>16</v>
      </c>
      <c r="D35" s="23">
        <v>177</v>
      </c>
      <c r="E35" s="37">
        <v>245</v>
      </c>
      <c r="F35" s="16"/>
    </row>
    <row r="36" spans="1:6" x14ac:dyDescent="0.3">
      <c r="A36" s="26" t="s">
        <v>96</v>
      </c>
      <c r="B36" s="21" t="s">
        <v>63</v>
      </c>
      <c r="C36" s="22" t="s">
        <v>16</v>
      </c>
      <c r="D36" s="23">
        <v>178</v>
      </c>
      <c r="E36" s="37">
        <v>177</v>
      </c>
      <c r="F36" s="16"/>
    </row>
    <row r="37" spans="1:6" x14ac:dyDescent="0.3">
      <c r="A37" s="26" t="s">
        <v>97</v>
      </c>
      <c r="B37" s="21" t="s">
        <v>63</v>
      </c>
      <c r="C37" s="22" t="s">
        <v>16</v>
      </c>
      <c r="D37" s="23">
        <v>179</v>
      </c>
      <c r="E37" s="37">
        <v>248</v>
      </c>
      <c r="F37" s="16"/>
    </row>
    <row r="38" spans="1:6" x14ac:dyDescent="0.3">
      <c r="A38" s="26" t="s">
        <v>98</v>
      </c>
      <c r="B38" s="21" t="s">
        <v>63</v>
      </c>
      <c r="C38" s="22" t="s">
        <v>16</v>
      </c>
      <c r="D38" s="23">
        <v>180</v>
      </c>
      <c r="E38" s="37">
        <v>377</v>
      </c>
      <c r="F38" s="16"/>
    </row>
    <row r="39" spans="1:6" x14ac:dyDescent="0.3">
      <c r="A39" s="26" t="s">
        <v>99</v>
      </c>
      <c r="B39" s="21" t="s">
        <v>63</v>
      </c>
      <c r="C39" s="22" t="s">
        <v>16</v>
      </c>
      <c r="D39" s="23">
        <v>181</v>
      </c>
      <c r="E39" s="37">
        <v>275</v>
      </c>
      <c r="F39" s="16"/>
    </row>
    <row r="40" spans="1:6" x14ac:dyDescent="0.3">
      <c r="A40" s="26" t="s">
        <v>100</v>
      </c>
      <c r="B40" s="21" t="s">
        <v>63</v>
      </c>
      <c r="C40" s="22" t="s">
        <v>16</v>
      </c>
      <c r="D40" s="23">
        <v>182</v>
      </c>
      <c r="E40" s="37">
        <v>166</v>
      </c>
      <c r="F40" s="16"/>
    </row>
    <row r="41" spans="1:6" x14ac:dyDescent="0.3">
      <c r="A41" s="26" t="s">
        <v>101</v>
      </c>
      <c r="B41" s="21" t="s">
        <v>63</v>
      </c>
      <c r="C41" s="22" t="s">
        <v>16</v>
      </c>
      <c r="D41" s="23">
        <v>183</v>
      </c>
      <c r="E41" s="37">
        <v>236</v>
      </c>
      <c r="F41" s="16"/>
    </row>
    <row r="42" spans="1:6" x14ac:dyDescent="0.3">
      <c r="A42" s="26" t="s">
        <v>102</v>
      </c>
      <c r="B42" s="21" t="s">
        <v>63</v>
      </c>
      <c r="C42" s="22" t="s">
        <v>16</v>
      </c>
      <c r="D42" s="23">
        <v>184</v>
      </c>
      <c r="E42" s="37">
        <v>122</v>
      </c>
      <c r="F42" s="16"/>
    </row>
    <row r="43" spans="1:6" x14ac:dyDescent="0.3">
      <c r="A43" s="26" t="s">
        <v>103</v>
      </c>
      <c r="B43" s="21" t="s">
        <v>63</v>
      </c>
      <c r="C43" s="22" t="s">
        <v>16</v>
      </c>
      <c r="D43" s="23">
        <v>185</v>
      </c>
      <c r="E43" s="37">
        <v>242</v>
      </c>
      <c r="F43" s="16"/>
    </row>
    <row r="44" spans="1:6" x14ac:dyDescent="0.3">
      <c r="A44" s="26" t="s">
        <v>104</v>
      </c>
      <c r="B44" s="21" t="s">
        <v>63</v>
      </c>
      <c r="C44" s="22" t="s">
        <v>16</v>
      </c>
      <c r="D44" s="23">
        <v>187</v>
      </c>
      <c r="E44" s="37">
        <v>265</v>
      </c>
      <c r="F44" s="16"/>
    </row>
    <row r="45" spans="1:6" x14ac:dyDescent="0.3">
      <c r="A45" s="26" t="s">
        <v>105</v>
      </c>
      <c r="B45" s="21" t="s">
        <v>63</v>
      </c>
      <c r="C45" s="22" t="s">
        <v>16</v>
      </c>
      <c r="D45" s="23">
        <v>186</v>
      </c>
      <c r="E45" s="37">
        <v>168</v>
      </c>
      <c r="F45" s="16"/>
    </row>
    <row r="46" spans="1:6" x14ac:dyDescent="0.3">
      <c r="A46" s="26" t="s">
        <v>106</v>
      </c>
      <c r="B46" s="21" t="s">
        <v>63</v>
      </c>
      <c r="C46" s="22" t="s">
        <v>16</v>
      </c>
      <c r="D46" s="23">
        <v>188</v>
      </c>
      <c r="E46" s="37">
        <v>142</v>
      </c>
      <c r="F46" s="16"/>
    </row>
    <row r="47" spans="1:6" x14ac:dyDescent="0.3">
      <c r="A47" s="26" t="s">
        <v>107</v>
      </c>
      <c r="B47" s="21" t="s">
        <v>63</v>
      </c>
      <c r="C47" s="22" t="s">
        <v>16</v>
      </c>
      <c r="D47" s="23">
        <v>189</v>
      </c>
      <c r="E47" s="37">
        <v>235</v>
      </c>
      <c r="F47" s="16"/>
    </row>
    <row r="48" spans="1:6" x14ac:dyDescent="0.3">
      <c r="A48" s="26" t="s">
        <v>108</v>
      </c>
      <c r="B48" s="21" t="s">
        <v>63</v>
      </c>
      <c r="C48" s="22" t="s">
        <v>16</v>
      </c>
      <c r="D48" s="23">
        <v>190</v>
      </c>
      <c r="E48" s="37">
        <v>218</v>
      </c>
      <c r="F48" s="16"/>
    </row>
    <row r="49" spans="1:12" x14ac:dyDescent="0.3">
      <c r="A49" s="26" t="s">
        <v>109</v>
      </c>
      <c r="B49" s="21" t="s">
        <v>63</v>
      </c>
      <c r="C49" s="22" t="s">
        <v>16</v>
      </c>
      <c r="D49" s="23">
        <v>191</v>
      </c>
      <c r="E49" s="38">
        <v>244</v>
      </c>
      <c r="F49" s="2"/>
    </row>
    <row r="50" spans="1:12" ht="19" customHeight="1" x14ac:dyDescent="0.3">
      <c r="A50" s="44">
        <v>45802</v>
      </c>
      <c r="B50" s="21" t="s">
        <v>63</v>
      </c>
      <c r="C50" s="22" t="s">
        <v>16</v>
      </c>
      <c r="D50" s="23">
        <v>192</v>
      </c>
      <c r="E50" s="37">
        <v>236</v>
      </c>
      <c r="F50" s="16"/>
      <c r="G50" s="39"/>
      <c r="H50" s="40" t="s">
        <v>110</v>
      </c>
      <c r="I50" s="39"/>
      <c r="J50" s="39"/>
      <c r="K50" s="90">
        <v>8502</v>
      </c>
      <c r="L50" s="90"/>
    </row>
    <row r="51" spans="1:12" ht="16.5" customHeight="1" x14ac:dyDescent="0.3">
      <c r="A51" s="44">
        <v>45803</v>
      </c>
      <c r="B51" s="21" t="s">
        <v>63</v>
      </c>
      <c r="C51" s="22" t="s">
        <v>16</v>
      </c>
      <c r="D51" s="23">
        <v>193</v>
      </c>
      <c r="E51" s="37">
        <v>178</v>
      </c>
      <c r="F51" s="16"/>
      <c r="G51" s="36"/>
      <c r="H51" s="36"/>
      <c r="I51" s="36"/>
      <c r="J51" s="36"/>
      <c r="K51" s="36"/>
      <c r="L51" s="24" t="s">
        <v>111</v>
      </c>
    </row>
    <row r="52" spans="1:12" x14ac:dyDescent="0.3">
      <c r="A52" s="44">
        <v>45804</v>
      </c>
      <c r="B52" s="21" t="s">
        <v>63</v>
      </c>
      <c r="C52" s="22" t="s">
        <v>16</v>
      </c>
      <c r="D52" s="23">
        <v>194</v>
      </c>
      <c r="E52" s="37">
        <v>188</v>
      </c>
      <c r="F52" s="16"/>
    </row>
    <row r="53" spans="1:12" ht="20.5" customHeight="1" x14ac:dyDescent="0.3">
      <c r="A53" s="44">
        <v>45805</v>
      </c>
      <c r="B53" s="21" t="s">
        <v>63</v>
      </c>
      <c r="C53" s="22" t="s">
        <v>16</v>
      </c>
      <c r="D53" s="23">
        <v>195</v>
      </c>
      <c r="E53" s="37">
        <v>244</v>
      </c>
      <c r="F53" s="16"/>
      <c r="G53" s="11"/>
      <c r="H53" s="11"/>
      <c r="I53" s="42" t="s">
        <v>112</v>
      </c>
      <c r="J53" s="11"/>
      <c r="K53" s="11"/>
      <c r="L53" s="43">
        <v>8502</v>
      </c>
    </row>
    <row r="54" spans="1:12" x14ac:dyDescent="0.3">
      <c r="A54" s="44">
        <v>45806</v>
      </c>
      <c r="B54" s="21" t="s">
        <v>63</v>
      </c>
      <c r="C54" s="22" t="s">
        <v>16</v>
      </c>
      <c r="D54" s="23">
        <v>196</v>
      </c>
      <c r="E54" s="37">
        <v>247</v>
      </c>
      <c r="F54" s="16"/>
    </row>
    <row r="55" spans="1:12" x14ac:dyDescent="0.3">
      <c r="A55" s="44">
        <v>45807</v>
      </c>
      <c r="B55" s="21" t="s">
        <v>63</v>
      </c>
      <c r="C55" s="22" t="s">
        <v>16</v>
      </c>
      <c r="D55" s="23">
        <v>197</v>
      </c>
      <c r="E55" s="37">
        <v>142</v>
      </c>
      <c r="F55" s="16"/>
    </row>
    <row r="56" spans="1:12" x14ac:dyDescent="0.3">
      <c r="A56" s="44">
        <v>45808</v>
      </c>
      <c r="B56" s="21" t="s">
        <v>63</v>
      </c>
      <c r="C56" s="22" t="s">
        <v>16</v>
      </c>
      <c r="D56" s="23">
        <v>198</v>
      </c>
      <c r="E56" s="38">
        <v>174</v>
      </c>
      <c r="F56" s="2"/>
    </row>
    <row r="57" spans="1:12" x14ac:dyDescent="0.3">
      <c r="A57" s="16"/>
      <c r="B57" s="16"/>
      <c r="C57" s="16"/>
      <c r="D57" s="16"/>
      <c r="E57" s="43">
        <v>9911</v>
      </c>
      <c r="F57" s="36"/>
    </row>
    <row r="58" spans="1:12" ht="24" x14ac:dyDescent="0.3">
      <c r="A58" s="16"/>
      <c r="B58" s="45" t="s">
        <v>113</v>
      </c>
      <c r="C58" s="16"/>
      <c r="D58" s="16"/>
      <c r="E58" s="91">
        <v>9911</v>
      </c>
      <c r="F58" s="91"/>
    </row>
    <row r="59" spans="1:12" ht="26" customHeight="1" x14ac:dyDescent="0.3">
      <c r="A59" s="16"/>
      <c r="B59" s="16"/>
      <c r="C59" s="16"/>
      <c r="D59" s="16"/>
      <c r="E59" s="16"/>
      <c r="F59" s="46" t="s">
        <v>114</v>
      </c>
    </row>
    <row r="63" spans="1:12" ht="13" customHeight="1" x14ac:dyDescent="0.3">
      <c r="G63" s="46"/>
    </row>
  </sheetData>
  <mergeCells count="2">
    <mergeCell ref="K50:L50"/>
    <mergeCell ref="E58:F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5AF7-4A3F-438E-A162-85C87FA02CAE}">
  <dimension ref="A1:H33"/>
  <sheetViews>
    <sheetView zoomScale="87" workbookViewId="0">
      <selection sqref="A1:B7"/>
    </sheetView>
  </sheetViews>
  <sheetFormatPr defaultRowHeight="13" x14ac:dyDescent="0.3"/>
  <cols>
    <col min="1" max="1" width="25.19921875" customWidth="1"/>
    <col min="3" max="3" width="74.5" customWidth="1"/>
    <col min="4" max="4" width="49.8984375" customWidth="1"/>
  </cols>
  <sheetData>
    <row r="1" spans="1:8" ht="24.5" customHeight="1" x14ac:dyDescent="0.3">
      <c r="A1" s="92"/>
      <c r="B1" s="92"/>
      <c r="C1" s="47" t="s">
        <v>0</v>
      </c>
      <c r="D1" s="92"/>
    </row>
    <row r="2" spans="1:8" ht="17.5" customHeight="1" x14ac:dyDescent="0.3">
      <c r="A2" s="92"/>
      <c r="B2" s="92"/>
      <c r="C2" s="48" t="s">
        <v>1</v>
      </c>
      <c r="D2" s="92"/>
    </row>
    <row r="3" spans="1:8" ht="17" customHeight="1" x14ac:dyDescent="0.3">
      <c r="A3" s="92"/>
      <c r="B3" s="92"/>
      <c r="C3" s="49" t="s">
        <v>2</v>
      </c>
      <c r="D3" s="92"/>
    </row>
    <row r="4" spans="1:8" ht="15" customHeight="1" x14ac:dyDescent="0.3">
      <c r="A4" s="92"/>
      <c r="B4" s="92"/>
      <c r="C4" s="50" t="s">
        <v>255</v>
      </c>
      <c r="D4" s="92"/>
    </row>
    <row r="5" spans="1:8" ht="0.5" customHeight="1" x14ac:dyDescent="0.3">
      <c r="A5" s="92"/>
      <c r="B5" s="92"/>
      <c r="C5" s="51" t="s">
        <v>115</v>
      </c>
      <c r="D5" s="92"/>
    </row>
    <row r="6" spans="1:8" x14ac:dyDescent="0.3">
      <c r="A6" s="92"/>
      <c r="B6" s="92"/>
      <c r="C6" s="52" t="s">
        <v>3</v>
      </c>
      <c r="D6" s="92"/>
    </row>
    <row r="7" spans="1:8" x14ac:dyDescent="0.3">
      <c r="A7" s="93"/>
      <c r="B7" s="93"/>
      <c r="C7" s="2"/>
      <c r="D7" s="53" t="s">
        <v>4</v>
      </c>
    </row>
    <row r="8" spans="1:8" ht="13.5" thickBot="1" x14ac:dyDescent="0.35">
      <c r="A8" s="3" t="s">
        <v>5</v>
      </c>
      <c r="B8" s="4"/>
      <c r="C8" s="54" t="s">
        <v>116</v>
      </c>
      <c r="D8" s="7" t="s">
        <v>117</v>
      </c>
    </row>
    <row r="9" spans="1:8" x14ac:dyDescent="0.3">
      <c r="A9" s="55">
        <v>45754</v>
      </c>
      <c r="B9" s="9" t="s">
        <v>9</v>
      </c>
      <c r="C9" s="31" t="s">
        <v>118</v>
      </c>
      <c r="D9" s="24">
        <v>467838</v>
      </c>
      <c r="G9" s="74" t="s">
        <v>208</v>
      </c>
      <c r="H9" s="74"/>
    </row>
    <row r="10" spans="1:8" x14ac:dyDescent="0.3">
      <c r="A10" s="16"/>
      <c r="B10" s="14" t="s">
        <v>9</v>
      </c>
      <c r="C10" s="26" t="s">
        <v>119</v>
      </c>
      <c r="D10" s="19">
        <v>204844.2</v>
      </c>
      <c r="G10" s="72"/>
      <c r="H10" s="72"/>
    </row>
    <row r="11" spans="1:8" x14ac:dyDescent="0.3">
      <c r="A11" s="16"/>
      <c r="B11" s="14" t="s">
        <v>9</v>
      </c>
      <c r="C11" s="26" t="s">
        <v>120</v>
      </c>
      <c r="D11" s="19">
        <v>171929.45</v>
      </c>
      <c r="G11" s="72" t="s">
        <v>195</v>
      </c>
      <c r="H11" s="72">
        <v>302780.74681818183</v>
      </c>
    </row>
    <row r="12" spans="1:8" x14ac:dyDescent="0.3">
      <c r="A12" s="16"/>
      <c r="B12" s="14" t="s">
        <v>9</v>
      </c>
      <c r="C12" s="26" t="s">
        <v>121</v>
      </c>
      <c r="D12" s="19">
        <v>171929.45</v>
      </c>
      <c r="G12" s="72" t="s">
        <v>196</v>
      </c>
      <c r="H12" s="72">
        <v>32017.385576794557</v>
      </c>
    </row>
    <row r="13" spans="1:8" x14ac:dyDescent="0.3">
      <c r="A13" s="13">
        <v>45763</v>
      </c>
      <c r="B13" s="14" t="s">
        <v>9</v>
      </c>
      <c r="C13" s="26" t="s">
        <v>122</v>
      </c>
      <c r="D13" s="19">
        <v>225500.43</v>
      </c>
      <c r="G13" s="72" t="s">
        <v>197</v>
      </c>
      <c r="H13" s="72">
        <v>225500.43</v>
      </c>
    </row>
    <row r="14" spans="1:8" x14ac:dyDescent="0.3">
      <c r="A14" s="16"/>
      <c r="B14" s="14" t="s">
        <v>9</v>
      </c>
      <c r="C14" s="26" t="s">
        <v>123</v>
      </c>
      <c r="D14" s="19">
        <v>171929.45</v>
      </c>
      <c r="G14" s="72" t="s">
        <v>198</v>
      </c>
      <c r="H14" s="72">
        <v>171929.45</v>
      </c>
    </row>
    <row r="15" spans="1:8" x14ac:dyDescent="0.3">
      <c r="A15" s="16"/>
      <c r="B15" s="14" t="s">
        <v>9</v>
      </c>
      <c r="C15" s="26" t="s">
        <v>124</v>
      </c>
      <c r="D15" s="19">
        <v>171929.45</v>
      </c>
      <c r="G15" s="72" t="s">
        <v>199</v>
      </c>
      <c r="H15" s="72">
        <v>150174.84989774055</v>
      </c>
    </row>
    <row r="16" spans="1:8" x14ac:dyDescent="0.3">
      <c r="A16" s="13">
        <v>45772</v>
      </c>
      <c r="B16" s="14" t="s">
        <v>9</v>
      </c>
      <c r="C16" s="26" t="s">
        <v>125</v>
      </c>
      <c r="D16" s="19">
        <v>225500.43</v>
      </c>
      <c r="G16" s="72" t="s">
        <v>200</v>
      </c>
      <c r="H16" s="72">
        <v>22552485541.808907</v>
      </c>
    </row>
    <row r="17" spans="1:8" x14ac:dyDescent="0.3">
      <c r="A17" s="13">
        <v>45777</v>
      </c>
      <c r="B17" s="14" t="s">
        <v>9</v>
      </c>
      <c r="C17" s="26" t="s">
        <v>126</v>
      </c>
      <c r="D17" s="19">
        <v>220000</v>
      </c>
      <c r="G17" s="72" t="s">
        <v>201</v>
      </c>
      <c r="H17" s="72">
        <v>-0.66589343038642257</v>
      </c>
    </row>
    <row r="18" spans="1:8" x14ac:dyDescent="0.3">
      <c r="A18" s="13">
        <v>45778</v>
      </c>
      <c r="B18" s="14" t="s">
        <v>9</v>
      </c>
      <c r="C18" s="26" t="s">
        <v>127</v>
      </c>
      <c r="D18" s="19">
        <v>204844</v>
      </c>
      <c r="G18" s="72" t="s">
        <v>202</v>
      </c>
      <c r="H18" s="72">
        <v>0.84893654088779036</v>
      </c>
    </row>
    <row r="19" spans="1:8" x14ac:dyDescent="0.3">
      <c r="A19" s="13">
        <v>45779</v>
      </c>
      <c r="B19" s="14" t="s">
        <v>9</v>
      </c>
      <c r="C19" s="26" t="s">
        <v>128</v>
      </c>
      <c r="D19" s="19">
        <v>376773.75</v>
      </c>
      <c r="G19" s="72" t="s">
        <v>203</v>
      </c>
      <c r="H19" s="72">
        <v>458169.27999999991</v>
      </c>
    </row>
    <row r="20" spans="1:8" x14ac:dyDescent="0.3">
      <c r="A20" s="13">
        <v>45780</v>
      </c>
      <c r="B20" s="14" t="s">
        <v>9</v>
      </c>
      <c r="C20" s="26" t="s">
        <v>129</v>
      </c>
      <c r="D20" s="19">
        <v>581617.94999999995</v>
      </c>
      <c r="G20" s="72" t="s">
        <v>204</v>
      </c>
      <c r="H20" s="72">
        <v>156779.66</v>
      </c>
    </row>
    <row r="21" spans="1:8" x14ac:dyDescent="0.3">
      <c r="A21" s="13">
        <v>45790</v>
      </c>
      <c r="B21" s="14" t="s">
        <v>9</v>
      </c>
      <c r="C21" s="26" t="s">
        <v>130</v>
      </c>
      <c r="D21" s="19">
        <v>467838</v>
      </c>
      <c r="G21" s="72" t="s">
        <v>205</v>
      </c>
      <c r="H21" s="72">
        <v>614948.93999999994</v>
      </c>
    </row>
    <row r="22" spans="1:8" x14ac:dyDescent="0.3">
      <c r="A22" s="16"/>
      <c r="B22" s="14" t="s">
        <v>9</v>
      </c>
      <c r="C22" s="26" t="s">
        <v>131</v>
      </c>
      <c r="D22" s="19">
        <v>343859.1</v>
      </c>
      <c r="G22" s="72" t="s">
        <v>206</v>
      </c>
      <c r="H22" s="72">
        <v>6661176.4299999997</v>
      </c>
    </row>
    <row r="23" spans="1:8" ht="13.5" thickBot="1" x14ac:dyDescent="0.35">
      <c r="A23" s="13">
        <v>45793</v>
      </c>
      <c r="B23" s="14" t="s">
        <v>9</v>
      </c>
      <c r="C23" s="26" t="s">
        <v>132</v>
      </c>
      <c r="D23" s="19">
        <v>381355.94</v>
      </c>
      <c r="G23" s="73" t="s">
        <v>207</v>
      </c>
      <c r="H23" s="73">
        <v>22</v>
      </c>
    </row>
    <row r="24" spans="1:8" x14ac:dyDescent="0.3">
      <c r="A24" s="13">
        <v>45796</v>
      </c>
      <c r="B24" s="14" t="s">
        <v>9</v>
      </c>
      <c r="C24" s="26" t="s">
        <v>133</v>
      </c>
      <c r="D24" s="19">
        <v>533898.30000000005</v>
      </c>
    </row>
    <row r="25" spans="1:8" x14ac:dyDescent="0.3">
      <c r="A25" s="16"/>
      <c r="B25" s="14" t="s">
        <v>9</v>
      </c>
      <c r="C25" s="26" t="s">
        <v>134</v>
      </c>
      <c r="D25" s="19">
        <v>156779.66</v>
      </c>
    </row>
    <row r="26" spans="1:8" x14ac:dyDescent="0.3">
      <c r="A26" s="16"/>
      <c r="B26" s="14" t="s">
        <v>9</v>
      </c>
      <c r="C26" s="26" t="s">
        <v>135</v>
      </c>
      <c r="D26" s="19">
        <v>171929.55</v>
      </c>
    </row>
    <row r="27" spans="1:8" x14ac:dyDescent="0.3">
      <c r="A27" s="16"/>
      <c r="B27" s="14" t="s">
        <v>9</v>
      </c>
      <c r="C27" s="26" t="s">
        <v>136</v>
      </c>
      <c r="D27" s="19">
        <v>171929.55</v>
      </c>
    </row>
    <row r="28" spans="1:8" x14ac:dyDescent="0.3">
      <c r="A28" s="13">
        <v>45799</v>
      </c>
      <c r="B28" s="14" t="s">
        <v>9</v>
      </c>
      <c r="C28" s="26" t="s">
        <v>137</v>
      </c>
      <c r="D28" s="19">
        <v>398500.4</v>
      </c>
    </row>
    <row r="29" spans="1:8" x14ac:dyDescent="0.3">
      <c r="A29" s="16"/>
      <c r="B29" s="14" t="s">
        <v>9</v>
      </c>
      <c r="C29" s="26" t="s">
        <v>138</v>
      </c>
      <c r="D29" s="19">
        <v>614948.93999999994</v>
      </c>
    </row>
    <row r="30" spans="1:8" x14ac:dyDescent="0.3">
      <c r="A30" s="16"/>
      <c r="B30" s="14" t="s">
        <v>9</v>
      </c>
      <c r="C30" s="26" t="s">
        <v>139</v>
      </c>
      <c r="D30" s="56">
        <v>225500.43</v>
      </c>
    </row>
    <row r="31" spans="1:8" x14ac:dyDescent="0.3">
      <c r="A31" s="16"/>
      <c r="B31" s="16"/>
      <c r="C31" s="16"/>
      <c r="D31" s="24" t="s">
        <v>140</v>
      </c>
    </row>
    <row r="32" spans="1:8" x14ac:dyDescent="0.3">
      <c r="A32" s="16"/>
      <c r="B32" s="14" t="s">
        <v>11</v>
      </c>
      <c r="C32" s="57" t="s">
        <v>113</v>
      </c>
      <c r="D32" s="19" t="s">
        <v>141</v>
      </c>
    </row>
    <row r="33" spans="1:4" x14ac:dyDescent="0.3">
      <c r="A33" s="16"/>
      <c r="B33" s="16"/>
      <c r="C33" s="16"/>
      <c r="D33" s="58" t="s">
        <v>142</v>
      </c>
    </row>
  </sheetData>
  <mergeCells count="2">
    <mergeCell ref="A1:B7"/>
    <mergeCell ref="D1:D6"/>
  </mergeCells>
  <hyperlinks>
    <hyperlink ref="C3" r:id="rId1" display="mailto:Patnacalibrator@gmail.com" xr:uid="{00000000-0004-0000-00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1E30-1867-430A-B559-85E536E76050}">
  <dimension ref="A1:F9"/>
  <sheetViews>
    <sheetView zoomScale="54" workbookViewId="0">
      <selection activeCell="C1" sqref="C1"/>
    </sheetView>
  </sheetViews>
  <sheetFormatPr defaultRowHeight="13" x14ac:dyDescent="0.3"/>
  <cols>
    <col min="2" max="2" width="14.59765625" customWidth="1"/>
    <col min="3" max="3" width="64.59765625" customWidth="1"/>
    <col min="4" max="4" width="14" customWidth="1"/>
    <col min="5" max="5" width="13.59765625" customWidth="1"/>
    <col min="6" max="6" width="15.5" customWidth="1"/>
  </cols>
  <sheetData>
    <row r="1" spans="1:6" x14ac:dyDescent="0.3">
      <c r="C1" s="69" t="s">
        <v>192</v>
      </c>
    </row>
    <row r="2" spans="1:6" ht="22.5" customHeight="1" x14ac:dyDescent="0.3">
      <c r="A2" s="3" t="s">
        <v>5</v>
      </c>
      <c r="B2" s="4"/>
      <c r="C2" s="28" t="s">
        <v>61</v>
      </c>
      <c r="D2" s="3" t="s">
        <v>143</v>
      </c>
      <c r="E2" s="30" t="s">
        <v>7</v>
      </c>
      <c r="F2" s="7" t="s">
        <v>8</v>
      </c>
    </row>
    <row r="3" spans="1:6" ht="22" customHeight="1" x14ac:dyDescent="0.3">
      <c r="A3" s="55">
        <v>45754</v>
      </c>
      <c r="B3" s="59" t="s">
        <v>144</v>
      </c>
      <c r="C3" s="60" t="s">
        <v>145</v>
      </c>
      <c r="D3" s="61" t="s">
        <v>146</v>
      </c>
      <c r="E3" s="62" t="s">
        <v>147</v>
      </c>
      <c r="F3" s="63" t="s">
        <v>12</v>
      </c>
    </row>
    <row r="4" spans="1:6" ht="22" x14ac:dyDescent="0.3">
      <c r="A4" s="13">
        <v>45764</v>
      </c>
      <c r="B4" s="14" t="s">
        <v>9</v>
      </c>
      <c r="C4" s="21" t="s">
        <v>148</v>
      </c>
      <c r="D4" s="26" t="s">
        <v>149</v>
      </c>
      <c r="E4" s="16"/>
      <c r="F4" s="19" t="s">
        <v>13</v>
      </c>
    </row>
    <row r="5" spans="1:6" ht="22" x14ac:dyDescent="0.3">
      <c r="A5" s="13">
        <v>45768</v>
      </c>
      <c r="B5" s="14" t="s">
        <v>9</v>
      </c>
      <c r="C5" s="21" t="s">
        <v>148</v>
      </c>
      <c r="D5" s="26" t="s">
        <v>150</v>
      </c>
      <c r="E5" s="16"/>
      <c r="F5" s="19" t="s">
        <v>13</v>
      </c>
    </row>
    <row r="6" spans="1:6" ht="33" x14ac:dyDescent="0.3">
      <c r="A6" s="13">
        <v>45790</v>
      </c>
      <c r="B6" s="14" t="s">
        <v>11</v>
      </c>
      <c r="C6" s="21" t="s">
        <v>151</v>
      </c>
      <c r="D6" s="26" t="s">
        <v>152</v>
      </c>
      <c r="E6" s="64" t="s">
        <v>147</v>
      </c>
      <c r="F6" s="16"/>
    </row>
    <row r="7" spans="1:6" ht="22" x14ac:dyDescent="0.3">
      <c r="A7" s="13">
        <v>45792</v>
      </c>
      <c r="B7" s="14" t="s">
        <v>9</v>
      </c>
      <c r="C7" s="21" t="s">
        <v>148</v>
      </c>
      <c r="D7" s="26" t="s">
        <v>153</v>
      </c>
      <c r="E7" s="16"/>
      <c r="F7" s="19" t="s">
        <v>47</v>
      </c>
    </row>
    <row r="8" spans="1:6" ht="22" x14ac:dyDescent="0.3">
      <c r="A8" s="13">
        <v>45798</v>
      </c>
      <c r="B8" s="14" t="s">
        <v>9</v>
      </c>
      <c r="C8" s="21" t="s">
        <v>148</v>
      </c>
      <c r="D8" s="26" t="s">
        <v>154</v>
      </c>
      <c r="E8" s="2"/>
      <c r="F8" s="56" t="s">
        <v>52</v>
      </c>
    </row>
    <row r="9" spans="1:6" ht="24" x14ac:dyDescent="0.3">
      <c r="A9" s="16"/>
      <c r="B9" s="16"/>
      <c r="C9" s="16"/>
      <c r="D9" s="16"/>
      <c r="E9" s="62" t="s">
        <v>155</v>
      </c>
      <c r="F9" s="24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1340-6FD2-4D72-8E8D-836F93637431}">
  <dimension ref="A1:L60"/>
  <sheetViews>
    <sheetView zoomScale="55" workbookViewId="0">
      <selection activeCell="J13" sqref="J13"/>
    </sheetView>
  </sheetViews>
  <sheetFormatPr defaultRowHeight="13" x14ac:dyDescent="0.3"/>
  <cols>
    <col min="6" max="6" width="20.5" customWidth="1"/>
    <col min="7" max="7" width="12.8984375" customWidth="1"/>
    <col min="8" max="8" width="25.69921875" customWidth="1"/>
    <col min="11" max="11" width="13.19921875" customWidth="1"/>
  </cols>
  <sheetData>
    <row r="1" spans="1:7" x14ac:dyDescent="0.3">
      <c r="G1" s="69" t="s">
        <v>191</v>
      </c>
    </row>
    <row r="2" spans="1:7" ht="24" x14ac:dyDescent="0.3">
      <c r="A2" s="27" t="s">
        <v>5</v>
      </c>
      <c r="B2" s="28" t="s">
        <v>61</v>
      </c>
      <c r="C2" s="29" t="s">
        <v>14</v>
      </c>
      <c r="D2" s="3" t="s">
        <v>6</v>
      </c>
      <c r="E2" s="30" t="s">
        <v>7</v>
      </c>
      <c r="F2" s="7" t="s">
        <v>8</v>
      </c>
    </row>
    <row r="3" spans="1:7" x14ac:dyDescent="0.3">
      <c r="A3" s="31" t="s">
        <v>62</v>
      </c>
      <c r="B3" s="32" t="s">
        <v>63</v>
      </c>
      <c r="C3" s="33" t="s">
        <v>16</v>
      </c>
      <c r="D3" s="34">
        <v>92</v>
      </c>
      <c r="E3" s="35">
        <v>130</v>
      </c>
      <c r="F3" s="36"/>
    </row>
    <row r="4" spans="1:7" x14ac:dyDescent="0.3">
      <c r="A4" s="26" t="s">
        <v>64</v>
      </c>
      <c r="B4" s="21" t="s">
        <v>63</v>
      </c>
      <c r="C4" s="22" t="s">
        <v>16</v>
      </c>
      <c r="D4" s="23">
        <v>93</v>
      </c>
      <c r="E4" s="37">
        <v>155</v>
      </c>
      <c r="F4" s="16"/>
    </row>
    <row r="5" spans="1:7" x14ac:dyDescent="0.3">
      <c r="A5" s="26" t="s">
        <v>65</v>
      </c>
      <c r="B5" s="21" t="s">
        <v>63</v>
      </c>
      <c r="C5" s="22" t="s">
        <v>16</v>
      </c>
      <c r="D5" s="23">
        <v>94</v>
      </c>
      <c r="E5" s="37">
        <v>80</v>
      </c>
      <c r="F5" s="16"/>
    </row>
    <row r="6" spans="1:7" x14ac:dyDescent="0.3">
      <c r="A6" s="26" t="s">
        <v>66</v>
      </c>
      <c r="B6" s="21" t="s">
        <v>63</v>
      </c>
      <c r="C6" s="22" t="s">
        <v>16</v>
      </c>
      <c r="D6" s="23">
        <v>95</v>
      </c>
      <c r="E6" s="37">
        <v>167</v>
      </c>
      <c r="F6" s="16"/>
    </row>
    <row r="7" spans="1:7" x14ac:dyDescent="0.3">
      <c r="A7" s="26" t="s">
        <v>67</v>
      </c>
      <c r="B7" s="21" t="s">
        <v>63</v>
      </c>
      <c r="C7" s="22" t="s">
        <v>16</v>
      </c>
      <c r="D7" s="23">
        <v>96</v>
      </c>
      <c r="E7" s="37">
        <v>185</v>
      </c>
      <c r="F7" s="16"/>
    </row>
    <row r="8" spans="1:7" x14ac:dyDescent="0.3">
      <c r="A8" s="26" t="s">
        <v>68</v>
      </c>
      <c r="B8" s="21" t="s">
        <v>63</v>
      </c>
      <c r="C8" s="22" t="s">
        <v>16</v>
      </c>
      <c r="D8" s="23">
        <v>97</v>
      </c>
      <c r="E8" s="37">
        <v>125</v>
      </c>
      <c r="F8" s="16"/>
    </row>
    <row r="9" spans="1:7" x14ac:dyDescent="0.3">
      <c r="A9" s="26" t="s">
        <v>69</v>
      </c>
      <c r="B9" s="21" t="s">
        <v>63</v>
      </c>
      <c r="C9" s="22" t="s">
        <v>16</v>
      </c>
      <c r="D9" s="23">
        <v>98</v>
      </c>
      <c r="E9" s="37">
        <v>140</v>
      </c>
      <c r="F9" s="16"/>
    </row>
    <row r="10" spans="1:7" x14ac:dyDescent="0.3">
      <c r="A10" s="26" t="s">
        <v>70</v>
      </c>
      <c r="B10" s="21" t="s">
        <v>63</v>
      </c>
      <c r="C10" s="22" t="s">
        <v>16</v>
      </c>
      <c r="D10" s="23">
        <v>99</v>
      </c>
      <c r="E10" s="37">
        <v>110</v>
      </c>
      <c r="F10" s="16"/>
    </row>
    <row r="11" spans="1:7" x14ac:dyDescent="0.3">
      <c r="A11" s="26" t="s">
        <v>71</v>
      </c>
      <c r="B11" s="21" t="s">
        <v>63</v>
      </c>
      <c r="C11" s="22" t="s">
        <v>16</v>
      </c>
      <c r="D11" s="23">
        <v>100</v>
      </c>
      <c r="E11" s="37">
        <v>80</v>
      </c>
      <c r="F11" s="16"/>
    </row>
    <row r="12" spans="1:7" x14ac:dyDescent="0.3">
      <c r="A12" s="26" t="s">
        <v>72</v>
      </c>
      <c r="B12" s="21" t="s">
        <v>63</v>
      </c>
      <c r="C12" s="22" t="s">
        <v>16</v>
      </c>
      <c r="D12" s="23">
        <v>101</v>
      </c>
      <c r="E12" s="37">
        <v>195</v>
      </c>
      <c r="F12" s="16"/>
    </row>
    <row r="13" spans="1:7" x14ac:dyDescent="0.3">
      <c r="A13" s="26" t="s">
        <v>73</v>
      </c>
      <c r="B13" s="21" t="s">
        <v>63</v>
      </c>
      <c r="C13" s="22" t="s">
        <v>16</v>
      </c>
      <c r="D13" s="23">
        <v>102</v>
      </c>
      <c r="E13" s="37">
        <v>175</v>
      </c>
      <c r="F13" s="16"/>
    </row>
    <row r="14" spans="1:7" x14ac:dyDescent="0.3">
      <c r="A14" s="26" t="s">
        <v>74</v>
      </c>
      <c r="B14" s="21" t="s">
        <v>63</v>
      </c>
      <c r="C14" s="22" t="s">
        <v>16</v>
      </c>
      <c r="D14" s="23">
        <v>103</v>
      </c>
      <c r="E14" s="37">
        <v>115</v>
      </c>
      <c r="F14" s="16"/>
    </row>
    <row r="15" spans="1:7" x14ac:dyDescent="0.3">
      <c r="A15" s="26" t="s">
        <v>75</v>
      </c>
      <c r="B15" s="21" t="s">
        <v>63</v>
      </c>
      <c r="C15" s="22" t="s">
        <v>16</v>
      </c>
      <c r="D15" s="23">
        <v>104</v>
      </c>
      <c r="E15" s="37">
        <v>145</v>
      </c>
      <c r="F15" s="16"/>
    </row>
    <row r="16" spans="1:7" x14ac:dyDescent="0.3">
      <c r="A16" s="26" t="s">
        <v>76</v>
      </c>
      <c r="B16" s="21" t="s">
        <v>63</v>
      </c>
      <c r="C16" s="22" t="s">
        <v>16</v>
      </c>
      <c r="D16" s="23">
        <v>105</v>
      </c>
      <c r="E16" s="37">
        <v>150</v>
      </c>
      <c r="F16" s="16"/>
    </row>
    <row r="17" spans="1:10" x14ac:dyDescent="0.3">
      <c r="A17" s="26" t="s">
        <v>77</v>
      </c>
      <c r="B17" s="21" t="s">
        <v>63</v>
      </c>
      <c r="C17" s="22" t="s">
        <v>16</v>
      </c>
      <c r="D17" s="23">
        <v>106</v>
      </c>
      <c r="E17" s="37">
        <v>110</v>
      </c>
      <c r="F17" s="16"/>
    </row>
    <row r="18" spans="1:10" x14ac:dyDescent="0.3">
      <c r="A18" s="26" t="s">
        <v>78</v>
      </c>
      <c r="B18" s="21" t="s">
        <v>63</v>
      </c>
      <c r="C18" s="22" t="s">
        <v>16</v>
      </c>
      <c r="D18" s="23">
        <v>107</v>
      </c>
      <c r="E18" s="37">
        <v>120</v>
      </c>
      <c r="F18" s="16"/>
    </row>
    <row r="19" spans="1:10" x14ac:dyDescent="0.3">
      <c r="A19" s="26" t="s">
        <v>79</v>
      </c>
      <c r="B19" s="21" t="s">
        <v>63</v>
      </c>
      <c r="C19" s="22" t="s">
        <v>16</v>
      </c>
      <c r="D19" s="23">
        <v>108</v>
      </c>
      <c r="E19" s="37">
        <v>190</v>
      </c>
      <c r="F19" s="16"/>
    </row>
    <row r="20" spans="1:10" x14ac:dyDescent="0.3">
      <c r="A20" s="26" t="s">
        <v>80</v>
      </c>
      <c r="B20" s="21" t="s">
        <v>63</v>
      </c>
      <c r="C20" s="22" t="s">
        <v>16</v>
      </c>
      <c r="D20" s="23">
        <v>109</v>
      </c>
      <c r="E20" s="37">
        <v>160</v>
      </c>
      <c r="F20" s="16"/>
    </row>
    <row r="21" spans="1:10" x14ac:dyDescent="0.3">
      <c r="A21" s="26" t="s">
        <v>81</v>
      </c>
      <c r="B21" s="21" t="s">
        <v>63</v>
      </c>
      <c r="C21" s="22" t="s">
        <v>16</v>
      </c>
      <c r="D21" s="23">
        <v>110</v>
      </c>
      <c r="E21" s="37">
        <v>205</v>
      </c>
      <c r="F21" s="16"/>
    </row>
    <row r="22" spans="1:10" x14ac:dyDescent="0.3">
      <c r="A22" s="26" t="s">
        <v>82</v>
      </c>
      <c r="B22" s="21" t="s">
        <v>63</v>
      </c>
      <c r="C22" s="22" t="s">
        <v>16</v>
      </c>
      <c r="D22" s="23">
        <v>111</v>
      </c>
      <c r="E22" s="37">
        <v>160</v>
      </c>
      <c r="F22" s="16"/>
    </row>
    <row r="23" spans="1:10" x14ac:dyDescent="0.3">
      <c r="A23" s="26" t="s">
        <v>83</v>
      </c>
      <c r="B23" s="21" t="s">
        <v>63</v>
      </c>
      <c r="C23" s="22" t="s">
        <v>16</v>
      </c>
      <c r="D23" s="23">
        <v>112</v>
      </c>
      <c r="E23" s="37">
        <v>185</v>
      </c>
      <c r="F23" s="16"/>
    </row>
    <row r="24" spans="1:10" x14ac:dyDescent="0.3">
      <c r="A24" s="26" t="s">
        <v>84</v>
      </c>
      <c r="B24" s="21" t="s">
        <v>63</v>
      </c>
      <c r="C24" s="22" t="s">
        <v>16</v>
      </c>
      <c r="D24" s="23">
        <v>113</v>
      </c>
      <c r="E24" s="37">
        <v>140</v>
      </c>
      <c r="F24" s="16"/>
    </row>
    <row r="25" spans="1:10" ht="13.5" thickBot="1" x14ac:dyDescent="0.35">
      <c r="A25" s="26" t="s">
        <v>85</v>
      </c>
      <c r="B25" s="21" t="s">
        <v>63</v>
      </c>
      <c r="C25" s="22" t="s">
        <v>16</v>
      </c>
      <c r="D25" s="23">
        <v>114</v>
      </c>
      <c r="E25" s="37">
        <v>175</v>
      </c>
      <c r="F25" s="16"/>
    </row>
    <row r="26" spans="1:10" x14ac:dyDescent="0.3">
      <c r="A26" s="26" t="s">
        <v>86</v>
      </c>
      <c r="B26" s="21" t="s">
        <v>63</v>
      </c>
      <c r="C26" s="22" t="s">
        <v>16</v>
      </c>
      <c r="D26" s="23">
        <v>115</v>
      </c>
      <c r="E26" s="37">
        <v>135</v>
      </c>
      <c r="F26" s="16"/>
      <c r="G26" s="74" t="s">
        <v>208</v>
      </c>
      <c r="H26" s="74"/>
    </row>
    <row r="27" spans="1:10" x14ac:dyDescent="0.3">
      <c r="A27" s="26" t="s">
        <v>87</v>
      </c>
      <c r="B27" s="21" t="s">
        <v>63</v>
      </c>
      <c r="C27" s="22" t="s">
        <v>16</v>
      </c>
      <c r="D27" s="23">
        <v>116</v>
      </c>
      <c r="E27" s="37">
        <v>185</v>
      </c>
      <c r="F27" s="16"/>
      <c r="G27" s="72"/>
      <c r="H27" s="72"/>
    </row>
    <row r="28" spans="1:10" x14ac:dyDescent="0.3">
      <c r="A28" s="26" t="s">
        <v>88</v>
      </c>
      <c r="B28" s="21" t="s">
        <v>63</v>
      </c>
      <c r="C28" s="22" t="s">
        <v>16</v>
      </c>
      <c r="D28" s="23">
        <v>117</v>
      </c>
      <c r="E28" s="37">
        <v>145</v>
      </c>
      <c r="F28" s="16"/>
      <c r="G28" s="72" t="s">
        <v>195</v>
      </c>
      <c r="H28" s="72">
        <v>150.60377358490567</v>
      </c>
    </row>
    <row r="29" spans="1:10" x14ac:dyDescent="0.3">
      <c r="A29" s="26" t="s">
        <v>89</v>
      </c>
      <c r="B29" s="21" t="s">
        <v>63</v>
      </c>
      <c r="C29" s="22" t="s">
        <v>16</v>
      </c>
      <c r="D29" s="23">
        <v>118</v>
      </c>
      <c r="E29" s="37">
        <v>110</v>
      </c>
      <c r="F29" s="16"/>
      <c r="G29" s="72" t="s">
        <v>196</v>
      </c>
      <c r="H29" s="72">
        <v>4.4277246679150295</v>
      </c>
    </row>
    <row r="30" spans="1:10" x14ac:dyDescent="0.3">
      <c r="A30" s="26" t="s">
        <v>90</v>
      </c>
      <c r="B30" s="21" t="s">
        <v>63</v>
      </c>
      <c r="C30" s="22" t="s">
        <v>16</v>
      </c>
      <c r="D30" s="23">
        <v>119</v>
      </c>
      <c r="E30" s="37">
        <v>155</v>
      </c>
      <c r="F30" s="16"/>
      <c r="G30" s="72" t="s">
        <v>197</v>
      </c>
      <c r="H30" s="72">
        <v>150</v>
      </c>
      <c r="J30" s="69" t="s">
        <v>209</v>
      </c>
    </row>
    <row r="31" spans="1:10" x14ac:dyDescent="0.3">
      <c r="A31" s="26" t="s">
        <v>91</v>
      </c>
      <c r="B31" s="21" t="s">
        <v>63</v>
      </c>
      <c r="C31" s="22" t="s">
        <v>16</v>
      </c>
      <c r="D31" s="23">
        <v>120</v>
      </c>
      <c r="E31" s="37">
        <v>120</v>
      </c>
      <c r="F31" s="16"/>
      <c r="G31" s="72" t="s">
        <v>198</v>
      </c>
      <c r="H31" s="72">
        <v>185</v>
      </c>
    </row>
    <row r="32" spans="1:10" x14ac:dyDescent="0.3">
      <c r="A32" s="26" t="s">
        <v>93</v>
      </c>
      <c r="B32" s="21" t="s">
        <v>63</v>
      </c>
      <c r="C32" s="22" t="s">
        <v>16</v>
      </c>
      <c r="D32" s="23">
        <v>121</v>
      </c>
      <c r="E32" s="37">
        <v>162</v>
      </c>
      <c r="F32" s="16"/>
      <c r="G32" s="72" t="s">
        <v>199</v>
      </c>
      <c r="H32" s="72">
        <v>32.234322141899504</v>
      </c>
      <c r="J32" s="69" t="s">
        <v>210</v>
      </c>
    </row>
    <row r="33" spans="1:10" x14ac:dyDescent="0.3">
      <c r="A33" s="26" t="s">
        <v>94</v>
      </c>
      <c r="B33" s="21" t="s">
        <v>63</v>
      </c>
      <c r="C33" s="22" t="s">
        <v>16</v>
      </c>
      <c r="D33" s="23">
        <v>122</v>
      </c>
      <c r="E33" s="37">
        <v>195</v>
      </c>
      <c r="F33" s="16"/>
      <c r="G33" s="72" t="s">
        <v>200</v>
      </c>
      <c r="H33" s="72">
        <v>1039.0515239477525</v>
      </c>
    </row>
    <row r="34" spans="1:10" x14ac:dyDescent="0.3">
      <c r="A34" s="26" t="s">
        <v>95</v>
      </c>
      <c r="B34" s="21" t="s">
        <v>63</v>
      </c>
      <c r="C34" s="22" t="s">
        <v>16</v>
      </c>
      <c r="D34" s="23">
        <v>123</v>
      </c>
      <c r="E34" s="37">
        <v>150</v>
      </c>
      <c r="F34" s="16"/>
      <c r="G34" s="72" t="s">
        <v>201</v>
      </c>
      <c r="H34" s="72">
        <v>-0.54365107510617161</v>
      </c>
      <c r="J34" s="69" t="s">
        <v>212</v>
      </c>
    </row>
    <row r="35" spans="1:10" x14ac:dyDescent="0.3">
      <c r="A35" s="26" t="s">
        <v>96</v>
      </c>
      <c r="B35" s="21" t="s">
        <v>63</v>
      </c>
      <c r="C35" s="22" t="s">
        <v>16</v>
      </c>
      <c r="D35" s="23">
        <v>124</v>
      </c>
      <c r="E35" s="37">
        <v>140</v>
      </c>
      <c r="F35" s="16"/>
      <c r="G35" s="72" t="s">
        <v>202</v>
      </c>
      <c r="H35" s="72">
        <v>-6.0868393467102939E-2</v>
      </c>
      <c r="J35" s="69" t="s">
        <v>211</v>
      </c>
    </row>
    <row r="36" spans="1:10" x14ac:dyDescent="0.3">
      <c r="A36" s="26" t="s">
        <v>157</v>
      </c>
      <c r="B36" s="21" t="s">
        <v>63</v>
      </c>
      <c r="C36" s="22" t="s">
        <v>16</v>
      </c>
      <c r="D36" s="23">
        <v>125</v>
      </c>
      <c r="E36" s="37">
        <v>180</v>
      </c>
      <c r="F36" s="16"/>
      <c r="G36" s="72" t="s">
        <v>203</v>
      </c>
      <c r="H36" s="72">
        <v>143</v>
      </c>
    </row>
    <row r="37" spans="1:10" ht="25" x14ac:dyDescent="0.3">
      <c r="A37" s="26" t="s">
        <v>97</v>
      </c>
      <c r="B37" s="21" t="s">
        <v>63</v>
      </c>
      <c r="C37" s="22" t="s">
        <v>16</v>
      </c>
      <c r="D37" s="23">
        <v>126</v>
      </c>
      <c r="E37" s="37">
        <v>115</v>
      </c>
      <c r="F37" s="16"/>
      <c r="G37" s="72" t="s">
        <v>204</v>
      </c>
      <c r="H37" s="72">
        <v>80</v>
      </c>
    </row>
    <row r="38" spans="1:10" ht="25" x14ac:dyDescent="0.3">
      <c r="A38" s="26" t="s">
        <v>98</v>
      </c>
      <c r="B38" s="21" t="s">
        <v>63</v>
      </c>
      <c r="C38" s="22" t="s">
        <v>16</v>
      </c>
      <c r="D38" s="23">
        <v>127</v>
      </c>
      <c r="E38" s="37">
        <v>165</v>
      </c>
      <c r="F38" s="16"/>
      <c r="G38" s="72" t="s">
        <v>205</v>
      </c>
      <c r="H38" s="72">
        <v>223</v>
      </c>
    </row>
    <row r="39" spans="1:10" ht="25" x14ac:dyDescent="0.3">
      <c r="A39" s="26" t="s">
        <v>99</v>
      </c>
      <c r="B39" s="21" t="s">
        <v>63</v>
      </c>
      <c r="C39" s="22" t="s">
        <v>16</v>
      </c>
      <c r="D39" s="23">
        <v>128</v>
      </c>
      <c r="E39" s="37">
        <v>130</v>
      </c>
      <c r="F39" s="16"/>
      <c r="G39" s="72" t="s">
        <v>206</v>
      </c>
      <c r="H39" s="72">
        <v>7982</v>
      </c>
    </row>
    <row r="40" spans="1:10" ht="25.5" thickBot="1" x14ac:dyDescent="0.35">
      <c r="A40" s="26" t="s">
        <v>100</v>
      </c>
      <c r="B40" s="21" t="s">
        <v>63</v>
      </c>
      <c r="C40" s="22" t="s">
        <v>16</v>
      </c>
      <c r="D40" s="23">
        <v>129</v>
      </c>
      <c r="E40" s="37">
        <v>190</v>
      </c>
      <c r="F40" s="16"/>
      <c r="G40" s="73" t="s">
        <v>207</v>
      </c>
      <c r="H40" s="73">
        <v>53</v>
      </c>
    </row>
    <row r="41" spans="1:10" ht="25" x14ac:dyDescent="0.3">
      <c r="A41" s="26" t="s">
        <v>101</v>
      </c>
      <c r="B41" s="21" t="s">
        <v>63</v>
      </c>
      <c r="C41" s="22" t="s">
        <v>16</v>
      </c>
      <c r="D41" s="23">
        <v>130</v>
      </c>
      <c r="E41" s="37">
        <v>175</v>
      </c>
      <c r="F41" s="16"/>
    </row>
    <row r="42" spans="1:10" ht="25" x14ac:dyDescent="0.3">
      <c r="A42" s="26" t="s">
        <v>102</v>
      </c>
      <c r="B42" s="21" t="s">
        <v>63</v>
      </c>
      <c r="C42" s="22" t="s">
        <v>16</v>
      </c>
      <c r="D42" s="23">
        <v>131</v>
      </c>
      <c r="E42" s="37">
        <v>120</v>
      </c>
      <c r="F42" s="16"/>
    </row>
    <row r="43" spans="1:10" ht="25" x14ac:dyDescent="0.3">
      <c r="A43" s="26" t="s">
        <v>103</v>
      </c>
      <c r="B43" s="21" t="s">
        <v>63</v>
      </c>
      <c r="C43" s="22" t="s">
        <v>16</v>
      </c>
      <c r="D43" s="23">
        <v>132</v>
      </c>
      <c r="E43" s="37">
        <v>145</v>
      </c>
      <c r="F43" s="16"/>
    </row>
    <row r="44" spans="1:10" ht="25" x14ac:dyDescent="0.3">
      <c r="A44" s="26" t="s">
        <v>104</v>
      </c>
      <c r="B44" s="21" t="s">
        <v>63</v>
      </c>
      <c r="C44" s="22" t="s">
        <v>16</v>
      </c>
      <c r="D44" s="23">
        <v>133</v>
      </c>
      <c r="E44" s="37">
        <v>185</v>
      </c>
      <c r="F44" s="16"/>
    </row>
    <row r="45" spans="1:10" ht="25" x14ac:dyDescent="0.3">
      <c r="A45" s="26" t="s">
        <v>105</v>
      </c>
      <c r="B45" s="21" t="s">
        <v>63</v>
      </c>
      <c r="C45" s="22" t="s">
        <v>16</v>
      </c>
      <c r="D45" s="23">
        <v>134</v>
      </c>
      <c r="E45" s="37">
        <v>170</v>
      </c>
      <c r="F45" s="16"/>
    </row>
    <row r="46" spans="1:10" ht="25" x14ac:dyDescent="0.3">
      <c r="A46" s="26" t="s">
        <v>106</v>
      </c>
      <c r="B46" s="21" t="s">
        <v>63</v>
      </c>
      <c r="C46" s="22" t="s">
        <v>16</v>
      </c>
      <c r="D46" s="23">
        <v>135</v>
      </c>
      <c r="E46" s="37">
        <v>115</v>
      </c>
      <c r="F46" s="16"/>
    </row>
    <row r="47" spans="1:10" ht="25" x14ac:dyDescent="0.3">
      <c r="A47" s="26" t="s">
        <v>107</v>
      </c>
      <c r="B47" s="21" t="s">
        <v>63</v>
      </c>
      <c r="C47" s="22" t="s">
        <v>16</v>
      </c>
      <c r="D47" s="23">
        <v>136</v>
      </c>
      <c r="E47" s="37">
        <v>160</v>
      </c>
      <c r="F47" s="16"/>
    </row>
    <row r="48" spans="1:10" ht="25" x14ac:dyDescent="0.3">
      <c r="A48" s="26" t="s">
        <v>108</v>
      </c>
      <c r="B48" s="21" t="s">
        <v>63</v>
      </c>
      <c r="C48" s="22" t="s">
        <v>16</v>
      </c>
      <c r="D48" s="23">
        <v>137</v>
      </c>
      <c r="E48" s="37">
        <v>125</v>
      </c>
      <c r="F48" s="16"/>
    </row>
    <row r="49" spans="1:12" ht="25" x14ac:dyDescent="0.3">
      <c r="A49" s="26" t="s">
        <v>109</v>
      </c>
      <c r="B49" s="21" t="s">
        <v>63</v>
      </c>
      <c r="C49" s="22" t="s">
        <v>16</v>
      </c>
      <c r="D49" s="23">
        <v>138</v>
      </c>
      <c r="E49" s="38">
        <v>178</v>
      </c>
      <c r="F49" s="2"/>
    </row>
    <row r="50" spans="1:12" ht="20.5" customHeight="1" x14ac:dyDescent="0.3">
      <c r="A50" s="44">
        <v>45803</v>
      </c>
      <c r="B50" s="21" t="s">
        <v>63</v>
      </c>
      <c r="C50" s="22" t="s">
        <v>16</v>
      </c>
      <c r="D50" s="23">
        <v>139</v>
      </c>
      <c r="E50" s="37">
        <v>110</v>
      </c>
      <c r="F50" s="16"/>
      <c r="G50" s="39"/>
      <c r="H50" s="40" t="s">
        <v>110</v>
      </c>
      <c r="I50" s="39"/>
      <c r="J50" s="39"/>
      <c r="K50" s="90">
        <v>7047</v>
      </c>
      <c r="L50" s="90"/>
    </row>
    <row r="51" spans="1:12" ht="24" x14ac:dyDescent="0.3">
      <c r="A51" s="44">
        <v>45804</v>
      </c>
      <c r="B51" s="21" t="s">
        <v>63</v>
      </c>
      <c r="C51" s="22" t="s">
        <v>16</v>
      </c>
      <c r="D51" s="23">
        <v>140</v>
      </c>
      <c r="E51" s="37">
        <v>152</v>
      </c>
      <c r="F51" s="16"/>
      <c r="G51" s="36"/>
      <c r="H51" s="36"/>
      <c r="I51" s="36"/>
      <c r="J51" s="36"/>
      <c r="K51" s="36"/>
      <c r="L51" s="24" t="s">
        <v>111</v>
      </c>
    </row>
    <row r="52" spans="1:12" x14ac:dyDescent="0.3">
      <c r="A52" s="44">
        <v>45805</v>
      </c>
      <c r="B52" s="21" t="s">
        <v>63</v>
      </c>
      <c r="C52" s="22" t="s">
        <v>16</v>
      </c>
      <c r="D52" s="23">
        <v>141</v>
      </c>
      <c r="E52" s="37">
        <v>115</v>
      </c>
      <c r="F52" s="16"/>
    </row>
    <row r="53" spans="1:12" x14ac:dyDescent="0.3">
      <c r="A53" s="44">
        <v>45806</v>
      </c>
      <c r="B53" s="21" t="s">
        <v>63</v>
      </c>
      <c r="C53" s="22" t="s">
        <v>16</v>
      </c>
      <c r="D53" s="23">
        <v>142</v>
      </c>
      <c r="E53" s="37">
        <v>223</v>
      </c>
      <c r="F53" s="16"/>
    </row>
    <row r="54" spans="1:12" x14ac:dyDescent="0.3">
      <c r="A54" s="44">
        <v>45807</v>
      </c>
      <c r="B54" s="21" t="s">
        <v>63</v>
      </c>
      <c r="C54" s="22" t="s">
        <v>16</v>
      </c>
      <c r="D54" s="23">
        <v>143</v>
      </c>
      <c r="E54" s="37">
        <v>140</v>
      </c>
      <c r="F54" s="16"/>
    </row>
    <row r="55" spans="1:12" x14ac:dyDescent="0.3">
      <c r="A55" s="44">
        <v>45808</v>
      </c>
      <c r="B55" s="21" t="s">
        <v>63</v>
      </c>
      <c r="C55" s="22" t="s">
        <v>16</v>
      </c>
      <c r="D55" s="23">
        <v>144</v>
      </c>
      <c r="E55" s="38">
        <v>195</v>
      </c>
      <c r="F55" s="2"/>
    </row>
    <row r="56" spans="1:12" x14ac:dyDescent="0.3">
      <c r="A56" s="16"/>
      <c r="B56" s="16" t="s">
        <v>194</v>
      </c>
      <c r="C56" s="16"/>
      <c r="D56" s="16"/>
      <c r="E56" s="43">
        <v>7982</v>
      </c>
      <c r="F56" s="43">
        <v>7982</v>
      </c>
    </row>
    <row r="57" spans="1:12" ht="168" x14ac:dyDescent="0.3">
      <c r="A57" s="16"/>
      <c r="B57" s="14"/>
      <c r="C57" s="65" t="s">
        <v>113</v>
      </c>
      <c r="D57" s="16"/>
      <c r="E57" s="16"/>
      <c r="F57" s="41"/>
    </row>
    <row r="58" spans="1:12" x14ac:dyDescent="0.3">
      <c r="A58" s="16"/>
      <c r="B58" s="16"/>
      <c r="C58" s="16"/>
      <c r="D58" s="16"/>
      <c r="E58" s="16"/>
      <c r="F58" s="46"/>
      <c r="G58" s="36"/>
    </row>
    <row r="59" spans="1:12" x14ac:dyDescent="0.3">
      <c r="G59" s="41"/>
    </row>
    <row r="60" spans="1:12" ht="13" customHeight="1" x14ac:dyDescent="0.3">
      <c r="G60" s="46"/>
    </row>
  </sheetData>
  <mergeCells count="1">
    <mergeCell ref="K50:L50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419E-1410-4B2A-8683-B88BF06EE939}">
  <dimension ref="A1:AD171"/>
  <sheetViews>
    <sheetView topLeftCell="AG1" zoomScale="58" zoomScaleNormal="55" workbookViewId="0">
      <selection activeCell="AV172" sqref="AV172"/>
    </sheetView>
  </sheetViews>
  <sheetFormatPr defaultRowHeight="13" x14ac:dyDescent="0.3"/>
  <cols>
    <col min="1" max="1" width="11.296875" customWidth="1"/>
    <col min="2" max="2" width="13" customWidth="1"/>
    <col min="3" max="3" width="10.296875" bestFit="1" customWidth="1"/>
    <col min="4" max="4" width="8.796875" customWidth="1"/>
    <col min="5" max="5" width="9.796875" customWidth="1"/>
    <col min="6" max="6" width="7.8984375" customWidth="1"/>
    <col min="13" max="13" width="9.09765625" customWidth="1"/>
    <col min="24" max="24" width="21.59765625" customWidth="1"/>
    <col min="25" max="25" width="18" customWidth="1"/>
    <col min="26" max="26" width="14.796875" customWidth="1"/>
    <col min="27" max="27" width="33" customWidth="1"/>
    <col min="28" max="28" width="12.59765625" customWidth="1"/>
    <col min="29" max="29" width="17.3984375" customWidth="1"/>
  </cols>
  <sheetData>
    <row r="1" spans="1:23" x14ac:dyDescent="0.3">
      <c r="A1" s="69" t="s">
        <v>240</v>
      </c>
      <c r="B1" s="69" t="s">
        <v>241</v>
      </c>
      <c r="C1" s="76" t="s">
        <v>221</v>
      </c>
      <c r="D1" s="69" t="s">
        <v>222</v>
      </c>
      <c r="E1" s="69" t="s">
        <v>223</v>
      </c>
      <c r="F1" s="69" t="s">
        <v>224</v>
      </c>
      <c r="G1" s="69" t="s">
        <v>225</v>
      </c>
      <c r="H1" s="69" t="s">
        <v>226</v>
      </c>
      <c r="I1" s="69" t="s">
        <v>227</v>
      </c>
      <c r="J1" s="69" t="s">
        <v>228</v>
      </c>
      <c r="K1" s="69" t="s">
        <v>229</v>
      </c>
      <c r="L1" s="69" t="s">
        <v>230</v>
      </c>
      <c r="M1" s="69" t="s">
        <v>250</v>
      </c>
      <c r="N1" s="69" t="s">
        <v>231</v>
      </c>
      <c r="O1" s="69" t="s">
        <v>232</v>
      </c>
      <c r="P1" s="69" t="s">
        <v>233</v>
      </c>
      <c r="Q1" s="69" t="s">
        <v>234</v>
      </c>
      <c r="R1" s="69" t="s">
        <v>235</v>
      </c>
      <c r="S1" s="69" t="s">
        <v>236</v>
      </c>
      <c r="T1" s="69" t="s">
        <v>237</v>
      </c>
      <c r="U1" s="69" t="s">
        <v>225</v>
      </c>
      <c r="V1" s="69" t="s">
        <v>238</v>
      </c>
      <c r="W1" s="69" t="s">
        <v>249</v>
      </c>
    </row>
    <row r="2" spans="1:23" x14ac:dyDescent="0.3">
      <c r="A2" s="75">
        <v>45748</v>
      </c>
      <c r="B2" s="76" t="s">
        <v>242</v>
      </c>
      <c r="C2" s="69" t="s">
        <v>239</v>
      </c>
      <c r="D2" s="69" t="s">
        <v>239</v>
      </c>
      <c r="E2" s="69" t="s">
        <v>248</v>
      </c>
      <c r="F2" s="69" t="s">
        <v>239</v>
      </c>
      <c r="G2" s="69" t="s">
        <v>239</v>
      </c>
      <c r="H2" s="69" t="s">
        <v>239</v>
      </c>
      <c r="I2" s="69" t="s">
        <v>239</v>
      </c>
      <c r="J2" s="69" t="s">
        <v>239</v>
      </c>
      <c r="K2" s="69" t="s">
        <v>239</v>
      </c>
      <c r="L2" s="69" t="s">
        <v>239</v>
      </c>
      <c r="M2" s="69" t="s">
        <v>239</v>
      </c>
      <c r="N2" s="69" t="s">
        <v>239</v>
      </c>
      <c r="O2" s="69" t="s">
        <v>239</v>
      </c>
      <c r="P2" s="69" t="s">
        <v>239</v>
      </c>
      <c r="Q2" s="69" t="s">
        <v>239</v>
      </c>
      <c r="R2" s="69" t="s">
        <v>239</v>
      </c>
      <c r="S2" s="69" t="s">
        <v>239</v>
      </c>
      <c r="T2" s="69" t="s">
        <v>248</v>
      </c>
      <c r="U2" s="69" t="s">
        <v>239</v>
      </c>
      <c r="V2" s="69" t="s">
        <v>239</v>
      </c>
      <c r="W2" s="69" t="s">
        <v>239</v>
      </c>
    </row>
    <row r="3" spans="1:23" x14ac:dyDescent="0.3">
      <c r="A3" s="75">
        <v>45749</v>
      </c>
      <c r="B3" s="76" t="s">
        <v>243</v>
      </c>
      <c r="C3" s="69" t="s">
        <v>248</v>
      </c>
      <c r="D3" s="69" t="s">
        <v>239</v>
      </c>
      <c r="E3" s="69" t="s">
        <v>239</v>
      </c>
      <c r="F3" s="69" t="s">
        <v>239</v>
      </c>
      <c r="G3" s="69" t="s">
        <v>248</v>
      </c>
      <c r="H3" s="69" t="s">
        <v>239</v>
      </c>
      <c r="I3" s="69" t="s">
        <v>239</v>
      </c>
      <c r="J3" s="69" t="s">
        <v>239</v>
      </c>
      <c r="K3" s="69" t="s">
        <v>239</v>
      </c>
      <c r="L3" s="69" t="s">
        <v>248</v>
      </c>
      <c r="M3" s="69" t="s">
        <v>239</v>
      </c>
      <c r="N3" s="69" t="s">
        <v>239</v>
      </c>
      <c r="O3" s="69" t="s">
        <v>248</v>
      </c>
      <c r="P3" s="69" t="s">
        <v>239</v>
      </c>
      <c r="Q3" s="69" t="s">
        <v>239</v>
      </c>
      <c r="R3" s="69" t="s">
        <v>239</v>
      </c>
      <c r="S3" s="69" t="s">
        <v>239</v>
      </c>
      <c r="T3" s="69" t="s">
        <v>239</v>
      </c>
      <c r="U3" s="69" t="s">
        <v>239</v>
      </c>
      <c r="V3" s="69" t="s">
        <v>248</v>
      </c>
      <c r="W3" s="69" t="s">
        <v>239</v>
      </c>
    </row>
    <row r="4" spans="1:23" x14ac:dyDescent="0.3">
      <c r="A4" s="75">
        <v>45750</v>
      </c>
      <c r="B4" s="76" t="s">
        <v>244</v>
      </c>
      <c r="C4" s="69" t="s">
        <v>239</v>
      </c>
      <c r="D4" s="69" t="s">
        <v>239</v>
      </c>
      <c r="E4" s="69" t="s">
        <v>239</v>
      </c>
      <c r="F4" s="69" t="s">
        <v>239</v>
      </c>
      <c r="G4" s="69" t="s">
        <v>239</v>
      </c>
      <c r="H4" s="69" t="s">
        <v>239</v>
      </c>
      <c r="I4" s="69" t="s">
        <v>248</v>
      </c>
      <c r="J4" s="69" t="s">
        <v>239</v>
      </c>
      <c r="K4" s="69" t="s">
        <v>248</v>
      </c>
      <c r="L4" s="69" t="s">
        <v>239</v>
      </c>
      <c r="M4" s="69" t="s">
        <v>239</v>
      </c>
      <c r="N4" s="69" t="s">
        <v>239</v>
      </c>
      <c r="O4" s="69" t="s">
        <v>239</v>
      </c>
      <c r="P4" s="69" t="s">
        <v>239</v>
      </c>
      <c r="Q4" s="69" t="s">
        <v>239</v>
      </c>
      <c r="R4" s="69" t="s">
        <v>239</v>
      </c>
      <c r="S4" s="69" t="s">
        <v>248</v>
      </c>
      <c r="T4" s="69" t="s">
        <v>239</v>
      </c>
      <c r="U4" s="69" t="s">
        <v>248</v>
      </c>
      <c r="V4" s="69" t="s">
        <v>239</v>
      </c>
      <c r="W4" s="69" t="s">
        <v>248</v>
      </c>
    </row>
    <row r="5" spans="1:23" x14ac:dyDescent="0.3">
      <c r="A5" s="75">
        <v>45751</v>
      </c>
      <c r="B5" s="76" t="s">
        <v>245</v>
      </c>
      <c r="C5" s="69" t="s">
        <v>239</v>
      </c>
      <c r="D5" s="69" t="s">
        <v>248</v>
      </c>
      <c r="E5" s="69" t="s">
        <v>239</v>
      </c>
      <c r="F5" s="69" t="s">
        <v>239</v>
      </c>
      <c r="G5" s="69" t="s">
        <v>248</v>
      </c>
      <c r="H5" s="69" t="s">
        <v>239</v>
      </c>
      <c r="I5" s="69" t="s">
        <v>239</v>
      </c>
      <c r="J5" s="69" t="s">
        <v>248</v>
      </c>
      <c r="K5" s="69" t="s">
        <v>239</v>
      </c>
      <c r="L5" s="69" t="s">
        <v>239</v>
      </c>
      <c r="M5" s="69" t="s">
        <v>239</v>
      </c>
      <c r="N5" s="69" t="s">
        <v>239</v>
      </c>
      <c r="O5" s="69" t="s">
        <v>239</v>
      </c>
      <c r="P5" s="69" t="s">
        <v>248</v>
      </c>
      <c r="Q5" s="69" t="s">
        <v>239</v>
      </c>
      <c r="R5" s="69" t="s">
        <v>248</v>
      </c>
      <c r="S5" s="69" t="s">
        <v>248</v>
      </c>
      <c r="T5" s="69" t="s">
        <v>239</v>
      </c>
      <c r="U5" s="69" t="s">
        <v>239</v>
      </c>
      <c r="V5" s="69" t="s">
        <v>239</v>
      </c>
      <c r="W5" s="69" t="s">
        <v>239</v>
      </c>
    </row>
    <row r="6" spans="1:23" s="79" customFormat="1" x14ac:dyDescent="0.3">
      <c r="A6" s="77">
        <v>45752</v>
      </c>
      <c r="B6" s="76" t="s">
        <v>246</v>
      </c>
      <c r="C6" s="78" t="s">
        <v>239</v>
      </c>
      <c r="D6" s="78" t="s">
        <v>239</v>
      </c>
      <c r="E6" s="78" t="s">
        <v>239</v>
      </c>
      <c r="F6" s="78" t="s">
        <v>248</v>
      </c>
      <c r="G6" s="78" t="s">
        <v>239</v>
      </c>
      <c r="H6" s="78" t="s">
        <v>239</v>
      </c>
      <c r="I6" s="78" t="s">
        <v>248</v>
      </c>
      <c r="J6" s="78" t="s">
        <v>239</v>
      </c>
      <c r="K6" s="78" t="s">
        <v>239</v>
      </c>
      <c r="L6" s="78" t="s">
        <v>239</v>
      </c>
      <c r="M6" s="78" t="s">
        <v>239</v>
      </c>
      <c r="N6" s="78" t="s">
        <v>239</v>
      </c>
      <c r="O6" s="78" t="s">
        <v>239</v>
      </c>
      <c r="P6" s="78" t="s">
        <v>239</v>
      </c>
      <c r="Q6" s="78" t="s">
        <v>239</v>
      </c>
      <c r="R6" s="78" t="s">
        <v>239</v>
      </c>
      <c r="S6" s="78" t="s">
        <v>239</v>
      </c>
      <c r="T6" s="78" t="s">
        <v>239</v>
      </c>
      <c r="U6" s="78" t="s">
        <v>239</v>
      </c>
      <c r="V6" s="78" t="s">
        <v>239</v>
      </c>
      <c r="W6" s="78" t="s">
        <v>239</v>
      </c>
    </row>
    <row r="7" spans="1:23" x14ac:dyDescent="0.3">
      <c r="A7" s="75">
        <v>45754</v>
      </c>
      <c r="B7" s="76" t="s">
        <v>247</v>
      </c>
      <c r="C7" s="69" t="s">
        <v>248</v>
      </c>
      <c r="D7" s="69" t="s">
        <v>239</v>
      </c>
      <c r="E7" s="69" t="s">
        <v>239</v>
      </c>
      <c r="F7" s="69" t="s">
        <v>248</v>
      </c>
      <c r="G7" s="69" t="s">
        <v>239</v>
      </c>
      <c r="H7" s="69" t="s">
        <v>248</v>
      </c>
      <c r="I7" s="69" t="s">
        <v>239</v>
      </c>
      <c r="J7" s="69" t="s">
        <v>239</v>
      </c>
      <c r="K7" s="69" t="s">
        <v>239</v>
      </c>
      <c r="L7" s="69" t="s">
        <v>239</v>
      </c>
      <c r="M7" s="69" t="s">
        <v>239</v>
      </c>
      <c r="N7" s="69" t="s">
        <v>248</v>
      </c>
      <c r="O7" s="69" t="s">
        <v>239</v>
      </c>
      <c r="P7" s="69" t="s">
        <v>239</v>
      </c>
      <c r="Q7" s="69" t="s">
        <v>248</v>
      </c>
      <c r="R7" s="69" t="s">
        <v>239</v>
      </c>
      <c r="S7" s="69" t="s">
        <v>239</v>
      </c>
      <c r="T7" s="69" t="s">
        <v>239</v>
      </c>
      <c r="U7" s="69" t="s">
        <v>239</v>
      </c>
      <c r="V7" s="69" t="s">
        <v>239</v>
      </c>
      <c r="W7" s="69" t="s">
        <v>239</v>
      </c>
    </row>
    <row r="8" spans="1:23" x14ac:dyDescent="0.3">
      <c r="A8" s="75">
        <v>45755</v>
      </c>
      <c r="B8" s="76" t="s">
        <v>242</v>
      </c>
      <c r="C8" s="69" t="s">
        <v>239</v>
      </c>
      <c r="D8" s="69" t="s">
        <v>239</v>
      </c>
      <c r="E8" s="69" t="s">
        <v>239</v>
      </c>
      <c r="F8" s="69" t="s">
        <v>248</v>
      </c>
      <c r="G8" s="69" t="s">
        <v>239</v>
      </c>
      <c r="H8" s="69" t="s">
        <v>239</v>
      </c>
      <c r="I8" s="69" t="s">
        <v>239</v>
      </c>
      <c r="J8" s="69" t="s">
        <v>248</v>
      </c>
      <c r="K8" s="69" t="s">
        <v>239</v>
      </c>
      <c r="L8" s="69" t="s">
        <v>239</v>
      </c>
      <c r="M8" s="69" t="s">
        <v>248</v>
      </c>
      <c r="N8" s="69" t="s">
        <v>239</v>
      </c>
      <c r="O8" s="69" t="s">
        <v>239</v>
      </c>
      <c r="P8" s="69" t="s">
        <v>248</v>
      </c>
      <c r="Q8" s="69" t="s">
        <v>239</v>
      </c>
      <c r="R8" s="69" t="s">
        <v>239</v>
      </c>
      <c r="S8" s="69" t="s">
        <v>239</v>
      </c>
      <c r="T8" s="69" t="s">
        <v>248</v>
      </c>
      <c r="U8" s="69" t="s">
        <v>239</v>
      </c>
      <c r="V8" s="69" t="s">
        <v>239</v>
      </c>
      <c r="W8" s="69" t="s">
        <v>239</v>
      </c>
    </row>
    <row r="9" spans="1:23" x14ac:dyDescent="0.3">
      <c r="A9" s="75">
        <v>45756</v>
      </c>
      <c r="B9" s="76" t="s">
        <v>243</v>
      </c>
      <c r="C9" s="69" t="s">
        <v>239</v>
      </c>
      <c r="D9" s="69" t="s">
        <v>239</v>
      </c>
      <c r="E9" s="69" t="s">
        <v>239</v>
      </c>
      <c r="F9" s="69" t="s">
        <v>248</v>
      </c>
      <c r="G9" s="69" t="s">
        <v>239</v>
      </c>
      <c r="H9" s="69" t="s">
        <v>239</v>
      </c>
      <c r="I9" s="69" t="s">
        <v>239</v>
      </c>
      <c r="J9" s="69" t="s">
        <v>239</v>
      </c>
      <c r="K9" s="69" t="s">
        <v>239</v>
      </c>
      <c r="L9" s="69" t="s">
        <v>239</v>
      </c>
      <c r="M9" s="69" t="s">
        <v>239</v>
      </c>
      <c r="N9" s="69" t="s">
        <v>239</v>
      </c>
      <c r="O9" s="69" t="s">
        <v>248</v>
      </c>
      <c r="P9" s="69" t="s">
        <v>239</v>
      </c>
      <c r="Q9" s="69" t="s">
        <v>239</v>
      </c>
      <c r="R9" s="69" t="s">
        <v>239</v>
      </c>
      <c r="S9" s="69" t="s">
        <v>239</v>
      </c>
      <c r="T9" s="69" t="s">
        <v>239</v>
      </c>
      <c r="U9" s="69" t="s">
        <v>248</v>
      </c>
      <c r="V9" s="69" t="s">
        <v>239</v>
      </c>
      <c r="W9" s="69" t="s">
        <v>248</v>
      </c>
    </row>
    <row r="10" spans="1:23" x14ac:dyDescent="0.3">
      <c r="A10" s="75">
        <v>45757</v>
      </c>
      <c r="B10" s="76" t="s">
        <v>244</v>
      </c>
      <c r="C10" s="69" t="s">
        <v>239</v>
      </c>
      <c r="D10" s="69" t="s">
        <v>239</v>
      </c>
      <c r="E10" s="69" t="s">
        <v>248</v>
      </c>
      <c r="F10" s="69" t="s">
        <v>239</v>
      </c>
      <c r="G10" s="69" t="s">
        <v>239</v>
      </c>
      <c r="H10" s="69" t="s">
        <v>239</v>
      </c>
      <c r="I10" s="69" t="s">
        <v>239</v>
      </c>
      <c r="J10" s="69" t="s">
        <v>239</v>
      </c>
      <c r="K10" s="69" t="s">
        <v>248</v>
      </c>
      <c r="L10" s="69" t="s">
        <v>239</v>
      </c>
      <c r="M10" s="69" t="s">
        <v>239</v>
      </c>
      <c r="N10" s="69" t="s">
        <v>239</v>
      </c>
      <c r="O10" s="69" t="s">
        <v>248</v>
      </c>
      <c r="P10" s="69" t="s">
        <v>239</v>
      </c>
      <c r="Q10" s="69" t="s">
        <v>239</v>
      </c>
      <c r="R10" s="69" t="s">
        <v>239</v>
      </c>
      <c r="S10" s="69" t="s">
        <v>239</v>
      </c>
      <c r="T10" s="69" t="s">
        <v>248</v>
      </c>
      <c r="U10" s="69" t="s">
        <v>239</v>
      </c>
      <c r="V10" s="69" t="s">
        <v>239</v>
      </c>
      <c r="W10" s="69" t="s">
        <v>239</v>
      </c>
    </row>
    <row r="11" spans="1:23" x14ac:dyDescent="0.3">
      <c r="A11" s="75">
        <v>45758</v>
      </c>
      <c r="B11" s="76" t="s">
        <v>245</v>
      </c>
      <c r="C11" s="69" t="s">
        <v>248</v>
      </c>
      <c r="D11" s="69" t="s">
        <v>239</v>
      </c>
      <c r="E11" s="69" t="s">
        <v>239</v>
      </c>
      <c r="F11" s="69" t="s">
        <v>239</v>
      </c>
      <c r="G11" s="69" t="s">
        <v>239</v>
      </c>
      <c r="H11" s="69" t="s">
        <v>248</v>
      </c>
      <c r="I11" s="69" t="s">
        <v>239</v>
      </c>
      <c r="J11" s="69" t="s">
        <v>248</v>
      </c>
      <c r="K11" s="69" t="s">
        <v>239</v>
      </c>
      <c r="L11" s="69" t="s">
        <v>239</v>
      </c>
      <c r="M11" s="69" t="s">
        <v>239</v>
      </c>
      <c r="N11" s="69" t="s">
        <v>239</v>
      </c>
      <c r="O11" s="69" t="s">
        <v>248</v>
      </c>
      <c r="P11" s="69" t="s">
        <v>239</v>
      </c>
      <c r="Q11" s="69" t="s">
        <v>239</v>
      </c>
      <c r="R11" s="69" t="s">
        <v>239</v>
      </c>
      <c r="S11" s="69" t="s">
        <v>239</v>
      </c>
      <c r="T11" s="69" t="s">
        <v>239</v>
      </c>
      <c r="U11" s="69" t="s">
        <v>248</v>
      </c>
      <c r="V11" s="69" t="s">
        <v>239</v>
      </c>
      <c r="W11" s="69" t="s">
        <v>239</v>
      </c>
    </row>
    <row r="12" spans="1:23" s="79" customFormat="1" x14ac:dyDescent="0.3">
      <c r="A12" s="77">
        <v>45759</v>
      </c>
      <c r="B12" s="76" t="s">
        <v>246</v>
      </c>
      <c r="C12" s="78" t="s">
        <v>239</v>
      </c>
      <c r="D12" s="78" t="s">
        <v>239</v>
      </c>
      <c r="E12" s="78" t="s">
        <v>239</v>
      </c>
      <c r="F12" s="78" t="s">
        <v>239</v>
      </c>
      <c r="G12" s="78" t="s">
        <v>248</v>
      </c>
      <c r="H12" s="78" t="s">
        <v>239</v>
      </c>
      <c r="I12" s="78" t="s">
        <v>239</v>
      </c>
      <c r="J12" s="78" t="s">
        <v>239</v>
      </c>
      <c r="K12" s="78" t="s">
        <v>248</v>
      </c>
      <c r="L12" s="78" t="s">
        <v>239</v>
      </c>
      <c r="M12" s="78" t="s">
        <v>239</v>
      </c>
      <c r="N12" s="78" t="s">
        <v>239</v>
      </c>
      <c r="O12" s="78" t="s">
        <v>239</v>
      </c>
      <c r="P12" s="78" t="s">
        <v>239</v>
      </c>
      <c r="Q12" s="78" t="s">
        <v>248</v>
      </c>
      <c r="R12" s="78" t="s">
        <v>239</v>
      </c>
      <c r="S12" s="78" t="s">
        <v>248</v>
      </c>
      <c r="T12" s="78" t="s">
        <v>239</v>
      </c>
      <c r="U12" s="78" t="s">
        <v>239</v>
      </c>
      <c r="V12" s="78" t="s">
        <v>248</v>
      </c>
      <c r="W12" s="78" t="s">
        <v>239</v>
      </c>
    </row>
    <row r="13" spans="1:23" x14ac:dyDescent="0.3">
      <c r="A13" s="75">
        <v>45761</v>
      </c>
      <c r="B13" s="76" t="s">
        <v>247</v>
      </c>
      <c r="C13" s="69" t="s">
        <v>239</v>
      </c>
      <c r="D13" s="69" t="s">
        <v>239</v>
      </c>
      <c r="E13" s="69" t="s">
        <v>239</v>
      </c>
      <c r="F13" s="69" t="s">
        <v>239</v>
      </c>
      <c r="G13" s="69" t="s">
        <v>239</v>
      </c>
      <c r="H13" s="69" t="s">
        <v>239</v>
      </c>
      <c r="I13" s="69" t="s">
        <v>239</v>
      </c>
      <c r="J13" s="69" t="s">
        <v>239</v>
      </c>
      <c r="K13" s="69" t="s">
        <v>239</v>
      </c>
      <c r="L13" s="69" t="s">
        <v>248</v>
      </c>
      <c r="M13" s="69" t="s">
        <v>239</v>
      </c>
      <c r="N13" s="69" t="s">
        <v>239</v>
      </c>
      <c r="O13" s="69" t="s">
        <v>239</v>
      </c>
      <c r="P13" s="69" t="s">
        <v>248</v>
      </c>
      <c r="Q13" s="69" t="s">
        <v>239</v>
      </c>
      <c r="R13" s="69" t="s">
        <v>239</v>
      </c>
      <c r="S13" s="69" t="s">
        <v>239</v>
      </c>
      <c r="T13" s="69" t="s">
        <v>248</v>
      </c>
      <c r="U13" s="69" t="s">
        <v>239</v>
      </c>
      <c r="V13" s="69" t="s">
        <v>239</v>
      </c>
      <c r="W13" s="69" t="s">
        <v>239</v>
      </c>
    </row>
    <row r="14" spans="1:23" x14ac:dyDescent="0.3">
      <c r="A14" s="75">
        <v>45762</v>
      </c>
      <c r="B14" s="76" t="s">
        <v>242</v>
      </c>
      <c r="C14" s="69" t="s">
        <v>248</v>
      </c>
      <c r="D14" s="69" t="s">
        <v>239</v>
      </c>
      <c r="E14" s="69" t="s">
        <v>239</v>
      </c>
      <c r="F14" s="69" t="s">
        <v>239</v>
      </c>
      <c r="G14" s="69" t="s">
        <v>239</v>
      </c>
      <c r="H14" s="69" t="s">
        <v>239</v>
      </c>
      <c r="I14" s="69" t="s">
        <v>248</v>
      </c>
      <c r="J14" s="69" t="s">
        <v>239</v>
      </c>
      <c r="K14" s="69" t="s">
        <v>239</v>
      </c>
      <c r="L14" s="69" t="s">
        <v>239</v>
      </c>
      <c r="M14" s="69" t="s">
        <v>248</v>
      </c>
      <c r="N14" s="69" t="s">
        <v>239</v>
      </c>
      <c r="O14" s="69" t="s">
        <v>239</v>
      </c>
      <c r="P14" s="69" t="s">
        <v>239</v>
      </c>
      <c r="Q14" s="69" t="s">
        <v>239</v>
      </c>
      <c r="R14" s="69" t="s">
        <v>239</v>
      </c>
      <c r="S14" s="69" t="s">
        <v>239</v>
      </c>
      <c r="T14" s="69" t="s">
        <v>239</v>
      </c>
      <c r="U14" s="69" t="s">
        <v>248</v>
      </c>
      <c r="V14" s="69" t="s">
        <v>239</v>
      </c>
      <c r="W14" s="69" t="s">
        <v>239</v>
      </c>
    </row>
    <row r="15" spans="1:23" x14ac:dyDescent="0.3">
      <c r="A15" s="75">
        <v>45763</v>
      </c>
      <c r="B15" s="76" t="s">
        <v>243</v>
      </c>
      <c r="C15" s="69" t="s">
        <v>239</v>
      </c>
      <c r="D15" s="69" t="s">
        <v>239</v>
      </c>
      <c r="E15" s="69" t="s">
        <v>239</v>
      </c>
      <c r="F15" s="69" t="s">
        <v>239</v>
      </c>
      <c r="G15" s="69" t="s">
        <v>239</v>
      </c>
      <c r="H15" s="69" t="s">
        <v>239</v>
      </c>
      <c r="I15" s="69" t="s">
        <v>239</v>
      </c>
      <c r="J15" s="69" t="s">
        <v>248</v>
      </c>
      <c r="K15" s="69" t="s">
        <v>239</v>
      </c>
      <c r="L15" s="69" t="s">
        <v>239</v>
      </c>
      <c r="M15" s="69" t="s">
        <v>248</v>
      </c>
      <c r="N15" s="69" t="s">
        <v>239</v>
      </c>
      <c r="O15" s="69" t="s">
        <v>239</v>
      </c>
      <c r="P15" s="69" t="s">
        <v>239</v>
      </c>
      <c r="Q15" s="69" t="s">
        <v>248</v>
      </c>
      <c r="R15" s="69" t="s">
        <v>239</v>
      </c>
      <c r="S15" s="69" t="s">
        <v>239</v>
      </c>
      <c r="T15" s="69" t="s">
        <v>239</v>
      </c>
      <c r="U15" s="69" t="s">
        <v>239</v>
      </c>
      <c r="V15" s="69" t="s">
        <v>239</v>
      </c>
      <c r="W15" s="69" t="s">
        <v>248</v>
      </c>
    </row>
    <row r="16" spans="1:23" x14ac:dyDescent="0.3">
      <c r="A16" s="75">
        <v>45764</v>
      </c>
      <c r="B16" s="76" t="s">
        <v>244</v>
      </c>
      <c r="C16" s="69" t="s">
        <v>248</v>
      </c>
      <c r="D16" s="69" t="s">
        <v>239</v>
      </c>
      <c r="E16" s="69" t="s">
        <v>248</v>
      </c>
      <c r="F16" s="69" t="s">
        <v>239</v>
      </c>
      <c r="G16" s="69" t="s">
        <v>239</v>
      </c>
      <c r="H16" s="69" t="s">
        <v>239</v>
      </c>
      <c r="I16" s="69" t="s">
        <v>239</v>
      </c>
      <c r="J16" s="69" t="s">
        <v>239</v>
      </c>
      <c r="K16" s="69" t="s">
        <v>239</v>
      </c>
      <c r="L16" s="69" t="s">
        <v>248</v>
      </c>
      <c r="M16" s="69" t="s">
        <v>239</v>
      </c>
      <c r="N16" s="69" t="s">
        <v>239</v>
      </c>
      <c r="O16" s="69" t="s">
        <v>239</v>
      </c>
      <c r="P16" s="69" t="s">
        <v>248</v>
      </c>
      <c r="Q16" s="69" t="s">
        <v>239</v>
      </c>
      <c r="R16" s="69" t="s">
        <v>239</v>
      </c>
      <c r="S16" s="69" t="s">
        <v>248</v>
      </c>
      <c r="T16" s="69" t="s">
        <v>239</v>
      </c>
      <c r="U16" s="69" t="s">
        <v>239</v>
      </c>
      <c r="V16" s="69" t="s">
        <v>239</v>
      </c>
      <c r="W16" s="69" t="s">
        <v>239</v>
      </c>
    </row>
    <row r="17" spans="1:23" x14ac:dyDescent="0.3">
      <c r="A17" s="75">
        <v>45765</v>
      </c>
      <c r="B17" s="76" t="s">
        <v>245</v>
      </c>
      <c r="C17" s="69" t="s">
        <v>239</v>
      </c>
      <c r="D17" s="69" t="s">
        <v>239</v>
      </c>
      <c r="E17" s="69" t="s">
        <v>248</v>
      </c>
      <c r="F17" s="69" t="s">
        <v>239</v>
      </c>
      <c r="G17" s="69" t="s">
        <v>239</v>
      </c>
      <c r="H17" s="69" t="s">
        <v>239</v>
      </c>
      <c r="I17" s="69" t="s">
        <v>239</v>
      </c>
      <c r="J17" s="69" t="s">
        <v>239</v>
      </c>
      <c r="K17" s="69" t="s">
        <v>239</v>
      </c>
      <c r="L17" s="69" t="s">
        <v>239</v>
      </c>
      <c r="M17" s="69" t="s">
        <v>239</v>
      </c>
      <c r="N17" s="69" t="s">
        <v>239</v>
      </c>
      <c r="O17" s="69" t="s">
        <v>239</v>
      </c>
      <c r="P17" s="69" t="s">
        <v>239</v>
      </c>
      <c r="Q17" s="69" t="s">
        <v>239</v>
      </c>
      <c r="R17" s="69" t="s">
        <v>248</v>
      </c>
      <c r="S17" s="69" t="s">
        <v>239</v>
      </c>
      <c r="T17" s="69" t="s">
        <v>239</v>
      </c>
      <c r="U17" s="69" t="s">
        <v>239</v>
      </c>
      <c r="V17" s="69" t="s">
        <v>239</v>
      </c>
      <c r="W17" s="69" t="s">
        <v>239</v>
      </c>
    </row>
    <row r="18" spans="1:23" s="79" customFormat="1" x14ac:dyDescent="0.3">
      <c r="A18" s="77">
        <v>45766</v>
      </c>
      <c r="B18" s="76" t="s">
        <v>246</v>
      </c>
      <c r="C18" s="78" t="s">
        <v>239</v>
      </c>
      <c r="D18" s="78" t="s">
        <v>239</v>
      </c>
      <c r="E18" s="78" t="s">
        <v>239</v>
      </c>
      <c r="F18" s="78" t="s">
        <v>239</v>
      </c>
      <c r="G18" s="78" t="s">
        <v>248</v>
      </c>
      <c r="H18" s="78" t="s">
        <v>239</v>
      </c>
      <c r="I18" s="78" t="s">
        <v>239</v>
      </c>
      <c r="J18" s="78" t="s">
        <v>239</v>
      </c>
      <c r="K18" s="78" t="s">
        <v>248</v>
      </c>
      <c r="L18" s="78" t="s">
        <v>239</v>
      </c>
      <c r="M18" s="78" t="s">
        <v>239</v>
      </c>
      <c r="N18" s="78" t="s">
        <v>239</v>
      </c>
      <c r="O18" s="78" t="s">
        <v>248</v>
      </c>
      <c r="P18" s="78" t="s">
        <v>248</v>
      </c>
      <c r="Q18" s="78" t="s">
        <v>239</v>
      </c>
      <c r="R18" s="78" t="s">
        <v>239</v>
      </c>
      <c r="S18" s="78" t="s">
        <v>239</v>
      </c>
      <c r="T18" s="78" t="s">
        <v>239</v>
      </c>
      <c r="U18" s="78" t="s">
        <v>239</v>
      </c>
      <c r="V18" s="78" t="s">
        <v>239</v>
      </c>
      <c r="W18" s="78" t="s">
        <v>239</v>
      </c>
    </row>
    <row r="19" spans="1:23" x14ac:dyDescent="0.3">
      <c r="A19" s="75">
        <v>45768</v>
      </c>
      <c r="B19" s="76" t="s">
        <v>247</v>
      </c>
      <c r="C19" s="69" t="s">
        <v>239</v>
      </c>
      <c r="D19" s="69" t="s">
        <v>239</v>
      </c>
      <c r="E19" s="69" t="s">
        <v>239</v>
      </c>
      <c r="F19" s="69" t="s">
        <v>239</v>
      </c>
      <c r="G19" s="69" t="s">
        <v>239</v>
      </c>
      <c r="H19" s="69" t="s">
        <v>239</v>
      </c>
      <c r="I19" s="69" t="s">
        <v>239</v>
      </c>
      <c r="J19" s="69" t="s">
        <v>239</v>
      </c>
      <c r="K19" s="69" t="s">
        <v>239</v>
      </c>
      <c r="L19" s="69" t="s">
        <v>239</v>
      </c>
      <c r="M19" s="69" t="s">
        <v>239</v>
      </c>
      <c r="N19" s="69" t="s">
        <v>248</v>
      </c>
      <c r="O19" s="69" t="s">
        <v>239</v>
      </c>
      <c r="P19" s="69" t="s">
        <v>239</v>
      </c>
      <c r="Q19" s="69" t="s">
        <v>239</v>
      </c>
      <c r="R19" s="69" t="s">
        <v>239</v>
      </c>
      <c r="S19" s="69" t="s">
        <v>239</v>
      </c>
      <c r="T19" s="69" t="s">
        <v>239</v>
      </c>
      <c r="U19" s="69" t="s">
        <v>239</v>
      </c>
      <c r="V19" s="69" t="s">
        <v>239</v>
      </c>
      <c r="W19" s="69" t="s">
        <v>239</v>
      </c>
    </row>
    <row r="20" spans="1:23" x14ac:dyDescent="0.3">
      <c r="A20" s="75">
        <v>45769</v>
      </c>
      <c r="B20" s="76" t="s">
        <v>242</v>
      </c>
      <c r="C20" s="69" t="s">
        <v>239</v>
      </c>
      <c r="D20" s="69" t="s">
        <v>248</v>
      </c>
      <c r="E20" s="69" t="s">
        <v>239</v>
      </c>
      <c r="F20" s="69" t="s">
        <v>248</v>
      </c>
      <c r="G20" s="69" t="s">
        <v>239</v>
      </c>
      <c r="H20" s="69" t="s">
        <v>239</v>
      </c>
      <c r="I20" s="69" t="s">
        <v>239</v>
      </c>
      <c r="J20" s="69" t="s">
        <v>248</v>
      </c>
      <c r="K20" s="69" t="s">
        <v>239</v>
      </c>
      <c r="L20" s="69" t="s">
        <v>239</v>
      </c>
      <c r="M20" s="69" t="s">
        <v>239</v>
      </c>
      <c r="N20" s="69" t="s">
        <v>239</v>
      </c>
      <c r="O20" s="69" t="s">
        <v>239</v>
      </c>
      <c r="P20" s="69" t="s">
        <v>248</v>
      </c>
      <c r="Q20" s="69" t="s">
        <v>239</v>
      </c>
      <c r="R20" s="69" t="s">
        <v>239</v>
      </c>
      <c r="S20" s="69" t="s">
        <v>239</v>
      </c>
      <c r="T20" s="69" t="s">
        <v>239</v>
      </c>
      <c r="U20" s="69" t="s">
        <v>239</v>
      </c>
      <c r="V20" s="69" t="s">
        <v>239</v>
      </c>
      <c r="W20" s="69" t="s">
        <v>248</v>
      </c>
    </row>
    <row r="21" spans="1:23" x14ac:dyDescent="0.3">
      <c r="A21" s="75">
        <v>45770</v>
      </c>
      <c r="B21" s="76" t="s">
        <v>243</v>
      </c>
      <c r="C21" s="69" t="s">
        <v>239</v>
      </c>
      <c r="D21" s="69" t="s">
        <v>239</v>
      </c>
      <c r="E21" s="69" t="s">
        <v>239</v>
      </c>
      <c r="F21" s="69" t="s">
        <v>248</v>
      </c>
      <c r="G21" s="69" t="s">
        <v>239</v>
      </c>
      <c r="H21" s="69" t="s">
        <v>239</v>
      </c>
      <c r="I21" s="69" t="s">
        <v>239</v>
      </c>
      <c r="J21" s="69" t="s">
        <v>239</v>
      </c>
      <c r="K21" s="69" t="s">
        <v>239</v>
      </c>
      <c r="L21" s="69" t="s">
        <v>239</v>
      </c>
      <c r="M21" s="69" t="s">
        <v>239</v>
      </c>
      <c r="N21" s="69" t="s">
        <v>239</v>
      </c>
      <c r="O21" s="69" t="s">
        <v>239</v>
      </c>
      <c r="P21" s="69" t="s">
        <v>239</v>
      </c>
      <c r="Q21" s="69" t="s">
        <v>239</v>
      </c>
      <c r="R21" s="69" t="s">
        <v>248</v>
      </c>
      <c r="S21" s="69" t="s">
        <v>239</v>
      </c>
      <c r="T21" s="69" t="s">
        <v>248</v>
      </c>
      <c r="U21" s="69" t="s">
        <v>239</v>
      </c>
      <c r="V21" s="69" t="s">
        <v>239</v>
      </c>
      <c r="W21" s="69" t="s">
        <v>248</v>
      </c>
    </row>
    <row r="22" spans="1:23" x14ac:dyDescent="0.3">
      <c r="A22" s="75">
        <v>45771</v>
      </c>
      <c r="B22" s="76" t="s">
        <v>244</v>
      </c>
      <c r="C22" s="69" t="s">
        <v>239</v>
      </c>
      <c r="D22" s="69" t="s">
        <v>239</v>
      </c>
      <c r="E22" s="69" t="s">
        <v>239</v>
      </c>
      <c r="F22" s="69" t="s">
        <v>248</v>
      </c>
      <c r="G22" s="69" t="s">
        <v>239</v>
      </c>
      <c r="H22" s="69" t="s">
        <v>239</v>
      </c>
      <c r="I22" s="69" t="s">
        <v>239</v>
      </c>
      <c r="J22" s="69" t="s">
        <v>239</v>
      </c>
      <c r="K22" s="69" t="s">
        <v>248</v>
      </c>
      <c r="L22" s="69" t="s">
        <v>239</v>
      </c>
      <c r="M22" s="69" t="s">
        <v>239</v>
      </c>
      <c r="N22" s="69" t="s">
        <v>239</v>
      </c>
      <c r="O22" s="69" t="s">
        <v>248</v>
      </c>
      <c r="P22" s="69" t="s">
        <v>239</v>
      </c>
      <c r="Q22" s="69" t="s">
        <v>248</v>
      </c>
      <c r="R22" s="69" t="s">
        <v>239</v>
      </c>
      <c r="S22" s="69" t="s">
        <v>248</v>
      </c>
      <c r="T22" s="69" t="s">
        <v>239</v>
      </c>
      <c r="U22" s="69" t="s">
        <v>239</v>
      </c>
      <c r="V22" s="69" t="s">
        <v>239</v>
      </c>
      <c r="W22" s="69" t="s">
        <v>239</v>
      </c>
    </row>
    <row r="23" spans="1:23" x14ac:dyDescent="0.3">
      <c r="A23" s="75">
        <v>45772</v>
      </c>
      <c r="B23" s="76" t="s">
        <v>245</v>
      </c>
      <c r="C23" s="69" t="s">
        <v>248</v>
      </c>
      <c r="D23" s="69" t="s">
        <v>239</v>
      </c>
      <c r="E23" s="69" t="s">
        <v>239</v>
      </c>
      <c r="F23" s="69" t="s">
        <v>239</v>
      </c>
      <c r="G23" s="69" t="s">
        <v>239</v>
      </c>
      <c r="H23" s="69" t="s">
        <v>239</v>
      </c>
      <c r="I23" s="69" t="s">
        <v>248</v>
      </c>
      <c r="J23" s="69" t="s">
        <v>239</v>
      </c>
      <c r="K23" s="69" t="s">
        <v>248</v>
      </c>
      <c r="L23" s="69" t="s">
        <v>248</v>
      </c>
      <c r="M23" s="69" t="s">
        <v>239</v>
      </c>
      <c r="N23" s="69" t="s">
        <v>239</v>
      </c>
      <c r="O23" s="69" t="s">
        <v>239</v>
      </c>
      <c r="P23" s="69" t="s">
        <v>248</v>
      </c>
      <c r="Q23" s="69" t="s">
        <v>239</v>
      </c>
      <c r="R23" s="69" t="s">
        <v>239</v>
      </c>
      <c r="S23" s="69" t="s">
        <v>239</v>
      </c>
      <c r="T23" s="69" t="s">
        <v>248</v>
      </c>
      <c r="U23" s="69" t="s">
        <v>239</v>
      </c>
      <c r="V23" s="69" t="s">
        <v>239</v>
      </c>
      <c r="W23" s="69" t="s">
        <v>239</v>
      </c>
    </row>
    <row r="24" spans="1:23" s="79" customFormat="1" x14ac:dyDescent="0.3">
      <c r="A24" s="77">
        <v>45773</v>
      </c>
      <c r="B24" s="76" t="s">
        <v>246</v>
      </c>
      <c r="C24" s="78" t="s">
        <v>239</v>
      </c>
      <c r="D24" s="78" t="s">
        <v>248</v>
      </c>
      <c r="E24" s="78" t="s">
        <v>239</v>
      </c>
      <c r="F24" s="78" t="s">
        <v>248</v>
      </c>
      <c r="G24" s="78" t="s">
        <v>248</v>
      </c>
      <c r="H24" s="78" t="s">
        <v>239</v>
      </c>
      <c r="I24" s="78" t="s">
        <v>239</v>
      </c>
      <c r="J24" s="78" t="s">
        <v>248</v>
      </c>
      <c r="K24" s="78" t="s">
        <v>248</v>
      </c>
      <c r="L24" s="78" t="s">
        <v>239</v>
      </c>
      <c r="M24" s="78" t="s">
        <v>239</v>
      </c>
      <c r="N24" s="78" t="s">
        <v>248</v>
      </c>
      <c r="O24" s="78" t="s">
        <v>248</v>
      </c>
      <c r="P24" s="78" t="s">
        <v>239</v>
      </c>
      <c r="Q24" s="78" t="s">
        <v>248</v>
      </c>
      <c r="R24" s="78" t="s">
        <v>239</v>
      </c>
      <c r="S24" s="78" t="s">
        <v>239</v>
      </c>
      <c r="T24" s="78" t="s">
        <v>239</v>
      </c>
      <c r="U24" s="78" t="s">
        <v>239</v>
      </c>
      <c r="V24" s="78" t="s">
        <v>239</v>
      </c>
      <c r="W24" s="78" t="s">
        <v>239</v>
      </c>
    </row>
    <row r="25" spans="1:23" x14ac:dyDescent="0.3">
      <c r="A25" s="75">
        <v>45775</v>
      </c>
      <c r="B25" s="76" t="s">
        <v>247</v>
      </c>
      <c r="C25" s="69" t="s">
        <v>239</v>
      </c>
      <c r="D25" s="69" t="s">
        <v>239</v>
      </c>
      <c r="E25" s="69" t="s">
        <v>248</v>
      </c>
      <c r="F25" s="69" t="s">
        <v>239</v>
      </c>
      <c r="G25" s="69" t="s">
        <v>239</v>
      </c>
      <c r="H25" s="69" t="s">
        <v>248</v>
      </c>
      <c r="I25" s="69" t="s">
        <v>248</v>
      </c>
      <c r="J25" s="69" t="s">
        <v>239</v>
      </c>
      <c r="K25" s="69" t="s">
        <v>239</v>
      </c>
      <c r="L25" s="69" t="s">
        <v>239</v>
      </c>
      <c r="M25" s="69" t="s">
        <v>248</v>
      </c>
      <c r="N25" s="69" t="s">
        <v>239</v>
      </c>
      <c r="O25" s="69" t="s">
        <v>239</v>
      </c>
      <c r="P25" s="69" t="s">
        <v>239</v>
      </c>
      <c r="Q25" s="69" t="s">
        <v>239</v>
      </c>
      <c r="R25" s="69" t="s">
        <v>239</v>
      </c>
      <c r="S25" s="69" t="s">
        <v>239</v>
      </c>
      <c r="T25" s="69" t="s">
        <v>248</v>
      </c>
      <c r="U25" s="69" t="s">
        <v>239</v>
      </c>
      <c r="V25" s="69" t="s">
        <v>239</v>
      </c>
      <c r="W25" s="69" t="s">
        <v>239</v>
      </c>
    </row>
    <row r="26" spans="1:23" x14ac:dyDescent="0.3">
      <c r="A26" s="75">
        <v>45776</v>
      </c>
      <c r="B26" s="76" t="s">
        <v>242</v>
      </c>
      <c r="C26" s="69" t="s">
        <v>239</v>
      </c>
      <c r="D26" s="69" t="s">
        <v>239</v>
      </c>
      <c r="E26" s="69" t="s">
        <v>239</v>
      </c>
      <c r="F26" s="69" t="s">
        <v>239</v>
      </c>
      <c r="G26" s="69" t="s">
        <v>239</v>
      </c>
      <c r="H26" s="69" t="s">
        <v>239</v>
      </c>
      <c r="I26" s="69" t="s">
        <v>239</v>
      </c>
      <c r="J26" s="69" t="s">
        <v>239</v>
      </c>
      <c r="K26" s="69" t="s">
        <v>239</v>
      </c>
      <c r="L26" s="69" t="s">
        <v>239</v>
      </c>
      <c r="M26" s="69" t="s">
        <v>248</v>
      </c>
      <c r="N26" s="69" t="s">
        <v>239</v>
      </c>
      <c r="O26" s="69" t="s">
        <v>239</v>
      </c>
      <c r="P26" s="69" t="s">
        <v>239</v>
      </c>
      <c r="Q26" s="69" t="s">
        <v>239</v>
      </c>
      <c r="R26" s="69" t="s">
        <v>239</v>
      </c>
      <c r="S26" s="69" t="s">
        <v>239</v>
      </c>
      <c r="T26" s="69" t="s">
        <v>239</v>
      </c>
      <c r="U26" s="69" t="s">
        <v>239</v>
      </c>
      <c r="V26" s="69" t="s">
        <v>239</v>
      </c>
      <c r="W26" s="69" t="s">
        <v>239</v>
      </c>
    </row>
    <row r="27" spans="1:23" x14ac:dyDescent="0.3">
      <c r="A27" s="75">
        <v>45777</v>
      </c>
      <c r="B27" s="76" t="s">
        <v>243</v>
      </c>
      <c r="C27" s="69" t="s">
        <v>239</v>
      </c>
      <c r="D27" s="69" t="s">
        <v>248</v>
      </c>
      <c r="E27" s="69" t="s">
        <v>239</v>
      </c>
      <c r="F27" s="69" t="s">
        <v>239</v>
      </c>
      <c r="G27" s="69" t="s">
        <v>239</v>
      </c>
      <c r="H27" s="69" t="s">
        <v>239</v>
      </c>
      <c r="I27" s="69" t="s">
        <v>248</v>
      </c>
      <c r="J27" s="69" t="s">
        <v>239</v>
      </c>
      <c r="K27" s="69" t="s">
        <v>239</v>
      </c>
      <c r="L27" s="69" t="s">
        <v>248</v>
      </c>
      <c r="M27" s="69" t="s">
        <v>239</v>
      </c>
      <c r="N27" s="69" t="s">
        <v>239</v>
      </c>
      <c r="O27" s="69" t="s">
        <v>248</v>
      </c>
      <c r="P27" s="69" t="s">
        <v>239</v>
      </c>
      <c r="Q27" s="69" t="s">
        <v>248</v>
      </c>
      <c r="R27" s="69" t="s">
        <v>239</v>
      </c>
      <c r="S27" s="69" t="s">
        <v>239</v>
      </c>
      <c r="T27" s="69" t="s">
        <v>239</v>
      </c>
      <c r="U27" s="69" t="s">
        <v>239</v>
      </c>
      <c r="V27" s="69" t="s">
        <v>239</v>
      </c>
      <c r="W27" s="69" t="s">
        <v>239</v>
      </c>
    </row>
    <row r="28" spans="1:23" x14ac:dyDescent="0.3">
      <c r="A28" s="75">
        <v>45778</v>
      </c>
      <c r="B28" s="76" t="s">
        <v>244</v>
      </c>
      <c r="C28" s="69" t="s">
        <v>239</v>
      </c>
      <c r="D28" s="69" t="s">
        <v>239</v>
      </c>
      <c r="E28" s="69" t="s">
        <v>239</v>
      </c>
      <c r="F28" s="69" t="s">
        <v>239</v>
      </c>
      <c r="G28" s="69" t="s">
        <v>239</v>
      </c>
      <c r="H28" s="69" t="s">
        <v>239</v>
      </c>
      <c r="I28" s="69" t="s">
        <v>239</v>
      </c>
      <c r="J28" s="69" t="s">
        <v>239</v>
      </c>
      <c r="K28" s="69" t="s">
        <v>239</v>
      </c>
      <c r="L28" s="69" t="s">
        <v>239</v>
      </c>
      <c r="M28" s="69" t="s">
        <v>239</v>
      </c>
      <c r="N28" s="69" t="s">
        <v>239</v>
      </c>
      <c r="O28" s="69" t="s">
        <v>239</v>
      </c>
      <c r="P28" s="69" t="s">
        <v>239</v>
      </c>
      <c r="Q28" s="69" t="s">
        <v>239</v>
      </c>
      <c r="R28" s="69" t="s">
        <v>239</v>
      </c>
      <c r="S28" s="69" t="s">
        <v>239</v>
      </c>
      <c r="T28" s="69" t="s">
        <v>239</v>
      </c>
      <c r="U28" s="69" t="s">
        <v>239</v>
      </c>
      <c r="V28" s="69" t="s">
        <v>248</v>
      </c>
      <c r="W28" s="69" t="s">
        <v>239</v>
      </c>
    </row>
    <row r="29" spans="1:23" x14ac:dyDescent="0.3">
      <c r="A29" s="75">
        <v>45779</v>
      </c>
      <c r="B29" s="76" t="s">
        <v>245</v>
      </c>
      <c r="C29" s="69" t="s">
        <v>239</v>
      </c>
      <c r="D29" s="69" t="s">
        <v>239</v>
      </c>
      <c r="E29" s="69" t="s">
        <v>239</v>
      </c>
      <c r="F29" s="69" t="s">
        <v>239</v>
      </c>
      <c r="G29" s="69" t="s">
        <v>239</v>
      </c>
      <c r="H29" s="69" t="s">
        <v>239</v>
      </c>
      <c r="I29" s="69" t="s">
        <v>239</v>
      </c>
      <c r="J29" s="69" t="s">
        <v>239</v>
      </c>
      <c r="K29" s="69" t="s">
        <v>239</v>
      </c>
      <c r="L29" s="69" t="s">
        <v>239</v>
      </c>
      <c r="M29" s="69" t="s">
        <v>239</v>
      </c>
      <c r="N29" s="69" t="s">
        <v>239</v>
      </c>
      <c r="O29" s="69" t="s">
        <v>239</v>
      </c>
      <c r="P29" s="69" t="s">
        <v>239</v>
      </c>
      <c r="Q29" s="69" t="s">
        <v>248</v>
      </c>
      <c r="R29" s="69" t="s">
        <v>239</v>
      </c>
      <c r="S29" s="69" t="s">
        <v>239</v>
      </c>
      <c r="T29" s="69" t="s">
        <v>239</v>
      </c>
      <c r="U29" s="69" t="s">
        <v>239</v>
      </c>
      <c r="V29" s="69" t="s">
        <v>239</v>
      </c>
      <c r="W29" s="69" t="s">
        <v>239</v>
      </c>
    </row>
    <row r="30" spans="1:23" s="79" customFormat="1" x14ac:dyDescent="0.3">
      <c r="A30" s="77">
        <v>45780</v>
      </c>
      <c r="B30" s="76" t="s">
        <v>246</v>
      </c>
      <c r="C30" s="78" t="s">
        <v>248</v>
      </c>
      <c r="D30" s="78" t="s">
        <v>239</v>
      </c>
      <c r="E30" s="78" t="s">
        <v>239</v>
      </c>
      <c r="F30" s="78" t="s">
        <v>239</v>
      </c>
      <c r="G30" s="78" t="s">
        <v>239</v>
      </c>
      <c r="H30" s="78" t="s">
        <v>239</v>
      </c>
      <c r="I30" s="78" t="s">
        <v>239</v>
      </c>
      <c r="J30" s="78" t="s">
        <v>239</v>
      </c>
      <c r="K30" s="78" t="s">
        <v>239</v>
      </c>
      <c r="L30" s="78" t="s">
        <v>239</v>
      </c>
      <c r="M30" s="78" t="s">
        <v>248</v>
      </c>
      <c r="N30" s="78" t="s">
        <v>239</v>
      </c>
      <c r="O30" s="78" t="s">
        <v>239</v>
      </c>
      <c r="P30" s="78" t="s">
        <v>239</v>
      </c>
      <c r="Q30" s="78" t="s">
        <v>239</v>
      </c>
      <c r="R30" s="78" t="s">
        <v>239</v>
      </c>
      <c r="S30" s="78" t="s">
        <v>239</v>
      </c>
      <c r="T30" s="78" t="s">
        <v>239</v>
      </c>
      <c r="U30" s="78" t="s">
        <v>239</v>
      </c>
      <c r="V30" s="78" t="s">
        <v>239</v>
      </c>
      <c r="W30" s="78" t="s">
        <v>239</v>
      </c>
    </row>
    <row r="31" spans="1:23" x14ac:dyDescent="0.3">
      <c r="A31" s="75">
        <v>45782</v>
      </c>
      <c r="B31" s="76" t="s">
        <v>247</v>
      </c>
      <c r="C31" s="69" t="s">
        <v>248</v>
      </c>
      <c r="D31" s="69" t="s">
        <v>239</v>
      </c>
      <c r="E31" s="69" t="s">
        <v>248</v>
      </c>
      <c r="F31" s="69" t="s">
        <v>239</v>
      </c>
      <c r="G31" s="69" t="s">
        <v>239</v>
      </c>
      <c r="H31" s="69" t="s">
        <v>239</v>
      </c>
      <c r="I31" s="69" t="s">
        <v>248</v>
      </c>
      <c r="J31" s="69" t="s">
        <v>239</v>
      </c>
      <c r="K31" s="69" t="s">
        <v>248</v>
      </c>
      <c r="L31" s="69" t="s">
        <v>239</v>
      </c>
      <c r="M31" s="69" t="s">
        <v>239</v>
      </c>
      <c r="N31" s="69" t="s">
        <v>239</v>
      </c>
      <c r="O31" s="69" t="s">
        <v>239</v>
      </c>
      <c r="P31" s="69" t="s">
        <v>239</v>
      </c>
      <c r="Q31" s="69" t="s">
        <v>239</v>
      </c>
      <c r="R31" s="69" t="s">
        <v>248</v>
      </c>
      <c r="S31" s="69" t="s">
        <v>239</v>
      </c>
      <c r="T31" s="69" t="s">
        <v>239</v>
      </c>
      <c r="U31" s="69" t="s">
        <v>239</v>
      </c>
      <c r="V31" s="69" t="s">
        <v>239</v>
      </c>
      <c r="W31" s="69" t="s">
        <v>239</v>
      </c>
    </row>
    <row r="32" spans="1:23" x14ac:dyDescent="0.3">
      <c r="A32" s="75">
        <v>45783</v>
      </c>
      <c r="B32" s="76" t="s">
        <v>242</v>
      </c>
      <c r="C32" s="69" t="s">
        <v>239</v>
      </c>
      <c r="D32" s="69" t="s">
        <v>239</v>
      </c>
      <c r="E32" s="69" t="s">
        <v>248</v>
      </c>
      <c r="F32" s="69" t="s">
        <v>239</v>
      </c>
      <c r="G32" s="69" t="s">
        <v>239</v>
      </c>
      <c r="H32" s="69" t="s">
        <v>239</v>
      </c>
      <c r="I32" s="69" t="s">
        <v>239</v>
      </c>
      <c r="J32" s="69" t="s">
        <v>239</v>
      </c>
      <c r="K32" s="69" t="s">
        <v>239</v>
      </c>
      <c r="L32" s="69" t="s">
        <v>248</v>
      </c>
      <c r="M32" s="69" t="s">
        <v>239</v>
      </c>
      <c r="N32" s="69" t="s">
        <v>239</v>
      </c>
      <c r="O32" s="69" t="s">
        <v>239</v>
      </c>
      <c r="P32" s="69" t="s">
        <v>239</v>
      </c>
      <c r="Q32" s="69" t="s">
        <v>239</v>
      </c>
      <c r="R32" s="69" t="s">
        <v>239</v>
      </c>
      <c r="S32" s="69" t="s">
        <v>239</v>
      </c>
      <c r="T32" s="69" t="s">
        <v>248</v>
      </c>
      <c r="U32" s="69" t="s">
        <v>239</v>
      </c>
      <c r="V32" s="69" t="s">
        <v>239</v>
      </c>
      <c r="W32" s="69" t="s">
        <v>248</v>
      </c>
    </row>
    <row r="33" spans="1:23" x14ac:dyDescent="0.3">
      <c r="A33" s="75">
        <v>45784</v>
      </c>
      <c r="B33" s="76" t="s">
        <v>243</v>
      </c>
      <c r="C33" s="69" t="s">
        <v>239</v>
      </c>
      <c r="D33" s="69" t="s">
        <v>239</v>
      </c>
      <c r="E33" s="69" t="s">
        <v>248</v>
      </c>
      <c r="F33" s="69" t="s">
        <v>239</v>
      </c>
      <c r="G33" s="69" t="s">
        <v>239</v>
      </c>
      <c r="H33" s="69" t="s">
        <v>248</v>
      </c>
      <c r="I33" s="69" t="s">
        <v>239</v>
      </c>
      <c r="J33" s="69" t="s">
        <v>239</v>
      </c>
      <c r="K33" s="69" t="s">
        <v>239</v>
      </c>
      <c r="L33" s="69" t="s">
        <v>248</v>
      </c>
      <c r="M33" s="69" t="s">
        <v>239</v>
      </c>
      <c r="N33" s="69" t="s">
        <v>239</v>
      </c>
      <c r="O33" s="69" t="s">
        <v>248</v>
      </c>
      <c r="P33" s="69" t="s">
        <v>239</v>
      </c>
      <c r="Q33" s="69" t="s">
        <v>239</v>
      </c>
      <c r="R33" s="69" t="s">
        <v>239</v>
      </c>
      <c r="S33" s="69" t="s">
        <v>239</v>
      </c>
      <c r="T33" s="69" t="s">
        <v>239</v>
      </c>
      <c r="U33" s="69" t="s">
        <v>239</v>
      </c>
      <c r="V33" s="69" t="s">
        <v>239</v>
      </c>
      <c r="W33" s="69" t="s">
        <v>239</v>
      </c>
    </row>
    <row r="34" spans="1:23" x14ac:dyDescent="0.3">
      <c r="A34" s="75">
        <v>45785</v>
      </c>
      <c r="B34" s="76" t="s">
        <v>244</v>
      </c>
      <c r="C34" s="69" t="s">
        <v>239</v>
      </c>
      <c r="D34" s="69" t="s">
        <v>239</v>
      </c>
      <c r="E34" s="69" t="s">
        <v>239</v>
      </c>
      <c r="F34" s="69" t="s">
        <v>239</v>
      </c>
      <c r="G34" s="69" t="s">
        <v>239</v>
      </c>
      <c r="H34" s="69" t="s">
        <v>239</v>
      </c>
      <c r="I34" s="69" t="s">
        <v>248</v>
      </c>
      <c r="J34" s="69" t="s">
        <v>239</v>
      </c>
      <c r="K34" s="69" t="s">
        <v>248</v>
      </c>
      <c r="L34" s="69" t="s">
        <v>239</v>
      </c>
      <c r="M34" s="69" t="s">
        <v>239</v>
      </c>
      <c r="N34" s="69" t="s">
        <v>239</v>
      </c>
      <c r="O34" s="69" t="s">
        <v>239</v>
      </c>
      <c r="P34" s="69" t="s">
        <v>239</v>
      </c>
      <c r="Q34" s="69" t="s">
        <v>239</v>
      </c>
      <c r="R34" s="69" t="s">
        <v>248</v>
      </c>
      <c r="S34" s="69" t="s">
        <v>239</v>
      </c>
      <c r="T34" s="69" t="s">
        <v>239</v>
      </c>
      <c r="U34" s="69" t="s">
        <v>239</v>
      </c>
      <c r="V34" s="69" t="s">
        <v>239</v>
      </c>
      <c r="W34" s="69" t="s">
        <v>239</v>
      </c>
    </row>
    <row r="35" spans="1:23" x14ac:dyDescent="0.3">
      <c r="A35" s="75">
        <v>45786</v>
      </c>
      <c r="B35" s="76" t="s">
        <v>245</v>
      </c>
      <c r="C35" s="69" t="s">
        <v>248</v>
      </c>
      <c r="D35" s="69" t="s">
        <v>248</v>
      </c>
      <c r="E35" s="69" t="s">
        <v>239</v>
      </c>
      <c r="F35" s="69" t="s">
        <v>239</v>
      </c>
      <c r="G35" s="69" t="s">
        <v>239</v>
      </c>
      <c r="H35" s="69" t="s">
        <v>239</v>
      </c>
      <c r="I35" s="69" t="s">
        <v>239</v>
      </c>
      <c r="J35" s="69" t="s">
        <v>239</v>
      </c>
      <c r="K35" s="69" t="s">
        <v>248</v>
      </c>
      <c r="L35" s="69" t="s">
        <v>239</v>
      </c>
      <c r="M35" s="69" t="s">
        <v>239</v>
      </c>
      <c r="N35" s="69" t="s">
        <v>248</v>
      </c>
      <c r="O35" s="69" t="s">
        <v>239</v>
      </c>
      <c r="P35" s="69" t="s">
        <v>248</v>
      </c>
      <c r="Q35" s="69" t="s">
        <v>239</v>
      </c>
      <c r="R35" s="69" t="s">
        <v>239</v>
      </c>
      <c r="S35" s="69" t="s">
        <v>239</v>
      </c>
      <c r="T35" s="69" t="s">
        <v>239</v>
      </c>
      <c r="U35" s="69" t="s">
        <v>239</v>
      </c>
      <c r="V35" s="69" t="s">
        <v>239</v>
      </c>
      <c r="W35" s="69" t="s">
        <v>239</v>
      </c>
    </row>
    <row r="36" spans="1:23" x14ac:dyDescent="0.3">
      <c r="A36" s="75">
        <v>45787</v>
      </c>
      <c r="B36" s="76" t="s">
        <v>246</v>
      </c>
      <c r="C36" s="69" t="s">
        <v>248</v>
      </c>
      <c r="D36" s="69" t="s">
        <v>239</v>
      </c>
      <c r="E36" s="69" t="s">
        <v>239</v>
      </c>
      <c r="F36" s="69" t="s">
        <v>239</v>
      </c>
      <c r="G36" s="69" t="s">
        <v>248</v>
      </c>
      <c r="H36" s="69" t="s">
        <v>248</v>
      </c>
      <c r="I36" s="69" t="s">
        <v>239</v>
      </c>
      <c r="J36" s="69" t="s">
        <v>239</v>
      </c>
      <c r="K36" s="69" t="s">
        <v>239</v>
      </c>
      <c r="L36" s="69" t="s">
        <v>248</v>
      </c>
      <c r="M36" s="69" t="s">
        <v>239</v>
      </c>
      <c r="N36" s="69" t="s">
        <v>239</v>
      </c>
      <c r="O36" s="69" t="s">
        <v>239</v>
      </c>
      <c r="P36" s="69" t="s">
        <v>239</v>
      </c>
      <c r="Q36" s="69" t="s">
        <v>239</v>
      </c>
      <c r="R36" s="69" t="s">
        <v>248</v>
      </c>
      <c r="S36" s="69" t="s">
        <v>239</v>
      </c>
      <c r="T36" s="69" t="s">
        <v>239</v>
      </c>
      <c r="U36" s="69" t="s">
        <v>239</v>
      </c>
      <c r="V36" s="69" t="s">
        <v>248</v>
      </c>
      <c r="W36" s="69" t="s">
        <v>239</v>
      </c>
    </row>
    <row r="37" spans="1:23" x14ac:dyDescent="0.3">
      <c r="A37" s="75">
        <v>45789</v>
      </c>
      <c r="B37" s="76" t="s">
        <v>247</v>
      </c>
      <c r="C37" s="69" t="s">
        <v>239</v>
      </c>
      <c r="D37" s="69" t="s">
        <v>239</v>
      </c>
      <c r="E37" s="69" t="s">
        <v>248</v>
      </c>
      <c r="F37" s="69" t="s">
        <v>239</v>
      </c>
      <c r="G37" s="69" t="s">
        <v>239</v>
      </c>
      <c r="H37" s="69" t="s">
        <v>248</v>
      </c>
      <c r="I37" s="69" t="s">
        <v>239</v>
      </c>
      <c r="J37" s="69" t="s">
        <v>239</v>
      </c>
      <c r="K37" s="69" t="s">
        <v>239</v>
      </c>
      <c r="L37" s="69" t="s">
        <v>248</v>
      </c>
      <c r="M37" s="69" t="s">
        <v>239</v>
      </c>
      <c r="N37" s="69" t="s">
        <v>239</v>
      </c>
      <c r="O37" s="69" t="s">
        <v>248</v>
      </c>
      <c r="P37" s="69" t="s">
        <v>239</v>
      </c>
      <c r="Q37" s="69" t="s">
        <v>239</v>
      </c>
      <c r="R37" s="69" t="s">
        <v>239</v>
      </c>
      <c r="S37" s="69" t="s">
        <v>239</v>
      </c>
      <c r="T37" s="69" t="s">
        <v>248</v>
      </c>
      <c r="U37" s="69" t="s">
        <v>239</v>
      </c>
      <c r="V37" s="69" t="s">
        <v>239</v>
      </c>
      <c r="W37" s="69" t="s">
        <v>239</v>
      </c>
    </row>
    <row r="38" spans="1:23" x14ac:dyDescent="0.3">
      <c r="A38" s="75">
        <v>45790</v>
      </c>
      <c r="B38" s="76" t="s">
        <v>242</v>
      </c>
      <c r="C38" s="69" t="s">
        <v>239</v>
      </c>
      <c r="D38" s="69" t="s">
        <v>239</v>
      </c>
      <c r="E38" s="69" t="s">
        <v>248</v>
      </c>
      <c r="F38" s="69" t="s">
        <v>239</v>
      </c>
      <c r="G38" s="69" t="s">
        <v>239</v>
      </c>
      <c r="H38" s="69" t="s">
        <v>239</v>
      </c>
      <c r="I38" s="69" t="s">
        <v>248</v>
      </c>
      <c r="J38" s="69" t="s">
        <v>239</v>
      </c>
      <c r="K38" s="69" t="s">
        <v>248</v>
      </c>
      <c r="L38" s="69" t="s">
        <v>239</v>
      </c>
      <c r="M38" s="69" t="s">
        <v>239</v>
      </c>
      <c r="N38" s="69" t="s">
        <v>239</v>
      </c>
      <c r="O38" s="69" t="s">
        <v>239</v>
      </c>
      <c r="P38" s="69" t="s">
        <v>248</v>
      </c>
      <c r="Q38" s="69" t="s">
        <v>239</v>
      </c>
      <c r="R38" s="69" t="s">
        <v>239</v>
      </c>
      <c r="S38" s="69" t="s">
        <v>239</v>
      </c>
      <c r="T38" s="69" t="s">
        <v>239</v>
      </c>
      <c r="U38" s="69" t="s">
        <v>239</v>
      </c>
      <c r="V38" s="69" t="s">
        <v>239</v>
      </c>
      <c r="W38" s="69" t="s">
        <v>239</v>
      </c>
    </row>
    <row r="39" spans="1:23" x14ac:dyDescent="0.3">
      <c r="A39" s="75">
        <v>45791</v>
      </c>
      <c r="B39" s="76" t="s">
        <v>243</v>
      </c>
      <c r="C39" s="69" t="s">
        <v>239</v>
      </c>
      <c r="D39" s="69" t="s">
        <v>239</v>
      </c>
      <c r="E39" s="69" t="s">
        <v>239</v>
      </c>
      <c r="F39" s="69" t="s">
        <v>239</v>
      </c>
      <c r="G39" s="69" t="s">
        <v>239</v>
      </c>
      <c r="H39" s="69" t="s">
        <v>248</v>
      </c>
      <c r="I39" s="69" t="s">
        <v>239</v>
      </c>
      <c r="J39" s="69" t="s">
        <v>239</v>
      </c>
      <c r="K39" s="69" t="s">
        <v>248</v>
      </c>
      <c r="L39" s="69" t="s">
        <v>239</v>
      </c>
      <c r="M39" s="69" t="s">
        <v>239</v>
      </c>
      <c r="N39" s="69" t="s">
        <v>239</v>
      </c>
      <c r="O39" s="69" t="s">
        <v>239</v>
      </c>
      <c r="P39" s="69" t="s">
        <v>239</v>
      </c>
      <c r="Q39" s="69" t="s">
        <v>239</v>
      </c>
      <c r="R39" s="69" t="s">
        <v>239</v>
      </c>
      <c r="S39" s="69" t="s">
        <v>239</v>
      </c>
      <c r="T39" s="69" t="s">
        <v>239</v>
      </c>
      <c r="U39" s="69" t="s">
        <v>239</v>
      </c>
      <c r="V39" s="69" t="s">
        <v>239</v>
      </c>
      <c r="W39" s="69" t="s">
        <v>239</v>
      </c>
    </row>
    <row r="40" spans="1:23" x14ac:dyDescent="0.3">
      <c r="A40" s="75">
        <v>45792</v>
      </c>
      <c r="B40" s="76" t="s">
        <v>244</v>
      </c>
      <c r="C40" s="69" t="s">
        <v>239</v>
      </c>
      <c r="D40" s="69" t="s">
        <v>248</v>
      </c>
      <c r="E40" s="69" t="s">
        <v>239</v>
      </c>
      <c r="F40" s="69" t="s">
        <v>239</v>
      </c>
      <c r="G40" s="69" t="s">
        <v>248</v>
      </c>
      <c r="H40" s="69" t="s">
        <v>248</v>
      </c>
      <c r="I40" s="69" t="s">
        <v>248</v>
      </c>
      <c r="J40" s="69" t="s">
        <v>239</v>
      </c>
      <c r="K40" s="69" t="s">
        <v>239</v>
      </c>
      <c r="L40" s="69" t="s">
        <v>239</v>
      </c>
      <c r="M40" s="69" t="s">
        <v>239</v>
      </c>
      <c r="N40" s="69" t="s">
        <v>239</v>
      </c>
      <c r="O40" s="69" t="s">
        <v>239</v>
      </c>
      <c r="P40" s="69" t="s">
        <v>239</v>
      </c>
      <c r="Q40" s="69" t="s">
        <v>248</v>
      </c>
      <c r="R40" s="69" t="s">
        <v>239</v>
      </c>
      <c r="S40" s="69" t="s">
        <v>239</v>
      </c>
      <c r="T40" s="69" t="s">
        <v>239</v>
      </c>
      <c r="U40" s="69" t="s">
        <v>239</v>
      </c>
      <c r="V40" s="69" t="s">
        <v>239</v>
      </c>
      <c r="W40" s="69" t="s">
        <v>239</v>
      </c>
    </row>
    <row r="41" spans="1:23" x14ac:dyDescent="0.3">
      <c r="A41" s="75">
        <v>45793</v>
      </c>
      <c r="B41" s="76" t="s">
        <v>245</v>
      </c>
      <c r="C41" s="69" t="s">
        <v>239</v>
      </c>
      <c r="D41" s="69" t="s">
        <v>239</v>
      </c>
      <c r="E41" s="69" t="s">
        <v>248</v>
      </c>
      <c r="F41" s="69" t="s">
        <v>239</v>
      </c>
      <c r="G41" s="69" t="s">
        <v>239</v>
      </c>
      <c r="H41" s="69" t="s">
        <v>239</v>
      </c>
      <c r="I41" s="69" t="s">
        <v>239</v>
      </c>
      <c r="J41" s="69" t="s">
        <v>239</v>
      </c>
      <c r="K41" s="69" t="s">
        <v>239</v>
      </c>
      <c r="L41" s="69" t="s">
        <v>239</v>
      </c>
      <c r="M41" s="69" t="s">
        <v>239</v>
      </c>
      <c r="N41" s="69" t="s">
        <v>248</v>
      </c>
      <c r="O41" s="69" t="s">
        <v>248</v>
      </c>
      <c r="P41" s="69" t="s">
        <v>239</v>
      </c>
      <c r="Q41" s="69" t="s">
        <v>239</v>
      </c>
      <c r="R41" s="69" t="s">
        <v>239</v>
      </c>
      <c r="S41" s="69" t="s">
        <v>239</v>
      </c>
      <c r="T41" s="69" t="s">
        <v>239</v>
      </c>
      <c r="U41" s="69" t="s">
        <v>239</v>
      </c>
      <c r="V41" s="69" t="s">
        <v>248</v>
      </c>
      <c r="W41" s="69" t="s">
        <v>239</v>
      </c>
    </row>
    <row r="42" spans="1:23" x14ac:dyDescent="0.3">
      <c r="A42" s="75">
        <v>45794</v>
      </c>
      <c r="B42" s="76" t="s">
        <v>246</v>
      </c>
      <c r="C42" s="69" t="s">
        <v>239</v>
      </c>
      <c r="D42" s="69" t="s">
        <v>239</v>
      </c>
      <c r="E42" s="69" t="s">
        <v>239</v>
      </c>
      <c r="F42" s="69" t="s">
        <v>239</v>
      </c>
      <c r="G42" s="69" t="s">
        <v>239</v>
      </c>
      <c r="H42" s="69" t="s">
        <v>248</v>
      </c>
      <c r="I42" s="69" t="s">
        <v>248</v>
      </c>
      <c r="J42" s="69" t="s">
        <v>248</v>
      </c>
      <c r="K42" s="69" t="s">
        <v>239</v>
      </c>
      <c r="L42" s="69" t="s">
        <v>248</v>
      </c>
      <c r="M42" s="69" t="s">
        <v>248</v>
      </c>
      <c r="N42" s="69" t="s">
        <v>239</v>
      </c>
      <c r="O42" s="69" t="s">
        <v>239</v>
      </c>
      <c r="P42" s="69" t="s">
        <v>239</v>
      </c>
      <c r="Q42" s="69" t="s">
        <v>239</v>
      </c>
      <c r="R42" s="69" t="s">
        <v>239</v>
      </c>
      <c r="S42" s="69" t="s">
        <v>239</v>
      </c>
      <c r="T42" s="69" t="s">
        <v>248</v>
      </c>
      <c r="U42" s="69" t="s">
        <v>239</v>
      </c>
      <c r="V42" s="69" t="s">
        <v>239</v>
      </c>
      <c r="W42" s="69" t="s">
        <v>239</v>
      </c>
    </row>
    <row r="43" spans="1:23" x14ac:dyDescent="0.3">
      <c r="A43" s="75">
        <v>45796</v>
      </c>
      <c r="B43" s="76" t="s">
        <v>247</v>
      </c>
      <c r="C43" s="69" t="s">
        <v>239</v>
      </c>
      <c r="D43" s="69" t="s">
        <v>239</v>
      </c>
      <c r="E43" s="69" t="s">
        <v>239</v>
      </c>
      <c r="F43" s="69" t="s">
        <v>239</v>
      </c>
      <c r="G43" s="69" t="s">
        <v>239</v>
      </c>
      <c r="H43" s="69" t="s">
        <v>239</v>
      </c>
      <c r="I43" s="69" t="s">
        <v>239</v>
      </c>
      <c r="J43" s="69" t="s">
        <v>239</v>
      </c>
      <c r="K43" s="69" t="s">
        <v>239</v>
      </c>
      <c r="L43" s="69" t="s">
        <v>239</v>
      </c>
      <c r="M43" s="69" t="s">
        <v>239</v>
      </c>
      <c r="N43" s="69" t="s">
        <v>248</v>
      </c>
      <c r="O43" s="69" t="s">
        <v>239</v>
      </c>
      <c r="P43" s="69" t="s">
        <v>239</v>
      </c>
      <c r="Q43" s="69" t="s">
        <v>239</v>
      </c>
      <c r="R43" s="69" t="s">
        <v>239</v>
      </c>
      <c r="S43" s="69" t="s">
        <v>239</v>
      </c>
      <c r="T43" s="69" t="s">
        <v>239</v>
      </c>
      <c r="U43" s="69" t="s">
        <v>239</v>
      </c>
      <c r="V43" s="69" t="s">
        <v>239</v>
      </c>
      <c r="W43" s="69" t="s">
        <v>239</v>
      </c>
    </row>
    <row r="44" spans="1:23" x14ac:dyDescent="0.3">
      <c r="A44" s="75">
        <v>45797</v>
      </c>
      <c r="B44" s="76" t="s">
        <v>242</v>
      </c>
      <c r="C44" s="69" t="s">
        <v>239</v>
      </c>
      <c r="D44" s="69" t="s">
        <v>239</v>
      </c>
      <c r="E44" s="69" t="s">
        <v>248</v>
      </c>
      <c r="F44" s="69" t="s">
        <v>239</v>
      </c>
      <c r="G44" s="69" t="s">
        <v>248</v>
      </c>
      <c r="H44" s="69" t="s">
        <v>239</v>
      </c>
      <c r="I44" s="69" t="s">
        <v>239</v>
      </c>
      <c r="J44" s="69" t="s">
        <v>239</v>
      </c>
      <c r="K44" s="69" t="s">
        <v>239</v>
      </c>
      <c r="L44" s="69" t="s">
        <v>248</v>
      </c>
      <c r="M44" s="69" t="s">
        <v>239</v>
      </c>
      <c r="N44" s="69" t="s">
        <v>239</v>
      </c>
      <c r="O44" s="69" t="s">
        <v>239</v>
      </c>
      <c r="P44" s="69" t="s">
        <v>239</v>
      </c>
      <c r="Q44" s="69" t="s">
        <v>239</v>
      </c>
      <c r="R44" s="69" t="s">
        <v>239</v>
      </c>
      <c r="S44" s="69" t="s">
        <v>239</v>
      </c>
      <c r="T44" s="69" t="s">
        <v>239</v>
      </c>
      <c r="U44" s="69" t="s">
        <v>239</v>
      </c>
      <c r="V44" s="69" t="s">
        <v>239</v>
      </c>
      <c r="W44" s="69" t="s">
        <v>239</v>
      </c>
    </row>
    <row r="45" spans="1:23" x14ac:dyDescent="0.3">
      <c r="A45" s="75">
        <v>45798</v>
      </c>
      <c r="B45" s="76" t="s">
        <v>243</v>
      </c>
      <c r="C45" s="69" t="s">
        <v>248</v>
      </c>
      <c r="D45" s="69" t="s">
        <v>248</v>
      </c>
      <c r="E45" s="69" t="s">
        <v>239</v>
      </c>
      <c r="F45" s="69" t="s">
        <v>248</v>
      </c>
      <c r="G45" s="69" t="s">
        <v>239</v>
      </c>
      <c r="H45" s="69" t="s">
        <v>248</v>
      </c>
      <c r="I45" s="69" t="s">
        <v>239</v>
      </c>
      <c r="J45" s="69" t="s">
        <v>239</v>
      </c>
      <c r="K45" s="69" t="s">
        <v>248</v>
      </c>
      <c r="L45" s="69" t="s">
        <v>248</v>
      </c>
      <c r="M45" s="69" t="s">
        <v>248</v>
      </c>
      <c r="N45" s="69" t="s">
        <v>239</v>
      </c>
      <c r="O45" s="69" t="s">
        <v>239</v>
      </c>
      <c r="P45" s="69" t="s">
        <v>239</v>
      </c>
      <c r="Q45" s="69" t="s">
        <v>239</v>
      </c>
      <c r="R45" s="69" t="s">
        <v>239</v>
      </c>
      <c r="S45" s="69" t="s">
        <v>248</v>
      </c>
      <c r="T45" s="69" t="s">
        <v>239</v>
      </c>
      <c r="U45" s="69" t="s">
        <v>239</v>
      </c>
      <c r="V45" s="69" t="s">
        <v>239</v>
      </c>
      <c r="W45" s="69" t="s">
        <v>239</v>
      </c>
    </row>
    <row r="46" spans="1:23" x14ac:dyDescent="0.3">
      <c r="A46" s="75">
        <v>45799</v>
      </c>
      <c r="B46" s="76" t="s">
        <v>244</v>
      </c>
      <c r="C46" s="69" t="s">
        <v>239</v>
      </c>
      <c r="D46" s="69" t="s">
        <v>239</v>
      </c>
      <c r="E46" s="69" t="s">
        <v>239</v>
      </c>
      <c r="F46" s="69" t="s">
        <v>239</v>
      </c>
      <c r="G46" s="69" t="s">
        <v>239</v>
      </c>
      <c r="H46" s="69" t="s">
        <v>239</v>
      </c>
      <c r="I46" s="69" t="s">
        <v>239</v>
      </c>
      <c r="J46" s="69" t="s">
        <v>239</v>
      </c>
      <c r="K46" s="69" t="s">
        <v>239</v>
      </c>
      <c r="L46" s="69" t="s">
        <v>239</v>
      </c>
      <c r="M46" s="69" t="s">
        <v>248</v>
      </c>
      <c r="N46" s="69" t="s">
        <v>239</v>
      </c>
      <c r="O46" s="69" t="s">
        <v>239</v>
      </c>
      <c r="P46" s="69" t="s">
        <v>239</v>
      </c>
      <c r="Q46" s="69" t="s">
        <v>239</v>
      </c>
      <c r="R46" s="69" t="s">
        <v>248</v>
      </c>
      <c r="S46" s="69" t="s">
        <v>248</v>
      </c>
      <c r="T46" s="69" t="s">
        <v>248</v>
      </c>
      <c r="U46" s="69" t="s">
        <v>239</v>
      </c>
      <c r="V46" s="69" t="s">
        <v>239</v>
      </c>
      <c r="W46" s="69" t="s">
        <v>239</v>
      </c>
    </row>
    <row r="47" spans="1:23" x14ac:dyDescent="0.3">
      <c r="A47" s="75">
        <v>45800</v>
      </c>
      <c r="B47" s="76" t="s">
        <v>245</v>
      </c>
      <c r="C47" s="69" t="s">
        <v>239</v>
      </c>
      <c r="D47" s="69" t="s">
        <v>239</v>
      </c>
      <c r="E47" s="69" t="s">
        <v>239</v>
      </c>
      <c r="F47" s="69" t="s">
        <v>239</v>
      </c>
      <c r="G47" s="69" t="s">
        <v>248</v>
      </c>
      <c r="H47" s="69" t="s">
        <v>239</v>
      </c>
      <c r="I47" s="69" t="s">
        <v>239</v>
      </c>
      <c r="J47" s="69" t="s">
        <v>239</v>
      </c>
      <c r="K47" s="69" t="s">
        <v>248</v>
      </c>
      <c r="L47" s="69" t="s">
        <v>239</v>
      </c>
      <c r="M47" s="69" t="s">
        <v>248</v>
      </c>
      <c r="N47" s="69" t="s">
        <v>248</v>
      </c>
      <c r="O47" s="69" t="s">
        <v>248</v>
      </c>
      <c r="P47" s="69" t="s">
        <v>248</v>
      </c>
      <c r="Q47" s="69" t="s">
        <v>239</v>
      </c>
      <c r="R47" s="69" t="s">
        <v>239</v>
      </c>
      <c r="S47" s="69" t="s">
        <v>248</v>
      </c>
      <c r="T47" s="69" t="s">
        <v>239</v>
      </c>
      <c r="U47" s="69" t="s">
        <v>239</v>
      </c>
      <c r="V47" s="69" t="s">
        <v>239</v>
      </c>
      <c r="W47" s="69" t="s">
        <v>239</v>
      </c>
    </row>
    <row r="48" spans="1:23" x14ac:dyDescent="0.3">
      <c r="A48" s="75">
        <v>45801</v>
      </c>
      <c r="B48" s="76" t="s">
        <v>246</v>
      </c>
      <c r="C48" s="69" t="s">
        <v>248</v>
      </c>
      <c r="D48" s="69" t="s">
        <v>239</v>
      </c>
      <c r="E48" s="69" t="s">
        <v>248</v>
      </c>
      <c r="F48" s="69" t="s">
        <v>239</v>
      </c>
      <c r="G48" s="69" t="s">
        <v>239</v>
      </c>
      <c r="H48" s="69" t="s">
        <v>248</v>
      </c>
      <c r="I48" s="69" t="s">
        <v>239</v>
      </c>
      <c r="J48" s="69" t="s">
        <v>239</v>
      </c>
      <c r="K48" s="69" t="s">
        <v>239</v>
      </c>
      <c r="L48" s="69" t="s">
        <v>239</v>
      </c>
      <c r="M48" s="69" t="s">
        <v>248</v>
      </c>
      <c r="N48" s="69" t="s">
        <v>239</v>
      </c>
      <c r="O48" s="69" t="s">
        <v>239</v>
      </c>
      <c r="P48" s="69" t="s">
        <v>239</v>
      </c>
      <c r="Q48" s="69" t="s">
        <v>239</v>
      </c>
      <c r="R48" s="69" t="s">
        <v>239</v>
      </c>
      <c r="S48" s="69" t="s">
        <v>239</v>
      </c>
      <c r="T48" s="69" t="s">
        <v>248</v>
      </c>
      <c r="U48" s="69" t="s">
        <v>239</v>
      </c>
      <c r="V48" s="69" t="s">
        <v>239</v>
      </c>
      <c r="W48" s="69" t="s">
        <v>239</v>
      </c>
    </row>
    <row r="49" spans="1:27" x14ac:dyDescent="0.3">
      <c r="A49" s="75">
        <v>45803</v>
      </c>
      <c r="B49" s="76" t="s">
        <v>247</v>
      </c>
      <c r="C49" s="69" t="s">
        <v>239</v>
      </c>
      <c r="D49" s="69" t="s">
        <v>239</v>
      </c>
      <c r="E49" s="69" t="s">
        <v>239</v>
      </c>
      <c r="F49" s="69" t="s">
        <v>248</v>
      </c>
      <c r="G49" s="69" t="s">
        <v>239</v>
      </c>
      <c r="H49" s="69" t="s">
        <v>239</v>
      </c>
      <c r="I49" s="69" t="s">
        <v>248</v>
      </c>
      <c r="J49" s="69" t="s">
        <v>239</v>
      </c>
      <c r="K49" s="69" t="s">
        <v>239</v>
      </c>
      <c r="L49" s="69" t="s">
        <v>239</v>
      </c>
      <c r="M49" s="69" t="s">
        <v>248</v>
      </c>
      <c r="N49" s="69" t="s">
        <v>239</v>
      </c>
      <c r="O49" s="69" t="s">
        <v>248</v>
      </c>
      <c r="P49" s="69" t="s">
        <v>239</v>
      </c>
      <c r="Q49" s="69" t="s">
        <v>239</v>
      </c>
      <c r="R49" s="69" t="s">
        <v>239</v>
      </c>
      <c r="S49" s="69" t="s">
        <v>248</v>
      </c>
      <c r="T49" s="69" t="s">
        <v>239</v>
      </c>
      <c r="U49" s="69" t="s">
        <v>248</v>
      </c>
      <c r="V49" s="69" t="s">
        <v>239</v>
      </c>
      <c r="W49" s="69" t="s">
        <v>239</v>
      </c>
    </row>
    <row r="50" spans="1:27" x14ac:dyDescent="0.3">
      <c r="A50" s="75">
        <v>45804</v>
      </c>
      <c r="B50" s="76" t="s">
        <v>242</v>
      </c>
      <c r="C50" s="69" t="s">
        <v>239</v>
      </c>
      <c r="D50" s="69" t="s">
        <v>248</v>
      </c>
      <c r="E50" s="69" t="s">
        <v>239</v>
      </c>
      <c r="F50" s="69" t="s">
        <v>239</v>
      </c>
      <c r="G50" s="69" t="s">
        <v>239</v>
      </c>
      <c r="H50" s="69" t="s">
        <v>239</v>
      </c>
      <c r="I50" s="69" t="s">
        <v>239</v>
      </c>
      <c r="J50" s="69" t="s">
        <v>239</v>
      </c>
      <c r="K50" s="69" t="s">
        <v>239</v>
      </c>
      <c r="L50" s="69" t="s">
        <v>239</v>
      </c>
      <c r="M50" s="69" t="s">
        <v>239</v>
      </c>
      <c r="N50" s="69" t="s">
        <v>248</v>
      </c>
      <c r="O50" s="69" t="s">
        <v>239</v>
      </c>
      <c r="P50" s="69" t="s">
        <v>239</v>
      </c>
      <c r="Q50" s="69" t="s">
        <v>239</v>
      </c>
      <c r="R50" s="69" t="s">
        <v>248</v>
      </c>
      <c r="S50" s="69" t="s">
        <v>239</v>
      </c>
      <c r="T50" s="69" t="s">
        <v>248</v>
      </c>
      <c r="U50" s="69" t="s">
        <v>239</v>
      </c>
      <c r="V50" s="69" t="s">
        <v>248</v>
      </c>
      <c r="W50" s="69" t="s">
        <v>239</v>
      </c>
    </row>
    <row r="51" spans="1:27" x14ac:dyDescent="0.3">
      <c r="A51" s="75">
        <v>45805</v>
      </c>
      <c r="B51" s="76" t="s">
        <v>243</v>
      </c>
      <c r="C51" s="69" t="s">
        <v>239</v>
      </c>
      <c r="D51" s="69" t="s">
        <v>239</v>
      </c>
      <c r="E51" s="69" t="s">
        <v>248</v>
      </c>
      <c r="F51" s="69" t="s">
        <v>239</v>
      </c>
      <c r="G51" s="69" t="s">
        <v>248</v>
      </c>
      <c r="H51" s="69" t="s">
        <v>239</v>
      </c>
      <c r="I51" s="69" t="s">
        <v>248</v>
      </c>
      <c r="J51" s="69" t="s">
        <v>248</v>
      </c>
      <c r="K51" s="69" t="s">
        <v>239</v>
      </c>
      <c r="L51" s="69" t="s">
        <v>239</v>
      </c>
      <c r="M51" s="69" t="s">
        <v>239</v>
      </c>
      <c r="N51" s="69" t="s">
        <v>239</v>
      </c>
      <c r="O51" s="69" t="s">
        <v>239</v>
      </c>
      <c r="P51" s="69" t="s">
        <v>248</v>
      </c>
      <c r="Q51" s="69" t="s">
        <v>239</v>
      </c>
      <c r="R51" s="69" t="s">
        <v>239</v>
      </c>
      <c r="S51" s="69" t="s">
        <v>239</v>
      </c>
      <c r="T51" s="69" t="s">
        <v>239</v>
      </c>
      <c r="U51" s="69" t="s">
        <v>248</v>
      </c>
      <c r="V51" s="69" t="s">
        <v>248</v>
      </c>
      <c r="W51" s="69" t="s">
        <v>239</v>
      </c>
    </row>
    <row r="52" spans="1:27" x14ac:dyDescent="0.3">
      <c r="A52" s="75">
        <v>45806</v>
      </c>
      <c r="B52" s="76" t="s">
        <v>244</v>
      </c>
      <c r="C52" s="69" t="s">
        <v>239</v>
      </c>
      <c r="D52" s="69" t="s">
        <v>239</v>
      </c>
      <c r="E52" s="69" t="s">
        <v>248</v>
      </c>
      <c r="F52" s="69" t="s">
        <v>239</v>
      </c>
      <c r="G52" s="69" t="s">
        <v>239</v>
      </c>
      <c r="H52" s="69" t="s">
        <v>239</v>
      </c>
      <c r="I52" s="69" t="s">
        <v>248</v>
      </c>
      <c r="J52" s="69" t="s">
        <v>239</v>
      </c>
      <c r="K52" s="69" t="s">
        <v>239</v>
      </c>
      <c r="L52" s="69" t="s">
        <v>239</v>
      </c>
      <c r="M52" s="69" t="s">
        <v>248</v>
      </c>
      <c r="N52" s="69" t="s">
        <v>239</v>
      </c>
      <c r="O52" s="69" t="s">
        <v>248</v>
      </c>
      <c r="P52" s="69" t="s">
        <v>239</v>
      </c>
      <c r="Q52" s="69" t="s">
        <v>248</v>
      </c>
      <c r="R52" s="69" t="s">
        <v>239</v>
      </c>
      <c r="S52" s="69" t="s">
        <v>239</v>
      </c>
      <c r="T52" s="69" t="s">
        <v>239</v>
      </c>
      <c r="U52" s="69" t="s">
        <v>248</v>
      </c>
      <c r="V52" s="69" t="s">
        <v>239</v>
      </c>
      <c r="W52" s="69" t="s">
        <v>248</v>
      </c>
    </row>
    <row r="53" spans="1:27" x14ac:dyDescent="0.3">
      <c r="A53" s="75">
        <v>45807</v>
      </c>
      <c r="B53" s="76" t="s">
        <v>245</v>
      </c>
      <c r="C53" s="69" t="s">
        <v>248</v>
      </c>
      <c r="D53" s="69" t="s">
        <v>248</v>
      </c>
      <c r="E53" s="69" t="s">
        <v>248</v>
      </c>
      <c r="F53" s="69" t="s">
        <v>248</v>
      </c>
      <c r="G53" s="69" t="s">
        <v>248</v>
      </c>
      <c r="H53" s="69" t="s">
        <v>239</v>
      </c>
      <c r="I53" s="69" t="s">
        <v>248</v>
      </c>
      <c r="J53" s="69" t="s">
        <v>248</v>
      </c>
      <c r="K53" s="69" t="s">
        <v>239</v>
      </c>
      <c r="L53" s="69" t="s">
        <v>239</v>
      </c>
      <c r="M53" s="69" t="s">
        <v>248</v>
      </c>
      <c r="N53" s="69" t="s">
        <v>239</v>
      </c>
      <c r="O53" s="69" t="s">
        <v>239</v>
      </c>
      <c r="P53" s="69" t="s">
        <v>239</v>
      </c>
      <c r="Q53" s="69" t="s">
        <v>239</v>
      </c>
      <c r="R53" s="69" t="s">
        <v>248</v>
      </c>
      <c r="S53" s="69" t="s">
        <v>239</v>
      </c>
      <c r="T53" s="69" t="s">
        <v>239</v>
      </c>
      <c r="U53" s="69" t="s">
        <v>248</v>
      </c>
      <c r="V53" s="69" t="s">
        <v>248</v>
      </c>
      <c r="W53" s="69" t="s">
        <v>248</v>
      </c>
    </row>
    <row r="54" spans="1:27" x14ac:dyDescent="0.3">
      <c r="A54" s="75">
        <v>45808</v>
      </c>
      <c r="B54" s="76" t="s">
        <v>246</v>
      </c>
      <c r="C54" s="69" t="s">
        <v>239</v>
      </c>
      <c r="D54" s="69" t="s">
        <v>239</v>
      </c>
      <c r="E54" s="69" t="s">
        <v>239</v>
      </c>
      <c r="F54" s="69" t="s">
        <v>248</v>
      </c>
      <c r="G54" s="69" t="s">
        <v>239</v>
      </c>
      <c r="H54" s="69" t="s">
        <v>239</v>
      </c>
      <c r="I54" s="69" t="s">
        <v>239</v>
      </c>
      <c r="J54" s="69" t="s">
        <v>248</v>
      </c>
      <c r="K54" s="69" t="s">
        <v>239</v>
      </c>
      <c r="L54" s="69" t="s">
        <v>248</v>
      </c>
      <c r="M54" s="69" t="s">
        <v>239</v>
      </c>
      <c r="N54" s="69" t="s">
        <v>248</v>
      </c>
      <c r="O54" s="69" t="s">
        <v>239</v>
      </c>
      <c r="P54" s="69" t="s">
        <v>239</v>
      </c>
      <c r="Q54" s="69" t="s">
        <v>239</v>
      </c>
      <c r="R54" s="69" t="s">
        <v>239</v>
      </c>
      <c r="S54" s="69" t="s">
        <v>239</v>
      </c>
      <c r="T54" s="69" t="s">
        <v>239</v>
      </c>
      <c r="U54" s="69" t="s">
        <v>239</v>
      </c>
      <c r="V54" s="69" t="s">
        <v>239</v>
      </c>
      <c r="W54" s="69" t="s">
        <v>248</v>
      </c>
    </row>
    <row r="55" spans="1:27" x14ac:dyDescent="0.3">
      <c r="N55" s="69"/>
      <c r="P55" s="69"/>
    </row>
    <row r="60" spans="1:27" x14ac:dyDescent="0.3">
      <c r="A60" s="69" t="s">
        <v>240</v>
      </c>
      <c r="B60" s="69" t="s">
        <v>241</v>
      </c>
      <c r="C60" s="76" t="s">
        <v>221</v>
      </c>
      <c r="D60" s="69" t="s">
        <v>222</v>
      </c>
      <c r="E60" s="69" t="s">
        <v>223</v>
      </c>
      <c r="F60" s="69" t="s">
        <v>224</v>
      </c>
      <c r="G60" s="69" t="s">
        <v>225</v>
      </c>
      <c r="H60" s="69" t="s">
        <v>226</v>
      </c>
      <c r="I60" s="69" t="s">
        <v>227</v>
      </c>
      <c r="J60" s="69" t="s">
        <v>228</v>
      </c>
      <c r="K60" s="69" t="s">
        <v>229</v>
      </c>
      <c r="L60" s="69" t="s">
        <v>230</v>
      </c>
      <c r="M60" s="69" t="s">
        <v>250</v>
      </c>
      <c r="N60" s="69" t="s">
        <v>231</v>
      </c>
      <c r="O60" s="69" t="s">
        <v>232</v>
      </c>
      <c r="P60" s="69" t="s">
        <v>233</v>
      </c>
      <c r="Q60" s="69" t="s">
        <v>234</v>
      </c>
      <c r="R60" s="69" t="s">
        <v>235</v>
      </c>
      <c r="S60" s="69" t="s">
        <v>236</v>
      </c>
      <c r="T60" s="69" t="s">
        <v>237</v>
      </c>
      <c r="U60" s="69" t="s">
        <v>225</v>
      </c>
      <c r="V60" s="69" t="s">
        <v>238</v>
      </c>
      <c r="W60" s="69" t="s">
        <v>249</v>
      </c>
      <c r="X60" s="69" t="s">
        <v>251</v>
      </c>
      <c r="Y60" s="69" t="s">
        <v>263</v>
      </c>
      <c r="Z60" s="69" t="s">
        <v>267</v>
      </c>
      <c r="AA60" s="69" t="s">
        <v>269</v>
      </c>
    </row>
    <row r="61" spans="1:27" x14ac:dyDescent="0.3">
      <c r="A61" s="75">
        <v>45748</v>
      </c>
      <c r="B61" s="76" t="s">
        <v>242</v>
      </c>
      <c r="C61" cm="1">
        <f t="array" ref="C61:W113">IF(C2:W54="P",1,0)</f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f>COUNTIF(C61:W61,1)</f>
        <v>19</v>
      </c>
      <c r="Y61" s="69" t="str">
        <f>IF(X61&lt;12, "Severe Shortage", IF(X61&lt;16, "Mild Shortage", "Adequate"))</f>
        <v>Adequate</v>
      </c>
      <c r="Z61" s="69">
        <f>MAX(0, 16 - X61)</f>
        <v>0</v>
      </c>
      <c r="AA61">
        <v>16</v>
      </c>
    </row>
    <row r="62" spans="1:27" x14ac:dyDescent="0.3">
      <c r="A62" s="75">
        <v>45749</v>
      </c>
      <c r="B62" s="76" t="s">
        <v>243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f t="shared" ref="X62:X125" si="0">COUNTIF(C62:W62,1)</f>
        <v>16</v>
      </c>
      <c r="Y62" s="69" t="str">
        <f t="shared" ref="Y62:Y125" si="1">IF(X62&lt;12, "Severe Shortage", IF(X62&lt;16, "Mild Shortage", "Adequate"))</f>
        <v>Adequate</v>
      </c>
      <c r="Z62" s="69">
        <f t="shared" ref="Z62:Z125" si="2">MAX(0, 16 - X62)</f>
        <v>0</v>
      </c>
      <c r="AA62">
        <v>16</v>
      </c>
    </row>
    <row r="63" spans="1:27" x14ac:dyDescent="0.3">
      <c r="A63" s="75">
        <v>45750</v>
      </c>
      <c r="B63" s="76" t="s">
        <v>244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f t="shared" si="0"/>
        <v>16</v>
      </c>
      <c r="Y63" s="69" t="str">
        <f t="shared" si="1"/>
        <v>Adequate</v>
      </c>
      <c r="Z63" s="69">
        <f t="shared" si="2"/>
        <v>0</v>
      </c>
      <c r="AA63">
        <v>16</v>
      </c>
    </row>
    <row r="64" spans="1:27" x14ac:dyDescent="0.3">
      <c r="A64" s="75">
        <v>45751</v>
      </c>
      <c r="B64" s="76" t="s">
        <v>245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f t="shared" si="0"/>
        <v>15</v>
      </c>
      <c r="Y64" s="69" t="str">
        <f t="shared" si="1"/>
        <v>Mild Shortage</v>
      </c>
      <c r="Z64" s="69">
        <f t="shared" si="2"/>
        <v>1</v>
      </c>
      <c r="AA64">
        <v>16</v>
      </c>
    </row>
    <row r="65" spans="1:27" x14ac:dyDescent="0.3">
      <c r="A65" s="77">
        <v>45752</v>
      </c>
      <c r="B65" s="76" t="s">
        <v>246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f t="shared" si="0"/>
        <v>19</v>
      </c>
      <c r="Y65" s="69" t="str">
        <f t="shared" si="1"/>
        <v>Adequate</v>
      </c>
      <c r="Z65" s="69">
        <f t="shared" si="2"/>
        <v>0</v>
      </c>
      <c r="AA65">
        <v>16</v>
      </c>
    </row>
    <row r="66" spans="1:27" x14ac:dyDescent="0.3">
      <c r="A66" s="75">
        <v>45754</v>
      </c>
      <c r="B66" s="76" t="s">
        <v>247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f t="shared" si="0"/>
        <v>16</v>
      </c>
      <c r="Y66" s="69" t="str">
        <f t="shared" si="1"/>
        <v>Adequate</v>
      </c>
      <c r="Z66" s="69">
        <f t="shared" si="2"/>
        <v>0</v>
      </c>
      <c r="AA66">
        <v>16</v>
      </c>
    </row>
    <row r="67" spans="1:27" x14ac:dyDescent="0.3">
      <c r="A67" s="75">
        <v>45755</v>
      </c>
      <c r="B67" s="76" t="s">
        <v>242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f t="shared" si="0"/>
        <v>16</v>
      </c>
      <c r="Y67" s="69" t="str">
        <f t="shared" si="1"/>
        <v>Adequate</v>
      </c>
      <c r="Z67" s="69">
        <f t="shared" si="2"/>
        <v>0</v>
      </c>
      <c r="AA67">
        <v>16</v>
      </c>
    </row>
    <row r="68" spans="1:27" x14ac:dyDescent="0.3">
      <c r="A68" s="75">
        <v>45756</v>
      </c>
      <c r="B68" s="76" t="s">
        <v>243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0</v>
      </c>
      <c r="X68">
        <f t="shared" si="0"/>
        <v>17</v>
      </c>
      <c r="Y68" s="69" t="str">
        <f t="shared" si="1"/>
        <v>Adequate</v>
      </c>
      <c r="Z68" s="69">
        <f t="shared" si="2"/>
        <v>0</v>
      </c>
      <c r="AA68">
        <v>16</v>
      </c>
    </row>
    <row r="69" spans="1:27" x14ac:dyDescent="0.3">
      <c r="A69" s="75">
        <v>45757</v>
      </c>
      <c r="B69" s="76" t="s">
        <v>244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f t="shared" si="0"/>
        <v>17</v>
      </c>
      <c r="Y69" s="69" t="str">
        <f t="shared" si="1"/>
        <v>Adequate</v>
      </c>
      <c r="Z69" s="69">
        <f t="shared" si="2"/>
        <v>0</v>
      </c>
      <c r="AA69">
        <v>16</v>
      </c>
    </row>
    <row r="70" spans="1:27" x14ac:dyDescent="0.3">
      <c r="A70" s="75">
        <v>45758</v>
      </c>
      <c r="B70" s="76" t="s">
        <v>245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f t="shared" si="0"/>
        <v>16</v>
      </c>
      <c r="Y70" s="69" t="str">
        <f t="shared" si="1"/>
        <v>Adequate</v>
      </c>
      <c r="Z70" s="69">
        <f t="shared" si="2"/>
        <v>0</v>
      </c>
      <c r="AA70">
        <v>16</v>
      </c>
    </row>
    <row r="71" spans="1:27" x14ac:dyDescent="0.3">
      <c r="A71" s="77">
        <v>45759</v>
      </c>
      <c r="B71" s="76" t="s">
        <v>246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0</v>
      </c>
      <c r="T71">
        <v>1</v>
      </c>
      <c r="U71">
        <v>1</v>
      </c>
      <c r="V71">
        <v>0</v>
      </c>
      <c r="W71">
        <v>1</v>
      </c>
      <c r="X71">
        <f t="shared" si="0"/>
        <v>16</v>
      </c>
      <c r="Y71" s="69" t="str">
        <f t="shared" si="1"/>
        <v>Adequate</v>
      </c>
      <c r="Z71" s="69">
        <f t="shared" si="2"/>
        <v>0</v>
      </c>
      <c r="AA71">
        <v>16</v>
      </c>
    </row>
    <row r="72" spans="1:27" x14ac:dyDescent="0.3">
      <c r="A72" s="75">
        <v>45761</v>
      </c>
      <c r="B72" s="76" t="s">
        <v>247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f t="shared" si="0"/>
        <v>18</v>
      </c>
      <c r="Y72" s="69" t="str">
        <f t="shared" si="1"/>
        <v>Adequate</v>
      </c>
      <c r="Z72" s="69">
        <f t="shared" si="2"/>
        <v>0</v>
      </c>
      <c r="AA72">
        <v>16</v>
      </c>
    </row>
    <row r="73" spans="1:27" x14ac:dyDescent="0.3">
      <c r="A73" s="75">
        <v>45762</v>
      </c>
      <c r="B73" s="76" t="s">
        <v>242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f t="shared" si="0"/>
        <v>17</v>
      </c>
      <c r="Y73" s="69" t="str">
        <f t="shared" si="1"/>
        <v>Adequate</v>
      </c>
      <c r="Z73" s="69">
        <f t="shared" si="2"/>
        <v>0</v>
      </c>
      <c r="AA73">
        <v>16</v>
      </c>
    </row>
    <row r="74" spans="1:27" x14ac:dyDescent="0.3">
      <c r="A74" s="75">
        <v>45763</v>
      </c>
      <c r="B74" s="76" t="s">
        <v>243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f t="shared" si="0"/>
        <v>17</v>
      </c>
      <c r="Y74" s="69" t="str">
        <f t="shared" si="1"/>
        <v>Adequate</v>
      </c>
      <c r="Z74" s="69">
        <f t="shared" si="2"/>
        <v>0</v>
      </c>
      <c r="AA74">
        <v>16</v>
      </c>
    </row>
    <row r="75" spans="1:27" x14ac:dyDescent="0.3">
      <c r="A75" s="75">
        <v>45764</v>
      </c>
      <c r="B75" s="76" t="s">
        <v>244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f t="shared" si="0"/>
        <v>16</v>
      </c>
      <c r="Y75" s="69" t="str">
        <f t="shared" si="1"/>
        <v>Adequate</v>
      </c>
      <c r="Z75" s="69">
        <f t="shared" si="2"/>
        <v>0</v>
      </c>
      <c r="AA75">
        <v>16</v>
      </c>
    </row>
    <row r="76" spans="1:27" x14ac:dyDescent="0.3">
      <c r="A76" s="75">
        <v>45765</v>
      </c>
      <c r="B76" s="76" t="s">
        <v>245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f t="shared" si="0"/>
        <v>19</v>
      </c>
      <c r="Y76" s="69" t="str">
        <f t="shared" si="1"/>
        <v>Adequate</v>
      </c>
      <c r="Z76" s="69">
        <f t="shared" si="2"/>
        <v>0</v>
      </c>
      <c r="AA76">
        <v>16</v>
      </c>
    </row>
    <row r="77" spans="1:27" x14ac:dyDescent="0.3">
      <c r="A77" s="77">
        <v>45766</v>
      </c>
      <c r="B77" s="76" t="s">
        <v>246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f t="shared" si="0"/>
        <v>17</v>
      </c>
      <c r="Y77" s="69" t="str">
        <f t="shared" si="1"/>
        <v>Adequate</v>
      </c>
      <c r="Z77" s="69">
        <f t="shared" si="2"/>
        <v>0</v>
      </c>
      <c r="AA77">
        <v>16</v>
      </c>
    </row>
    <row r="78" spans="1:27" x14ac:dyDescent="0.3">
      <c r="A78" s="75">
        <v>45768</v>
      </c>
      <c r="B78" s="76" t="s">
        <v>247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f t="shared" si="0"/>
        <v>20</v>
      </c>
      <c r="Y78" s="69" t="str">
        <f t="shared" si="1"/>
        <v>Adequate</v>
      </c>
      <c r="Z78" s="69">
        <f t="shared" si="2"/>
        <v>0</v>
      </c>
      <c r="AA78">
        <v>16</v>
      </c>
    </row>
    <row r="79" spans="1:27" x14ac:dyDescent="0.3">
      <c r="A79" s="75">
        <v>45769</v>
      </c>
      <c r="B79" s="76" t="s">
        <v>242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f t="shared" si="0"/>
        <v>16</v>
      </c>
      <c r="Y79" s="69" t="str">
        <f t="shared" si="1"/>
        <v>Adequate</v>
      </c>
      <c r="Z79" s="69">
        <f t="shared" si="2"/>
        <v>0</v>
      </c>
      <c r="AA79">
        <v>16</v>
      </c>
    </row>
    <row r="80" spans="1:27" x14ac:dyDescent="0.3">
      <c r="A80" s="75">
        <v>45770</v>
      </c>
      <c r="B80" s="76" t="s">
        <v>243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0</v>
      </c>
      <c r="X80">
        <f t="shared" si="0"/>
        <v>17</v>
      </c>
      <c r="Y80" s="69" t="str">
        <f t="shared" si="1"/>
        <v>Adequate</v>
      </c>
      <c r="Z80" s="69">
        <f t="shared" si="2"/>
        <v>0</v>
      </c>
      <c r="AA80">
        <v>16</v>
      </c>
    </row>
    <row r="81" spans="1:30" x14ac:dyDescent="0.3">
      <c r="A81" s="75">
        <v>45771</v>
      </c>
      <c r="B81" s="76" t="s">
        <v>244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f t="shared" si="0"/>
        <v>16</v>
      </c>
      <c r="Y81" s="69" t="str">
        <f t="shared" si="1"/>
        <v>Adequate</v>
      </c>
      <c r="Z81" s="69">
        <f t="shared" si="2"/>
        <v>0</v>
      </c>
      <c r="AA81">
        <v>16</v>
      </c>
    </row>
    <row r="82" spans="1:30" x14ac:dyDescent="0.3">
      <c r="A82" s="75">
        <v>45772</v>
      </c>
      <c r="B82" s="76" t="s">
        <v>245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f t="shared" si="0"/>
        <v>15</v>
      </c>
      <c r="Y82" s="69" t="str">
        <f t="shared" si="1"/>
        <v>Mild Shortage</v>
      </c>
      <c r="Z82" s="69">
        <f t="shared" si="2"/>
        <v>1</v>
      </c>
      <c r="AA82">
        <v>16</v>
      </c>
    </row>
    <row r="83" spans="1:30" x14ac:dyDescent="0.3">
      <c r="A83" s="77">
        <v>45773</v>
      </c>
      <c r="B83" s="76" t="s">
        <v>246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f t="shared" si="0"/>
        <v>13</v>
      </c>
      <c r="Y83" s="69" t="str">
        <f t="shared" si="1"/>
        <v>Mild Shortage</v>
      </c>
      <c r="Z83" s="69">
        <f t="shared" si="2"/>
        <v>3</v>
      </c>
      <c r="AA83">
        <v>16</v>
      </c>
    </row>
    <row r="84" spans="1:30" x14ac:dyDescent="0.3">
      <c r="A84" s="75">
        <v>45775</v>
      </c>
      <c r="B84" s="76" t="s">
        <v>247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f t="shared" si="0"/>
        <v>16</v>
      </c>
      <c r="Y84" s="69" t="str">
        <f t="shared" si="1"/>
        <v>Adequate</v>
      </c>
      <c r="Z84" s="69">
        <f t="shared" si="2"/>
        <v>0</v>
      </c>
      <c r="AA84">
        <v>16</v>
      </c>
    </row>
    <row r="85" spans="1:30" x14ac:dyDescent="0.3">
      <c r="A85" s="75">
        <v>45776</v>
      </c>
      <c r="B85" s="76" t="s">
        <v>242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f t="shared" si="0"/>
        <v>20</v>
      </c>
      <c r="Y85" s="69" t="str">
        <f t="shared" si="1"/>
        <v>Adequate</v>
      </c>
      <c r="Z85" s="69">
        <f t="shared" si="2"/>
        <v>0</v>
      </c>
      <c r="AA85">
        <v>16</v>
      </c>
    </row>
    <row r="86" spans="1:30" x14ac:dyDescent="0.3">
      <c r="A86" s="75">
        <v>45777</v>
      </c>
      <c r="B86" s="76" t="s">
        <v>243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f t="shared" si="0"/>
        <v>16</v>
      </c>
      <c r="Y86" s="69" t="str">
        <f t="shared" si="1"/>
        <v>Adequate</v>
      </c>
      <c r="Z86" s="69">
        <f t="shared" si="2"/>
        <v>0</v>
      </c>
      <c r="AA86">
        <v>16</v>
      </c>
      <c r="AD86">
        <f>77*480</f>
        <v>36960</v>
      </c>
    </row>
    <row r="87" spans="1:30" x14ac:dyDescent="0.3">
      <c r="A87" s="75">
        <v>45778</v>
      </c>
      <c r="B87" s="76" t="s">
        <v>244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f t="shared" si="0"/>
        <v>20</v>
      </c>
      <c r="Y87" s="69" t="str">
        <f t="shared" si="1"/>
        <v>Adequate</v>
      </c>
      <c r="Z87" s="69">
        <f t="shared" si="2"/>
        <v>0</v>
      </c>
      <c r="AA87">
        <v>16</v>
      </c>
    </row>
    <row r="88" spans="1:30" x14ac:dyDescent="0.3">
      <c r="A88" s="75">
        <v>45779</v>
      </c>
      <c r="B88" s="76" t="s">
        <v>245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f t="shared" si="0"/>
        <v>20</v>
      </c>
      <c r="Y88" s="69" t="str">
        <f t="shared" si="1"/>
        <v>Adequate</v>
      </c>
      <c r="Z88" s="69">
        <f t="shared" si="2"/>
        <v>0</v>
      </c>
      <c r="AA88">
        <v>16</v>
      </c>
    </row>
    <row r="89" spans="1:30" x14ac:dyDescent="0.3">
      <c r="A89" s="77">
        <v>45780</v>
      </c>
      <c r="B89" s="76" t="s">
        <v>246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f t="shared" si="0"/>
        <v>19</v>
      </c>
      <c r="Y89" s="69" t="str">
        <f t="shared" si="1"/>
        <v>Adequate</v>
      </c>
      <c r="Z89" s="69">
        <f t="shared" si="2"/>
        <v>0</v>
      </c>
      <c r="AA89">
        <v>16</v>
      </c>
    </row>
    <row r="90" spans="1:30" x14ac:dyDescent="0.3">
      <c r="A90" s="75">
        <v>45782</v>
      </c>
      <c r="B90" s="76" t="s">
        <v>247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f t="shared" si="0"/>
        <v>16</v>
      </c>
      <c r="Y90" s="69" t="str">
        <f t="shared" si="1"/>
        <v>Adequate</v>
      </c>
      <c r="Z90" s="69">
        <f t="shared" si="2"/>
        <v>0</v>
      </c>
      <c r="AA90">
        <v>16</v>
      </c>
    </row>
    <row r="91" spans="1:30" x14ac:dyDescent="0.3">
      <c r="A91" s="75">
        <v>45783</v>
      </c>
      <c r="B91" s="76" t="s">
        <v>242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0</v>
      </c>
      <c r="X91">
        <f t="shared" si="0"/>
        <v>17</v>
      </c>
      <c r="Y91" s="69" t="str">
        <f t="shared" si="1"/>
        <v>Adequate</v>
      </c>
      <c r="Z91" s="69">
        <f t="shared" si="2"/>
        <v>0</v>
      </c>
      <c r="AA91">
        <v>16</v>
      </c>
    </row>
    <row r="92" spans="1:30" x14ac:dyDescent="0.3">
      <c r="A92" s="75">
        <v>45784</v>
      </c>
      <c r="B92" s="76" t="s">
        <v>243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f t="shared" si="0"/>
        <v>17</v>
      </c>
      <c r="Y92" s="69" t="str">
        <f t="shared" si="1"/>
        <v>Adequate</v>
      </c>
      <c r="Z92" s="69">
        <f t="shared" si="2"/>
        <v>0</v>
      </c>
      <c r="AA92">
        <v>16</v>
      </c>
    </row>
    <row r="93" spans="1:30" x14ac:dyDescent="0.3">
      <c r="A93" s="75">
        <v>45785</v>
      </c>
      <c r="B93" s="76" t="s">
        <v>244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f t="shared" si="0"/>
        <v>18</v>
      </c>
      <c r="Y93" s="69" t="str">
        <f t="shared" si="1"/>
        <v>Adequate</v>
      </c>
      <c r="Z93" s="69">
        <f t="shared" si="2"/>
        <v>0</v>
      </c>
      <c r="AA93">
        <v>16</v>
      </c>
    </row>
    <row r="94" spans="1:30" x14ac:dyDescent="0.3">
      <c r="A94" s="75">
        <v>45786</v>
      </c>
      <c r="B94" s="76" t="s">
        <v>245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f t="shared" si="0"/>
        <v>16</v>
      </c>
      <c r="Y94" s="69" t="str">
        <f t="shared" si="1"/>
        <v>Adequate</v>
      </c>
      <c r="Z94" s="69">
        <f t="shared" si="2"/>
        <v>0</v>
      </c>
      <c r="AA94">
        <v>16</v>
      </c>
    </row>
    <row r="95" spans="1:30" x14ac:dyDescent="0.3">
      <c r="A95" s="75">
        <v>45787</v>
      </c>
      <c r="B95" s="76" t="s">
        <v>246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f t="shared" si="0"/>
        <v>15</v>
      </c>
      <c r="Y95" s="69" t="str">
        <f t="shared" si="1"/>
        <v>Mild Shortage</v>
      </c>
      <c r="Z95" s="69">
        <f t="shared" si="2"/>
        <v>1</v>
      </c>
      <c r="AA95">
        <v>16</v>
      </c>
    </row>
    <row r="96" spans="1:30" x14ac:dyDescent="0.3">
      <c r="A96" s="75">
        <v>45789</v>
      </c>
      <c r="B96" s="76" t="s">
        <v>247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f t="shared" si="0"/>
        <v>16</v>
      </c>
      <c r="Y96" s="69" t="str">
        <f t="shared" si="1"/>
        <v>Adequate</v>
      </c>
      <c r="Z96" s="69">
        <f t="shared" si="2"/>
        <v>0</v>
      </c>
      <c r="AA96">
        <v>16</v>
      </c>
    </row>
    <row r="97" spans="1:27" x14ac:dyDescent="0.3">
      <c r="A97" s="75">
        <v>45790</v>
      </c>
      <c r="B97" s="76" t="s">
        <v>242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f t="shared" si="0"/>
        <v>17</v>
      </c>
      <c r="Y97" s="69" t="str">
        <f t="shared" si="1"/>
        <v>Adequate</v>
      </c>
      <c r="Z97" s="69">
        <f t="shared" si="2"/>
        <v>0</v>
      </c>
      <c r="AA97">
        <v>16</v>
      </c>
    </row>
    <row r="98" spans="1:27" x14ac:dyDescent="0.3">
      <c r="A98" s="75">
        <v>45791</v>
      </c>
      <c r="B98" s="76" t="s">
        <v>243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f t="shared" si="0"/>
        <v>19</v>
      </c>
      <c r="Y98" s="69" t="str">
        <f t="shared" si="1"/>
        <v>Adequate</v>
      </c>
      <c r="Z98" s="69">
        <f t="shared" si="2"/>
        <v>0</v>
      </c>
      <c r="AA98">
        <v>16</v>
      </c>
    </row>
    <row r="99" spans="1:27" x14ac:dyDescent="0.3">
      <c r="A99" s="75">
        <v>45792</v>
      </c>
      <c r="B99" s="76" t="s">
        <v>244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f t="shared" si="0"/>
        <v>16</v>
      </c>
      <c r="Y99" s="69" t="str">
        <f t="shared" si="1"/>
        <v>Adequate</v>
      </c>
      <c r="Z99" s="69">
        <f t="shared" si="2"/>
        <v>0</v>
      </c>
      <c r="AA99">
        <v>16</v>
      </c>
    </row>
    <row r="100" spans="1:27" x14ac:dyDescent="0.3">
      <c r="A100" s="75">
        <v>45793</v>
      </c>
      <c r="B100" s="76" t="s">
        <v>245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f t="shared" si="0"/>
        <v>17</v>
      </c>
      <c r="Y100" s="69" t="str">
        <f t="shared" si="1"/>
        <v>Adequate</v>
      </c>
      <c r="Z100" s="69">
        <f t="shared" si="2"/>
        <v>0</v>
      </c>
      <c r="AA100">
        <v>16</v>
      </c>
    </row>
    <row r="101" spans="1:27" x14ac:dyDescent="0.3">
      <c r="A101" s="75">
        <v>45794</v>
      </c>
      <c r="B101" s="76" t="s">
        <v>246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f t="shared" si="0"/>
        <v>15</v>
      </c>
      <c r="Y101" s="69" t="str">
        <f t="shared" si="1"/>
        <v>Mild Shortage</v>
      </c>
      <c r="Z101" s="69">
        <f t="shared" si="2"/>
        <v>1</v>
      </c>
      <c r="AA101">
        <v>16</v>
      </c>
    </row>
    <row r="102" spans="1:27" x14ac:dyDescent="0.3">
      <c r="A102" s="75">
        <v>45796</v>
      </c>
      <c r="B102" s="76" t="s">
        <v>247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f t="shared" si="0"/>
        <v>20</v>
      </c>
      <c r="Y102" s="69" t="str">
        <f t="shared" si="1"/>
        <v>Adequate</v>
      </c>
      <c r="Z102" s="69">
        <f t="shared" si="2"/>
        <v>0</v>
      </c>
      <c r="AA102">
        <v>16</v>
      </c>
    </row>
    <row r="103" spans="1:27" x14ac:dyDescent="0.3">
      <c r="A103" s="75">
        <v>45797</v>
      </c>
      <c r="B103" s="76" t="s">
        <v>242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f t="shared" si="0"/>
        <v>18</v>
      </c>
      <c r="Y103" s="69" t="str">
        <f t="shared" si="1"/>
        <v>Adequate</v>
      </c>
      <c r="Z103" s="69">
        <f t="shared" si="2"/>
        <v>0</v>
      </c>
      <c r="AA103">
        <v>16</v>
      </c>
    </row>
    <row r="104" spans="1:27" x14ac:dyDescent="0.3">
      <c r="A104" s="75">
        <v>45798</v>
      </c>
      <c r="B104" s="76" t="s">
        <v>243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f t="shared" si="0"/>
        <v>13</v>
      </c>
      <c r="Y104" s="69" t="str">
        <f t="shared" si="1"/>
        <v>Mild Shortage</v>
      </c>
      <c r="Z104" s="69">
        <f t="shared" si="2"/>
        <v>3</v>
      </c>
      <c r="AA104">
        <v>16</v>
      </c>
    </row>
    <row r="105" spans="1:27" x14ac:dyDescent="0.3">
      <c r="A105" s="75">
        <v>45799</v>
      </c>
      <c r="B105" s="76" t="s">
        <v>244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f t="shared" si="0"/>
        <v>17</v>
      </c>
      <c r="Y105" s="69" t="str">
        <f t="shared" si="1"/>
        <v>Adequate</v>
      </c>
      <c r="Z105" s="69">
        <f t="shared" si="2"/>
        <v>0</v>
      </c>
      <c r="AA105">
        <v>16</v>
      </c>
    </row>
    <row r="106" spans="1:27" x14ac:dyDescent="0.3">
      <c r="A106" s="75">
        <v>45800</v>
      </c>
      <c r="B106" s="76" t="s">
        <v>245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f t="shared" si="0"/>
        <v>14</v>
      </c>
      <c r="Y106" s="69" t="str">
        <f t="shared" si="1"/>
        <v>Mild Shortage</v>
      </c>
      <c r="Z106" s="69">
        <f t="shared" si="2"/>
        <v>2</v>
      </c>
      <c r="AA106">
        <v>16</v>
      </c>
    </row>
    <row r="107" spans="1:27" x14ac:dyDescent="0.3">
      <c r="A107" s="75">
        <v>45801</v>
      </c>
      <c r="B107" s="76" t="s">
        <v>246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1</v>
      </c>
      <c r="X107">
        <f t="shared" si="0"/>
        <v>16</v>
      </c>
      <c r="Y107" s="69" t="str">
        <f t="shared" si="1"/>
        <v>Adequate</v>
      </c>
      <c r="Z107" s="69">
        <f t="shared" si="2"/>
        <v>0</v>
      </c>
      <c r="AA107">
        <v>16</v>
      </c>
    </row>
    <row r="108" spans="1:27" x14ac:dyDescent="0.3">
      <c r="A108" s="75">
        <v>45803</v>
      </c>
      <c r="B108" s="76" t="s">
        <v>247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1</v>
      </c>
      <c r="X108">
        <f t="shared" si="0"/>
        <v>15</v>
      </c>
      <c r="Y108" s="69" t="str">
        <f t="shared" si="1"/>
        <v>Mild Shortage</v>
      </c>
      <c r="Z108" s="69">
        <f t="shared" si="2"/>
        <v>1</v>
      </c>
      <c r="AA108">
        <v>16</v>
      </c>
    </row>
    <row r="109" spans="1:27" x14ac:dyDescent="0.3">
      <c r="A109" s="75">
        <v>45804</v>
      </c>
      <c r="B109" s="76" t="s">
        <v>242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1</v>
      </c>
      <c r="X109">
        <f t="shared" si="0"/>
        <v>16</v>
      </c>
      <c r="Y109" s="69" t="str">
        <f t="shared" si="1"/>
        <v>Adequate</v>
      </c>
      <c r="Z109" s="69">
        <f t="shared" si="2"/>
        <v>0</v>
      </c>
      <c r="AA109">
        <v>16</v>
      </c>
    </row>
    <row r="110" spans="1:27" x14ac:dyDescent="0.3">
      <c r="A110" s="75">
        <v>45805</v>
      </c>
      <c r="B110" s="76" t="s">
        <v>243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1</v>
      </c>
      <c r="X110">
        <f t="shared" si="0"/>
        <v>14</v>
      </c>
      <c r="Y110" s="69" t="str">
        <f t="shared" si="1"/>
        <v>Mild Shortage</v>
      </c>
      <c r="Z110" s="69">
        <f t="shared" si="2"/>
        <v>2</v>
      </c>
      <c r="AA110">
        <v>16</v>
      </c>
    </row>
    <row r="111" spans="1:27" x14ac:dyDescent="0.3">
      <c r="A111" s="75">
        <v>45806</v>
      </c>
      <c r="B111" s="76" t="s">
        <v>244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0</v>
      </c>
      <c r="X111">
        <f t="shared" si="0"/>
        <v>14</v>
      </c>
      <c r="Y111" s="69" t="str">
        <f t="shared" si="1"/>
        <v>Mild Shortage</v>
      </c>
      <c r="Z111" s="69">
        <f t="shared" si="2"/>
        <v>2</v>
      </c>
      <c r="AA111">
        <v>16</v>
      </c>
    </row>
    <row r="112" spans="1:27" x14ac:dyDescent="0.3">
      <c r="A112" s="75">
        <v>45807</v>
      </c>
      <c r="B112" s="76" t="s">
        <v>245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f t="shared" si="0"/>
        <v>9</v>
      </c>
      <c r="Y112" s="69" t="str">
        <f t="shared" si="1"/>
        <v>Severe Shortage</v>
      </c>
      <c r="Z112" s="69">
        <f t="shared" si="2"/>
        <v>7</v>
      </c>
      <c r="AA112">
        <v>16</v>
      </c>
    </row>
    <row r="113" spans="1:27" x14ac:dyDescent="0.3">
      <c r="A113" s="75">
        <v>45808</v>
      </c>
      <c r="B113" s="76" t="s">
        <v>246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f>COUNTIF(C113:W113,1)</f>
        <v>16</v>
      </c>
      <c r="Y113" s="69" t="str">
        <f t="shared" si="1"/>
        <v>Adequate</v>
      </c>
      <c r="Z113" s="69">
        <f t="shared" si="2"/>
        <v>0</v>
      </c>
      <c r="AA113">
        <v>16</v>
      </c>
    </row>
    <row r="114" spans="1:27" x14ac:dyDescent="0.3">
      <c r="A114" s="75">
        <v>45810</v>
      </c>
      <c r="B114" s="76" t="s">
        <v>247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f t="shared" si="0"/>
        <v>19</v>
      </c>
      <c r="Y114" s="69" t="str">
        <f t="shared" si="1"/>
        <v>Adequate</v>
      </c>
      <c r="Z114" s="69">
        <f t="shared" si="2"/>
        <v>0</v>
      </c>
      <c r="AA114">
        <v>16</v>
      </c>
    </row>
    <row r="115" spans="1:27" ht="9.5" customHeight="1" x14ac:dyDescent="0.3">
      <c r="A115" s="75">
        <v>45811</v>
      </c>
      <c r="B115" s="76" t="s">
        <v>242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f t="shared" si="0"/>
        <v>15</v>
      </c>
      <c r="Y115" s="69" t="str">
        <f t="shared" si="1"/>
        <v>Mild Shortage</v>
      </c>
      <c r="Z115" s="69">
        <f t="shared" si="2"/>
        <v>1</v>
      </c>
      <c r="AA115">
        <v>16</v>
      </c>
    </row>
    <row r="116" spans="1:27" x14ac:dyDescent="0.3">
      <c r="A116" s="75">
        <v>45812</v>
      </c>
      <c r="B116" s="76" t="s">
        <v>243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</v>
      </c>
      <c r="X116">
        <f t="shared" si="0"/>
        <v>16</v>
      </c>
      <c r="Y116" s="69" t="str">
        <f t="shared" si="1"/>
        <v>Adequate</v>
      </c>
      <c r="Z116" s="69">
        <f t="shared" si="2"/>
        <v>0</v>
      </c>
      <c r="AA116">
        <v>16</v>
      </c>
    </row>
    <row r="117" spans="1:27" x14ac:dyDescent="0.3">
      <c r="A117" s="75">
        <v>45813</v>
      </c>
      <c r="B117" s="76" t="s">
        <v>244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f t="shared" si="0"/>
        <v>13</v>
      </c>
      <c r="Y117" s="69" t="str">
        <f t="shared" si="1"/>
        <v>Mild Shortage</v>
      </c>
      <c r="Z117" s="69">
        <f t="shared" si="2"/>
        <v>3</v>
      </c>
      <c r="AA117">
        <v>16</v>
      </c>
    </row>
    <row r="118" spans="1:27" x14ac:dyDescent="0.3">
      <c r="A118" s="75">
        <v>45814</v>
      </c>
      <c r="B118" s="76" t="s">
        <v>245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1</v>
      </c>
      <c r="X118">
        <f t="shared" si="0"/>
        <v>16</v>
      </c>
      <c r="Y118" s="69" t="str">
        <f t="shared" si="1"/>
        <v>Adequate</v>
      </c>
      <c r="Z118" s="69">
        <f t="shared" si="2"/>
        <v>0</v>
      </c>
      <c r="AA118">
        <v>16</v>
      </c>
    </row>
    <row r="119" spans="1:27" x14ac:dyDescent="0.3">
      <c r="A119" s="75">
        <v>45815</v>
      </c>
      <c r="B119" s="76" t="s">
        <v>246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f t="shared" si="0"/>
        <v>15</v>
      </c>
      <c r="Y119" s="69" t="str">
        <f t="shared" si="1"/>
        <v>Mild Shortage</v>
      </c>
      <c r="Z119" s="69">
        <f t="shared" si="2"/>
        <v>1</v>
      </c>
      <c r="AA119">
        <v>16</v>
      </c>
    </row>
    <row r="120" spans="1:27" x14ac:dyDescent="0.3">
      <c r="A120" s="75">
        <v>45817</v>
      </c>
      <c r="B120" s="76" t="s">
        <v>247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f t="shared" si="0"/>
        <v>16</v>
      </c>
      <c r="Y120" s="69" t="str">
        <f t="shared" si="1"/>
        <v>Adequate</v>
      </c>
      <c r="Z120" s="69">
        <f t="shared" si="2"/>
        <v>0</v>
      </c>
      <c r="AA120">
        <v>16</v>
      </c>
    </row>
    <row r="121" spans="1:27" x14ac:dyDescent="0.3">
      <c r="A121" s="75">
        <v>45818</v>
      </c>
      <c r="B121" s="76" t="s">
        <v>242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  <c r="X121">
        <f t="shared" si="0"/>
        <v>13</v>
      </c>
      <c r="Y121" s="69" t="str">
        <f t="shared" si="1"/>
        <v>Mild Shortage</v>
      </c>
      <c r="Z121" s="69">
        <f t="shared" si="2"/>
        <v>3</v>
      </c>
      <c r="AA121">
        <v>16</v>
      </c>
    </row>
    <row r="122" spans="1:27" x14ac:dyDescent="0.3">
      <c r="A122" s="75">
        <v>45819</v>
      </c>
      <c r="B122" s="76" t="s">
        <v>243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1</v>
      </c>
      <c r="X122">
        <f t="shared" si="0"/>
        <v>19</v>
      </c>
      <c r="Y122" s="69" t="str">
        <f t="shared" si="1"/>
        <v>Adequate</v>
      </c>
      <c r="Z122" s="69">
        <f t="shared" si="2"/>
        <v>0</v>
      </c>
      <c r="AA122">
        <v>16</v>
      </c>
    </row>
    <row r="123" spans="1:27" x14ac:dyDescent="0.3">
      <c r="A123" s="75">
        <v>45820</v>
      </c>
      <c r="B123" s="76" t="s">
        <v>244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f t="shared" si="0"/>
        <v>11</v>
      </c>
      <c r="Y123" s="69" t="str">
        <f t="shared" si="1"/>
        <v>Severe Shortage</v>
      </c>
      <c r="Z123" s="69">
        <f t="shared" si="2"/>
        <v>5</v>
      </c>
      <c r="AA123">
        <v>16</v>
      </c>
    </row>
    <row r="124" spans="1:27" x14ac:dyDescent="0.3">
      <c r="A124" s="75">
        <v>45821</v>
      </c>
      <c r="B124" s="76" t="s">
        <v>245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1</v>
      </c>
      <c r="X124">
        <f t="shared" si="0"/>
        <v>17</v>
      </c>
      <c r="Y124" s="69" t="str">
        <f t="shared" si="1"/>
        <v>Adequate</v>
      </c>
      <c r="Z124" s="69">
        <f t="shared" si="2"/>
        <v>0</v>
      </c>
      <c r="AA124">
        <v>16</v>
      </c>
    </row>
    <row r="125" spans="1:27" x14ac:dyDescent="0.3">
      <c r="A125" s="75">
        <v>45822</v>
      </c>
      <c r="B125" s="76" t="s">
        <v>246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f t="shared" si="0"/>
        <v>13</v>
      </c>
      <c r="Y125" s="69" t="str">
        <f t="shared" si="1"/>
        <v>Mild Shortage</v>
      </c>
      <c r="Z125" s="69">
        <f t="shared" si="2"/>
        <v>3</v>
      </c>
      <c r="AA125">
        <v>16</v>
      </c>
    </row>
    <row r="126" spans="1:27" x14ac:dyDescent="0.3">
      <c r="A126" s="75">
        <v>45824</v>
      </c>
      <c r="B126" s="76" t="s">
        <v>247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f t="shared" ref="X126:X138" si="3">COUNTIF(C126:W126,1)</f>
        <v>17</v>
      </c>
      <c r="Y126" s="69" t="str">
        <f t="shared" ref="Y126:Y138" si="4">IF(X126&lt;12, "Severe Shortage", IF(X126&lt;16, "Mild Shortage", "Adequate"))</f>
        <v>Adequate</v>
      </c>
      <c r="Z126" s="69">
        <f t="shared" ref="Z126:Z138" si="5">MAX(0, 16 - X126)</f>
        <v>0</v>
      </c>
      <c r="AA126">
        <v>16</v>
      </c>
    </row>
    <row r="127" spans="1:27" x14ac:dyDescent="0.3">
      <c r="A127" s="75">
        <v>45825</v>
      </c>
      <c r="B127" s="76" t="s">
        <v>242</v>
      </c>
      <c r="C127">
        <v>0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0</v>
      </c>
      <c r="X127">
        <f t="shared" si="3"/>
        <v>11</v>
      </c>
      <c r="Y127" s="69" t="str">
        <f t="shared" si="4"/>
        <v>Severe Shortage</v>
      </c>
      <c r="Z127" s="69">
        <f t="shared" si="5"/>
        <v>5</v>
      </c>
      <c r="AA127">
        <v>16</v>
      </c>
    </row>
    <row r="128" spans="1:27" x14ac:dyDescent="0.3">
      <c r="A128" s="75">
        <v>45826</v>
      </c>
      <c r="B128" s="76" t="s">
        <v>243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1</v>
      </c>
      <c r="X128">
        <f t="shared" si="3"/>
        <v>14</v>
      </c>
      <c r="Y128" s="69" t="str">
        <f t="shared" si="4"/>
        <v>Mild Shortage</v>
      </c>
      <c r="Z128" s="69">
        <f t="shared" si="5"/>
        <v>2</v>
      </c>
      <c r="AA128">
        <v>16</v>
      </c>
    </row>
    <row r="129" spans="1:27" x14ac:dyDescent="0.3">
      <c r="A129" s="75">
        <v>45827</v>
      </c>
      <c r="B129" s="76" t="s">
        <v>244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1</v>
      </c>
      <c r="X129">
        <f t="shared" si="3"/>
        <v>16</v>
      </c>
      <c r="Y129" s="69" t="str">
        <f t="shared" si="4"/>
        <v>Adequate</v>
      </c>
      <c r="Z129" s="69">
        <f t="shared" si="5"/>
        <v>0</v>
      </c>
      <c r="AA129">
        <v>16</v>
      </c>
    </row>
    <row r="130" spans="1:27" x14ac:dyDescent="0.3">
      <c r="A130" s="75">
        <v>45828</v>
      </c>
      <c r="B130" s="76" t="s">
        <v>245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f t="shared" si="3"/>
        <v>15</v>
      </c>
      <c r="Y130" s="69" t="str">
        <f t="shared" si="4"/>
        <v>Mild Shortage</v>
      </c>
      <c r="Z130" s="69">
        <f t="shared" si="5"/>
        <v>1</v>
      </c>
      <c r="AA130">
        <v>16</v>
      </c>
    </row>
    <row r="131" spans="1:27" x14ac:dyDescent="0.3">
      <c r="A131" s="75">
        <v>45829</v>
      </c>
      <c r="B131" s="76" t="s">
        <v>246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f t="shared" si="3"/>
        <v>10</v>
      </c>
      <c r="Y131" s="69" t="str">
        <f t="shared" si="4"/>
        <v>Severe Shortage</v>
      </c>
      <c r="Z131" s="69">
        <f t="shared" si="5"/>
        <v>6</v>
      </c>
      <c r="AA131">
        <v>16</v>
      </c>
    </row>
    <row r="132" spans="1:27" x14ac:dyDescent="0.3">
      <c r="A132" s="75">
        <v>45831</v>
      </c>
      <c r="B132" s="76" t="s">
        <v>247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X132">
        <f t="shared" si="3"/>
        <v>13</v>
      </c>
      <c r="Y132" s="69" t="str">
        <f t="shared" si="4"/>
        <v>Mild Shortage</v>
      </c>
      <c r="Z132" s="69">
        <f t="shared" si="5"/>
        <v>3</v>
      </c>
      <c r="AA132">
        <v>16</v>
      </c>
    </row>
    <row r="133" spans="1:27" x14ac:dyDescent="0.3">
      <c r="A133" s="75">
        <v>45832</v>
      </c>
      <c r="B133" s="76" t="s">
        <v>242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0</v>
      </c>
      <c r="X133">
        <f t="shared" si="3"/>
        <v>18</v>
      </c>
      <c r="Y133" s="69" t="str">
        <f t="shared" si="4"/>
        <v>Adequate</v>
      </c>
      <c r="Z133" s="69">
        <f t="shared" si="5"/>
        <v>0</v>
      </c>
      <c r="AA133">
        <v>16</v>
      </c>
    </row>
    <row r="134" spans="1:27" x14ac:dyDescent="0.3">
      <c r="A134" s="75">
        <v>45833</v>
      </c>
      <c r="B134" s="76" t="s">
        <v>243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f t="shared" si="3"/>
        <v>11</v>
      </c>
      <c r="Y134" s="69" t="str">
        <f t="shared" si="4"/>
        <v>Severe Shortage</v>
      </c>
      <c r="Z134" s="69">
        <f t="shared" si="5"/>
        <v>5</v>
      </c>
      <c r="AA134">
        <v>16</v>
      </c>
    </row>
    <row r="135" spans="1:27" x14ac:dyDescent="0.3">
      <c r="A135" s="75">
        <v>45834</v>
      </c>
      <c r="B135" s="76" t="s">
        <v>244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1</v>
      </c>
      <c r="X135">
        <f t="shared" si="3"/>
        <v>18</v>
      </c>
      <c r="Y135" s="69" t="str">
        <f t="shared" si="4"/>
        <v>Adequate</v>
      </c>
      <c r="Z135" s="69">
        <f t="shared" si="5"/>
        <v>0</v>
      </c>
      <c r="AA135">
        <v>16</v>
      </c>
    </row>
    <row r="136" spans="1:27" x14ac:dyDescent="0.3">
      <c r="A136" s="75">
        <v>45835</v>
      </c>
      <c r="B136" s="76" t="s">
        <v>245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0</v>
      </c>
      <c r="X136">
        <f t="shared" si="3"/>
        <v>12</v>
      </c>
      <c r="Y136" s="69" t="str">
        <f t="shared" si="4"/>
        <v>Mild Shortage</v>
      </c>
      <c r="Z136" s="69">
        <f t="shared" si="5"/>
        <v>4</v>
      </c>
      <c r="AA136">
        <v>16</v>
      </c>
    </row>
    <row r="137" spans="1:27" x14ac:dyDescent="0.3">
      <c r="A137" s="75">
        <v>45836</v>
      </c>
      <c r="B137" s="76" t="s">
        <v>246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0</v>
      </c>
      <c r="X137">
        <f t="shared" si="3"/>
        <v>11</v>
      </c>
      <c r="Y137" s="69" t="str">
        <f t="shared" si="4"/>
        <v>Severe Shortage</v>
      </c>
      <c r="Z137" s="69">
        <f t="shared" si="5"/>
        <v>5</v>
      </c>
      <c r="AA137">
        <v>16</v>
      </c>
    </row>
    <row r="138" spans="1:27" x14ac:dyDescent="0.3">
      <c r="A138" s="75">
        <v>45838</v>
      </c>
      <c r="B138" s="76" t="s">
        <v>247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f t="shared" si="3"/>
        <v>10</v>
      </c>
      <c r="Y138" s="69" t="str">
        <f t="shared" si="4"/>
        <v>Severe Shortage</v>
      </c>
      <c r="Z138" s="69">
        <f t="shared" si="5"/>
        <v>6</v>
      </c>
      <c r="AA138">
        <v>16</v>
      </c>
    </row>
    <row r="139" spans="1:27" x14ac:dyDescent="0.3">
      <c r="A139" s="75"/>
    </row>
    <row r="142" spans="1:27" x14ac:dyDescent="0.3">
      <c r="Y142" t="s">
        <v>264</v>
      </c>
    </row>
    <row r="149" spans="1:30" x14ac:dyDescent="0.3">
      <c r="A149" s="75">
        <v>45808</v>
      </c>
      <c r="B149" s="76" t="s">
        <v>246</v>
      </c>
      <c r="Y149" s="69" t="s">
        <v>268</v>
      </c>
      <c r="AA149" s="69" t="s">
        <v>270</v>
      </c>
      <c r="AB149" s="69" t="s">
        <v>271</v>
      </c>
      <c r="AC149" s="69" t="s">
        <v>272</v>
      </c>
      <c r="AD149" s="69"/>
    </row>
    <row r="150" spans="1:30" x14ac:dyDescent="0.3">
      <c r="B150" s="69" t="s">
        <v>252</v>
      </c>
      <c r="C150">
        <f t="shared" ref="C150:W150" si="6">COUNTIF(C61:C149,1)</f>
        <v>59</v>
      </c>
      <c r="D150">
        <f t="shared" si="6"/>
        <v>57</v>
      </c>
      <c r="E150">
        <f t="shared" si="6"/>
        <v>55</v>
      </c>
      <c r="F150">
        <f t="shared" si="6"/>
        <v>55</v>
      </c>
      <c r="G150">
        <f t="shared" si="6"/>
        <v>60</v>
      </c>
      <c r="H150">
        <f t="shared" si="6"/>
        <v>58</v>
      </c>
      <c r="I150">
        <f t="shared" si="6"/>
        <v>59</v>
      </c>
      <c r="J150">
        <f t="shared" si="6"/>
        <v>63</v>
      </c>
      <c r="K150">
        <f t="shared" si="6"/>
        <v>59</v>
      </c>
      <c r="L150">
        <f t="shared" si="6"/>
        <v>57</v>
      </c>
      <c r="M150">
        <f t="shared" si="6"/>
        <v>57</v>
      </c>
      <c r="N150">
        <f t="shared" si="6"/>
        <v>61</v>
      </c>
      <c r="O150">
        <f t="shared" si="6"/>
        <v>57</v>
      </c>
      <c r="P150">
        <f t="shared" si="6"/>
        <v>58</v>
      </c>
      <c r="Q150">
        <f t="shared" si="6"/>
        <v>64</v>
      </c>
      <c r="R150">
        <f t="shared" si="6"/>
        <v>62</v>
      </c>
      <c r="S150">
        <f t="shared" si="6"/>
        <v>59</v>
      </c>
      <c r="T150">
        <f t="shared" si="6"/>
        <v>61</v>
      </c>
      <c r="U150">
        <f t="shared" si="6"/>
        <v>55</v>
      </c>
      <c r="V150">
        <f t="shared" si="6"/>
        <v>59</v>
      </c>
      <c r="W150">
        <f t="shared" si="6"/>
        <v>60</v>
      </c>
      <c r="X150" s="69" t="str">
        <f t="shared" ref="X150:Z150" si="7">IF(W150&lt;12, "Severe Shortage", IF(W150&lt;=15, "Mild Shortage", "Adequate"))</f>
        <v>Adequate</v>
      </c>
      <c r="Y150">
        <f>COUNTIF(Y$61:Y$138,"Adequate")</f>
        <v>52</v>
      </c>
      <c r="Z150" s="69" t="str">
        <f t="shared" si="7"/>
        <v>Adequate</v>
      </c>
      <c r="AA150">
        <f>COUNTIF(Y61:Y86,"Adequate")</f>
        <v>23</v>
      </c>
      <c r="AB150">
        <f>COUNTIF(Y87:Y113,"Adequate")</f>
        <v>19</v>
      </c>
      <c r="AC150">
        <f>COUNTIF(Y$114:Y$138,"Adequate")</f>
        <v>10</v>
      </c>
      <c r="AD150">
        <f>SUM(AA150:AC150)</f>
        <v>52</v>
      </c>
    </row>
    <row r="151" spans="1:30" x14ac:dyDescent="0.3">
      <c r="B151" s="69" t="s">
        <v>253</v>
      </c>
      <c r="C151">
        <f t="shared" ref="C151:W151" si="8">COUNTIF(C61:C149,0)</f>
        <v>19</v>
      </c>
      <c r="D151">
        <f t="shared" si="8"/>
        <v>21</v>
      </c>
      <c r="E151">
        <f t="shared" si="8"/>
        <v>23</v>
      </c>
      <c r="F151">
        <f t="shared" si="8"/>
        <v>23</v>
      </c>
      <c r="G151">
        <f t="shared" si="8"/>
        <v>18</v>
      </c>
      <c r="H151">
        <f t="shared" si="8"/>
        <v>20</v>
      </c>
      <c r="I151">
        <f t="shared" si="8"/>
        <v>19</v>
      </c>
      <c r="J151">
        <f t="shared" si="8"/>
        <v>15</v>
      </c>
      <c r="K151">
        <f t="shared" si="8"/>
        <v>19</v>
      </c>
      <c r="L151">
        <f t="shared" si="8"/>
        <v>21</v>
      </c>
      <c r="M151">
        <f t="shared" si="8"/>
        <v>21</v>
      </c>
      <c r="N151">
        <f t="shared" si="8"/>
        <v>17</v>
      </c>
      <c r="O151">
        <f t="shared" si="8"/>
        <v>21</v>
      </c>
      <c r="P151">
        <f t="shared" si="8"/>
        <v>20</v>
      </c>
      <c r="Q151">
        <f t="shared" si="8"/>
        <v>14</v>
      </c>
      <c r="R151">
        <f t="shared" si="8"/>
        <v>16</v>
      </c>
      <c r="S151">
        <f t="shared" si="8"/>
        <v>19</v>
      </c>
      <c r="T151">
        <f t="shared" si="8"/>
        <v>17</v>
      </c>
      <c r="U151">
        <f t="shared" si="8"/>
        <v>23</v>
      </c>
      <c r="V151">
        <f t="shared" si="8"/>
        <v>19</v>
      </c>
      <c r="W151">
        <f t="shared" si="8"/>
        <v>18</v>
      </c>
      <c r="X151" s="69" t="s">
        <v>265</v>
      </c>
      <c r="Y151">
        <f>COUNTIF(Y$61:Y$138,"Mild Shortage")</f>
        <v>19</v>
      </c>
      <c r="Z151" s="69" t="s">
        <v>265</v>
      </c>
      <c r="AA151">
        <f>COUNTIF(Y61:Y86,"Mild shortage")</f>
        <v>3</v>
      </c>
      <c r="AB151">
        <f>COUNTIF(Y87:Y113,"Mild Shortage")</f>
        <v>7</v>
      </c>
      <c r="AC151">
        <f>COUNTIF(Y$114:Y$138,"Mild Shortage")</f>
        <v>9</v>
      </c>
      <c r="AD151">
        <f>SUM(AA151:AC151)</f>
        <v>19</v>
      </c>
    </row>
    <row r="152" spans="1:30" x14ac:dyDescent="0.3">
      <c r="B152" s="69" t="s">
        <v>254</v>
      </c>
      <c r="C152">
        <v>13</v>
      </c>
      <c r="D152">
        <v>13</v>
      </c>
      <c r="E152">
        <v>13</v>
      </c>
      <c r="F152">
        <v>13</v>
      </c>
      <c r="G152">
        <v>13</v>
      </c>
      <c r="H152">
        <v>13</v>
      </c>
      <c r="I152">
        <v>13</v>
      </c>
      <c r="J152">
        <v>13</v>
      </c>
      <c r="K152">
        <v>13</v>
      </c>
      <c r="L152">
        <v>13</v>
      </c>
      <c r="M152">
        <v>13</v>
      </c>
      <c r="N152">
        <v>13</v>
      </c>
      <c r="O152">
        <v>13</v>
      </c>
      <c r="P152">
        <v>13</v>
      </c>
      <c r="Q152">
        <v>13</v>
      </c>
      <c r="R152">
        <v>13</v>
      </c>
      <c r="S152">
        <v>13</v>
      </c>
      <c r="T152">
        <v>13</v>
      </c>
      <c r="U152">
        <v>13</v>
      </c>
      <c r="V152">
        <v>13</v>
      </c>
      <c r="W152">
        <v>13</v>
      </c>
      <c r="X152" s="69" t="s">
        <v>266</v>
      </c>
      <c r="Y152">
        <f>COUNTIF(Y$61:Y$138,"Severe Shortage")</f>
        <v>7</v>
      </c>
      <c r="Z152" s="69" t="s">
        <v>266</v>
      </c>
      <c r="AA152">
        <f>COUNTIF(Y61:Y86,"Severe Shortage")</f>
        <v>0</v>
      </c>
      <c r="AB152">
        <f>COUNTIF(Y87:Y113,"Severe Shortage")</f>
        <v>1</v>
      </c>
      <c r="AC152">
        <f>COUNTIF(Y$114:Y$138,"Severe Shortage")</f>
        <v>6</v>
      </c>
      <c r="AD152">
        <f>SUM(AA152:AC152)</f>
        <v>7</v>
      </c>
    </row>
    <row r="153" spans="1:30" x14ac:dyDescent="0.3">
      <c r="C153">
        <f>SUM(C150:C152)</f>
        <v>91</v>
      </c>
      <c r="D153">
        <f>SUM(D150:D152)</f>
        <v>91</v>
      </c>
      <c r="E153">
        <f t="shared" ref="E153:W153" si="9">SUM(E150:E152)</f>
        <v>91</v>
      </c>
      <c r="F153">
        <f t="shared" si="9"/>
        <v>91</v>
      </c>
      <c r="G153">
        <f t="shared" si="9"/>
        <v>91</v>
      </c>
      <c r="H153">
        <f t="shared" si="9"/>
        <v>91</v>
      </c>
      <c r="I153">
        <f t="shared" si="9"/>
        <v>91</v>
      </c>
      <c r="J153">
        <f t="shared" si="9"/>
        <v>91</v>
      </c>
      <c r="K153">
        <f t="shared" si="9"/>
        <v>91</v>
      </c>
      <c r="L153">
        <f t="shared" si="9"/>
        <v>91</v>
      </c>
      <c r="M153">
        <f t="shared" si="9"/>
        <v>91</v>
      </c>
      <c r="N153">
        <f t="shared" si="9"/>
        <v>91</v>
      </c>
      <c r="O153">
        <f t="shared" si="9"/>
        <v>91</v>
      </c>
      <c r="P153">
        <f t="shared" si="9"/>
        <v>91</v>
      </c>
      <c r="Q153">
        <f t="shared" si="9"/>
        <v>91</v>
      </c>
      <c r="R153">
        <f t="shared" si="9"/>
        <v>91</v>
      </c>
      <c r="S153">
        <f t="shared" si="9"/>
        <v>91</v>
      </c>
      <c r="T153">
        <f t="shared" si="9"/>
        <v>91</v>
      </c>
      <c r="U153">
        <f t="shared" si="9"/>
        <v>91</v>
      </c>
      <c r="V153">
        <f t="shared" si="9"/>
        <v>91</v>
      </c>
      <c r="W153">
        <f t="shared" si="9"/>
        <v>91</v>
      </c>
      <c r="Y153">
        <f>SUM(Y150:Y152)</f>
        <v>78</v>
      </c>
    </row>
    <row r="156" spans="1:30" ht="13.5" thickBot="1" x14ac:dyDescent="0.35"/>
    <row r="157" spans="1:30" x14ac:dyDescent="0.3">
      <c r="X157" s="74" t="s">
        <v>208</v>
      </c>
      <c r="Y157" s="74"/>
    </row>
    <row r="158" spans="1:30" x14ac:dyDescent="0.3">
      <c r="X158" s="72"/>
      <c r="Y158" s="72"/>
    </row>
    <row r="159" spans="1:30" x14ac:dyDescent="0.3">
      <c r="X159" s="72" t="s">
        <v>195</v>
      </c>
      <c r="Y159" s="72">
        <v>15.833333333333334</v>
      </c>
    </row>
    <row r="160" spans="1:30" x14ac:dyDescent="0.3">
      <c r="X160" s="72" t="s">
        <v>196</v>
      </c>
      <c r="Y160" s="72">
        <v>0.2852907839220033</v>
      </c>
    </row>
    <row r="161" spans="24:25" x14ac:dyDescent="0.3">
      <c r="X161" s="72" t="s">
        <v>197</v>
      </c>
      <c r="Y161" s="72">
        <v>16</v>
      </c>
    </row>
    <row r="162" spans="24:25" x14ac:dyDescent="0.3">
      <c r="X162" s="72" t="s">
        <v>198</v>
      </c>
      <c r="Y162" s="72">
        <v>16</v>
      </c>
    </row>
    <row r="163" spans="24:25" x14ac:dyDescent="0.3">
      <c r="X163" s="72" t="s">
        <v>199</v>
      </c>
      <c r="Y163" s="72">
        <v>2.5196199809663424</v>
      </c>
    </row>
    <row r="164" spans="24:25" x14ac:dyDescent="0.3">
      <c r="X164" s="72" t="s">
        <v>200</v>
      </c>
      <c r="Y164" s="72">
        <v>6.3484848484848326</v>
      </c>
    </row>
    <row r="165" spans="24:25" x14ac:dyDescent="0.3">
      <c r="X165" s="72" t="s">
        <v>201</v>
      </c>
      <c r="Y165" s="72">
        <v>0.25010440387170307</v>
      </c>
    </row>
    <row r="166" spans="24:25" x14ac:dyDescent="0.3">
      <c r="X166" s="72" t="s">
        <v>202</v>
      </c>
      <c r="Y166" s="72">
        <v>-0.61180451683570047</v>
      </c>
    </row>
    <row r="167" spans="24:25" x14ac:dyDescent="0.3">
      <c r="X167" s="72" t="s">
        <v>203</v>
      </c>
      <c r="Y167" s="72">
        <v>11</v>
      </c>
    </row>
    <row r="168" spans="24:25" x14ac:dyDescent="0.3">
      <c r="X168" s="72" t="s">
        <v>204</v>
      </c>
      <c r="Y168" s="72">
        <v>9</v>
      </c>
    </row>
    <row r="169" spans="24:25" x14ac:dyDescent="0.3">
      <c r="X169" s="72" t="s">
        <v>205</v>
      </c>
      <c r="Y169" s="72">
        <v>20</v>
      </c>
    </row>
    <row r="170" spans="24:25" x14ac:dyDescent="0.3">
      <c r="X170" s="72" t="s">
        <v>206</v>
      </c>
      <c r="Y170" s="72">
        <v>1235</v>
      </c>
    </row>
    <row r="171" spans="24:25" ht="13.5" thickBot="1" x14ac:dyDescent="0.35">
      <c r="X171" s="73" t="s">
        <v>207</v>
      </c>
      <c r="Y171" s="73">
        <v>78</v>
      </c>
    </row>
  </sheetData>
  <autoFilter ref="A60:Z139" xr:uid="{1AC4419E-1410-4B2A-8683-B88BF06EE939}"/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9E6F-FB9D-4B05-A845-E9ECD29FC7D5}">
  <dimension ref="A1:AM345"/>
  <sheetViews>
    <sheetView tabSelected="1" topLeftCell="Y124" zoomScale="52" zoomScaleNormal="85" workbookViewId="0">
      <selection activeCell="AP150" sqref="AP150"/>
    </sheetView>
  </sheetViews>
  <sheetFormatPr defaultColWidth="15.19921875" defaultRowHeight="13" x14ac:dyDescent="0.3"/>
  <cols>
    <col min="7" max="7" width="47.8984375" bestFit="1" customWidth="1"/>
    <col min="8" max="8" width="24.296875" bestFit="1" customWidth="1"/>
    <col min="9" max="9" width="4.5" bestFit="1" customWidth="1"/>
    <col min="10" max="10" width="7" customWidth="1"/>
    <col min="11" max="11" width="12.296875" customWidth="1"/>
    <col min="12" max="12" width="4.5" bestFit="1" customWidth="1"/>
    <col min="13" max="13" width="20.296875" bestFit="1" customWidth="1"/>
    <col min="14" max="14" width="22.296875" bestFit="1" customWidth="1"/>
    <col min="15" max="15" width="28.796875" customWidth="1"/>
    <col min="16" max="16" width="28.796875" bestFit="1" customWidth="1"/>
    <col min="17" max="17" width="24.296875" bestFit="1" customWidth="1"/>
    <col min="18" max="18" width="27" bestFit="1" customWidth="1"/>
    <col min="19" max="19" width="20.296875" bestFit="1" customWidth="1"/>
    <col min="20" max="20" width="15.3984375" bestFit="1" customWidth="1"/>
    <col min="21" max="21" width="4.5" bestFit="1" customWidth="1"/>
    <col min="22" max="22" width="15.3984375" bestFit="1" customWidth="1"/>
    <col min="24" max="24" width="47.8984375" bestFit="1" customWidth="1"/>
    <col min="25" max="25" width="24.296875" bestFit="1" customWidth="1"/>
    <col min="26" max="29" width="4.5" bestFit="1" customWidth="1"/>
    <col min="30" max="30" width="15.3984375" bestFit="1" customWidth="1"/>
  </cols>
  <sheetData>
    <row r="1" spans="1:39" x14ac:dyDescent="0.3">
      <c r="A1" t="s">
        <v>273</v>
      </c>
      <c r="B1" t="s">
        <v>274</v>
      </c>
      <c r="C1" t="s">
        <v>275</v>
      </c>
      <c r="D1" s="69" t="s">
        <v>276</v>
      </c>
      <c r="E1" t="s">
        <v>277</v>
      </c>
      <c r="F1" t="s">
        <v>278</v>
      </c>
      <c r="G1" t="s">
        <v>457</v>
      </c>
      <c r="H1" t="s">
        <v>279</v>
      </c>
      <c r="I1" t="s">
        <v>280</v>
      </c>
      <c r="J1" t="s">
        <v>281</v>
      </c>
      <c r="K1" t="s">
        <v>282</v>
      </c>
    </row>
    <row r="2" spans="1:39" x14ac:dyDescent="0.3">
      <c r="A2" t="s">
        <v>283</v>
      </c>
      <c r="B2" s="75">
        <v>45751</v>
      </c>
      <c r="C2" s="75">
        <v>45759</v>
      </c>
      <c r="D2" t="s">
        <v>284</v>
      </c>
      <c r="E2" s="75">
        <v>45752</v>
      </c>
      <c r="F2" s="75">
        <v>45761</v>
      </c>
      <c r="G2">
        <v>2</v>
      </c>
      <c r="H2" t="s">
        <v>285</v>
      </c>
      <c r="I2">
        <v>4</v>
      </c>
      <c r="J2">
        <v>82</v>
      </c>
      <c r="K2" t="s">
        <v>286</v>
      </c>
      <c r="AM2">
        <v>2</v>
      </c>
    </row>
    <row r="3" spans="1:39" x14ac:dyDescent="0.3">
      <c r="A3" t="s">
        <v>287</v>
      </c>
      <c r="B3" s="75">
        <v>45768</v>
      </c>
      <c r="C3" s="75">
        <v>45773</v>
      </c>
      <c r="D3" t="s">
        <v>288</v>
      </c>
      <c r="F3" s="75">
        <v>45773</v>
      </c>
      <c r="G3">
        <v>0</v>
      </c>
      <c r="H3" t="s">
        <v>289</v>
      </c>
      <c r="I3">
        <v>4</v>
      </c>
      <c r="J3">
        <v>84</v>
      </c>
      <c r="K3" t="s">
        <v>290</v>
      </c>
      <c r="AM3">
        <v>0</v>
      </c>
    </row>
    <row r="4" spans="1:39" x14ac:dyDescent="0.3">
      <c r="A4" t="s">
        <v>291</v>
      </c>
      <c r="B4" s="75">
        <v>45769</v>
      </c>
      <c r="C4" s="75">
        <v>45776</v>
      </c>
      <c r="D4" t="s">
        <v>288</v>
      </c>
      <c r="F4" s="75">
        <v>45779</v>
      </c>
      <c r="G4">
        <v>3</v>
      </c>
      <c r="H4" t="s">
        <v>289</v>
      </c>
      <c r="I4">
        <v>3</v>
      </c>
      <c r="J4">
        <v>11</v>
      </c>
      <c r="K4" t="s">
        <v>290</v>
      </c>
      <c r="AM4">
        <v>3</v>
      </c>
    </row>
    <row r="5" spans="1:39" x14ac:dyDescent="0.3">
      <c r="A5" t="s">
        <v>292</v>
      </c>
      <c r="B5" s="75">
        <v>45756</v>
      </c>
      <c r="C5" s="75">
        <v>45766</v>
      </c>
      <c r="D5" t="s">
        <v>288</v>
      </c>
      <c r="F5" s="75">
        <v>45766</v>
      </c>
      <c r="G5">
        <v>0</v>
      </c>
      <c r="H5" t="s">
        <v>289</v>
      </c>
      <c r="I5">
        <v>3</v>
      </c>
      <c r="J5">
        <v>58</v>
      </c>
      <c r="K5" t="s">
        <v>290</v>
      </c>
      <c r="AM5">
        <v>0</v>
      </c>
    </row>
    <row r="6" spans="1:39" x14ac:dyDescent="0.3">
      <c r="A6" t="s">
        <v>293</v>
      </c>
      <c r="B6" s="75">
        <v>45755</v>
      </c>
      <c r="C6" s="75">
        <v>45763</v>
      </c>
      <c r="D6" t="s">
        <v>288</v>
      </c>
      <c r="F6" s="75">
        <v>45762</v>
      </c>
      <c r="G6">
        <v>0</v>
      </c>
      <c r="H6" t="s">
        <v>289</v>
      </c>
      <c r="I6">
        <v>4</v>
      </c>
      <c r="J6">
        <v>37</v>
      </c>
      <c r="K6" t="s">
        <v>290</v>
      </c>
      <c r="AM6">
        <v>0</v>
      </c>
    </row>
    <row r="7" spans="1:39" x14ac:dyDescent="0.3">
      <c r="A7" t="s">
        <v>294</v>
      </c>
      <c r="B7" s="75">
        <v>45751</v>
      </c>
      <c r="C7" s="75">
        <v>45761</v>
      </c>
      <c r="D7" t="s">
        <v>288</v>
      </c>
      <c r="F7" s="75">
        <v>45762</v>
      </c>
      <c r="G7">
        <v>1</v>
      </c>
      <c r="H7" t="s">
        <v>289</v>
      </c>
      <c r="I7">
        <v>2</v>
      </c>
      <c r="J7">
        <v>67</v>
      </c>
      <c r="K7" t="s">
        <v>290</v>
      </c>
      <c r="AM7">
        <v>1</v>
      </c>
    </row>
    <row r="8" spans="1:39" x14ac:dyDescent="0.3">
      <c r="A8" t="s">
        <v>295</v>
      </c>
      <c r="B8" s="75">
        <v>45749</v>
      </c>
      <c r="C8" s="75">
        <v>45757</v>
      </c>
      <c r="D8" t="s">
        <v>288</v>
      </c>
      <c r="F8" s="75">
        <v>45759</v>
      </c>
      <c r="G8">
        <v>2</v>
      </c>
      <c r="H8" t="s">
        <v>289</v>
      </c>
      <c r="I8">
        <v>4</v>
      </c>
      <c r="J8">
        <v>74</v>
      </c>
      <c r="K8" t="s">
        <v>290</v>
      </c>
      <c r="AM8">
        <v>2</v>
      </c>
    </row>
    <row r="9" spans="1:39" x14ac:dyDescent="0.3">
      <c r="A9" t="s">
        <v>296</v>
      </c>
      <c r="B9" s="75">
        <v>45766</v>
      </c>
      <c r="C9" s="75">
        <v>45773</v>
      </c>
      <c r="D9" t="s">
        <v>288</v>
      </c>
      <c r="F9" s="75">
        <v>45775</v>
      </c>
      <c r="G9">
        <v>2</v>
      </c>
      <c r="H9" t="s">
        <v>289</v>
      </c>
      <c r="I9">
        <v>5</v>
      </c>
      <c r="J9">
        <v>31</v>
      </c>
      <c r="K9" t="s">
        <v>290</v>
      </c>
      <c r="AM9">
        <v>2</v>
      </c>
    </row>
    <row r="10" spans="1:39" x14ac:dyDescent="0.3">
      <c r="A10" t="s">
        <v>297</v>
      </c>
      <c r="B10" s="75">
        <v>45770</v>
      </c>
      <c r="C10" s="75">
        <v>45779</v>
      </c>
      <c r="D10" t="s">
        <v>284</v>
      </c>
      <c r="E10" s="75">
        <v>45771</v>
      </c>
      <c r="F10" s="75">
        <v>45779</v>
      </c>
      <c r="G10">
        <v>0</v>
      </c>
      <c r="H10" t="s">
        <v>285</v>
      </c>
      <c r="I10">
        <v>4</v>
      </c>
      <c r="J10">
        <v>38</v>
      </c>
      <c r="K10" t="s">
        <v>298</v>
      </c>
      <c r="AM10">
        <v>0</v>
      </c>
    </row>
    <row r="11" spans="1:39" x14ac:dyDescent="0.3">
      <c r="A11" t="s">
        <v>299</v>
      </c>
      <c r="B11" s="75">
        <v>45771</v>
      </c>
      <c r="C11" s="75">
        <v>45781</v>
      </c>
      <c r="D11" t="s">
        <v>288</v>
      </c>
      <c r="F11" s="75">
        <v>45783</v>
      </c>
      <c r="G11">
        <v>2</v>
      </c>
      <c r="H11" t="s">
        <v>289</v>
      </c>
      <c r="I11">
        <v>2</v>
      </c>
      <c r="J11">
        <v>42</v>
      </c>
      <c r="K11" t="s">
        <v>290</v>
      </c>
      <c r="AM11">
        <v>2</v>
      </c>
    </row>
    <row r="12" spans="1:39" x14ac:dyDescent="0.3">
      <c r="A12" t="s">
        <v>300</v>
      </c>
      <c r="B12" s="75">
        <v>45753</v>
      </c>
      <c r="C12" s="75">
        <v>45758</v>
      </c>
      <c r="D12" t="s">
        <v>284</v>
      </c>
      <c r="E12" s="75">
        <v>45754</v>
      </c>
      <c r="F12" s="75">
        <v>45759</v>
      </c>
      <c r="G12">
        <v>1</v>
      </c>
      <c r="H12" t="s">
        <v>285</v>
      </c>
      <c r="I12">
        <v>5</v>
      </c>
      <c r="J12">
        <v>37</v>
      </c>
      <c r="K12" t="s">
        <v>286</v>
      </c>
      <c r="N12" s="87" t="s">
        <v>449</v>
      </c>
      <c r="O12" t="s">
        <v>456</v>
      </c>
      <c r="AM12">
        <v>1</v>
      </c>
    </row>
    <row r="13" spans="1:39" x14ac:dyDescent="0.3">
      <c r="A13" t="s">
        <v>301</v>
      </c>
      <c r="B13" s="75">
        <v>45771</v>
      </c>
      <c r="C13" s="75">
        <v>45776</v>
      </c>
      <c r="D13" t="s">
        <v>288</v>
      </c>
      <c r="F13" s="75">
        <v>45776</v>
      </c>
      <c r="G13">
        <v>0</v>
      </c>
      <c r="H13" t="s">
        <v>289</v>
      </c>
      <c r="I13">
        <v>4</v>
      </c>
      <c r="J13">
        <v>21</v>
      </c>
      <c r="K13" t="s">
        <v>290</v>
      </c>
      <c r="N13" t="s">
        <v>284</v>
      </c>
      <c r="O13">
        <v>58</v>
      </c>
      <c r="AM13">
        <v>0</v>
      </c>
    </row>
    <row r="14" spans="1:39" x14ac:dyDescent="0.3">
      <c r="A14" t="s">
        <v>302</v>
      </c>
      <c r="B14" s="75">
        <v>45750</v>
      </c>
      <c r="C14" s="75">
        <v>45760</v>
      </c>
      <c r="D14" t="s">
        <v>288</v>
      </c>
      <c r="F14" s="75">
        <v>45760</v>
      </c>
      <c r="G14">
        <v>0</v>
      </c>
      <c r="H14" t="s">
        <v>289</v>
      </c>
      <c r="I14">
        <v>5</v>
      </c>
      <c r="J14">
        <v>50</v>
      </c>
      <c r="K14" t="s">
        <v>290</v>
      </c>
      <c r="N14" t="s">
        <v>288</v>
      </c>
      <c r="O14">
        <v>100</v>
      </c>
      <c r="AM14">
        <v>0</v>
      </c>
    </row>
    <row r="15" spans="1:39" x14ac:dyDescent="0.3">
      <c r="A15" t="s">
        <v>303</v>
      </c>
      <c r="B15" s="75">
        <v>45754</v>
      </c>
      <c r="C15" s="75">
        <v>45762</v>
      </c>
      <c r="D15" t="s">
        <v>288</v>
      </c>
      <c r="F15" s="75">
        <v>45761</v>
      </c>
      <c r="G15">
        <v>0</v>
      </c>
      <c r="H15" t="s">
        <v>289</v>
      </c>
      <c r="I15">
        <v>4</v>
      </c>
      <c r="J15">
        <v>72</v>
      </c>
      <c r="K15" t="s">
        <v>290</v>
      </c>
      <c r="N15" t="s">
        <v>450</v>
      </c>
      <c r="O15">
        <v>158</v>
      </c>
      <c r="AM15">
        <v>0</v>
      </c>
    </row>
    <row r="16" spans="1:39" x14ac:dyDescent="0.3">
      <c r="A16" t="s">
        <v>304</v>
      </c>
      <c r="B16" s="75">
        <v>45768</v>
      </c>
      <c r="C16" s="75">
        <v>45778</v>
      </c>
      <c r="D16" t="s">
        <v>288</v>
      </c>
      <c r="F16" s="75">
        <v>45780</v>
      </c>
      <c r="G16">
        <v>2</v>
      </c>
      <c r="H16" t="s">
        <v>289</v>
      </c>
      <c r="I16">
        <v>4</v>
      </c>
      <c r="J16">
        <v>41</v>
      </c>
      <c r="K16" t="s">
        <v>290</v>
      </c>
      <c r="AM16">
        <v>2</v>
      </c>
    </row>
    <row r="17" spans="1:39" x14ac:dyDescent="0.3">
      <c r="A17" t="s">
        <v>305</v>
      </c>
      <c r="B17" s="75">
        <v>45766</v>
      </c>
      <c r="C17" s="75">
        <v>45776</v>
      </c>
      <c r="D17" t="s">
        <v>288</v>
      </c>
      <c r="E17" s="75"/>
      <c r="F17" s="75">
        <v>45777</v>
      </c>
      <c r="G17">
        <v>1</v>
      </c>
      <c r="H17" t="s">
        <v>285</v>
      </c>
      <c r="I17">
        <v>4</v>
      </c>
      <c r="J17">
        <v>79</v>
      </c>
      <c r="K17" t="s">
        <v>290</v>
      </c>
      <c r="AM17">
        <v>1</v>
      </c>
    </row>
    <row r="18" spans="1:39" x14ac:dyDescent="0.3">
      <c r="A18" t="s">
        <v>306</v>
      </c>
      <c r="B18" s="75">
        <v>45765</v>
      </c>
      <c r="C18" s="75">
        <v>45773</v>
      </c>
      <c r="D18" t="s">
        <v>284</v>
      </c>
      <c r="E18" s="75">
        <v>45766</v>
      </c>
      <c r="F18" s="75">
        <v>45775</v>
      </c>
      <c r="G18">
        <v>2</v>
      </c>
      <c r="H18" t="s">
        <v>285</v>
      </c>
      <c r="I18">
        <v>5</v>
      </c>
      <c r="J18">
        <v>86</v>
      </c>
      <c r="K18" t="s">
        <v>286</v>
      </c>
      <c r="AM18">
        <v>2</v>
      </c>
    </row>
    <row r="19" spans="1:39" x14ac:dyDescent="0.3">
      <c r="A19" t="s">
        <v>307</v>
      </c>
      <c r="B19" s="75">
        <v>45765</v>
      </c>
      <c r="C19" s="75">
        <v>45772</v>
      </c>
      <c r="D19" t="s">
        <v>288</v>
      </c>
      <c r="F19" s="75">
        <v>45771</v>
      </c>
      <c r="G19">
        <v>0</v>
      </c>
      <c r="H19" t="s">
        <v>289</v>
      </c>
      <c r="I19">
        <v>5</v>
      </c>
      <c r="J19">
        <v>88</v>
      </c>
      <c r="K19" t="s">
        <v>290</v>
      </c>
      <c r="AM19">
        <v>0</v>
      </c>
    </row>
    <row r="20" spans="1:39" x14ac:dyDescent="0.3">
      <c r="A20" t="s">
        <v>308</v>
      </c>
      <c r="B20" s="75">
        <v>45770</v>
      </c>
      <c r="C20" s="75">
        <v>45777</v>
      </c>
      <c r="D20" t="s">
        <v>288</v>
      </c>
      <c r="F20" s="75">
        <v>45780</v>
      </c>
      <c r="G20">
        <v>3</v>
      </c>
      <c r="H20" t="s">
        <v>289</v>
      </c>
      <c r="I20">
        <v>2</v>
      </c>
      <c r="J20">
        <v>71</v>
      </c>
      <c r="K20" t="s">
        <v>290</v>
      </c>
      <c r="AM20">
        <v>3</v>
      </c>
    </row>
    <row r="21" spans="1:39" x14ac:dyDescent="0.3">
      <c r="A21" t="s">
        <v>309</v>
      </c>
      <c r="B21" s="75">
        <v>45768</v>
      </c>
      <c r="C21" s="75">
        <v>45776</v>
      </c>
      <c r="D21" t="s">
        <v>288</v>
      </c>
      <c r="F21" s="75">
        <v>45779</v>
      </c>
      <c r="G21">
        <v>3</v>
      </c>
      <c r="H21" t="s">
        <v>289</v>
      </c>
      <c r="I21">
        <v>3</v>
      </c>
      <c r="J21">
        <v>65</v>
      </c>
      <c r="K21" t="s">
        <v>290</v>
      </c>
      <c r="AM21">
        <v>3</v>
      </c>
    </row>
    <row r="22" spans="1:39" x14ac:dyDescent="0.3">
      <c r="A22" t="s">
        <v>310</v>
      </c>
      <c r="B22" s="75">
        <v>45772</v>
      </c>
      <c r="C22" s="75">
        <v>45779</v>
      </c>
      <c r="D22" t="s">
        <v>288</v>
      </c>
      <c r="F22" s="75">
        <v>45781</v>
      </c>
      <c r="G22">
        <v>2</v>
      </c>
      <c r="H22" t="s">
        <v>289</v>
      </c>
      <c r="I22">
        <v>4</v>
      </c>
      <c r="J22">
        <v>31</v>
      </c>
      <c r="K22" t="s">
        <v>290</v>
      </c>
      <c r="AM22">
        <v>2</v>
      </c>
    </row>
    <row r="23" spans="1:39" x14ac:dyDescent="0.3">
      <c r="A23" t="s">
        <v>311</v>
      </c>
      <c r="B23" s="75">
        <v>45761</v>
      </c>
      <c r="C23" s="75">
        <v>45770</v>
      </c>
      <c r="D23" t="s">
        <v>288</v>
      </c>
      <c r="F23" s="75">
        <v>45772</v>
      </c>
      <c r="G23">
        <v>2</v>
      </c>
      <c r="H23" t="s">
        <v>289</v>
      </c>
      <c r="I23">
        <v>2</v>
      </c>
      <c r="J23">
        <v>78</v>
      </c>
      <c r="K23" t="s">
        <v>290</v>
      </c>
      <c r="AM23">
        <v>2</v>
      </c>
    </row>
    <row r="24" spans="1:39" x14ac:dyDescent="0.3">
      <c r="A24" t="s">
        <v>312</v>
      </c>
      <c r="B24" s="75">
        <v>45771</v>
      </c>
      <c r="C24" s="75">
        <v>45779</v>
      </c>
      <c r="D24" t="s">
        <v>288</v>
      </c>
      <c r="F24" s="75">
        <v>45779</v>
      </c>
      <c r="G24">
        <v>0</v>
      </c>
      <c r="H24" t="s">
        <v>289</v>
      </c>
      <c r="I24">
        <v>5</v>
      </c>
      <c r="J24">
        <v>37</v>
      </c>
      <c r="K24" t="s">
        <v>290</v>
      </c>
      <c r="AM24">
        <v>0</v>
      </c>
    </row>
    <row r="25" spans="1:39" x14ac:dyDescent="0.3">
      <c r="A25" t="s">
        <v>313</v>
      </c>
      <c r="B25" s="75">
        <v>45753</v>
      </c>
      <c r="C25" s="75">
        <v>45759</v>
      </c>
      <c r="D25" t="s">
        <v>288</v>
      </c>
      <c r="F25" s="75">
        <v>45758</v>
      </c>
      <c r="G25">
        <v>0</v>
      </c>
      <c r="H25" t="s">
        <v>289</v>
      </c>
      <c r="I25">
        <v>4</v>
      </c>
      <c r="J25">
        <v>26</v>
      </c>
      <c r="K25" t="s">
        <v>290</v>
      </c>
      <c r="AM25">
        <v>0</v>
      </c>
    </row>
    <row r="26" spans="1:39" x14ac:dyDescent="0.3">
      <c r="A26" t="s">
        <v>314</v>
      </c>
      <c r="B26" s="75">
        <v>45767</v>
      </c>
      <c r="C26" s="75">
        <v>45773</v>
      </c>
      <c r="D26" t="s">
        <v>288</v>
      </c>
      <c r="F26" s="75">
        <v>45776</v>
      </c>
      <c r="G26">
        <v>3</v>
      </c>
      <c r="H26" t="s">
        <v>289</v>
      </c>
      <c r="I26">
        <v>2</v>
      </c>
      <c r="J26">
        <v>92</v>
      </c>
      <c r="K26" t="s">
        <v>290</v>
      </c>
      <c r="AM26">
        <v>3</v>
      </c>
    </row>
    <row r="27" spans="1:39" x14ac:dyDescent="0.3">
      <c r="A27" t="s">
        <v>315</v>
      </c>
      <c r="B27" s="75">
        <v>45767</v>
      </c>
      <c r="C27" s="75">
        <v>45775</v>
      </c>
      <c r="D27" t="s">
        <v>288</v>
      </c>
      <c r="F27" s="75">
        <v>45775</v>
      </c>
      <c r="G27">
        <v>0</v>
      </c>
      <c r="H27" t="s">
        <v>289</v>
      </c>
      <c r="I27">
        <v>5</v>
      </c>
      <c r="J27">
        <v>85</v>
      </c>
      <c r="K27" t="s">
        <v>290</v>
      </c>
      <c r="AM27">
        <v>0</v>
      </c>
    </row>
    <row r="28" spans="1:39" x14ac:dyDescent="0.3">
      <c r="A28" t="s">
        <v>316</v>
      </c>
      <c r="B28" s="75">
        <v>45775</v>
      </c>
      <c r="C28" s="75">
        <v>45781</v>
      </c>
      <c r="D28" t="s">
        <v>288</v>
      </c>
      <c r="F28" s="75">
        <v>45782</v>
      </c>
      <c r="G28">
        <v>1</v>
      </c>
      <c r="H28" t="s">
        <v>289</v>
      </c>
      <c r="I28">
        <v>4</v>
      </c>
      <c r="J28">
        <v>49</v>
      </c>
      <c r="K28" t="s">
        <v>290</v>
      </c>
      <c r="AM28">
        <v>1</v>
      </c>
    </row>
    <row r="29" spans="1:39" x14ac:dyDescent="0.3">
      <c r="A29" t="s">
        <v>317</v>
      </c>
      <c r="B29" s="75">
        <v>45775</v>
      </c>
      <c r="C29" s="75">
        <v>45781</v>
      </c>
      <c r="D29" t="s">
        <v>284</v>
      </c>
      <c r="E29" s="75">
        <v>45776</v>
      </c>
      <c r="F29" s="75">
        <v>45781</v>
      </c>
      <c r="G29">
        <v>0</v>
      </c>
      <c r="H29" t="s">
        <v>285</v>
      </c>
      <c r="I29">
        <v>3</v>
      </c>
      <c r="J29">
        <v>26</v>
      </c>
      <c r="K29" t="s">
        <v>298</v>
      </c>
      <c r="AM29">
        <v>0</v>
      </c>
    </row>
    <row r="30" spans="1:39" x14ac:dyDescent="0.3">
      <c r="A30" t="s">
        <v>318</v>
      </c>
      <c r="B30" s="75">
        <v>45757</v>
      </c>
      <c r="C30" s="75">
        <v>45765</v>
      </c>
      <c r="D30" t="s">
        <v>288</v>
      </c>
      <c r="F30" s="75">
        <v>45764</v>
      </c>
      <c r="G30">
        <v>0</v>
      </c>
      <c r="H30" t="s">
        <v>289</v>
      </c>
      <c r="I30">
        <v>2</v>
      </c>
      <c r="J30">
        <v>55</v>
      </c>
      <c r="K30" t="s">
        <v>290</v>
      </c>
      <c r="AM30">
        <v>0</v>
      </c>
    </row>
    <row r="31" spans="1:39" x14ac:dyDescent="0.3">
      <c r="A31" t="s">
        <v>319</v>
      </c>
      <c r="B31" s="75">
        <v>45761</v>
      </c>
      <c r="C31" s="75">
        <v>45771</v>
      </c>
      <c r="D31" t="s">
        <v>288</v>
      </c>
      <c r="F31" s="75">
        <v>45773</v>
      </c>
      <c r="G31">
        <v>2</v>
      </c>
      <c r="H31" t="s">
        <v>289</v>
      </c>
      <c r="I31">
        <v>3</v>
      </c>
      <c r="J31">
        <v>52</v>
      </c>
      <c r="K31" t="s">
        <v>290</v>
      </c>
      <c r="AM31">
        <v>2</v>
      </c>
    </row>
    <row r="32" spans="1:39" x14ac:dyDescent="0.3">
      <c r="A32" t="s">
        <v>320</v>
      </c>
      <c r="B32" s="75">
        <v>45754</v>
      </c>
      <c r="C32" s="75">
        <v>45764</v>
      </c>
      <c r="D32" t="s">
        <v>284</v>
      </c>
      <c r="E32" s="75">
        <v>45755</v>
      </c>
      <c r="F32" s="75">
        <v>45766</v>
      </c>
      <c r="G32">
        <v>2</v>
      </c>
      <c r="H32" t="s">
        <v>285</v>
      </c>
      <c r="I32">
        <v>4</v>
      </c>
      <c r="J32">
        <v>78</v>
      </c>
      <c r="K32" t="s">
        <v>286</v>
      </c>
      <c r="AM32">
        <v>2</v>
      </c>
    </row>
    <row r="33" spans="1:39" x14ac:dyDescent="0.3">
      <c r="A33" t="s">
        <v>321</v>
      </c>
      <c r="B33" s="75">
        <v>45771</v>
      </c>
      <c r="C33" s="75">
        <v>45780</v>
      </c>
      <c r="D33" t="s">
        <v>288</v>
      </c>
      <c r="F33" s="75">
        <v>45783</v>
      </c>
      <c r="G33">
        <v>3</v>
      </c>
      <c r="H33" t="s">
        <v>289</v>
      </c>
      <c r="I33">
        <v>2</v>
      </c>
      <c r="J33">
        <v>21</v>
      </c>
      <c r="K33" t="s">
        <v>290</v>
      </c>
      <c r="AM33">
        <v>3</v>
      </c>
    </row>
    <row r="34" spans="1:39" x14ac:dyDescent="0.3">
      <c r="A34" t="s">
        <v>322</v>
      </c>
      <c r="B34" s="75">
        <v>45763</v>
      </c>
      <c r="C34" s="75">
        <v>45772</v>
      </c>
      <c r="D34" t="s">
        <v>288</v>
      </c>
      <c r="F34" s="75">
        <v>45774</v>
      </c>
      <c r="G34">
        <v>2</v>
      </c>
      <c r="H34" t="s">
        <v>289</v>
      </c>
      <c r="I34">
        <v>3</v>
      </c>
      <c r="J34">
        <v>71</v>
      </c>
      <c r="K34" t="s">
        <v>290</v>
      </c>
      <c r="AM34">
        <v>2</v>
      </c>
    </row>
    <row r="35" spans="1:39" x14ac:dyDescent="0.3">
      <c r="A35" t="s">
        <v>323</v>
      </c>
      <c r="B35" s="75">
        <v>45769</v>
      </c>
      <c r="C35" s="75">
        <v>45776</v>
      </c>
      <c r="D35" t="s">
        <v>288</v>
      </c>
      <c r="F35" s="75">
        <v>45777</v>
      </c>
      <c r="G35">
        <v>1</v>
      </c>
      <c r="H35" t="s">
        <v>289</v>
      </c>
      <c r="I35">
        <v>4</v>
      </c>
      <c r="J35">
        <v>42</v>
      </c>
      <c r="K35" t="s">
        <v>290</v>
      </c>
      <c r="AM35">
        <v>1</v>
      </c>
    </row>
    <row r="36" spans="1:39" x14ac:dyDescent="0.3">
      <c r="A36" t="s">
        <v>324</v>
      </c>
      <c r="B36" s="75">
        <v>45765</v>
      </c>
      <c r="C36" s="75">
        <v>45775</v>
      </c>
      <c r="D36" t="s">
        <v>284</v>
      </c>
      <c r="E36" s="75">
        <v>45766</v>
      </c>
      <c r="F36" s="75">
        <v>45777</v>
      </c>
      <c r="G36">
        <v>2</v>
      </c>
      <c r="H36" t="s">
        <v>285</v>
      </c>
      <c r="I36">
        <v>3</v>
      </c>
      <c r="J36">
        <v>76</v>
      </c>
      <c r="K36" t="s">
        <v>286</v>
      </c>
      <c r="AM36">
        <v>2</v>
      </c>
    </row>
    <row r="37" spans="1:39" x14ac:dyDescent="0.3">
      <c r="A37" t="s">
        <v>325</v>
      </c>
      <c r="B37" s="75">
        <v>45755</v>
      </c>
      <c r="C37" s="75">
        <v>45760</v>
      </c>
      <c r="D37" t="s">
        <v>288</v>
      </c>
      <c r="F37" s="75">
        <v>45759</v>
      </c>
      <c r="G37">
        <v>0</v>
      </c>
      <c r="H37" t="s">
        <v>289</v>
      </c>
      <c r="I37">
        <v>4</v>
      </c>
      <c r="J37">
        <v>44</v>
      </c>
      <c r="K37" t="s">
        <v>290</v>
      </c>
      <c r="AM37">
        <v>0</v>
      </c>
    </row>
    <row r="38" spans="1:39" x14ac:dyDescent="0.3">
      <c r="A38" t="s">
        <v>326</v>
      </c>
      <c r="B38" s="75">
        <v>45766</v>
      </c>
      <c r="C38" s="75">
        <v>45776</v>
      </c>
      <c r="D38" t="s">
        <v>288</v>
      </c>
      <c r="F38" s="75">
        <v>45775</v>
      </c>
      <c r="G38">
        <v>0</v>
      </c>
      <c r="H38" t="s">
        <v>289</v>
      </c>
      <c r="I38">
        <v>5</v>
      </c>
      <c r="J38">
        <v>12</v>
      </c>
      <c r="K38" t="s">
        <v>290</v>
      </c>
      <c r="AM38">
        <v>0</v>
      </c>
    </row>
    <row r="39" spans="1:39" x14ac:dyDescent="0.3">
      <c r="A39" t="s">
        <v>327</v>
      </c>
      <c r="B39" s="75">
        <v>45773</v>
      </c>
      <c r="C39" s="75">
        <v>45782</v>
      </c>
      <c r="D39" t="s">
        <v>288</v>
      </c>
      <c r="F39" s="75">
        <v>45784</v>
      </c>
      <c r="G39">
        <v>2</v>
      </c>
      <c r="H39" t="s">
        <v>289</v>
      </c>
      <c r="I39">
        <v>3</v>
      </c>
      <c r="J39">
        <v>53</v>
      </c>
      <c r="K39" t="s">
        <v>290</v>
      </c>
      <c r="AM39">
        <v>2</v>
      </c>
    </row>
    <row r="40" spans="1:39" x14ac:dyDescent="0.3">
      <c r="A40" t="s">
        <v>328</v>
      </c>
      <c r="B40" s="75">
        <v>45765</v>
      </c>
      <c r="C40" s="75">
        <v>45773</v>
      </c>
      <c r="D40" t="s">
        <v>288</v>
      </c>
      <c r="F40" s="75">
        <v>45776</v>
      </c>
      <c r="G40">
        <v>3</v>
      </c>
      <c r="H40" t="s">
        <v>289</v>
      </c>
      <c r="I40">
        <v>5</v>
      </c>
      <c r="J40">
        <v>82</v>
      </c>
      <c r="K40" t="s">
        <v>290</v>
      </c>
      <c r="AM40">
        <v>3</v>
      </c>
    </row>
    <row r="41" spans="1:39" x14ac:dyDescent="0.3">
      <c r="A41" t="s">
        <v>329</v>
      </c>
      <c r="B41" s="75">
        <v>45768</v>
      </c>
      <c r="C41" s="75">
        <v>45776</v>
      </c>
      <c r="D41" t="s">
        <v>288</v>
      </c>
      <c r="F41" s="75">
        <v>45779</v>
      </c>
      <c r="G41">
        <v>3</v>
      </c>
      <c r="H41" t="s">
        <v>289</v>
      </c>
      <c r="I41">
        <v>4</v>
      </c>
      <c r="J41">
        <v>88</v>
      </c>
      <c r="K41" t="s">
        <v>290</v>
      </c>
      <c r="AM41">
        <v>3</v>
      </c>
    </row>
    <row r="42" spans="1:39" x14ac:dyDescent="0.3">
      <c r="A42" t="s">
        <v>330</v>
      </c>
      <c r="B42" s="75">
        <v>45763</v>
      </c>
      <c r="C42" s="75">
        <v>45770</v>
      </c>
      <c r="D42" t="s">
        <v>288</v>
      </c>
      <c r="F42" s="75">
        <v>45773</v>
      </c>
      <c r="G42">
        <v>3</v>
      </c>
      <c r="H42" t="s">
        <v>289</v>
      </c>
      <c r="I42">
        <v>2</v>
      </c>
      <c r="J42">
        <v>52</v>
      </c>
      <c r="K42" t="s">
        <v>290</v>
      </c>
      <c r="AM42">
        <v>3</v>
      </c>
    </row>
    <row r="43" spans="1:39" x14ac:dyDescent="0.3">
      <c r="A43" t="s">
        <v>331</v>
      </c>
      <c r="B43" s="75">
        <v>45759</v>
      </c>
      <c r="C43" s="75">
        <v>45768</v>
      </c>
      <c r="D43" t="s">
        <v>288</v>
      </c>
      <c r="F43" s="75">
        <v>45770</v>
      </c>
      <c r="G43">
        <v>2</v>
      </c>
      <c r="H43" t="s">
        <v>289</v>
      </c>
      <c r="I43">
        <v>4</v>
      </c>
      <c r="J43">
        <v>19</v>
      </c>
      <c r="K43" t="s">
        <v>290</v>
      </c>
      <c r="AM43">
        <v>2</v>
      </c>
    </row>
    <row r="44" spans="1:39" x14ac:dyDescent="0.3">
      <c r="A44" t="s">
        <v>332</v>
      </c>
      <c r="B44" s="75">
        <v>45762</v>
      </c>
      <c r="C44" s="75">
        <v>45767</v>
      </c>
      <c r="D44" t="s">
        <v>288</v>
      </c>
      <c r="F44" s="75">
        <v>45767</v>
      </c>
      <c r="G44">
        <v>0</v>
      </c>
      <c r="H44" t="s">
        <v>289</v>
      </c>
      <c r="I44">
        <v>5</v>
      </c>
      <c r="J44">
        <v>74</v>
      </c>
      <c r="K44" t="s">
        <v>290</v>
      </c>
      <c r="AM44">
        <v>0</v>
      </c>
    </row>
    <row r="45" spans="1:39" x14ac:dyDescent="0.3">
      <c r="A45" t="s">
        <v>333</v>
      </c>
      <c r="B45" s="75">
        <v>45754</v>
      </c>
      <c r="C45" s="75">
        <v>45761</v>
      </c>
      <c r="D45" t="s">
        <v>288</v>
      </c>
      <c r="F45" s="75">
        <v>45762</v>
      </c>
      <c r="G45">
        <v>1</v>
      </c>
      <c r="H45" t="s">
        <v>289</v>
      </c>
      <c r="I45">
        <v>5</v>
      </c>
      <c r="J45">
        <v>32</v>
      </c>
      <c r="K45" t="s">
        <v>290</v>
      </c>
      <c r="AM45">
        <v>1</v>
      </c>
    </row>
    <row r="46" spans="1:39" x14ac:dyDescent="0.3">
      <c r="A46" t="s">
        <v>334</v>
      </c>
      <c r="B46" s="75">
        <v>45757</v>
      </c>
      <c r="C46" s="75">
        <v>45766</v>
      </c>
      <c r="D46" t="s">
        <v>288</v>
      </c>
      <c r="F46" s="75">
        <v>45765</v>
      </c>
      <c r="G46">
        <v>0</v>
      </c>
      <c r="H46" t="s">
        <v>289</v>
      </c>
      <c r="I46">
        <v>5</v>
      </c>
      <c r="J46">
        <v>12</v>
      </c>
      <c r="K46" t="s">
        <v>290</v>
      </c>
      <c r="AM46">
        <v>0</v>
      </c>
    </row>
    <row r="47" spans="1:39" x14ac:dyDescent="0.3">
      <c r="A47" t="s">
        <v>335</v>
      </c>
      <c r="B47" s="75">
        <v>45748</v>
      </c>
      <c r="C47" s="75">
        <v>45756</v>
      </c>
      <c r="D47" t="s">
        <v>288</v>
      </c>
      <c r="F47" s="75">
        <v>45756</v>
      </c>
      <c r="G47">
        <v>0</v>
      </c>
      <c r="H47" t="s">
        <v>289</v>
      </c>
      <c r="I47">
        <v>4</v>
      </c>
      <c r="J47">
        <v>66</v>
      </c>
      <c r="K47" t="s">
        <v>290</v>
      </c>
      <c r="AM47">
        <v>0</v>
      </c>
    </row>
    <row r="48" spans="1:39" x14ac:dyDescent="0.3">
      <c r="A48" t="s">
        <v>336</v>
      </c>
      <c r="B48" s="75">
        <v>45771</v>
      </c>
      <c r="C48" s="75">
        <v>45779</v>
      </c>
      <c r="D48" t="s">
        <v>288</v>
      </c>
      <c r="F48" s="75">
        <v>45779</v>
      </c>
      <c r="G48">
        <v>0</v>
      </c>
      <c r="H48" t="s">
        <v>289</v>
      </c>
      <c r="I48">
        <v>3</v>
      </c>
      <c r="J48">
        <v>28</v>
      </c>
      <c r="K48" t="s">
        <v>290</v>
      </c>
      <c r="AM48">
        <v>0</v>
      </c>
    </row>
    <row r="49" spans="1:39" x14ac:dyDescent="0.3">
      <c r="A49" t="s">
        <v>337</v>
      </c>
      <c r="B49" s="75">
        <v>45749</v>
      </c>
      <c r="C49" s="75">
        <v>45759</v>
      </c>
      <c r="D49" t="s">
        <v>288</v>
      </c>
      <c r="F49" s="75">
        <v>45760</v>
      </c>
      <c r="G49">
        <v>1</v>
      </c>
      <c r="H49" t="s">
        <v>289</v>
      </c>
      <c r="I49">
        <v>4</v>
      </c>
      <c r="J49">
        <v>68</v>
      </c>
      <c r="K49" t="s">
        <v>290</v>
      </c>
      <c r="AM49">
        <v>1</v>
      </c>
    </row>
    <row r="50" spans="1:39" x14ac:dyDescent="0.3">
      <c r="A50" t="s">
        <v>338</v>
      </c>
      <c r="B50" s="75">
        <v>45755</v>
      </c>
      <c r="C50" s="75">
        <v>45764</v>
      </c>
      <c r="D50" t="s">
        <v>288</v>
      </c>
      <c r="F50" s="75">
        <v>45766</v>
      </c>
      <c r="G50">
        <v>2</v>
      </c>
      <c r="H50" t="s">
        <v>289</v>
      </c>
      <c r="I50">
        <v>2</v>
      </c>
      <c r="J50">
        <v>10</v>
      </c>
      <c r="K50" t="s">
        <v>290</v>
      </c>
      <c r="AM50">
        <v>2</v>
      </c>
    </row>
    <row r="51" spans="1:39" x14ac:dyDescent="0.3">
      <c r="A51" t="s">
        <v>339</v>
      </c>
      <c r="B51" s="75">
        <v>45767</v>
      </c>
      <c r="C51" s="75">
        <v>45774</v>
      </c>
      <c r="D51" t="s">
        <v>288</v>
      </c>
      <c r="F51" s="75">
        <v>45774</v>
      </c>
      <c r="G51">
        <v>0</v>
      </c>
      <c r="H51" t="s">
        <v>289</v>
      </c>
      <c r="I51">
        <v>4</v>
      </c>
      <c r="J51">
        <v>60</v>
      </c>
      <c r="K51" t="s">
        <v>290</v>
      </c>
      <c r="AM51">
        <v>0</v>
      </c>
    </row>
    <row r="52" spans="1:39" x14ac:dyDescent="0.3">
      <c r="A52" t="s">
        <v>340</v>
      </c>
      <c r="B52" s="75">
        <v>45755</v>
      </c>
      <c r="C52" s="75">
        <v>45762</v>
      </c>
      <c r="D52" t="s">
        <v>288</v>
      </c>
      <c r="F52" s="75">
        <v>45761</v>
      </c>
      <c r="G52">
        <v>0</v>
      </c>
      <c r="H52" t="s">
        <v>289</v>
      </c>
      <c r="I52">
        <v>3</v>
      </c>
      <c r="J52">
        <v>26</v>
      </c>
      <c r="K52" t="s">
        <v>290</v>
      </c>
      <c r="AM52">
        <v>0</v>
      </c>
    </row>
    <row r="53" spans="1:39" x14ac:dyDescent="0.3">
      <c r="A53" t="s">
        <v>341</v>
      </c>
      <c r="B53" s="75">
        <v>45755</v>
      </c>
      <c r="C53" s="75">
        <v>45765</v>
      </c>
      <c r="D53" t="s">
        <v>284</v>
      </c>
      <c r="E53" s="75">
        <v>45756</v>
      </c>
      <c r="F53" s="75">
        <v>45764</v>
      </c>
      <c r="G53">
        <v>0</v>
      </c>
      <c r="H53" t="s">
        <v>285</v>
      </c>
      <c r="I53">
        <v>5</v>
      </c>
      <c r="J53">
        <v>35</v>
      </c>
      <c r="K53" t="s">
        <v>298</v>
      </c>
      <c r="AM53">
        <v>0</v>
      </c>
    </row>
    <row r="54" spans="1:39" x14ac:dyDescent="0.3">
      <c r="A54" t="s">
        <v>342</v>
      </c>
      <c r="B54" s="75">
        <v>45757</v>
      </c>
      <c r="C54" s="75">
        <v>45765</v>
      </c>
      <c r="D54" t="s">
        <v>288</v>
      </c>
      <c r="F54" s="75">
        <v>45766</v>
      </c>
      <c r="G54">
        <v>1</v>
      </c>
      <c r="H54" t="s">
        <v>289</v>
      </c>
      <c r="I54">
        <v>4</v>
      </c>
      <c r="J54">
        <v>11</v>
      </c>
      <c r="K54" t="s">
        <v>290</v>
      </c>
      <c r="AM54">
        <v>1</v>
      </c>
    </row>
    <row r="55" spans="1:39" x14ac:dyDescent="0.3">
      <c r="A55" t="s">
        <v>343</v>
      </c>
      <c r="B55" s="75">
        <v>45753</v>
      </c>
      <c r="C55" s="75">
        <v>45761</v>
      </c>
      <c r="D55" t="s">
        <v>288</v>
      </c>
      <c r="F55" s="75">
        <v>45762</v>
      </c>
      <c r="G55">
        <v>1</v>
      </c>
      <c r="H55" t="s">
        <v>289</v>
      </c>
      <c r="I55">
        <v>4</v>
      </c>
      <c r="J55">
        <v>27</v>
      </c>
      <c r="K55" t="s">
        <v>290</v>
      </c>
      <c r="AM55">
        <v>1</v>
      </c>
    </row>
    <row r="56" spans="1:39" x14ac:dyDescent="0.3">
      <c r="A56" t="s">
        <v>344</v>
      </c>
      <c r="B56" s="75">
        <v>45761</v>
      </c>
      <c r="C56" s="75">
        <v>45769</v>
      </c>
      <c r="D56" t="s">
        <v>288</v>
      </c>
      <c r="F56" s="75">
        <v>45772</v>
      </c>
      <c r="G56">
        <v>3</v>
      </c>
      <c r="H56" t="s">
        <v>289</v>
      </c>
      <c r="I56">
        <v>2</v>
      </c>
      <c r="J56">
        <v>51</v>
      </c>
      <c r="K56" t="s">
        <v>290</v>
      </c>
      <c r="AM56">
        <v>3</v>
      </c>
    </row>
    <row r="57" spans="1:39" x14ac:dyDescent="0.3">
      <c r="A57" t="s">
        <v>345</v>
      </c>
      <c r="B57" s="75">
        <v>45783</v>
      </c>
      <c r="C57" s="75">
        <v>45790</v>
      </c>
      <c r="D57" t="s">
        <v>288</v>
      </c>
      <c r="F57" s="75">
        <v>45789</v>
      </c>
      <c r="G57">
        <v>0</v>
      </c>
      <c r="H57" t="s">
        <v>289</v>
      </c>
      <c r="I57">
        <v>5</v>
      </c>
      <c r="J57">
        <v>57</v>
      </c>
      <c r="K57" t="s">
        <v>290</v>
      </c>
      <c r="AM57">
        <v>0</v>
      </c>
    </row>
    <row r="58" spans="1:39" x14ac:dyDescent="0.3">
      <c r="A58" t="s">
        <v>346</v>
      </c>
      <c r="B58" s="75">
        <v>45800</v>
      </c>
      <c r="C58" s="75">
        <v>45810</v>
      </c>
      <c r="D58" t="s">
        <v>288</v>
      </c>
      <c r="F58" s="75">
        <v>45810</v>
      </c>
      <c r="G58">
        <v>0</v>
      </c>
      <c r="H58" t="s">
        <v>289</v>
      </c>
      <c r="I58">
        <v>5</v>
      </c>
      <c r="J58">
        <v>51</v>
      </c>
      <c r="K58" t="s">
        <v>290</v>
      </c>
      <c r="AM58">
        <v>0</v>
      </c>
    </row>
    <row r="59" spans="1:39" x14ac:dyDescent="0.3">
      <c r="A59" t="s">
        <v>347</v>
      </c>
      <c r="B59" s="75">
        <v>45779</v>
      </c>
      <c r="C59" s="75">
        <v>45785</v>
      </c>
      <c r="D59" t="s">
        <v>288</v>
      </c>
      <c r="F59" s="75">
        <v>45787</v>
      </c>
      <c r="G59">
        <v>2</v>
      </c>
      <c r="H59" t="s">
        <v>289</v>
      </c>
      <c r="I59">
        <v>4</v>
      </c>
      <c r="J59">
        <v>10</v>
      </c>
      <c r="K59" t="s">
        <v>290</v>
      </c>
      <c r="AM59">
        <v>2</v>
      </c>
    </row>
    <row r="60" spans="1:39" x14ac:dyDescent="0.3">
      <c r="A60" t="s">
        <v>348</v>
      </c>
      <c r="B60" s="75">
        <v>45804</v>
      </c>
      <c r="C60" s="75">
        <v>45813</v>
      </c>
      <c r="D60" t="s">
        <v>288</v>
      </c>
      <c r="F60" s="75">
        <v>45813</v>
      </c>
      <c r="G60">
        <v>0</v>
      </c>
      <c r="H60" t="s">
        <v>289</v>
      </c>
      <c r="I60">
        <v>5</v>
      </c>
      <c r="J60">
        <v>45</v>
      </c>
      <c r="K60" t="s">
        <v>290</v>
      </c>
      <c r="AM60">
        <v>0</v>
      </c>
    </row>
    <row r="61" spans="1:39" x14ac:dyDescent="0.3">
      <c r="A61" t="s">
        <v>349</v>
      </c>
      <c r="B61" s="75">
        <v>45805</v>
      </c>
      <c r="C61" s="75">
        <v>45812</v>
      </c>
      <c r="D61" t="s">
        <v>288</v>
      </c>
      <c r="F61" s="75">
        <v>45812</v>
      </c>
      <c r="G61">
        <v>0</v>
      </c>
      <c r="H61" t="s">
        <v>289</v>
      </c>
      <c r="I61">
        <v>5</v>
      </c>
      <c r="J61">
        <v>89</v>
      </c>
      <c r="K61" t="s">
        <v>290</v>
      </c>
      <c r="AM61">
        <v>0</v>
      </c>
    </row>
    <row r="62" spans="1:39" x14ac:dyDescent="0.3">
      <c r="A62" t="s">
        <v>350</v>
      </c>
      <c r="B62" s="75">
        <v>45803</v>
      </c>
      <c r="C62" s="75">
        <v>45808</v>
      </c>
      <c r="D62" t="s">
        <v>288</v>
      </c>
      <c r="F62" s="75">
        <v>45809</v>
      </c>
      <c r="G62">
        <v>1</v>
      </c>
      <c r="H62" t="s">
        <v>289</v>
      </c>
      <c r="I62">
        <v>5</v>
      </c>
      <c r="J62">
        <v>12</v>
      </c>
      <c r="K62" t="s">
        <v>290</v>
      </c>
      <c r="AM62">
        <v>1</v>
      </c>
    </row>
    <row r="63" spans="1:39" x14ac:dyDescent="0.3">
      <c r="A63" t="s">
        <v>351</v>
      </c>
      <c r="B63" s="75">
        <v>45780</v>
      </c>
      <c r="C63" s="75">
        <v>45790</v>
      </c>
      <c r="D63" t="s">
        <v>288</v>
      </c>
      <c r="F63" s="75">
        <v>45791</v>
      </c>
      <c r="G63">
        <v>1</v>
      </c>
      <c r="H63" t="s">
        <v>289</v>
      </c>
      <c r="I63">
        <v>5</v>
      </c>
      <c r="J63">
        <v>58</v>
      </c>
      <c r="K63" t="s">
        <v>290</v>
      </c>
      <c r="AM63">
        <v>1</v>
      </c>
    </row>
    <row r="64" spans="1:39" x14ac:dyDescent="0.3">
      <c r="A64" t="s">
        <v>352</v>
      </c>
      <c r="B64" s="75">
        <v>45786</v>
      </c>
      <c r="C64" s="75">
        <v>45792</v>
      </c>
      <c r="D64" t="s">
        <v>288</v>
      </c>
      <c r="F64" s="75">
        <v>45795</v>
      </c>
      <c r="G64">
        <v>3</v>
      </c>
      <c r="H64" t="s">
        <v>289</v>
      </c>
      <c r="I64">
        <v>4</v>
      </c>
      <c r="J64">
        <v>80</v>
      </c>
      <c r="K64" t="s">
        <v>290</v>
      </c>
      <c r="AM64">
        <v>3</v>
      </c>
    </row>
    <row r="65" spans="1:39" x14ac:dyDescent="0.3">
      <c r="A65" t="s">
        <v>353</v>
      </c>
      <c r="B65" s="75">
        <v>45778</v>
      </c>
      <c r="C65" s="75">
        <v>45783</v>
      </c>
      <c r="D65" t="s">
        <v>288</v>
      </c>
      <c r="F65" s="75">
        <v>45784</v>
      </c>
      <c r="G65">
        <v>1</v>
      </c>
      <c r="H65" t="s">
        <v>289</v>
      </c>
      <c r="I65">
        <v>3</v>
      </c>
      <c r="J65">
        <v>15</v>
      </c>
      <c r="K65" t="s">
        <v>290</v>
      </c>
      <c r="AM65">
        <v>1</v>
      </c>
    </row>
    <row r="66" spans="1:39" x14ac:dyDescent="0.3">
      <c r="A66" t="s">
        <v>354</v>
      </c>
      <c r="B66" s="75">
        <v>45801</v>
      </c>
      <c r="C66" s="75">
        <v>45808</v>
      </c>
      <c r="D66" t="s">
        <v>288</v>
      </c>
      <c r="F66" s="75">
        <v>45810</v>
      </c>
      <c r="G66">
        <v>2</v>
      </c>
      <c r="H66" t="s">
        <v>289</v>
      </c>
      <c r="I66">
        <v>4</v>
      </c>
      <c r="J66">
        <v>24</v>
      </c>
      <c r="K66" t="s">
        <v>290</v>
      </c>
      <c r="AM66">
        <v>2</v>
      </c>
    </row>
    <row r="67" spans="1:39" x14ac:dyDescent="0.3">
      <c r="A67" t="s">
        <v>355</v>
      </c>
      <c r="B67" s="75">
        <v>45789</v>
      </c>
      <c r="C67" s="75">
        <v>45797</v>
      </c>
      <c r="D67" t="s">
        <v>288</v>
      </c>
      <c r="F67" s="75">
        <v>45797</v>
      </c>
      <c r="G67">
        <v>0</v>
      </c>
      <c r="H67" t="s">
        <v>289</v>
      </c>
      <c r="I67">
        <v>3</v>
      </c>
      <c r="J67">
        <v>72</v>
      </c>
      <c r="K67" t="s">
        <v>290</v>
      </c>
      <c r="AM67">
        <v>0</v>
      </c>
    </row>
    <row r="68" spans="1:39" x14ac:dyDescent="0.3">
      <c r="A68" t="s">
        <v>356</v>
      </c>
      <c r="B68" s="75">
        <v>45795</v>
      </c>
      <c r="C68" s="75">
        <v>45800</v>
      </c>
      <c r="D68" t="s">
        <v>288</v>
      </c>
      <c r="F68" s="75">
        <v>45802</v>
      </c>
      <c r="G68">
        <v>2</v>
      </c>
      <c r="H68" t="s">
        <v>289</v>
      </c>
      <c r="I68">
        <v>4</v>
      </c>
      <c r="J68">
        <v>59</v>
      </c>
      <c r="K68" t="s">
        <v>290</v>
      </c>
      <c r="AM68">
        <v>2</v>
      </c>
    </row>
    <row r="69" spans="1:39" x14ac:dyDescent="0.3">
      <c r="A69" t="s">
        <v>357</v>
      </c>
      <c r="B69" s="75">
        <v>45796</v>
      </c>
      <c r="C69" s="75">
        <v>45801</v>
      </c>
      <c r="D69" t="s">
        <v>284</v>
      </c>
      <c r="E69" s="75">
        <v>45797</v>
      </c>
      <c r="F69" s="75">
        <v>45803</v>
      </c>
      <c r="G69">
        <v>2</v>
      </c>
      <c r="H69" t="s">
        <v>285</v>
      </c>
      <c r="I69">
        <v>2</v>
      </c>
      <c r="J69">
        <v>20</v>
      </c>
      <c r="K69" t="s">
        <v>286</v>
      </c>
      <c r="AM69">
        <v>2</v>
      </c>
    </row>
    <row r="70" spans="1:39" x14ac:dyDescent="0.3">
      <c r="A70" t="s">
        <v>358</v>
      </c>
      <c r="B70" s="75">
        <v>45782</v>
      </c>
      <c r="C70" s="75">
        <v>45787</v>
      </c>
      <c r="D70" t="s">
        <v>288</v>
      </c>
      <c r="F70" s="75">
        <v>45789</v>
      </c>
      <c r="G70">
        <v>2</v>
      </c>
      <c r="H70" t="s">
        <v>289</v>
      </c>
      <c r="I70">
        <v>5</v>
      </c>
      <c r="J70">
        <v>90</v>
      </c>
      <c r="K70" t="s">
        <v>290</v>
      </c>
      <c r="AM70">
        <v>2</v>
      </c>
    </row>
    <row r="71" spans="1:39" x14ac:dyDescent="0.3">
      <c r="A71" t="s">
        <v>359</v>
      </c>
      <c r="B71" s="75">
        <v>45800</v>
      </c>
      <c r="C71" s="75">
        <v>45806</v>
      </c>
      <c r="D71" t="s">
        <v>288</v>
      </c>
      <c r="F71" s="75">
        <v>45806</v>
      </c>
      <c r="G71">
        <v>0</v>
      </c>
      <c r="H71" t="s">
        <v>289</v>
      </c>
      <c r="I71">
        <v>5</v>
      </c>
      <c r="J71">
        <v>58</v>
      </c>
      <c r="K71" t="s">
        <v>290</v>
      </c>
      <c r="AM71">
        <v>0</v>
      </c>
    </row>
    <row r="72" spans="1:39" x14ac:dyDescent="0.3">
      <c r="A72" t="s">
        <v>360</v>
      </c>
      <c r="B72" s="75">
        <v>45799</v>
      </c>
      <c r="C72" s="75">
        <v>45809</v>
      </c>
      <c r="D72" t="s">
        <v>288</v>
      </c>
      <c r="F72" s="75">
        <v>45810</v>
      </c>
      <c r="G72">
        <v>1</v>
      </c>
      <c r="H72" t="s">
        <v>289</v>
      </c>
      <c r="I72">
        <v>5</v>
      </c>
      <c r="J72">
        <v>54</v>
      </c>
      <c r="K72" t="s">
        <v>290</v>
      </c>
      <c r="AM72">
        <v>1</v>
      </c>
    </row>
    <row r="73" spans="1:39" x14ac:dyDescent="0.3">
      <c r="A73" t="s">
        <v>361</v>
      </c>
      <c r="B73" s="75">
        <v>45785</v>
      </c>
      <c r="C73" s="75">
        <v>45790</v>
      </c>
      <c r="D73" t="s">
        <v>284</v>
      </c>
      <c r="E73" s="75">
        <v>45786</v>
      </c>
      <c r="F73" s="75">
        <v>45792</v>
      </c>
      <c r="G73">
        <v>2</v>
      </c>
      <c r="H73" t="s">
        <v>285</v>
      </c>
      <c r="I73">
        <v>5</v>
      </c>
      <c r="J73">
        <v>40</v>
      </c>
      <c r="K73" t="s">
        <v>286</v>
      </c>
      <c r="AM73">
        <v>2</v>
      </c>
    </row>
    <row r="74" spans="1:39" x14ac:dyDescent="0.3">
      <c r="A74" t="s">
        <v>362</v>
      </c>
      <c r="B74" s="75">
        <v>45779</v>
      </c>
      <c r="C74" s="75">
        <v>45784</v>
      </c>
      <c r="D74" t="s">
        <v>284</v>
      </c>
      <c r="E74" s="75">
        <v>45780</v>
      </c>
      <c r="F74" s="75">
        <v>45787</v>
      </c>
      <c r="G74">
        <v>3</v>
      </c>
      <c r="H74" t="s">
        <v>285</v>
      </c>
      <c r="I74">
        <v>2</v>
      </c>
      <c r="J74">
        <v>60</v>
      </c>
      <c r="K74" t="s">
        <v>286</v>
      </c>
      <c r="AM74">
        <v>3</v>
      </c>
    </row>
    <row r="75" spans="1:39" x14ac:dyDescent="0.3">
      <c r="A75" t="s">
        <v>363</v>
      </c>
      <c r="B75" s="75">
        <v>45787</v>
      </c>
      <c r="C75" s="75">
        <v>45795</v>
      </c>
      <c r="D75" t="s">
        <v>288</v>
      </c>
      <c r="F75" s="75">
        <v>45795</v>
      </c>
      <c r="G75">
        <v>0</v>
      </c>
      <c r="H75" t="s">
        <v>289</v>
      </c>
      <c r="I75">
        <v>5</v>
      </c>
      <c r="J75">
        <v>80</v>
      </c>
      <c r="K75" t="s">
        <v>290</v>
      </c>
      <c r="AM75">
        <v>0</v>
      </c>
    </row>
    <row r="76" spans="1:39" x14ac:dyDescent="0.3">
      <c r="A76" t="s">
        <v>364</v>
      </c>
      <c r="B76" s="75">
        <v>45797</v>
      </c>
      <c r="C76" s="75">
        <v>45805</v>
      </c>
      <c r="D76" t="s">
        <v>288</v>
      </c>
      <c r="F76" s="75">
        <v>45805</v>
      </c>
      <c r="G76">
        <v>0</v>
      </c>
      <c r="H76" t="s">
        <v>289</v>
      </c>
      <c r="I76">
        <v>4</v>
      </c>
      <c r="J76">
        <v>93</v>
      </c>
      <c r="K76" t="s">
        <v>290</v>
      </c>
      <c r="AM76">
        <v>0</v>
      </c>
    </row>
    <row r="77" spans="1:39" x14ac:dyDescent="0.3">
      <c r="A77" t="s">
        <v>365</v>
      </c>
      <c r="B77" s="75">
        <v>45790</v>
      </c>
      <c r="C77" s="75">
        <v>45796</v>
      </c>
      <c r="D77" t="s">
        <v>288</v>
      </c>
      <c r="F77" s="75">
        <v>45798</v>
      </c>
      <c r="G77">
        <v>2</v>
      </c>
      <c r="H77" t="s">
        <v>289</v>
      </c>
      <c r="I77">
        <v>3</v>
      </c>
      <c r="J77">
        <v>48</v>
      </c>
      <c r="K77" t="s">
        <v>290</v>
      </c>
      <c r="AM77">
        <v>2</v>
      </c>
    </row>
    <row r="78" spans="1:39" x14ac:dyDescent="0.3">
      <c r="A78" t="s">
        <v>366</v>
      </c>
      <c r="B78" s="75">
        <v>45779</v>
      </c>
      <c r="C78" s="75">
        <v>45786</v>
      </c>
      <c r="D78" t="s">
        <v>284</v>
      </c>
      <c r="E78" s="75">
        <v>45780</v>
      </c>
      <c r="F78" s="75">
        <v>45789</v>
      </c>
      <c r="G78">
        <v>3</v>
      </c>
      <c r="H78" t="s">
        <v>285</v>
      </c>
      <c r="I78">
        <v>2</v>
      </c>
      <c r="J78">
        <v>73</v>
      </c>
      <c r="K78" t="s">
        <v>286</v>
      </c>
      <c r="AM78">
        <v>3</v>
      </c>
    </row>
    <row r="79" spans="1:39" x14ac:dyDescent="0.3">
      <c r="A79" t="s">
        <v>367</v>
      </c>
      <c r="B79" s="75">
        <v>45796</v>
      </c>
      <c r="C79" s="75">
        <v>45803</v>
      </c>
      <c r="D79" t="s">
        <v>284</v>
      </c>
      <c r="E79" s="75">
        <v>45797</v>
      </c>
      <c r="F79" s="75">
        <v>45804</v>
      </c>
      <c r="G79">
        <v>1</v>
      </c>
      <c r="H79" t="s">
        <v>285</v>
      </c>
      <c r="I79">
        <v>5</v>
      </c>
      <c r="J79">
        <v>23</v>
      </c>
      <c r="K79" t="s">
        <v>286</v>
      </c>
      <c r="AM79">
        <v>1</v>
      </c>
    </row>
    <row r="80" spans="1:39" x14ac:dyDescent="0.3">
      <c r="A80" t="s">
        <v>368</v>
      </c>
      <c r="B80" s="75">
        <v>45780</v>
      </c>
      <c r="C80" s="75">
        <v>45790</v>
      </c>
      <c r="D80" t="s">
        <v>284</v>
      </c>
      <c r="E80" s="75">
        <v>45781</v>
      </c>
      <c r="F80" s="75">
        <v>45789</v>
      </c>
      <c r="G80">
        <v>0</v>
      </c>
      <c r="H80" t="s">
        <v>285</v>
      </c>
      <c r="I80">
        <v>4</v>
      </c>
      <c r="J80">
        <v>99</v>
      </c>
      <c r="K80" t="s">
        <v>298</v>
      </c>
      <c r="AM80">
        <v>0</v>
      </c>
    </row>
    <row r="81" spans="1:39" x14ac:dyDescent="0.3">
      <c r="A81" t="s">
        <v>369</v>
      </c>
      <c r="B81" s="75">
        <v>45778</v>
      </c>
      <c r="C81" s="75">
        <v>45784</v>
      </c>
      <c r="D81" t="s">
        <v>288</v>
      </c>
      <c r="F81" s="75">
        <v>45783</v>
      </c>
      <c r="G81">
        <v>0</v>
      </c>
      <c r="H81" t="s">
        <v>289</v>
      </c>
      <c r="I81">
        <v>5</v>
      </c>
      <c r="J81">
        <v>86</v>
      </c>
      <c r="K81" t="s">
        <v>290</v>
      </c>
      <c r="AM81">
        <v>0</v>
      </c>
    </row>
    <row r="82" spans="1:39" x14ac:dyDescent="0.3">
      <c r="A82" t="s">
        <v>370</v>
      </c>
      <c r="B82" s="75">
        <v>45780</v>
      </c>
      <c r="C82" s="75">
        <v>45786</v>
      </c>
      <c r="D82" t="s">
        <v>288</v>
      </c>
      <c r="F82" s="75">
        <v>45785</v>
      </c>
      <c r="G82">
        <v>0</v>
      </c>
      <c r="H82" t="s">
        <v>289</v>
      </c>
      <c r="I82">
        <v>5</v>
      </c>
      <c r="J82">
        <v>29</v>
      </c>
      <c r="K82" t="s">
        <v>290</v>
      </c>
      <c r="AM82">
        <v>0</v>
      </c>
    </row>
    <row r="83" spans="1:39" x14ac:dyDescent="0.3">
      <c r="A83" t="s">
        <v>371</v>
      </c>
      <c r="B83" s="75">
        <v>45800</v>
      </c>
      <c r="C83" s="75">
        <v>45809</v>
      </c>
      <c r="D83" t="s">
        <v>288</v>
      </c>
      <c r="F83" s="75">
        <v>45811</v>
      </c>
      <c r="G83">
        <v>2</v>
      </c>
      <c r="H83" t="s">
        <v>289</v>
      </c>
      <c r="I83">
        <v>3</v>
      </c>
      <c r="J83">
        <v>90</v>
      </c>
      <c r="K83" t="s">
        <v>290</v>
      </c>
      <c r="AM83">
        <v>2</v>
      </c>
    </row>
    <row r="84" spans="1:39" x14ac:dyDescent="0.3">
      <c r="A84" t="s">
        <v>372</v>
      </c>
      <c r="B84" s="75">
        <v>45786</v>
      </c>
      <c r="C84" s="75">
        <v>45796</v>
      </c>
      <c r="D84" t="s">
        <v>288</v>
      </c>
      <c r="F84" s="75">
        <v>45797</v>
      </c>
      <c r="G84">
        <v>1</v>
      </c>
      <c r="H84" t="s">
        <v>289</v>
      </c>
      <c r="I84">
        <v>5</v>
      </c>
      <c r="J84">
        <v>20</v>
      </c>
      <c r="K84" t="s">
        <v>290</v>
      </c>
      <c r="AM84">
        <v>1</v>
      </c>
    </row>
    <row r="85" spans="1:39" x14ac:dyDescent="0.3">
      <c r="A85" t="s">
        <v>373</v>
      </c>
      <c r="B85" s="75">
        <v>45787</v>
      </c>
      <c r="C85" s="75">
        <v>45792</v>
      </c>
      <c r="D85" t="s">
        <v>288</v>
      </c>
      <c r="F85" s="75">
        <v>45794</v>
      </c>
      <c r="G85">
        <v>2</v>
      </c>
      <c r="H85" t="s">
        <v>289</v>
      </c>
      <c r="I85">
        <v>5</v>
      </c>
      <c r="J85">
        <v>87</v>
      </c>
      <c r="K85" t="s">
        <v>290</v>
      </c>
      <c r="AM85">
        <v>2</v>
      </c>
    </row>
    <row r="86" spans="1:39" x14ac:dyDescent="0.3">
      <c r="A86" t="s">
        <v>374</v>
      </c>
      <c r="B86" s="75">
        <v>45779</v>
      </c>
      <c r="C86" s="75">
        <v>45787</v>
      </c>
      <c r="D86" t="s">
        <v>288</v>
      </c>
      <c r="F86" s="75">
        <v>45787</v>
      </c>
      <c r="G86">
        <v>0</v>
      </c>
      <c r="H86" t="s">
        <v>289</v>
      </c>
      <c r="I86">
        <v>4</v>
      </c>
      <c r="J86">
        <v>85</v>
      </c>
      <c r="K86" t="s">
        <v>290</v>
      </c>
      <c r="AM86">
        <v>0</v>
      </c>
    </row>
    <row r="87" spans="1:39" x14ac:dyDescent="0.3">
      <c r="A87" t="s">
        <v>375</v>
      </c>
      <c r="B87" s="75">
        <v>45805</v>
      </c>
      <c r="C87" s="75">
        <v>45815</v>
      </c>
      <c r="D87" t="s">
        <v>288</v>
      </c>
      <c r="F87" s="75">
        <v>45817</v>
      </c>
      <c r="G87">
        <v>2</v>
      </c>
      <c r="H87" t="s">
        <v>289</v>
      </c>
      <c r="I87">
        <v>4</v>
      </c>
      <c r="J87">
        <v>63</v>
      </c>
      <c r="K87" t="s">
        <v>290</v>
      </c>
      <c r="AM87">
        <v>2</v>
      </c>
    </row>
    <row r="88" spans="1:39" x14ac:dyDescent="0.3">
      <c r="A88" t="s">
        <v>376</v>
      </c>
      <c r="B88" s="75">
        <v>45790</v>
      </c>
      <c r="C88" s="75">
        <v>45798</v>
      </c>
      <c r="D88" t="s">
        <v>288</v>
      </c>
      <c r="F88" s="75">
        <v>45798</v>
      </c>
      <c r="G88">
        <v>0</v>
      </c>
      <c r="H88" t="s">
        <v>289</v>
      </c>
      <c r="I88">
        <v>3</v>
      </c>
      <c r="J88">
        <v>92</v>
      </c>
      <c r="K88" t="s">
        <v>290</v>
      </c>
      <c r="M88" s="87" t="s">
        <v>449</v>
      </c>
      <c r="AM88">
        <v>0</v>
      </c>
    </row>
    <row r="89" spans="1:39" x14ac:dyDescent="0.3">
      <c r="A89" t="s">
        <v>377</v>
      </c>
      <c r="B89" s="75">
        <v>45781</v>
      </c>
      <c r="C89" s="75">
        <v>45787</v>
      </c>
      <c r="D89" t="s">
        <v>284</v>
      </c>
      <c r="E89" s="75">
        <v>45782</v>
      </c>
      <c r="F89" s="75">
        <v>45789</v>
      </c>
      <c r="G89">
        <v>2</v>
      </c>
      <c r="H89" t="s">
        <v>285</v>
      </c>
      <c r="I89">
        <v>2</v>
      </c>
      <c r="J89">
        <v>70</v>
      </c>
      <c r="K89" t="s">
        <v>286</v>
      </c>
      <c r="M89" t="s">
        <v>284</v>
      </c>
      <c r="AM89">
        <v>2</v>
      </c>
    </row>
    <row r="90" spans="1:39" x14ac:dyDescent="0.3">
      <c r="A90" t="s">
        <v>378</v>
      </c>
      <c r="B90" s="75">
        <v>45791</v>
      </c>
      <c r="C90" s="75">
        <v>45800</v>
      </c>
      <c r="D90" t="s">
        <v>288</v>
      </c>
      <c r="F90" s="75">
        <v>45800</v>
      </c>
      <c r="G90">
        <v>0</v>
      </c>
      <c r="H90" t="s">
        <v>289</v>
      </c>
      <c r="I90">
        <v>5</v>
      </c>
      <c r="J90">
        <v>14</v>
      </c>
      <c r="K90" t="s">
        <v>290</v>
      </c>
      <c r="M90" t="s">
        <v>288</v>
      </c>
      <c r="P90" s="87" t="s">
        <v>452</v>
      </c>
      <c r="Q90" s="87" t="s">
        <v>451</v>
      </c>
      <c r="AM90">
        <v>0</v>
      </c>
    </row>
    <row r="91" spans="1:39" x14ac:dyDescent="0.3">
      <c r="A91" t="s">
        <v>379</v>
      </c>
      <c r="B91" s="75">
        <v>45792</v>
      </c>
      <c r="C91" s="75">
        <v>45799</v>
      </c>
      <c r="D91" t="s">
        <v>288</v>
      </c>
      <c r="F91" s="75">
        <v>45802</v>
      </c>
      <c r="G91">
        <v>3</v>
      </c>
      <c r="H91" t="s">
        <v>289</v>
      </c>
      <c r="I91">
        <v>3</v>
      </c>
      <c r="J91">
        <v>11</v>
      </c>
      <c r="K91" t="s">
        <v>290</v>
      </c>
      <c r="M91" t="s">
        <v>450</v>
      </c>
      <c r="P91" s="87" t="s">
        <v>449</v>
      </c>
      <c r="Q91" t="s">
        <v>290</v>
      </c>
      <c r="R91" t="s">
        <v>298</v>
      </c>
      <c r="S91" t="s">
        <v>286</v>
      </c>
      <c r="T91" t="s">
        <v>450</v>
      </c>
      <c r="AM91">
        <v>3</v>
      </c>
    </row>
    <row r="92" spans="1:39" x14ac:dyDescent="0.3">
      <c r="A92" t="s">
        <v>380</v>
      </c>
      <c r="B92" s="75">
        <v>45783</v>
      </c>
      <c r="C92" s="75">
        <v>45791</v>
      </c>
      <c r="D92" t="s">
        <v>288</v>
      </c>
      <c r="F92" s="75">
        <v>45793</v>
      </c>
      <c r="G92">
        <v>2</v>
      </c>
      <c r="H92" t="s">
        <v>289</v>
      </c>
      <c r="I92">
        <v>4</v>
      </c>
      <c r="J92">
        <v>55</v>
      </c>
      <c r="K92" t="s">
        <v>290</v>
      </c>
      <c r="P92" t="s">
        <v>284</v>
      </c>
      <c r="R92">
        <v>4</v>
      </c>
      <c r="S92">
        <v>54</v>
      </c>
      <c r="T92">
        <v>58</v>
      </c>
      <c r="AM92">
        <v>2</v>
      </c>
    </row>
    <row r="93" spans="1:39" x14ac:dyDescent="0.3">
      <c r="A93" t="s">
        <v>381</v>
      </c>
      <c r="B93" s="75">
        <v>45781</v>
      </c>
      <c r="C93" s="75">
        <v>45790</v>
      </c>
      <c r="D93" t="s">
        <v>288</v>
      </c>
      <c r="F93" s="75">
        <v>45792</v>
      </c>
      <c r="G93">
        <v>2</v>
      </c>
      <c r="H93" t="s">
        <v>289</v>
      </c>
      <c r="I93">
        <v>4</v>
      </c>
      <c r="J93">
        <v>19</v>
      </c>
      <c r="K93" t="s">
        <v>290</v>
      </c>
      <c r="P93" t="s">
        <v>288</v>
      </c>
      <c r="Q93">
        <v>100</v>
      </c>
      <c r="T93">
        <v>100</v>
      </c>
      <c r="AM93">
        <v>2</v>
      </c>
    </row>
    <row r="94" spans="1:39" x14ac:dyDescent="0.3">
      <c r="A94" t="s">
        <v>382</v>
      </c>
      <c r="B94" s="75">
        <v>45781</v>
      </c>
      <c r="C94" s="75">
        <v>45788</v>
      </c>
      <c r="D94" t="s">
        <v>288</v>
      </c>
      <c r="F94" s="75">
        <v>45791</v>
      </c>
      <c r="G94">
        <v>3</v>
      </c>
      <c r="H94" t="s">
        <v>289</v>
      </c>
      <c r="I94">
        <v>5</v>
      </c>
      <c r="J94">
        <v>40</v>
      </c>
      <c r="K94" t="s">
        <v>290</v>
      </c>
      <c r="P94" t="s">
        <v>450</v>
      </c>
      <c r="Q94">
        <v>100</v>
      </c>
      <c r="R94">
        <v>4</v>
      </c>
      <c r="S94">
        <v>54</v>
      </c>
      <c r="T94">
        <v>158</v>
      </c>
      <c r="X94" s="87" t="s">
        <v>453</v>
      </c>
      <c r="Y94" s="87" t="s">
        <v>451</v>
      </c>
      <c r="AM94">
        <v>3</v>
      </c>
    </row>
    <row r="95" spans="1:39" x14ac:dyDescent="0.3">
      <c r="A95" t="s">
        <v>383</v>
      </c>
      <c r="B95" s="75">
        <v>45786</v>
      </c>
      <c r="C95" s="75">
        <v>45795</v>
      </c>
      <c r="D95" t="s">
        <v>284</v>
      </c>
      <c r="E95" s="75">
        <v>45787</v>
      </c>
      <c r="F95" s="75">
        <v>45797</v>
      </c>
      <c r="G95">
        <v>2</v>
      </c>
      <c r="H95" t="s">
        <v>285</v>
      </c>
      <c r="I95">
        <v>4</v>
      </c>
      <c r="J95">
        <v>59</v>
      </c>
      <c r="K95" t="s">
        <v>286</v>
      </c>
      <c r="X95" s="87" t="s">
        <v>449</v>
      </c>
      <c r="Y95">
        <v>1</v>
      </c>
      <c r="Z95">
        <v>2</v>
      </c>
      <c r="AA95">
        <v>3</v>
      </c>
      <c r="AB95">
        <v>4</v>
      </c>
      <c r="AC95">
        <v>5</v>
      </c>
      <c r="AD95" t="s">
        <v>450</v>
      </c>
      <c r="AM95">
        <v>2</v>
      </c>
    </row>
    <row r="96" spans="1:39" x14ac:dyDescent="0.3">
      <c r="A96" t="s">
        <v>384</v>
      </c>
      <c r="B96" s="75">
        <v>45787</v>
      </c>
      <c r="C96" s="75">
        <v>45792</v>
      </c>
      <c r="D96" t="s">
        <v>288</v>
      </c>
      <c r="F96" s="75">
        <v>45795</v>
      </c>
      <c r="G96">
        <v>3</v>
      </c>
      <c r="H96" t="s">
        <v>289</v>
      </c>
      <c r="I96">
        <v>2</v>
      </c>
      <c r="J96">
        <v>21</v>
      </c>
      <c r="K96" t="s">
        <v>290</v>
      </c>
      <c r="X96" t="s">
        <v>284</v>
      </c>
      <c r="Y96">
        <v>13</v>
      </c>
      <c r="Z96">
        <v>15</v>
      </c>
      <c r="AA96">
        <v>13</v>
      </c>
      <c r="AB96">
        <v>10</v>
      </c>
      <c r="AC96">
        <v>7</v>
      </c>
      <c r="AD96">
        <v>58</v>
      </c>
      <c r="AM96">
        <v>3</v>
      </c>
    </row>
    <row r="97" spans="1:39" x14ac:dyDescent="0.3">
      <c r="A97" t="s">
        <v>385</v>
      </c>
      <c r="B97" s="75">
        <v>45802</v>
      </c>
      <c r="C97" s="75">
        <v>45807</v>
      </c>
      <c r="D97" t="s">
        <v>288</v>
      </c>
      <c r="F97" s="75">
        <v>45809</v>
      </c>
      <c r="G97">
        <v>2</v>
      </c>
      <c r="H97" t="s">
        <v>289</v>
      </c>
      <c r="I97">
        <v>3</v>
      </c>
      <c r="J97">
        <v>16</v>
      </c>
      <c r="K97" t="s">
        <v>290</v>
      </c>
      <c r="X97" t="s">
        <v>288</v>
      </c>
      <c r="Y97">
        <v>2</v>
      </c>
      <c r="Z97">
        <v>16</v>
      </c>
      <c r="AA97">
        <v>23</v>
      </c>
      <c r="AB97">
        <v>29</v>
      </c>
      <c r="AC97">
        <v>30</v>
      </c>
      <c r="AD97">
        <v>100</v>
      </c>
      <c r="AM97">
        <v>2</v>
      </c>
    </row>
    <row r="98" spans="1:39" x14ac:dyDescent="0.3">
      <c r="A98" t="s">
        <v>386</v>
      </c>
      <c r="B98" s="75">
        <v>45789</v>
      </c>
      <c r="C98" s="75">
        <v>45795</v>
      </c>
      <c r="D98" t="s">
        <v>284</v>
      </c>
      <c r="E98" s="75">
        <v>45790</v>
      </c>
      <c r="F98" s="75">
        <v>45796</v>
      </c>
      <c r="G98">
        <v>1</v>
      </c>
      <c r="H98" t="s">
        <v>285</v>
      </c>
      <c r="I98">
        <v>3</v>
      </c>
      <c r="J98">
        <v>49</v>
      </c>
      <c r="K98" t="s">
        <v>286</v>
      </c>
      <c r="X98" t="s">
        <v>450</v>
      </c>
      <c r="Y98">
        <v>15</v>
      </c>
      <c r="Z98">
        <v>31</v>
      </c>
      <c r="AA98">
        <v>36</v>
      </c>
      <c r="AB98">
        <v>39</v>
      </c>
      <c r="AC98">
        <v>37</v>
      </c>
      <c r="AD98">
        <v>158</v>
      </c>
      <c r="AM98">
        <v>1</v>
      </c>
    </row>
    <row r="99" spans="1:39" x14ac:dyDescent="0.3">
      <c r="A99" t="s">
        <v>387</v>
      </c>
      <c r="B99" s="75">
        <v>45800</v>
      </c>
      <c r="C99" s="75">
        <v>45807</v>
      </c>
      <c r="D99" t="s">
        <v>288</v>
      </c>
      <c r="F99" s="75">
        <v>45807</v>
      </c>
      <c r="G99">
        <v>0</v>
      </c>
      <c r="H99" t="s">
        <v>289</v>
      </c>
      <c r="I99">
        <v>3</v>
      </c>
      <c r="J99">
        <v>67</v>
      </c>
      <c r="K99" t="s">
        <v>290</v>
      </c>
      <c r="AM99">
        <v>0</v>
      </c>
    </row>
    <row r="100" spans="1:39" x14ac:dyDescent="0.3">
      <c r="A100" t="s">
        <v>388</v>
      </c>
      <c r="B100" s="75">
        <v>45783</v>
      </c>
      <c r="C100" s="75">
        <v>45788</v>
      </c>
      <c r="D100" t="s">
        <v>288</v>
      </c>
      <c r="F100" s="75">
        <v>45788</v>
      </c>
      <c r="G100">
        <v>0</v>
      </c>
      <c r="H100" t="s">
        <v>289</v>
      </c>
      <c r="I100">
        <v>3</v>
      </c>
      <c r="J100">
        <v>21</v>
      </c>
      <c r="K100" t="s">
        <v>290</v>
      </c>
      <c r="AM100">
        <v>0</v>
      </c>
    </row>
    <row r="101" spans="1:39" x14ac:dyDescent="0.3">
      <c r="A101" t="s">
        <v>389</v>
      </c>
      <c r="B101" s="75">
        <v>45818</v>
      </c>
      <c r="C101" s="75">
        <v>45824</v>
      </c>
      <c r="D101" t="s">
        <v>284</v>
      </c>
      <c r="E101" s="75">
        <v>45819</v>
      </c>
      <c r="F101" s="75">
        <v>45827</v>
      </c>
      <c r="G101">
        <v>3</v>
      </c>
      <c r="H101" t="s">
        <v>285</v>
      </c>
      <c r="I101">
        <v>3</v>
      </c>
      <c r="J101">
        <v>15</v>
      </c>
      <c r="K101" t="s">
        <v>286</v>
      </c>
      <c r="AM101">
        <v>3</v>
      </c>
    </row>
    <row r="102" spans="1:39" x14ac:dyDescent="0.3">
      <c r="A102" t="s">
        <v>390</v>
      </c>
      <c r="B102" s="75">
        <v>45815</v>
      </c>
      <c r="C102" s="75">
        <v>45822</v>
      </c>
      <c r="D102" t="s">
        <v>288</v>
      </c>
      <c r="F102" s="75">
        <v>45828</v>
      </c>
      <c r="G102">
        <v>6</v>
      </c>
      <c r="H102" t="s">
        <v>289</v>
      </c>
      <c r="I102">
        <v>3</v>
      </c>
      <c r="J102">
        <v>50</v>
      </c>
      <c r="K102" t="s">
        <v>290</v>
      </c>
      <c r="AM102">
        <v>6</v>
      </c>
    </row>
    <row r="103" spans="1:39" x14ac:dyDescent="0.3">
      <c r="A103" t="s">
        <v>391</v>
      </c>
      <c r="B103" s="75">
        <v>45817</v>
      </c>
      <c r="C103" s="75">
        <v>45824</v>
      </c>
      <c r="D103" t="s">
        <v>284</v>
      </c>
      <c r="E103" s="75">
        <v>45818</v>
      </c>
      <c r="F103" s="75">
        <v>45826</v>
      </c>
      <c r="G103">
        <v>2</v>
      </c>
      <c r="H103" t="s">
        <v>285</v>
      </c>
      <c r="I103">
        <v>4</v>
      </c>
      <c r="J103">
        <v>46</v>
      </c>
      <c r="K103" t="s">
        <v>286</v>
      </c>
      <c r="AM103">
        <v>2</v>
      </c>
    </row>
    <row r="104" spans="1:39" x14ac:dyDescent="0.3">
      <c r="A104" t="s">
        <v>392</v>
      </c>
      <c r="B104" s="75">
        <v>45825</v>
      </c>
      <c r="C104" s="75">
        <v>45831</v>
      </c>
      <c r="D104" t="s">
        <v>288</v>
      </c>
      <c r="F104" s="75">
        <v>45833</v>
      </c>
      <c r="G104">
        <v>2</v>
      </c>
      <c r="H104" t="s">
        <v>289</v>
      </c>
      <c r="I104">
        <v>5</v>
      </c>
      <c r="J104">
        <v>73</v>
      </c>
      <c r="K104" t="s">
        <v>290</v>
      </c>
      <c r="AM104">
        <v>2</v>
      </c>
    </row>
    <row r="105" spans="1:39" x14ac:dyDescent="0.3">
      <c r="A105" t="s">
        <v>393</v>
      </c>
      <c r="B105" s="75">
        <v>45813</v>
      </c>
      <c r="C105" s="75">
        <v>45821</v>
      </c>
      <c r="D105" t="s">
        <v>284</v>
      </c>
      <c r="E105" s="75">
        <v>45814</v>
      </c>
      <c r="F105" s="75">
        <v>45827</v>
      </c>
      <c r="G105">
        <v>6</v>
      </c>
      <c r="H105" t="s">
        <v>285</v>
      </c>
      <c r="I105">
        <v>4</v>
      </c>
      <c r="J105">
        <v>99</v>
      </c>
      <c r="K105" t="s">
        <v>286</v>
      </c>
      <c r="AM105">
        <v>6</v>
      </c>
    </row>
    <row r="106" spans="1:39" x14ac:dyDescent="0.3">
      <c r="A106" t="s">
        <v>394</v>
      </c>
      <c r="B106" s="75">
        <v>45834</v>
      </c>
      <c r="C106" s="75">
        <v>45840</v>
      </c>
      <c r="D106" t="s">
        <v>284</v>
      </c>
      <c r="E106" s="75">
        <v>45835</v>
      </c>
      <c r="F106" s="75">
        <v>45845</v>
      </c>
      <c r="G106">
        <v>5</v>
      </c>
      <c r="H106" t="s">
        <v>285</v>
      </c>
      <c r="I106">
        <v>3</v>
      </c>
      <c r="J106">
        <v>39</v>
      </c>
      <c r="K106" t="s">
        <v>286</v>
      </c>
      <c r="AM106">
        <v>5</v>
      </c>
    </row>
    <row r="107" spans="1:39" x14ac:dyDescent="0.3">
      <c r="A107" t="s">
        <v>395</v>
      </c>
      <c r="B107" s="75">
        <v>45820</v>
      </c>
      <c r="C107" s="75">
        <v>45830</v>
      </c>
      <c r="D107" t="s">
        <v>284</v>
      </c>
      <c r="E107" s="75">
        <v>45821</v>
      </c>
      <c r="F107" s="75">
        <v>45834</v>
      </c>
      <c r="G107">
        <v>4</v>
      </c>
      <c r="H107" t="s">
        <v>285</v>
      </c>
      <c r="I107">
        <v>4</v>
      </c>
      <c r="J107">
        <v>21</v>
      </c>
      <c r="K107" t="s">
        <v>286</v>
      </c>
      <c r="AM107">
        <v>4</v>
      </c>
    </row>
    <row r="108" spans="1:39" x14ac:dyDescent="0.3">
      <c r="A108" t="s">
        <v>396</v>
      </c>
      <c r="B108" s="75">
        <v>45811</v>
      </c>
      <c r="C108" s="75">
        <v>45819</v>
      </c>
      <c r="D108" t="s">
        <v>288</v>
      </c>
      <c r="F108" s="75">
        <v>45824</v>
      </c>
      <c r="G108">
        <v>5</v>
      </c>
      <c r="H108" t="s">
        <v>289</v>
      </c>
      <c r="I108">
        <v>2</v>
      </c>
      <c r="J108">
        <v>72</v>
      </c>
      <c r="K108" t="s">
        <v>290</v>
      </c>
      <c r="AM108">
        <v>5</v>
      </c>
    </row>
    <row r="109" spans="1:39" x14ac:dyDescent="0.3">
      <c r="A109" t="s">
        <v>397</v>
      </c>
      <c r="B109" s="75">
        <v>45812</v>
      </c>
      <c r="C109" s="75">
        <v>45821</v>
      </c>
      <c r="D109" t="s">
        <v>284</v>
      </c>
      <c r="E109" s="75">
        <v>45813</v>
      </c>
      <c r="F109" s="75">
        <v>45823</v>
      </c>
      <c r="G109">
        <v>2</v>
      </c>
      <c r="H109" t="s">
        <v>285</v>
      </c>
      <c r="I109">
        <v>2</v>
      </c>
      <c r="J109">
        <v>88</v>
      </c>
      <c r="K109" t="s">
        <v>286</v>
      </c>
      <c r="AM109">
        <v>2</v>
      </c>
    </row>
    <row r="110" spans="1:39" x14ac:dyDescent="0.3">
      <c r="A110" t="s">
        <v>398</v>
      </c>
      <c r="B110" s="75">
        <v>45836</v>
      </c>
      <c r="C110" s="75">
        <v>45842</v>
      </c>
      <c r="D110" t="s">
        <v>284</v>
      </c>
      <c r="E110" s="75">
        <v>45837</v>
      </c>
      <c r="F110" s="75">
        <v>45847</v>
      </c>
      <c r="G110">
        <v>5</v>
      </c>
      <c r="H110" t="s">
        <v>285</v>
      </c>
      <c r="I110">
        <v>3</v>
      </c>
      <c r="J110">
        <v>39</v>
      </c>
      <c r="K110" t="s">
        <v>286</v>
      </c>
      <c r="AM110">
        <v>5</v>
      </c>
    </row>
    <row r="111" spans="1:39" x14ac:dyDescent="0.3">
      <c r="A111" t="s">
        <v>399</v>
      </c>
      <c r="B111" s="75">
        <v>45832</v>
      </c>
      <c r="C111" s="75">
        <v>45841</v>
      </c>
      <c r="D111" t="s">
        <v>284</v>
      </c>
      <c r="E111" s="75">
        <v>45833</v>
      </c>
      <c r="F111" s="75">
        <v>45844</v>
      </c>
      <c r="G111">
        <v>3</v>
      </c>
      <c r="H111" t="s">
        <v>285</v>
      </c>
      <c r="I111">
        <v>2</v>
      </c>
      <c r="J111">
        <v>27</v>
      </c>
      <c r="K111" t="s">
        <v>286</v>
      </c>
      <c r="AM111">
        <v>3</v>
      </c>
    </row>
    <row r="112" spans="1:39" x14ac:dyDescent="0.3">
      <c r="A112" t="s">
        <v>400</v>
      </c>
      <c r="B112" s="75">
        <v>45819</v>
      </c>
      <c r="C112" s="75">
        <v>45828</v>
      </c>
      <c r="D112" t="s">
        <v>284</v>
      </c>
      <c r="E112" s="75">
        <v>45820</v>
      </c>
      <c r="F112" s="75">
        <v>45830</v>
      </c>
      <c r="G112">
        <v>2</v>
      </c>
      <c r="H112" t="s">
        <v>285</v>
      </c>
      <c r="I112">
        <v>2</v>
      </c>
      <c r="J112">
        <v>80</v>
      </c>
      <c r="K112" t="s">
        <v>286</v>
      </c>
      <c r="AM112">
        <v>2</v>
      </c>
    </row>
    <row r="113" spans="1:39" x14ac:dyDescent="0.3">
      <c r="A113" t="s">
        <v>401</v>
      </c>
      <c r="B113" s="75">
        <v>45814</v>
      </c>
      <c r="C113" s="75">
        <v>45822</v>
      </c>
      <c r="D113" t="s">
        <v>288</v>
      </c>
      <c r="F113" s="75">
        <v>45824</v>
      </c>
      <c r="G113">
        <v>2</v>
      </c>
      <c r="H113" t="s">
        <v>289</v>
      </c>
      <c r="I113">
        <v>4</v>
      </c>
      <c r="J113">
        <v>40</v>
      </c>
      <c r="K113" t="s">
        <v>290</v>
      </c>
      <c r="AM113">
        <v>2</v>
      </c>
    </row>
    <row r="114" spans="1:39" x14ac:dyDescent="0.3">
      <c r="A114" t="s">
        <v>402</v>
      </c>
      <c r="B114" s="75">
        <v>45832</v>
      </c>
      <c r="C114" s="75">
        <v>45840</v>
      </c>
      <c r="D114" t="s">
        <v>284</v>
      </c>
      <c r="E114" s="75">
        <v>45833</v>
      </c>
      <c r="F114" s="75">
        <v>45842</v>
      </c>
      <c r="G114">
        <v>2</v>
      </c>
      <c r="H114" t="s">
        <v>285</v>
      </c>
      <c r="I114">
        <v>1</v>
      </c>
      <c r="J114">
        <v>30</v>
      </c>
      <c r="K114" t="s">
        <v>286</v>
      </c>
      <c r="AM114">
        <v>2</v>
      </c>
    </row>
    <row r="115" spans="1:39" x14ac:dyDescent="0.3">
      <c r="A115" t="s">
        <v>403</v>
      </c>
      <c r="B115" s="75">
        <v>45817</v>
      </c>
      <c r="C115" s="75">
        <v>45822</v>
      </c>
      <c r="D115" t="s">
        <v>288</v>
      </c>
      <c r="F115" s="75">
        <v>45828</v>
      </c>
      <c r="G115">
        <v>6</v>
      </c>
      <c r="H115" t="s">
        <v>289</v>
      </c>
      <c r="I115">
        <v>2</v>
      </c>
      <c r="J115">
        <v>79</v>
      </c>
      <c r="K115" t="s">
        <v>290</v>
      </c>
      <c r="AM115">
        <v>6</v>
      </c>
    </row>
    <row r="116" spans="1:39" x14ac:dyDescent="0.3">
      <c r="A116" t="s">
        <v>404</v>
      </c>
      <c r="B116" s="75">
        <v>45821</v>
      </c>
      <c r="C116" s="75">
        <v>45828</v>
      </c>
      <c r="D116" t="s">
        <v>288</v>
      </c>
      <c r="F116" s="75">
        <v>45831</v>
      </c>
      <c r="G116">
        <v>3</v>
      </c>
      <c r="H116" t="s">
        <v>289</v>
      </c>
      <c r="I116">
        <v>1</v>
      </c>
      <c r="J116">
        <v>91</v>
      </c>
      <c r="K116" t="s">
        <v>290</v>
      </c>
      <c r="AM116">
        <v>3</v>
      </c>
    </row>
    <row r="117" spans="1:39" x14ac:dyDescent="0.3">
      <c r="A117" t="s">
        <v>405</v>
      </c>
      <c r="B117" s="75">
        <v>45821</v>
      </c>
      <c r="C117" s="75">
        <v>45830</v>
      </c>
      <c r="D117" t="s">
        <v>288</v>
      </c>
      <c r="F117" s="75">
        <v>45835</v>
      </c>
      <c r="G117">
        <v>5</v>
      </c>
      <c r="H117" t="s">
        <v>289</v>
      </c>
      <c r="I117">
        <v>1</v>
      </c>
      <c r="J117">
        <v>18</v>
      </c>
      <c r="K117" t="s">
        <v>290</v>
      </c>
      <c r="AM117">
        <v>5</v>
      </c>
    </row>
    <row r="118" spans="1:39" x14ac:dyDescent="0.3">
      <c r="A118" t="s">
        <v>406</v>
      </c>
      <c r="B118" s="75">
        <v>45825</v>
      </c>
      <c r="C118" s="75">
        <v>45831</v>
      </c>
      <c r="D118" t="s">
        <v>288</v>
      </c>
      <c r="F118" s="75">
        <v>45834</v>
      </c>
      <c r="G118">
        <v>3</v>
      </c>
      <c r="H118" t="s">
        <v>289</v>
      </c>
      <c r="I118">
        <v>3</v>
      </c>
      <c r="J118">
        <v>13</v>
      </c>
      <c r="K118" t="s">
        <v>290</v>
      </c>
      <c r="AM118">
        <v>3</v>
      </c>
    </row>
    <row r="119" spans="1:39" x14ac:dyDescent="0.3">
      <c r="A119" t="s">
        <v>407</v>
      </c>
      <c r="B119" s="75">
        <v>45820</v>
      </c>
      <c r="C119" s="75">
        <v>45829</v>
      </c>
      <c r="D119" t="s">
        <v>284</v>
      </c>
      <c r="E119" s="75">
        <v>45821</v>
      </c>
      <c r="F119" s="75">
        <v>45832</v>
      </c>
      <c r="G119">
        <v>3</v>
      </c>
      <c r="H119" t="s">
        <v>285</v>
      </c>
      <c r="I119">
        <v>2</v>
      </c>
      <c r="J119">
        <v>49</v>
      </c>
      <c r="K119" t="s">
        <v>286</v>
      </c>
      <c r="AM119">
        <v>3</v>
      </c>
    </row>
    <row r="120" spans="1:39" x14ac:dyDescent="0.3">
      <c r="A120" t="s">
        <v>408</v>
      </c>
      <c r="B120" s="75">
        <v>45833</v>
      </c>
      <c r="C120" s="75">
        <v>45843</v>
      </c>
      <c r="D120" t="s">
        <v>284</v>
      </c>
      <c r="E120" s="75">
        <v>45834</v>
      </c>
      <c r="F120" s="75">
        <v>45847</v>
      </c>
      <c r="G120">
        <v>4</v>
      </c>
      <c r="H120" t="s">
        <v>285</v>
      </c>
      <c r="I120">
        <v>3</v>
      </c>
      <c r="J120">
        <v>44</v>
      </c>
      <c r="K120" t="s">
        <v>286</v>
      </c>
      <c r="AM120">
        <v>4</v>
      </c>
    </row>
    <row r="121" spans="1:39" x14ac:dyDescent="0.3">
      <c r="A121" t="s">
        <v>409</v>
      </c>
      <c r="B121" s="75">
        <v>45828</v>
      </c>
      <c r="C121" s="75">
        <v>45833</v>
      </c>
      <c r="D121" t="s">
        <v>284</v>
      </c>
      <c r="E121" s="75">
        <v>45829</v>
      </c>
      <c r="F121" s="75">
        <v>45838</v>
      </c>
      <c r="G121">
        <v>5</v>
      </c>
      <c r="H121" t="s">
        <v>285</v>
      </c>
      <c r="I121">
        <v>1</v>
      </c>
      <c r="J121">
        <v>46</v>
      </c>
      <c r="K121" t="s">
        <v>286</v>
      </c>
      <c r="AM121">
        <v>5</v>
      </c>
    </row>
    <row r="122" spans="1:39" x14ac:dyDescent="0.3">
      <c r="A122" t="s">
        <v>410</v>
      </c>
      <c r="B122" s="75">
        <v>45809</v>
      </c>
      <c r="C122" s="75">
        <v>45815</v>
      </c>
      <c r="D122" t="s">
        <v>284</v>
      </c>
      <c r="E122" s="75">
        <v>45810</v>
      </c>
      <c r="F122" s="75">
        <v>45817</v>
      </c>
      <c r="G122">
        <v>2</v>
      </c>
      <c r="H122" t="s">
        <v>285</v>
      </c>
      <c r="I122">
        <v>5</v>
      </c>
      <c r="J122">
        <v>94</v>
      </c>
      <c r="K122" t="s">
        <v>286</v>
      </c>
      <c r="AM122">
        <v>2</v>
      </c>
    </row>
    <row r="123" spans="1:39" x14ac:dyDescent="0.3">
      <c r="A123" t="s">
        <v>411</v>
      </c>
      <c r="B123" s="75">
        <v>45821</v>
      </c>
      <c r="C123" s="75">
        <v>45831</v>
      </c>
      <c r="D123" t="s">
        <v>284</v>
      </c>
      <c r="E123" s="75">
        <v>45822</v>
      </c>
      <c r="F123" s="75">
        <v>45833</v>
      </c>
      <c r="G123">
        <v>2</v>
      </c>
      <c r="H123" t="s">
        <v>285</v>
      </c>
      <c r="I123">
        <v>3</v>
      </c>
      <c r="J123">
        <v>36</v>
      </c>
      <c r="K123" t="s">
        <v>286</v>
      </c>
      <c r="AM123">
        <v>2</v>
      </c>
    </row>
    <row r="124" spans="1:39" x14ac:dyDescent="0.3">
      <c r="A124" t="s">
        <v>412</v>
      </c>
      <c r="B124" s="75">
        <v>45835</v>
      </c>
      <c r="C124" s="75">
        <v>45843</v>
      </c>
      <c r="D124" t="s">
        <v>284</v>
      </c>
      <c r="E124" s="75">
        <v>45836</v>
      </c>
      <c r="F124" s="75">
        <v>45849</v>
      </c>
      <c r="G124">
        <v>6</v>
      </c>
      <c r="H124" t="s">
        <v>285</v>
      </c>
      <c r="I124">
        <v>3</v>
      </c>
      <c r="J124">
        <v>87</v>
      </c>
      <c r="K124" t="s">
        <v>286</v>
      </c>
      <c r="AM124">
        <v>6</v>
      </c>
    </row>
    <row r="125" spans="1:39" x14ac:dyDescent="0.3">
      <c r="A125" t="s">
        <v>413</v>
      </c>
      <c r="B125" s="75">
        <v>45822</v>
      </c>
      <c r="C125" s="75">
        <v>45832</v>
      </c>
      <c r="D125" t="s">
        <v>288</v>
      </c>
      <c r="F125" s="75">
        <v>45834</v>
      </c>
      <c r="G125">
        <v>2</v>
      </c>
      <c r="H125" t="s">
        <v>289</v>
      </c>
      <c r="I125">
        <v>5</v>
      </c>
      <c r="J125">
        <v>49</v>
      </c>
      <c r="K125" t="s">
        <v>290</v>
      </c>
      <c r="AM125">
        <v>2</v>
      </c>
    </row>
    <row r="126" spans="1:39" ht="13.5" thickBot="1" x14ac:dyDescent="0.35">
      <c r="A126" t="s">
        <v>414</v>
      </c>
      <c r="B126" s="75">
        <v>45833</v>
      </c>
      <c r="C126" s="75">
        <v>45839</v>
      </c>
      <c r="D126" t="s">
        <v>288</v>
      </c>
      <c r="F126" s="75">
        <v>45841</v>
      </c>
      <c r="G126">
        <v>2</v>
      </c>
      <c r="H126" t="s">
        <v>289</v>
      </c>
      <c r="I126">
        <v>3</v>
      </c>
      <c r="J126">
        <v>10</v>
      </c>
      <c r="K126" t="s">
        <v>290</v>
      </c>
      <c r="AM126">
        <v>2</v>
      </c>
    </row>
    <row r="127" spans="1:39" x14ac:dyDescent="0.3">
      <c r="A127" t="s">
        <v>415</v>
      </c>
      <c r="B127" s="75">
        <v>45810</v>
      </c>
      <c r="C127" s="75">
        <v>45815</v>
      </c>
      <c r="D127" t="s">
        <v>284</v>
      </c>
      <c r="E127" s="75">
        <v>45811</v>
      </c>
      <c r="F127" s="75">
        <v>45818</v>
      </c>
      <c r="G127">
        <v>3</v>
      </c>
      <c r="H127" t="s">
        <v>285</v>
      </c>
      <c r="I127">
        <v>3</v>
      </c>
      <c r="J127">
        <v>69</v>
      </c>
      <c r="K127" t="s">
        <v>286</v>
      </c>
      <c r="AH127" s="96" t="s">
        <v>208</v>
      </c>
      <c r="AI127" s="96"/>
      <c r="AM127">
        <v>3</v>
      </c>
    </row>
    <row r="128" spans="1:39" x14ac:dyDescent="0.3">
      <c r="A128" t="s">
        <v>416</v>
      </c>
      <c r="B128" s="75">
        <v>45812</v>
      </c>
      <c r="C128" s="75">
        <v>45821</v>
      </c>
      <c r="D128" t="s">
        <v>288</v>
      </c>
      <c r="F128" s="75">
        <v>45825</v>
      </c>
      <c r="G128">
        <v>4</v>
      </c>
      <c r="H128" t="s">
        <v>289</v>
      </c>
      <c r="I128">
        <v>3</v>
      </c>
      <c r="J128">
        <v>37</v>
      </c>
      <c r="K128" t="s">
        <v>290</v>
      </c>
      <c r="AH128" s="94"/>
      <c r="AI128" s="94"/>
      <c r="AM128">
        <v>4</v>
      </c>
    </row>
    <row r="129" spans="1:39" x14ac:dyDescent="0.3">
      <c r="A129" t="s">
        <v>417</v>
      </c>
      <c r="B129" s="75">
        <v>45828</v>
      </c>
      <c r="C129" s="75">
        <v>45837</v>
      </c>
      <c r="D129" t="s">
        <v>288</v>
      </c>
      <c r="F129" s="75">
        <v>45841</v>
      </c>
      <c r="G129">
        <v>4</v>
      </c>
      <c r="H129" t="s">
        <v>289</v>
      </c>
      <c r="I129">
        <v>2</v>
      </c>
      <c r="J129">
        <v>54</v>
      </c>
      <c r="K129" t="s">
        <v>290</v>
      </c>
      <c r="AH129" s="94" t="s">
        <v>195</v>
      </c>
      <c r="AI129" s="94">
        <v>2.1518987341772151</v>
      </c>
      <c r="AM129">
        <v>4</v>
      </c>
    </row>
    <row r="130" spans="1:39" x14ac:dyDescent="0.3">
      <c r="A130" t="s">
        <v>418</v>
      </c>
      <c r="B130" s="75">
        <v>45818</v>
      </c>
      <c r="C130" s="75">
        <v>45825</v>
      </c>
      <c r="D130" t="s">
        <v>284</v>
      </c>
      <c r="E130" s="75">
        <v>45819</v>
      </c>
      <c r="F130" s="75">
        <v>45829</v>
      </c>
      <c r="G130">
        <v>4</v>
      </c>
      <c r="H130" t="s">
        <v>285</v>
      </c>
      <c r="I130">
        <v>2</v>
      </c>
      <c r="J130">
        <v>97</v>
      </c>
      <c r="K130" t="s">
        <v>286</v>
      </c>
      <c r="AH130" s="94" t="s">
        <v>196</v>
      </c>
      <c r="AI130" s="94">
        <v>0.13770009816766454</v>
      </c>
      <c r="AM130">
        <v>4</v>
      </c>
    </row>
    <row r="131" spans="1:39" x14ac:dyDescent="0.3">
      <c r="A131" t="s">
        <v>419</v>
      </c>
      <c r="B131" s="75">
        <v>45835</v>
      </c>
      <c r="C131" s="75">
        <v>45842</v>
      </c>
      <c r="D131" t="s">
        <v>288</v>
      </c>
      <c r="F131" s="75">
        <v>45845</v>
      </c>
      <c r="G131">
        <v>3</v>
      </c>
      <c r="H131" t="s">
        <v>289</v>
      </c>
      <c r="I131">
        <v>5</v>
      </c>
      <c r="J131">
        <v>39</v>
      </c>
      <c r="K131" t="s">
        <v>290</v>
      </c>
      <c r="AH131" s="94" t="s">
        <v>197</v>
      </c>
      <c r="AI131" s="94">
        <v>2</v>
      </c>
      <c r="AM131">
        <v>3</v>
      </c>
    </row>
    <row r="132" spans="1:39" x14ac:dyDescent="0.3">
      <c r="A132" t="s">
        <v>420</v>
      </c>
      <c r="B132" s="75">
        <v>45818</v>
      </c>
      <c r="C132" s="75">
        <v>45826</v>
      </c>
      <c r="D132" t="s">
        <v>284</v>
      </c>
      <c r="E132" s="75">
        <v>45819</v>
      </c>
      <c r="F132" s="75">
        <v>45831</v>
      </c>
      <c r="G132">
        <v>5</v>
      </c>
      <c r="H132" t="s">
        <v>285</v>
      </c>
      <c r="I132">
        <v>2</v>
      </c>
      <c r="J132">
        <v>87</v>
      </c>
      <c r="K132" t="s">
        <v>286</v>
      </c>
      <c r="AH132" s="94" t="s">
        <v>198</v>
      </c>
      <c r="AI132" s="94">
        <v>2</v>
      </c>
      <c r="AM132">
        <v>5</v>
      </c>
    </row>
    <row r="133" spans="1:39" x14ac:dyDescent="0.3">
      <c r="A133" t="s">
        <v>421</v>
      </c>
      <c r="B133" s="75">
        <v>45827</v>
      </c>
      <c r="C133" s="75">
        <v>45835</v>
      </c>
      <c r="D133" t="s">
        <v>284</v>
      </c>
      <c r="E133" s="75">
        <v>45828</v>
      </c>
      <c r="F133" s="75">
        <v>45839</v>
      </c>
      <c r="G133">
        <v>4</v>
      </c>
      <c r="H133" t="s">
        <v>285</v>
      </c>
      <c r="I133">
        <v>1</v>
      </c>
      <c r="J133">
        <v>82</v>
      </c>
      <c r="K133" t="s">
        <v>286</v>
      </c>
      <c r="AH133" s="94" t="s">
        <v>199</v>
      </c>
      <c r="AI133" s="94">
        <v>1.7308633948381784</v>
      </c>
      <c r="AM133">
        <v>4</v>
      </c>
    </row>
    <row r="134" spans="1:39" x14ac:dyDescent="0.3">
      <c r="A134" t="s">
        <v>422</v>
      </c>
      <c r="B134" s="75">
        <v>45810</v>
      </c>
      <c r="C134" s="75">
        <v>45819</v>
      </c>
      <c r="D134" t="s">
        <v>284</v>
      </c>
      <c r="E134" s="75">
        <v>45811</v>
      </c>
      <c r="F134" s="75">
        <v>45821</v>
      </c>
      <c r="G134">
        <v>2</v>
      </c>
      <c r="H134" t="s">
        <v>285</v>
      </c>
      <c r="I134">
        <v>3</v>
      </c>
      <c r="J134">
        <v>38</v>
      </c>
      <c r="K134" t="s">
        <v>286</v>
      </c>
      <c r="AH134" s="94" t="s">
        <v>200</v>
      </c>
      <c r="AI134" s="94">
        <v>2.9958880915907442</v>
      </c>
      <c r="AM134">
        <v>2</v>
      </c>
    </row>
    <row r="135" spans="1:39" x14ac:dyDescent="0.3">
      <c r="A135" t="s">
        <v>423</v>
      </c>
      <c r="B135" s="75">
        <v>45830</v>
      </c>
      <c r="C135" s="75">
        <v>45838</v>
      </c>
      <c r="D135" t="s">
        <v>284</v>
      </c>
      <c r="E135" s="75">
        <v>45831</v>
      </c>
      <c r="F135" s="75">
        <v>45843</v>
      </c>
      <c r="G135">
        <v>5</v>
      </c>
      <c r="H135" t="s">
        <v>285</v>
      </c>
      <c r="I135">
        <v>2</v>
      </c>
      <c r="J135">
        <v>79</v>
      </c>
      <c r="K135" t="s">
        <v>286</v>
      </c>
      <c r="AH135" s="94" t="s">
        <v>201</v>
      </c>
      <c r="AI135" s="94">
        <v>-0.39114169139535626</v>
      </c>
      <c r="AM135">
        <v>5</v>
      </c>
    </row>
    <row r="136" spans="1:39" x14ac:dyDescent="0.3">
      <c r="A136" t="s">
        <v>424</v>
      </c>
      <c r="B136" s="75">
        <v>45832</v>
      </c>
      <c r="C136" s="75">
        <v>45838</v>
      </c>
      <c r="D136" t="s">
        <v>284</v>
      </c>
      <c r="E136" s="75">
        <v>45833</v>
      </c>
      <c r="F136" s="75">
        <v>45843</v>
      </c>
      <c r="G136">
        <v>5</v>
      </c>
      <c r="H136" t="s">
        <v>285</v>
      </c>
      <c r="I136">
        <v>2</v>
      </c>
      <c r="J136">
        <v>71</v>
      </c>
      <c r="K136" t="s">
        <v>286</v>
      </c>
      <c r="AH136" s="94" t="s">
        <v>202</v>
      </c>
      <c r="AI136" s="94">
        <v>0.53135120390848356</v>
      </c>
      <c r="AM136">
        <v>5</v>
      </c>
    </row>
    <row r="137" spans="1:39" x14ac:dyDescent="0.3">
      <c r="A137" t="s">
        <v>425</v>
      </c>
      <c r="B137" s="75">
        <v>45828</v>
      </c>
      <c r="C137" s="75">
        <v>45835</v>
      </c>
      <c r="D137" t="s">
        <v>284</v>
      </c>
      <c r="E137" s="75">
        <v>45829</v>
      </c>
      <c r="F137" s="75">
        <v>45841</v>
      </c>
      <c r="G137">
        <v>6</v>
      </c>
      <c r="H137" t="s">
        <v>285</v>
      </c>
      <c r="I137">
        <v>2</v>
      </c>
      <c r="J137">
        <v>15</v>
      </c>
      <c r="K137" t="s">
        <v>286</v>
      </c>
      <c r="AH137" s="94" t="s">
        <v>203</v>
      </c>
      <c r="AI137" s="94">
        <v>6</v>
      </c>
      <c r="AM137">
        <v>6</v>
      </c>
    </row>
    <row r="138" spans="1:39" x14ac:dyDescent="0.3">
      <c r="A138" t="s">
        <v>426</v>
      </c>
      <c r="B138" s="75">
        <v>45815</v>
      </c>
      <c r="C138" s="75">
        <v>45822</v>
      </c>
      <c r="D138" t="s">
        <v>284</v>
      </c>
      <c r="E138" s="75">
        <v>45816</v>
      </c>
      <c r="F138" s="75">
        <v>45825</v>
      </c>
      <c r="G138">
        <v>3</v>
      </c>
      <c r="H138" t="s">
        <v>285</v>
      </c>
      <c r="I138">
        <v>4</v>
      </c>
      <c r="J138">
        <v>96</v>
      </c>
      <c r="K138" t="s">
        <v>286</v>
      </c>
      <c r="N138" s="87" t="s">
        <v>456</v>
      </c>
      <c r="O138" s="87" t="s">
        <v>464</v>
      </c>
      <c r="AH138" s="94" t="s">
        <v>204</v>
      </c>
      <c r="AI138" s="94">
        <v>0</v>
      </c>
      <c r="AM138">
        <v>3</v>
      </c>
    </row>
    <row r="139" spans="1:39" x14ac:dyDescent="0.3">
      <c r="A139" t="s">
        <v>427</v>
      </c>
      <c r="B139" s="75">
        <v>45829</v>
      </c>
      <c r="C139" s="75">
        <v>45839</v>
      </c>
      <c r="D139" t="s">
        <v>288</v>
      </c>
      <c r="F139" s="75">
        <v>45841</v>
      </c>
      <c r="G139">
        <v>2</v>
      </c>
      <c r="H139" t="s">
        <v>289</v>
      </c>
      <c r="I139">
        <v>3</v>
      </c>
      <c r="J139">
        <v>10</v>
      </c>
      <c r="K139" t="s">
        <v>290</v>
      </c>
      <c r="N139" s="87" t="s">
        <v>463</v>
      </c>
      <c r="O139" t="s">
        <v>284</v>
      </c>
      <c r="P139" t="s">
        <v>288</v>
      </c>
      <c r="Q139" t="s">
        <v>450</v>
      </c>
      <c r="AH139" s="94" t="s">
        <v>205</v>
      </c>
      <c r="AI139" s="94">
        <v>6</v>
      </c>
      <c r="AM139">
        <v>2</v>
      </c>
    </row>
    <row r="140" spans="1:39" x14ac:dyDescent="0.3">
      <c r="A140" t="s">
        <v>428</v>
      </c>
      <c r="B140" s="75">
        <v>45828</v>
      </c>
      <c r="C140" s="75">
        <v>45835</v>
      </c>
      <c r="D140" t="s">
        <v>284</v>
      </c>
      <c r="E140" s="75">
        <v>45829</v>
      </c>
      <c r="F140" s="75">
        <v>45839</v>
      </c>
      <c r="G140">
        <v>4</v>
      </c>
      <c r="H140" t="s">
        <v>285</v>
      </c>
      <c r="I140">
        <v>1</v>
      </c>
      <c r="J140">
        <v>86</v>
      </c>
      <c r="K140" t="s">
        <v>286</v>
      </c>
      <c r="N140" t="s">
        <v>454</v>
      </c>
      <c r="O140">
        <v>8</v>
      </c>
      <c r="P140">
        <v>47</v>
      </c>
      <c r="Q140">
        <v>55</v>
      </c>
      <c r="AH140" s="94" t="s">
        <v>206</v>
      </c>
      <c r="AI140" s="94">
        <v>340</v>
      </c>
      <c r="AM140">
        <v>4</v>
      </c>
    </row>
    <row r="141" spans="1:39" ht="13.5" thickBot="1" x14ac:dyDescent="0.35">
      <c r="A141" t="s">
        <v>429</v>
      </c>
      <c r="B141" s="75">
        <v>45814</v>
      </c>
      <c r="C141" s="75">
        <v>45820</v>
      </c>
      <c r="D141" t="s">
        <v>284</v>
      </c>
      <c r="E141" s="75">
        <v>45815</v>
      </c>
      <c r="F141" s="75">
        <v>45823</v>
      </c>
      <c r="G141">
        <v>3</v>
      </c>
      <c r="H141" t="s">
        <v>285</v>
      </c>
      <c r="I141">
        <v>2</v>
      </c>
      <c r="J141">
        <v>50</v>
      </c>
      <c r="K141" t="s">
        <v>286</v>
      </c>
      <c r="N141" t="s">
        <v>271</v>
      </c>
      <c r="O141">
        <v>9</v>
      </c>
      <c r="P141">
        <v>35</v>
      </c>
      <c r="Q141">
        <v>44</v>
      </c>
      <c r="AH141" s="95" t="s">
        <v>207</v>
      </c>
      <c r="AI141" s="95">
        <v>158</v>
      </c>
      <c r="AM141">
        <v>3</v>
      </c>
    </row>
    <row r="142" spans="1:39" x14ac:dyDescent="0.3">
      <c r="A142" t="s">
        <v>430</v>
      </c>
      <c r="B142" s="75">
        <v>45811</v>
      </c>
      <c r="C142" s="75">
        <v>45821</v>
      </c>
      <c r="D142" t="s">
        <v>284</v>
      </c>
      <c r="E142" s="75">
        <v>45812</v>
      </c>
      <c r="F142" s="75">
        <v>45825</v>
      </c>
      <c r="G142">
        <v>4</v>
      </c>
      <c r="H142" t="s">
        <v>285</v>
      </c>
      <c r="I142">
        <v>1</v>
      </c>
      <c r="J142">
        <v>63</v>
      </c>
      <c r="K142" t="s">
        <v>286</v>
      </c>
      <c r="N142" t="s">
        <v>455</v>
      </c>
      <c r="O142">
        <v>41</v>
      </c>
      <c r="P142">
        <v>18</v>
      </c>
      <c r="Q142">
        <v>59</v>
      </c>
      <c r="AM142">
        <v>4</v>
      </c>
    </row>
    <row r="143" spans="1:39" x14ac:dyDescent="0.3">
      <c r="A143" t="s">
        <v>431</v>
      </c>
      <c r="B143" s="75">
        <v>45830</v>
      </c>
      <c r="C143" s="75">
        <v>45836</v>
      </c>
      <c r="D143" t="s">
        <v>284</v>
      </c>
      <c r="E143" s="75">
        <v>45831</v>
      </c>
      <c r="F143" s="75">
        <v>45840</v>
      </c>
      <c r="G143">
        <v>4</v>
      </c>
      <c r="H143" t="s">
        <v>285</v>
      </c>
      <c r="I143">
        <v>1</v>
      </c>
      <c r="J143">
        <v>100</v>
      </c>
      <c r="K143" t="s">
        <v>286</v>
      </c>
      <c r="N143" t="s">
        <v>450</v>
      </c>
      <c r="O143">
        <v>58</v>
      </c>
      <c r="P143">
        <v>100</v>
      </c>
      <c r="Q143">
        <v>158</v>
      </c>
      <c r="AM143">
        <v>4</v>
      </c>
    </row>
    <row r="144" spans="1:39" x14ac:dyDescent="0.3">
      <c r="A144" t="s">
        <v>432</v>
      </c>
      <c r="B144" s="75">
        <v>45816</v>
      </c>
      <c r="C144" s="75">
        <v>45826</v>
      </c>
      <c r="D144" t="s">
        <v>284</v>
      </c>
      <c r="E144" s="75">
        <v>45817</v>
      </c>
      <c r="F144" s="75">
        <v>45828</v>
      </c>
      <c r="G144">
        <v>2</v>
      </c>
      <c r="H144" t="s">
        <v>285</v>
      </c>
      <c r="I144">
        <v>5</v>
      </c>
      <c r="J144">
        <v>61</v>
      </c>
      <c r="K144" t="s">
        <v>286</v>
      </c>
      <c r="AM144">
        <v>2</v>
      </c>
    </row>
    <row r="145" spans="1:39" x14ac:dyDescent="0.3">
      <c r="A145" t="s">
        <v>433</v>
      </c>
      <c r="B145" s="75">
        <v>45815</v>
      </c>
      <c r="C145" s="75">
        <v>45820</v>
      </c>
      <c r="D145" t="s">
        <v>284</v>
      </c>
      <c r="E145" s="75">
        <v>45816</v>
      </c>
      <c r="F145" s="75">
        <v>45823</v>
      </c>
      <c r="G145">
        <v>3</v>
      </c>
      <c r="H145" t="s">
        <v>285</v>
      </c>
      <c r="I145">
        <v>3</v>
      </c>
      <c r="J145">
        <v>43</v>
      </c>
      <c r="K145" t="s">
        <v>286</v>
      </c>
      <c r="AM145">
        <v>3</v>
      </c>
    </row>
    <row r="146" spans="1:39" x14ac:dyDescent="0.3">
      <c r="A146" t="s">
        <v>434</v>
      </c>
      <c r="B146" s="75">
        <v>45822</v>
      </c>
      <c r="C146" s="75">
        <v>45831</v>
      </c>
      <c r="D146" t="s">
        <v>284</v>
      </c>
      <c r="E146" s="75">
        <v>45823</v>
      </c>
      <c r="F146" s="75">
        <v>45836</v>
      </c>
      <c r="G146">
        <v>5</v>
      </c>
      <c r="H146" t="s">
        <v>285</v>
      </c>
      <c r="I146">
        <v>1</v>
      </c>
      <c r="J146">
        <v>87</v>
      </c>
      <c r="K146" t="s">
        <v>286</v>
      </c>
      <c r="AM146">
        <v>5</v>
      </c>
    </row>
    <row r="147" spans="1:39" x14ac:dyDescent="0.3">
      <c r="A147" t="s">
        <v>435</v>
      </c>
      <c r="B147" s="75">
        <v>45809</v>
      </c>
      <c r="C147" s="75">
        <v>45818</v>
      </c>
      <c r="D147" t="s">
        <v>284</v>
      </c>
      <c r="E147" s="75">
        <v>45810</v>
      </c>
      <c r="F147" s="75">
        <v>45820</v>
      </c>
      <c r="G147">
        <v>2</v>
      </c>
      <c r="H147" t="s">
        <v>285</v>
      </c>
      <c r="I147">
        <v>3</v>
      </c>
      <c r="J147">
        <v>87</v>
      </c>
      <c r="K147" t="s">
        <v>286</v>
      </c>
      <c r="AM147">
        <v>2</v>
      </c>
    </row>
    <row r="148" spans="1:39" x14ac:dyDescent="0.3">
      <c r="A148" t="s">
        <v>436</v>
      </c>
      <c r="B148" s="75">
        <v>45834</v>
      </c>
      <c r="C148" s="75">
        <v>45840</v>
      </c>
      <c r="D148" t="s">
        <v>284</v>
      </c>
      <c r="E148" s="75">
        <v>45835</v>
      </c>
      <c r="F148" s="75">
        <v>45845</v>
      </c>
      <c r="G148">
        <v>5</v>
      </c>
      <c r="H148" t="s">
        <v>285</v>
      </c>
      <c r="I148">
        <v>1</v>
      </c>
      <c r="J148">
        <v>58</v>
      </c>
      <c r="K148" t="s">
        <v>286</v>
      </c>
      <c r="AM148">
        <v>5</v>
      </c>
    </row>
    <row r="149" spans="1:39" x14ac:dyDescent="0.3">
      <c r="A149" t="s">
        <v>437</v>
      </c>
      <c r="B149" s="75">
        <v>45809</v>
      </c>
      <c r="C149" s="75">
        <v>45815</v>
      </c>
      <c r="D149" t="s">
        <v>284</v>
      </c>
      <c r="E149" s="75">
        <v>45810</v>
      </c>
      <c r="F149" s="75">
        <v>45821</v>
      </c>
      <c r="G149">
        <v>6</v>
      </c>
      <c r="H149" t="s">
        <v>285</v>
      </c>
      <c r="I149">
        <v>1</v>
      </c>
      <c r="J149">
        <v>25</v>
      </c>
      <c r="K149" t="s">
        <v>286</v>
      </c>
      <c r="AM149">
        <v>6</v>
      </c>
    </row>
    <row r="150" spans="1:39" x14ac:dyDescent="0.3">
      <c r="A150" t="s">
        <v>438</v>
      </c>
      <c r="B150" s="75">
        <v>45833</v>
      </c>
      <c r="C150" s="75">
        <v>45841</v>
      </c>
      <c r="D150" t="s">
        <v>284</v>
      </c>
      <c r="E150" s="75">
        <v>45834</v>
      </c>
      <c r="F150" s="75">
        <v>45845</v>
      </c>
      <c r="G150">
        <v>4</v>
      </c>
      <c r="H150" t="s">
        <v>285</v>
      </c>
      <c r="I150">
        <v>1</v>
      </c>
      <c r="J150">
        <v>53</v>
      </c>
      <c r="K150" t="s">
        <v>286</v>
      </c>
      <c r="AM150">
        <v>4</v>
      </c>
    </row>
    <row r="151" spans="1:39" x14ac:dyDescent="0.3">
      <c r="A151" t="s">
        <v>439</v>
      </c>
      <c r="B151" s="75">
        <v>45830</v>
      </c>
      <c r="C151" s="75">
        <v>45839</v>
      </c>
      <c r="D151" t="s">
        <v>284</v>
      </c>
      <c r="E151" s="75">
        <v>45831</v>
      </c>
      <c r="F151" s="75">
        <v>45842</v>
      </c>
      <c r="G151">
        <v>3</v>
      </c>
      <c r="H151" t="s">
        <v>285</v>
      </c>
      <c r="I151">
        <v>4</v>
      </c>
      <c r="J151">
        <v>84</v>
      </c>
      <c r="K151" t="s">
        <v>286</v>
      </c>
      <c r="AM151">
        <v>3</v>
      </c>
    </row>
    <row r="152" spans="1:39" x14ac:dyDescent="0.3">
      <c r="A152" t="s">
        <v>440</v>
      </c>
      <c r="B152" s="75">
        <v>45834</v>
      </c>
      <c r="C152" s="75">
        <v>45841</v>
      </c>
      <c r="D152" t="s">
        <v>288</v>
      </c>
      <c r="F152" s="75">
        <v>45844</v>
      </c>
      <c r="G152">
        <v>3</v>
      </c>
      <c r="H152" t="s">
        <v>289</v>
      </c>
      <c r="I152">
        <v>3</v>
      </c>
      <c r="J152">
        <v>56</v>
      </c>
      <c r="K152" t="s">
        <v>290</v>
      </c>
      <c r="AM152">
        <v>3</v>
      </c>
    </row>
    <row r="153" spans="1:39" x14ac:dyDescent="0.3">
      <c r="A153" t="s">
        <v>441</v>
      </c>
      <c r="B153" s="75">
        <v>45829</v>
      </c>
      <c r="C153" s="75">
        <v>45839</v>
      </c>
      <c r="D153" t="s">
        <v>288</v>
      </c>
      <c r="F153" s="75">
        <v>45841</v>
      </c>
      <c r="G153">
        <v>2</v>
      </c>
      <c r="H153" t="s">
        <v>289</v>
      </c>
      <c r="I153">
        <v>5</v>
      </c>
      <c r="J153">
        <v>87</v>
      </c>
      <c r="K153" t="s">
        <v>290</v>
      </c>
      <c r="AM153">
        <v>2</v>
      </c>
    </row>
    <row r="154" spans="1:39" x14ac:dyDescent="0.3">
      <c r="A154" t="s">
        <v>442</v>
      </c>
      <c r="B154" s="75">
        <v>45816</v>
      </c>
      <c r="C154" s="75">
        <v>45822</v>
      </c>
      <c r="D154" t="s">
        <v>288</v>
      </c>
      <c r="F154" s="75">
        <v>45824</v>
      </c>
      <c r="G154">
        <v>2</v>
      </c>
      <c r="H154" t="s">
        <v>289</v>
      </c>
      <c r="I154">
        <v>2</v>
      </c>
      <c r="J154">
        <v>17</v>
      </c>
      <c r="K154" t="s">
        <v>290</v>
      </c>
      <c r="AM154">
        <v>2</v>
      </c>
    </row>
    <row r="155" spans="1:39" x14ac:dyDescent="0.3">
      <c r="A155" t="s">
        <v>443</v>
      </c>
      <c r="B155" s="75">
        <v>45821</v>
      </c>
      <c r="C155" s="75">
        <v>45830</v>
      </c>
      <c r="D155" t="s">
        <v>284</v>
      </c>
      <c r="E155" s="75">
        <v>45822</v>
      </c>
      <c r="F155" s="75">
        <v>45833</v>
      </c>
      <c r="G155">
        <v>3</v>
      </c>
      <c r="H155" t="s">
        <v>285</v>
      </c>
      <c r="I155">
        <v>1</v>
      </c>
      <c r="J155">
        <v>35</v>
      </c>
      <c r="K155" t="s">
        <v>286</v>
      </c>
      <c r="AM155">
        <v>3</v>
      </c>
    </row>
    <row r="156" spans="1:39" x14ac:dyDescent="0.3">
      <c r="A156" t="s">
        <v>444</v>
      </c>
      <c r="B156" s="75">
        <v>45820</v>
      </c>
      <c r="C156" s="75">
        <v>45830</v>
      </c>
      <c r="D156" t="s">
        <v>284</v>
      </c>
      <c r="E156" s="75">
        <v>45821</v>
      </c>
      <c r="F156" s="75">
        <v>45836</v>
      </c>
      <c r="G156">
        <v>6</v>
      </c>
      <c r="H156" t="s">
        <v>285</v>
      </c>
      <c r="I156">
        <v>2</v>
      </c>
      <c r="J156">
        <v>79</v>
      </c>
      <c r="K156" t="s">
        <v>286</v>
      </c>
      <c r="AM156">
        <v>6</v>
      </c>
    </row>
    <row r="157" spans="1:39" x14ac:dyDescent="0.3">
      <c r="A157" t="s">
        <v>445</v>
      </c>
      <c r="B157" s="75">
        <v>45831</v>
      </c>
      <c r="C157" s="75">
        <v>45836</v>
      </c>
      <c r="D157" t="s">
        <v>288</v>
      </c>
      <c r="F157" s="75">
        <v>45840</v>
      </c>
      <c r="G157">
        <v>4</v>
      </c>
      <c r="H157" t="s">
        <v>289</v>
      </c>
      <c r="I157">
        <v>2</v>
      </c>
      <c r="J157">
        <v>26</v>
      </c>
      <c r="K157" t="s">
        <v>290</v>
      </c>
      <c r="AM157">
        <v>4</v>
      </c>
    </row>
    <row r="158" spans="1:39" x14ac:dyDescent="0.3">
      <c r="A158" t="s">
        <v>446</v>
      </c>
      <c r="B158" s="75">
        <v>45832</v>
      </c>
      <c r="C158" s="75">
        <v>45840</v>
      </c>
      <c r="D158" t="s">
        <v>284</v>
      </c>
      <c r="E158" s="75">
        <v>45833</v>
      </c>
      <c r="F158" s="75">
        <v>45846</v>
      </c>
      <c r="G158">
        <v>6</v>
      </c>
      <c r="H158" t="s">
        <v>285</v>
      </c>
      <c r="I158">
        <v>1</v>
      </c>
      <c r="J158">
        <v>97</v>
      </c>
      <c r="K158" t="s">
        <v>286</v>
      </c>
      <c r="AM158">
        <v>6</v>
      </c>
    </row>
    <row r="159" spans="1:39" x14ac:dyDescent="0.3">
      <c r="A159" t="s">
        <v>447</v>
      </c>
      <c r="B159" s="75">
        <v>45826</v>
      </c>
      <c r="C159" s="75">
        <v>45831</v>
      </c>
      <c r="D159" t="s">
        <v>284</v>
      </c>
      <c r="E159" s="75">
        <v>45827</v>
      </c>
      <c r="F159" s="75">
        <v>45837</v>
      </c>
      <c r="G159" s="69">
        <v>6</v>
      </c>
      <c r="H159" t="s">
        <v>285</v>
      </c>
      <c r="I159">
        <v>1</v>
      </c>
      <c r="J159">
        <v>99</v>
      </c>
      <c r="K159" t="s">
        <v>286</v>
      </c>
      <c r="AM159" s="69">
        <v>6</v>
      </c>
    </row>
    <row r="161" spans="3:4" x14ac:dyDescent="0.3">
      <c r="C161" t="s">
        <v>276</v>
      </c>
      <c r="D161" s="69" t="s">
        <v>448</v>
      </c>
    </row>
    <row r="162" spans="3:4" x14ac:dyDescent="0.3">
      <c r="C162" t="s">
        <v>284</v>
      </c>
      <c r="D162">
        <v>3.101</v>
      </c>
    </row>
    <row r="163" spans="3:4" x14ac:dyDescent="0.3">
      <c r="C163" t="s">
        <v>288</v>
      </c>
      <c r="D163">
        <v>1.444</v>
      </c>
    </row>
    <row r="206" spans="16:22" x14ac:dyDescent="0.3">
      <c r="P206" s="87" t="s">
        <v>453</v>
      </c>
      <c r="Q206" s="87" t="s">
        <v>451</v>
      </c>
    </row>
    <row r="207" spans="16:22" x14ac:dyDescent="0.3">
      <c r="P207" s="87" t="s">
        <v>449</v>
      </c>
      <c r="Q207">
        <v>1</v>
      </c>
      <c r="R207">
        <v>2</v>
      </c>
      <c r="S207">
        <v>3</v>
      </c>
      <c r="T207">
        <v>4</v>
      </c>
      <c r="U207">
        <v>5</v>
      </c>
      <c r="V207" t="s">
        <v>450</v>
      </c>
    </row>
    <row r="208" spans="16:22" x14ac:dyDescent="0.3">
      <c r="P208" t="s">
        <v>284</v>
      </c>
      <c r="Q208">
        <v>13</v>
      </c>
      <c r="R208">
        <v>15</v>
      </c>
      <c r="S208">
        <v>13</v>
      </c>
      <c r="T208">
        <v>10</v>
      </c>
      <c r="U208">
        <v>7</v>
      </c>
      <c r="V208">
        <v>58</v>
      </c>
    </row>
    <row r="209" spans="16:22" x14ac:dyDescent="0.3">
      <c r="P209" t="s">
        <v>288</v>
      </c>
      <c r="Q209">
        <v>2</v>
      </c>
      <c r="R209">
        <v>16</v>
      </c>
      <c r="S209">
        <v>23</v>
      </c>
      <c r="T209">
        <v>29</v>
      </c>
      <c r="U209">
        <v>30</v>
      </c>
      <c r="V209">
        <v>100</v>
      </c>
    </row>
    <row r="210" spans="16:22" x14ac:dyDescent="0.3">
      <c r="P210" t="s">
        <v>450</v>
      </c>
      <c r="Q210">
        <v>15</v>
      </c>
      <c r="R210">
        <v>31</v>
      </c>
      <c r="S210">
        <v>36</v>
      </c>
      <c r="T210">
        <v>39</v>
      </c>
      <c r="U210">
        <v>37</v>
      </c>
      <c r="V210">
        <v>158</v>
      </c>
    </row>
    <row r="295" spans="7:13" x14ac:dyDescent="0.3">
      <c r="G295" s="87" t="s">
        <v>453</v>
      </c>
      <c r="H295" s="87" t="s">
        <v>451</v>
      </c>
    </row>
    <row r="296" spans="7:13" x14ac:dyDescent="0.3">
      <c r="G296" s="87" t="s">
        <v>449</v>
      </c>
      <c r="H296">
        <v>1</v>
      </c>
      <c r="I296">
        <v>2</v>
      </c>
      <c r="J296">
        <v>3</v>
      </c>
      <c r="K296">
        <v>4</v>
      </c>
      <c r="L296">
        <v>5</v>
      </c>
      <c r="M296" t="s">
        <v>450</v>
      </c>
    </row>
    <row r="297" spans="7:13" x14ac:dyDescent="0.3">
      <c r="G297">
        <v>0</v>
      </c>
      <c r="I297">
        <v>1</v>
      </c>
      <c r="J297">
        <v>8</v>
      </c>
      <c r="K297">
        <v>12</v>
      </c>
      <c r="L297">
        <v>17</v>
      </c>
      <c r="M297">
        <v>38</v>
      </c>
    </row>
    <row r="298" spans="7:13" x14ac:dyDescent="0.3">
      <c r="G298">
        <v>1</v>
      </c>
      <c r="I298">
        <v>1</v>
      </c>
      <c r="J298">
        <v>2</v>
      </c>
      <c r="K298">
        <v>6</v>
      </c>
      <c r="L298">
        <v>7</v>
      </c>
      <c r="M298">
        <v>16</v>
      </c>
    </row>
    <row r="299" spans="7:13" x14ac:dyDescent="0.3">
      <c r="G299">
        <v>2</v>
      </c>
      <c r="H299">
        <v>1</v>
      </c>
      <c r="I299">
        <v>8</v>
      </c>
      <c r="J299">
        <v>12</v>
      </c>
      <c r="K299">
        <v>15</v>
      </c>
      <c r="L299">
        <v>10</v>
      </c>
      <c r="M299">
        <v>46</v>
      </c>
    </row>
    <row r="300" spans="7:13" x14ac:dyDescent="0.3">
      <c r="G300">
        <v>3</v>
      </c>
      <c r="H300">
        <v>2</v>
      </c>
      <c r="I300">
        <v>11</v>
      </c>
      <c r="J300">
        <v>8</v>
      </c>
      <c r="K300">
        <v>4</v>
      </c>
      <c r="L300">
        <v>3</v>
      </c>
      <c r="M300">
        <v>28</v>
      </c>
    </row>
    <row r="301" spans="7:13" x14ac:dyDescent="0.3">
      <c r="G301">
        <v>4</v>
      </c>
      <c r="H301">
        <v>5</v>
      </c>
      <c r="I301">
        <v>3</v>
      </c>
      <c r="J301">
        <v>2</v>
      </c>
      <c r="K301">
        <v>1</v>
      </c>
      <c r="M301">
        <v>11</v>
      </c>
    </row>
    <row r="302" spans="7:13" x14ac:dyDescent="0.3">
      <c r="G302">
        <v>5</v>
      </c>
      <c r="H302">
        <v>4</v>
      </c>
      <c r="I302">
        <v>4</v>
      </c>
      <c r="J302">
        <v>2</v>
      </c>
      <c r="M302">
        <v>10</v>
      </c>
    </row>
    <row r="303" spans="7:13" x14ac:dyDescent="0.3">
      <c r="G303" t="s">
        <v>458</v>
      </c>
      <c r="H303">
        <v>3</v>
      </c>
      <c r="I303">
        <v>3</v>
      </c>
      <c r="J303">
        <v>2</v>
      </c>
      <c r="K303">
        <v>1</v>
      </c>
      <c r="M303">
        <v>9</v>
      </c>
    </row>
    <row r="304" spans="7:13" x14ac:dyDescent="0.3">
      <c r="G304" t="s">
        <v>450</v>
      </c>
      <c r="H304">
        <v>15</v>
      </c>
      <c r="I304">
        <v>31</v>
      </c>
      <c r="J304">
        <v>36</v>
      </c>
      <c r="K304">
        <v>39</v>
      </c>
      <c r="L304">
        <v>37</v>
      </c>
      <c r="M304">
        <v>158</v>
      </c>
    </row>
    <row r="309" spans="7:10" ht="26" customHeight="1" x14ac:dyDescent="0.3">
      <c r="G309" s="88" t="s">
        <v>459</v>
      </c>
      <c r="H309" s="88" t="s">
        <v>460</v>
      </c>
      <c r="I309" s="88" t="s">
        <v>461</v>
      </c>
    </row>
    <row r="310" spans="7:10" ht="78" x14ac:dyDescent="0.3">
      <c r="G310" s="88" t="s">
        <v>459</v>
      </c>
      <c r="H310" s="88" t="s">
        <v>460</v>
      </c>
      <c r="I310" s="88" t="s">
        <v>461</v>
      </c>
      <c r="J310" s="69" t="s">
        <v>462</v>
      </c>
    </row>
    <row r="311" spans="7:10" x14ac:dyDescent="0.3">
      <c r="G311">
        <v>0</v>
      </c>
      <c r="H311">
        <v>1</v>
      </c>
      <c r="I311">
        <v>0</v>
      </c>
      <c r="J311">
        <v>0</v>
      </c>
    </row>
    <row r="312" spans="7:10" x14ac:dyDescent="0.3">
      <c r="G312">
        <v>0</v>
      </c>
      <c r="H312">
        <v>2</v>
      </c>
      <c r="I312">
        <v>1</v>
      </c>
      <c r="J312">
        <v>0</v>
      </c>
    </row>
    <row r="313" spans="7:10" x14ac:dyDescent="0.3">
      <c r="G313">
        <v>0</v>
      </c>
      <c r="H313">
        <v>3</v>
      </c>
      <c r="I313">
        <v>8</v>
      </c>
      <c r="J313">
        <v>0</v>
      </c>
    </row>
    <row r="314" spans="7:10" x14ac:dyDescent="0.3">
      <c r="G314">
        <v>0</v>
      </c>
      <c r="H314">
        <v>4</v>
      </c>
      <c r="I314">
        <v>12</v>
      </c>
      <c r="J314">
        <v>0</v>
      </c>
    </row>
    <row r="315" spans="7:10" x14ac:dyDescent="0.3">
      <c r="G315">
        <v>0</v>
      </c>
      <c r="H315">
        <v>5</v>
      </c>
      <c r="I315">
        <v>17</v>
      </c>
      <c r="J315">
        <v>0</v>
      </c>
    </row>
    <row r="316" spans="7:10" x14ac:dyDescent="0.3">
      <c r="G316">
        <v>1</v>
      </c>
      <c r="H316">
        <v>1</v>
      </c>
      <c r="I316">
        <v>0</v>
      </c>
      <c r="J316">
        <v>1</v>
      </c>
    </row>
    <row r="317" spans="7:10" x14ac:dyDescent="0.3">
      <c r="G317">
        <v>1</v>
      </c>
      <c r="H317">
        <v>2</v>
      </c>
      <c r="I317">
        <v>1</v>
      </c>
      <c r="J317">
        <v>1</v>
      </c>
    </row>
    <row r="318" spans="7:10" x14ac:dyDescent="0.3">
      <c r="G318">
        <v>1</v>
      </c>
      <c r="H318">
        <v>3</v>
      </c>
      <c r="I318">
        <v>2</v>
      </c>
      <c r="J318">
        <v>1</v>
      </c>
    </row>
    <row r="319" spans="7:10" x14ac:dyDescent="0.3">
      <c r="G319">
        <v>1</v>
      </c>
      <c r="H319">
        <v>4</v>
      </c>
      <c r="I319">
        <v>6</v>
      </c>
      <c r="J319">
        <v>1</v>
      </c>
    </row>
    <row r="320" spans="7:10" x14ac:dyDescent="0.3">
      <c r="G320">
        <v>1</v>
      </c>
      <c r="H320">
        <v>5</v>
      </c>
      <c r="I320">
        <v>7</v>
      </c>
      <c r="J320">
        <v>1</v>
      </c>
    </row>
    <row r="321" spans="7:10" x14ac:dyDescent="0.3">
      <c r="G321">
        <v>2</v>
      </c>
      <c r="H321">
        <v>1</v>
      </c>
      <c r="I321">
        <v>1</v>
      </c>
      <c r="J321">
        <v>2</v>
      </c>
    </row>
    <row r="322" spans="7:10" x14ac:dyDescent="0.3">
      <c r="G322">
        <v>2</v>
      </c>
      <c r="H322">
        <v>2</v>
      </c>
      <c r="I322">
        <v>8</v>
      </c>
      <c r="J322">
        <v>2</v>
      </c>
    </row>
    <row r="323" spans="7:10" x14ac:dyDescent="0.3">
      <c r="G323">
        <v>2</v>
      </c>
      <c r="H323">
        <v>3</v>
      </c>
      <c r="I323">
        <v>12</v>
      </c>
      <c r="J323">
        <v>2</v>
      </c>
    </row>
    <row r="324" spans="7:10" x14ac:dyDescent="0.3">
      <c r="G324">
        <v>2</v>
      </c>
      <c r="H324">
        <v>4</v>
      </c>
      <c r="I324">
        <v>15</v>
      </c>
      <c r="J324">
        <v>2</v>
      </c>
    </row>
    <row r="325" spans="7:10" x14ac:dyDescent="0.3">
      <c r="G325">
        <v>2</v>
      </c>
      <c r="H325">
        <v>5</v>
      </c>
      <c r="I325">
        <v>10</v>
      </c>
      <c r="J325">
        <v>2</v>
      </c>
    </row>
    <row r="326" spans="7:10" x14ac:dyDescent="0.3">
      <c r="G326">
        <v>3</v>
      </c>
      <c r="H326">
        <v>1</v>
      </c>
      <c r="I326">
        <v>2</v>
      </c>
      <c r="J326">
        <v>3</v>
      </c>
    </row>
    <row r="327" spans="7:10" x14ac:dyDescent="0.3">
      <c r="G327">
        <v>3</v>
      </c>
      <c r="H327">
        <v>2</v>
      </c>
      <c r="I327">
        <v>11</v>
      </c>
      <c r="J327">
        <v>3</v>
      </c>
    </row>
    <row r="328" spans="7:10" x14ac:dyDescent="0.3">
      <c r="G328">
        <v>3</v>
      </c>
      <c r="H328">
        <v>3</v>
      </c>
      <c r="I328">
        <v>8</v>
      </c>
      <c r="J328">
        <v>3</v>
      </c>
    </row>
    <row r="329" spans="7:10" x14ac:dyDescent="0.3">
      <c r="G329">
        <v>3</v>
      </c>
      <c r="H329">
        <v>4</v>
      </c>
      <c r="I329">
        <v>4</v>
      </c>
      <c r="J329">
        <v>3</v>
      </c>
    </row>
    <row r="330" spans="7:10" x14ac:dyDescent="0.3">
      <c r="G330">
        <v>3</v>
      </c>
      <c r="H330">
        <v>5</v>
      </c>
      <c r="I330">
        <v>3</v>
      </c>
      <c r="J330">
        <v>3</v>
      </c>
    </row>
    <row r="331" spans="7:10" x14ac:dyDescent="0.3">
      <c r="G331">
        <v>4</v>
      </c>
      <c r="H331">
        <v>1</v>
      </c>
      <c r="I331">
        <v>5</v>
      </c>
      <c r="J331">
        <v>4</v>
      </c>
    </row>
    <row r="332" spans="7:10" x14ac:dyDescent="0.3">
      <c r="G332">
        <v>4</v>
      </c>
      <c r="H332">
        <v>2</v>
      </c>
      <c r="I332">
        <v>3</v>
      </c>
      <c r="J332">
        <v>4</v>
      </c>
    </row>
    <row r="333" spans="7:10" x14ac:dyDescent="0.3">
      <c r="G333">
        <v>4</v>
      </c>
      <c r="H333">
        <v>3</v>
      </c>
      <c r="I333">
        <v>2</v>
      </c>
      <c r="J333">
        <v>4</v>
      </c>
    </row>
    <row r="334" spans="7:10" x14ac:dyDescent="0.3">
      <c r="G334">
        <v>4</v>
      </c>
      <c r="H334">
        <v>4</v>
      </c>
      <c r="I334">
        <v>1</v>
      </c>
      <c r="J334">
        <v>4</v>
      </c>
    </row>
    <row r="335" spans="7:10" x14ac:dyDescent="0.3">
      <c r="G335">
        <v>4</v>
      </c>
      <c r="H335">
        <v>5</v>
      </c>
      <c r="I335">
        <v>0</v>
      </c>
      <c r="J335">
        <v>4</v>
      </c>
    </row>
    <row r="336" spans="7:10" x14ac:dyDescent="0.3">
      <c r="G336">
        <v>5</v>
      </c>
      <c r="H336">
        <v>1</v>
      </c>
      <c r="I336">
        <v>4</v>
      </c>
      <c r="J336">
        <v>5</v>
      </c>
    </row>
    <row r="337" spans="7:10" x14ac:dyDescent="0.3">
      <c r="G337">
        <v>5</v>
      </c>
      <c r="H337">
        <v>2</v>
      </c>
      <c r="I337">
        <v>4</v>
      </c>
      <c r="J337">
        <v>5</v>
      </c>
    </row>
    <row r="338" spans="7:10" x14ac:dyDescent="0.3">
      <c r="G338">
        <v>5</v>
      </c>
      <c r="H338">
        <v>3</v>
      </c>
      <c r="I338">
        <v>2</v>
      </c>
      <c r="J338">
        <v>5</v>
      </c>
    </row>
    <row r="339" spans="7:10" x14ac:dyDescent="0.3">
      <c r="G339">
        <v>5</v>
      </c>
      <c r="H339">
        <v>4</v>
      </c>
      <c r="I339">
        <v>0</v>
      </c>
      <c r="J339">
        <v>5</v>
      </c>
    </row>
    <row r="340" spans="7:10" x14ac:dyDescent="0.3">
      <c r="G340">
        <v>5</v>
      </c>
      <c r="H340">
        <v>5</v>
      </c>
      <c r="I340">
        <v>0</v>
      </c>
      <c r="J340">
        <v>5</v>
      </c>
    </row>
    <row r="341" spans="7:10" x14ac:dyDescent="0.3">
      <c r="G341" t="s">
        <v>458</v>
      </c>
      <c r="H341">
        <v>1</v>
      </c>
      <c r="I341">
        <v>3</v>
      </c>
      <c r="J341">
        <v>6</v>
      </c>
    </row>
    <row r="342" spans="7:10" x14ac:dyDescent="0.3">
      <c r="G342" s="69" t="s">
        <v>458</v>
      </c>
      <c r="H342">
        <v>2</v>
      </c>
      <c r="I342">
        <v>3</v>
      </c>
      <c r="J342" s="69">
        <v>6</v>
      </c>
    </row>
    <row r="343" spans="7:10" x14ac:dyDescent="0.3">
      <c r="G343" t="s">
        <v>458</v>
      </c>
      <c r="H343">
        <v>3</v>
      </c>
      <c r="I343">
        <v>2</v>
      </c>
      <c r="J343">
        <v>6</v>
      </c>
    </row>
    <row r="344" spans="7:10" x14ac:dyDescent="0.3">
      <c r="G344" s="69" t="s">
        <v>458</v>
      </c>
      <c r="H344">
        <v>4</v>
      </c>
      <c r="I344">
        <v>1</v>
      </c>
      <c r="J344" s="69">
        <v>6</v>
      </c>
    </row>
    <row r="345" spans="7:10" x14ac:dyDescent="0.3">
      <c r="G345" t="s">
        <v>458</v>
      </c>
      <c r="H345">
        <v>5</v>
      </c>
      <c r="I345">
        <v>0</v>
      </c>
      <c r="J345">
        <v>6</v>
      </c>
    </row>
  </sheetData>
  <autoFilter ref="A1:K159" xr:uid="{C9DB9E6F-FB9D-4B05-A845-E9ECD29FC7D5}"/>
  <phoneticPr fontId="18" type="noConversion"/>
  <pageMargins left="0.7" right="0.7" top="0.75" bottom="0.75" header="0.3" footer="0.3"/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1E53-0BD7-4430-94AB-0136D1278EA8}">
  <dimension ref="A3:D12"/>
  <sheetViews>
    <sheetView zoomScale="74" workbookViewId="0">
      <selection activeCell="A3" sqref="A3"/>
    </sheetView>
  </sheetViews>
  <sheetFormatPr defaultRowHeight="13" x14ac:dyDescent="0.3"/>
  <cols>
    <col min="1" max="1" width="31.8984375" bestFit="1" customWidth="1"/>
    <col min="2" max="2" width="17.09765625" bestFit="1" customWidth="1"/>
    <col min="3" max="3" width="6" bestFit="1" customWidth="1"/>
    <col min="4" max="4" width="11.69921875" bestFit="1" customWidth="1"/>
    <col min="5" max="7" width="3" bestFit="1" customWidth="1"/>
    <col min="8" max="8" width="11.3984375" bestFit="1" customWidth="1"/>
    <col min="9" max="9" width="11.69921875" bestFit="1" customWidth="1"/>
    <col min="10" max="14" width="25.3984375" bestFit="1" customWidth="1"/>
    <col min="15" max="15" width="29.5" bestFit="1" customWidth="1"/>
    <col min="16" max="16" width="30.5" bestFit="1" customWidth="1"/>
  </cols>
  <sheetData>
    <row r="3" spans="1:4" x14ac:dyDescent="0.3">
      <c r="A3" s="87" t="s">
        <v>466</v>
      </c>
      <c r="B3" s="87" t="s">
        <v>451</v>
      </c>
    </row>
    <row r="4" spans="1:4" x14ac:dyDescent="0.3">
      <c r="A4" s="87" t="s">
        <v>449</v>
      </c>
      <c r="B4" t="s">
        <v>284</v>
      </c>
      <c r="C4" t="s">
        <v>288</v>
      </c>
      <c r="D4" t="s">
        <v>450</v>
      </c>
    </row>
    <row r="5" spans="1:4" x14ac:dyDescent="0.3">
      <c r="A5">
        <v>0</v>
      </c>
      <c r="B5">
        <v>4</v>
      </c>
      <c r="C5">
        <v>34</v>
      </c>
      <c r="D5">
        <v>38</v>
      </c>
    </row>
    <row r="6" spans="1:4" x14ac:dyDescent="0.3">
      <c r="A6">
        <v>1</v>
      </c>
      <c r="B6">
        <v>3</v>
      </c>
      <c r="C6">
        <v>13</v>
      </c>
      <c r="D6">
        <v>16</v>
      </c>
    </row>
    <row r="7" spans="1:4" x14ac:dyDescent="0.3">
      <c r="A7">
        <v>2</v>
      </c>
      <c r="B7">
        <v>17</v>
      </c>
      <c r="C7">
        <v>29</v>
      </c>
      <c r="D7">
        <v>46</v>
      </c>
    </row>
    <row r="8" spans="1:4" x14ac:dyDescent="0.3">
      <c r="A8">
        <v>3</v>
      </c>
      <c r="B8">
        <v>11</v>
      </c>
      <c r="C8">
        <v>17</v>
      </c>
      <c r="D8">
        <v>28</v>
      </c>
    </row>
    <row r="9" spans="1:4" x14ac:dyDescent="0.3">
      <c r="A9">
        <v>4</v>
      </c>
      <c r="B9">
        <v>8</v>
      </c>
      <c r="C9">
        <v>3</v>
      </c>
      <c r="D9">
        <v>11</v>
      </c>
    </row>
    <row r="10" spans="1:4" x14ac:dyDescent="0.3">
      <c r="A10">
        <v>5</v>
      </c>
      <c r="B10">
        <v>8</v>
      </c>
      <c r="C10">
        <v>2</v>
      </c>
      <c r="D10">
        <v>10</v>
      </c>
    </row>
    <row r="11" spans="1:4" x14ac:dyDescent="0.3">
      <c r="A11" t="s">
        <v>458</v>
      </c>
      <c r="B11">
        <v>7</v>
      </c>
      <c r="C11">
        <v>2</v>
      </c>
      <c r="D11">
        <v>9</v>
      </c>
    </row>
    <row r="12" spans="1:4" x14ac:dyDescent="0.3">
      <c r="A12" t="s">
        <v>450</v>
      </c>
      <c r="B12">
        <v>58</v>
      </c>
      <c r="C12">
        <v>100</v>
      </c>
      <c r="D12">
        <v>158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Debit credit of large cash flow</vt:lpstr>
      <vt:lpstr>Conveyance Ledger Account </vt:lpstr>
      <vt:lpstr>GST SALE</vt:lpstr>
      <vt:lpstr> Ledger Account Bihar State Off</vt:lpstr>
      <vt:lpstr>Office Exp. Ledger Account</vt:lpstr>
      <vt:lpstr>Attendence</vt:lpstr>
      <vt:lpstr>fullfillment details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Sinha</dc:creator>
  <cp:lastModifiedBy>Anshika Sinha</cp:lastModifiedBy>
  <dcterms:created xsi:type="dcterms:W3CDTF">2025-06-27T06:57:27Z</dcterms:created>
  <dcterms:modified xsi:type="dcterms:W3CDTF">2025-07-04T08:53:48Z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2025-06-16T00:00:00Z</vt:filetime>
  </property>
  <property fmtid="{D5CDD505-2E9C-101B-9397-08002B2CF9AE}" pid="3" name="LastSaved">
    <vt:filetime>2025-06-27T00:00:00Z</vt:filetime>
  </property>
  <property fmtid="{D5CDD505-2E9C-101B-9397-08002B2CF9AE}" pid="4" name="Producer">
    <vt:lpwstr>3-Heights(TM) PDF Security Shell 4.8.25.2 (http://www.pdf-tools.com)</vt:lpwstr>
  </property>
</Properties>
</file>