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203"/>
  <workbookPr codeName="ThisWorkbook" autoCompressPictures="0"/>
  <bookViews>
    <workbookView xWindow="-100" yWindow="0" windowWidth="28920" windowHeight="16040"/>
  </bookViews>
  <sheets>
    <sheet name="Model" sheetId="1" r:id="rId1"/>
    <sheet name="Model_STS" sheetId="2" state="veryHidden" r:id="rId2"/>
  </sheets>
  <definedNames>
    <definedName name="Hours_available">Model!$D$26:$D$28</definedName>
    <definedName name="Hours_used">Model!$B$26:$B$28</definedName>
    <definedName name="Maximum_sales">Model!$B$23:$I$23</definedName>
    <definedName name="Number_tested_on_line_1">Model!$B$19:$I$19</definedName>
    <definedName name="Number_tested_on_line_2">Model!$B$20:$I$20</definedName>
    <definedName name="_xlnm.Print_Area" localSheetId="0">Model!$A$1:$J$33</definedName>
    <definedName name="solver_adj" localSheetId="0" hidden="1">Model!$B$19:$I$19,Model!$B$20:$I$20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Model!$B$26:$B$28</definedName>
    <definedName name="solver_lhs2" localSheetId="0" hidden="1">Model!$B$21:$I$21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Model!$J$33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Hours_available</definedName>
    <definedName name="solver_rhs2" localSheetId="0" hidden="1">Maximum_sales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2</definedName>
    <definedName name="Total_computers_produced">Model!$B$21:$I$21</definedName>
    <definedName name="Total_profit">Model!$J$33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1" l="1"/>
  <c r="B27" i="1"/>
  <c r="D14" i="1"/>
  <c r="D31" i="1"/>
  <c r="E14" i="1"/>
  <c r="E31" i="1"/>
  <c r="F14" i="1"/>
  <c r="F31" i="1"/>
  <c r="G14" i="1"/>
  <c r="G31" i="1"/>
  <c r="H14" i="1"/>
  <c r="H31" i="1"/>
  <c r="I14" i="1"/>
  <c r="I31" i="1"/>
  <c r="D15" i="1"/>
  <c r="D32" i="1"/>
  <c r="E15" i="1"/>
  <c r="E32" i="1"/>
  <c r="F15" i="1"/>
  <c r="F32" i="1"/>
  <c r="G15" i="1"/>
  <c r="G32" i="1"/>
  <c r="H15" i="1"/>
  <c r="H32" i="1"/>
  <c r="I15" i="1"/>
  <c r="I32" i="1"/>
  <c r="B15" i="1"/>
  <c r="B32" i="1"/>
  <c r="C15" i="1"/>
  <c r="C32" i="1"/>
  <c r="B14" i="1"/>
  <c r="B31" i="1"/>
  <c r="C14" i="1"/>
  <c r="C31" i="1"/>
  <c r="B21" i="1"/>
  <c r="C21" i="1"/>
  <c r="D21" i="1"/>
  <c r="E21" i="1"/>
  <c r="F21" i="1"/>
  <c r="G21" i="1"/>
  <c r="H21" i="1"/>
  <c r="I21" i="1"/>
  <c r="B26" i="1"/>
  <c r="J31" i="1"/>
  <c r="J32" i="1"/>
  <c r="J33" i="1"/>
</calcChain>
</file>

<file path=xl/sharedStrings.xml><?xml version="1.0" encoding="utf-8"?>
<sst xmlns="http://schemas.openxmlformats.org/spreadsheetml/2006/main" count="80" uniqueCount="54">
  <si>
    <t>Assembling and testing computers</t>
  </si>
  <si>
    <t>Inputs for assembling and testing a computer</t>
  </si>
  <si>
    <t>Labor hours for assembly</t>
  </si>
  <si>
    <t>Cost of component parts</t>
  </si>
  <si>
    <t>Selling price</t>
  </si>
  <si>
    <t>Assembling, testing plan (# of computers)</t>
  </si>
  <si>
    <t>Net profit ($ per month)</t>
  </si>
  <si>
    <t>Cost per labor hour assembling</t>
  </si>
  <si>
    <t>Labor availability for assembling</t>
  </si>
  <si>
    <t>&lt;=</t>
  </si>
  <si>
    <t>Constraints (hours per month)</t>
  </si>
  <si>
    <t>Cost per labor hour testing, line 1</t>
  </si>
  <si>
    <t>Cost per labor hour testing, line 2</t>
  </si>
  <si>
    <t>Labor hours for testing, line 1</t>
  </si>
  <si>
    <t>Labor hours for testing, line 2</t>
  </si>
  <si>
    <t>Model 1</t>
  </si>
  <si>
    <t>Model 2</t>
  </si>
  <si>
    <t>Model 3</t>
  </si>
  <si>
    <t>Model 4</t>
  </si>
  <si>
    <t>Model 5</t>
  </si>
  <si>
    <t>Model 6</t>
  </si>
  <si>
    <t>Model 7</t>
  </si>
  <si>
    <t>Model 8</t>
  </si>
  <si>
    <t>Labor availability for testing, line 1</t>
  </si>
  <si>
    <t>Labor availability for testing, line 2</t>
  </si>
  <si>
    <t>Number tested on line 1</t>
  </si>
  <si>
    <t>Number tested on line 2</t>
  </si>
  <si>
    <t>Unit margin, tested on line 1</t>
  </si>
  <si>
    <t>Unit margin, tested on line 2</t>
  </si>
  <si>
    <t>Tested on line 1</t>
  </si>
  <si>
    <t>Tested on line 2</t>
  </si>
  <si>
    <t>Totals</t>
  </si>
  <si>
    <t>Range names used:</t>
  </si>
  <si>
    <t>=Model!$D$26:$D$28</t>
  </si>
  <si>
    <t>=Model!$B$26:$B$28</t>
  </si>
  <si>
    <t>=Model!$B$23:$I$23</t>
  </si>
  <si>
    <t>=Model!$B$21:$I$21</t>
  </si>
  <si>
    <t>=Model!$B$19:$I$19</t>
  </si>
  <si>
    <t>=Model!$B$20:$I$20</t>
  </si>
  <si>
    <t>Total_profit</t>
  </si>
  <si>
    <t>=Model!$J$33</t>
  </si>
  <si>
    <t>Hours used</t>
  </si>
  <si>
    <t>Hours available</t>
  </si>
  <si>
    <t>Maximum sales</t>
  </si>
  <si>
    <t>Total computers produced</t>
  </si>
  <si>
    <t>Hours_available</t>
  </si>
  <si>
    <t>Hours_used</t>
  </si>
  <si>
    <t>Maximum_sales</t>
  </si>
  <si>
    <t>Number_tested_on_line_1</t>
  </si>
  <si>
    <t>Number_tested_on_line_2</t>
  </si>
  <si>
    <t>Total_computers_produced</t>
  </si>
  <si>
    <t>$D$26</t>
  </si>
  <si>
    <t>$B$21:$I$21,$J$33</t>
  </si>
  <si>
    <t>Assembling 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</si>
</sst>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164" fontId="0" fillId="2" borderId="0" xfId="0" applyNumberFormat="1" applyFill="1"/>
    <xf numFmtId="164" fontId="0" fillId="0" borderId="0" xfId="0" applyNumberFormat="1"/>
    <xf numFmtId="164" fontId="0" fillId="4" borderId="0" xfId="0" applyNumberFormat="1" applyFill="1"/>
    <xf numFmtId="0" fontId="0" fillId="0" borderId="0" xfId="0" applyAlignment="1">
      <alignment horizontal="center"/>
    </xf>
    <xf numFmtId="0" fontId="0" fillId="0" borderId="0" xfId="0" applyFill="1"/>
    <xf numFmtId="164" fontId="0" fillId="0" borderId="0" xfId="0" applyNumberFormat="1" applyFill="1"/>
    <xf numFmtId="0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L33"/>
  <sheetViews>
    <sheetView tabSelected="1" workbookViewId="0">
      <selection activeCell="J33" sqref="J33"/>
    </sheetView>
  </sheetViews>
  <sheetFormatPr baseColWidth="10" defaultColWidth="8.83203125" defaultRowHeight="14" x14ac:dyDescent="0"/>
  <cols>
    <col min="1" max="1" width="33.33203125" customWidth="1"/>
    <col min="11" max="11" width="26.5" customWidth="1"/>
  </cols>
  <sheetData>
    <row r="1" spans="1:12">
      <c r="A1" s="1" t="s">
        <v>0</v>
      </c>
      <c r="K1" s="1" t="s">
        <v>32</v>
      </c>
    </row>
    <row r="2" spans="1:12">
      <c r="K2" s="11" t="s">
        <v>45</v>
      </c>
      <c r="L2" s="11" t="s">
        <v>33</v>
      </c>
    </row>
    <row r="3" spans="1:12">
      <c r="A3" t="s">
        <v>7</v>
      </c>
      <c r="B3" s="5">
        <v>11</v>
      </c>
      <c r="K3" s="11" t="s">
        <v>46</v>
      </c>
      <c r="L3" s="11" t="s">
        <v>34</v>
      </c>
    </row>
    <row r="4" spans="1:12">
      <c r="A4" t="s">
        <v>11</v>
      </c>
      <c r="B4" s="5">
        <v>19</v>
      </c>
      <c r="K4" s="11" t="s">
        <v>47</v>
      </c>
      <c r="L4" s="11" t="s">
        <v>35</v>
      </c>
    </row>
    <row r="5" spans="1:12">
      <c r="A5" t="s">
        <v>12</v>
      </c>
      <c r="B5" s="5">
        <v>17</v>
      </c>
      <c r="K5" s="11" t="s">
        <v>48</v>
      </c>
      <c r="L5" s="11" t="s">
        <v>37</v>
      </c>
    </row>
    <row r="6" spans="1:12">
      <c r="K6" s="11" t="s">
        <v>49</v>
      </c>
      <c r="L6" s="11" t="s">
        <v>38</v>
      </c>
    </row>
    <row r="7" spans="1:12">
      <c r="A7" t="s">
        <v>1</v>
      </c>
      <c r="K7" s="11" t="s">
        <v>50</v>
      </c>
      <c r="L7" s="11" t="s">
        <v>36</v>
      </c>
    </row>
    <row r="8" spans="1:12">
      <c r="B8" s="2" t="s">
        <v>15</v>
      </c>
      <c r="C8" s="2" t="s">
        <v>16</v>
      </c>
      <c r="D8" s="2" t="s">
        <v>17</v>
      </c>
      <c r="E8" s="2" t="s">
        <v>18</v>
      </c>
      <c r="F8" s="2" t="s">
        <v>19</v>
      </c>
      <c r="G8" s="2" t="s">
        <v>20</v>
      </c>
      <c r="H8" s="2" t="s">
        <v>21</v>
      </c>
      <c r="I8" s="2" t="s">
        <v>22</v>
      </c>
      <c r="K8" s="11" t="s">
        <v>39</v>
      </c>
      <c r="L8" s="11" t="s">
        <v>40</v>
      </c>
    </row>
    <row r="9" spans="1:12">
      <c r="A9" t="s">
        <v>2</v>
      </c>
      <c r="B9" s="3">
        <v>4</v>
      </c>
      <c r="C9" s="3">
        <v>5</v>
      </c>
      <c r="D9" s="3">
        <v>5</v>
      </c>
      <c r="E9" s="3">
        <v>5</v>
      </c>
      <c r="F9" s="3">
        <v>5.5</v>
      </c>
      <c r="G9" s="3">
        <v>5.5</v>
      </c>
      <c r="H9" s="3">
        <v>5.5</v>
      </c>
      <c r="I9" s="3">
        <v>6</v>
      </c>
    </row>
    <row r="10" spans="1:12">
      <c r="A10" t="s">
        <v>13</v>
      </c>
      <c r="B10" s="3">
        <v>1.5</v>
      </c>
      <c r="C10" s="3">
        <v>2</v>
      </c>
      <c r="D10" s="3">
        <v>2</v>
      </c>
      <c r="E10" s="3">
        <v>2</v>
      </c>
      <c r="F10" s="3">
        <v>2.5</v>
      </c>
      <c r="G10" s="3">
        <v>2.5</v>
      </c>
      <c r="H10" s="3">
        <v>2.5</v>
      </c>
      <c r="I10" s="3">
        <v>3</v>
      </c>
    </row>
    <row r="11" spans="1:12">
      <c r="A11" t="s">
        <v>14</v>
      </c>
      <c r="B11" s="3">
        <v>2</v>
      </c>
      <c r="C11" s="3">
        <v>2.5</v>
      </c>
      <c r="D11" s="3">
        <v>2.5</v>
      </c>
      <c r="E11" s="3">
        <v>2.5</v>
      </c>
      <c r="F11" s="3">
        <v>3</v>
      </c>
      <c r="G11" s="3">
        <v>3</v>
      </c>
      <c r="H11" s="3">
        <v>3.5</v>
      </c>
      <c r="I11" s="3">
        <v>3.5</v>
      </c>
    </row>
    <row r="12" spans="1:12">
      <c r="A12" t="s">
        <v>3</v>
      </c>
      <c r="B12" s="5">
        <v>150</v>
      </c>
      <c r="C12" s="5">
        <v>225</v>
      </c>
      <c r="D12" s="5">
        <v>225</v>
      </c>
      <c r="E12" s="5">
        <v>225</v>
      </c>
      <c r="F12" s="5">
        <v>250</v>
      </c>
      <c r="G12" s="5">
        <v>250</v>
      </c>
      <c r="H12" s="5">
        <v>250</v>
      </c>
      <c r="I12" s="5">
        <v>300</v>
      </c>
    </row>
    <row r="13" spans="1:12">
      <c r="A13" t="s">
        <v>4</v>
      </c>
      <c r="B13" s="5">
        <v>350</v>
      </c>
      <c r="C13" s="5">
        <v>450</v>
      </c>
      <c r="D13" s="5">
        <v>460</v>
      </c>
      <c r="E13" s="5">
        <v>470</v>
      </c>
      <c r="F13" s="5">
        <v>500</v>
      </c>
      <c r="G13" s="5">
        <v>525</v>
      </c>
      <c r="H13" s="5">
        <v>530</v>
      </c>
      <c r="I13" s="5">
        <v>600</v>
      </c>
    </row>
    <row r="14" spans="1:12">
      <c r="A14" t="s">
        <v>27</v>
      </c>
      <c r="B14" s="6">
        <f t="shared" ref="B14:C15" si="0">B$13-$B$3*B$9-$B4*B10-B$12</f>
        <v>127.5</v>
      </c>
      <c r="C14" s="6">
        <f t="shared" si="0"/>
        <v>132</v>
      </c>
      <c r="D14" s="6">
        <f t="shared" ref="D14:I14" si="1">D$13-$B$3*D$9-$B4*D10-D$12</f>
        <v>142</v>
      </c>
      <c r="E14" s="6">
        <f t="shared" si="1"/>
        <v>152</v>
      </c>
      <c r="F14" s="6">
        <f t="shared" si="1"/>
        <v>142</v>
      </c>
      <c r="G14" s="6">
        <f t="shared" si="1"/>
        <v>167</v>
      </c>
      <c r="H14" s="6">
        <f t="shared" si="1"/>
        <v>172</v>
      </c>
      <c r="I14" s="6">
        <f t="shared" si="1"/>
        <v>177</v>
      </c>
    </row>
    <row r="15" spans="1:12">
      <c r="A15" t="s">
        <v>28</v>
      </c>
      <c r="B15" s="6">
        <f t="shared" si="0"/>
        <v>122</v>
      </c>
      <c r="C15" s="6">
        <f t="shared" si="0"/>
        <v>127.5</v>
      </c>
      <c r="D15" s="6">
        <f t="shared" ref="D15:I15" si="2">D$13-$B$3*D$9-$B5*D11-D$12</f>
        <v>137.5</v>
      </c>
      <c r="E15" s="6">
        <f t="shared" si="2"/>
        <v>147.5</v>
      </c>
      <c r="F15" s="6">
        <f t="shared" si="2"/>
        <v>138.5</v>
      </c>
      <c r="G15" s="6">
        <f t="shared" si="2"/>
        <v>163.5</v>
      </c>
      <c r="H15" s="6">
        <f t="shared" si="2"/>
        <v>160</v>
      </c>
      <c r="I15" s="6">
        <f t="shared" si="2"/>
        <v>174.5</v>
      </c>
    </row>
    <row r="17" spans="1:10">
      <c r="A17" t="s">
        <v>5</v>
      </c>
    </row>
    <row r="18" spans="1:10">
      <c r="B18" s="2" t="s">
        <v>15</v>
      </c>
      <c r="C18" s="2" t="s">
        <v>16</v>
      </c>
      <c r="D18" s="2" t="s">
        <v>17</v>
      </c>
      <c r="E18" s="2" t="s">
        <v>18</v>
      </c>
      <c r="F18" s="2" t="s">
        <v>19</v>
      </c>
      <c r="G18" s="2" t="s">
        <v>20</v>
      </c>
      <c r="H18" s="2" t="s">
        <v>21</v>
      </c>
      <c r="I18" s="2" t="s">
        <v>22</v>
      </c>
    </row>
    <row r="19" spans="1:10">
      <c r="A19" t="s">
        <v>25</v>
      </c>
      <c r="B19" s="4">
        <v>1500</v>
      </c>
      <c r="C19" s="4">
        <v>0</v>
      </c>
      <c r="D19" s="4">
        <v>0</v>
      </c>
      <c r="E19" s="4">
        <v>125</v>
      </c>
      <c r="F19" s="4">
        <v>0</v>
      </c>
      <c r="G19" s="4">
        <v>0</v>
      </c>
      <c r="H19" s="4">
        <v>1000</v>
      </c>
      <c r="I19" s="4">
        <v>0</v>
      </c>
    </row>
    <row r="20" spans="1:10">
      <c r="A20" t="s">
        <v>26</v>
      </c>
      <c r="B20" s="4">
        <v>0</v>
      </c>
      <c r="C20" s="4">
        <v>0</v>
      </c>
      <c r="D20" s="4">
        <v>0</v>
      </c>
      <c r="E20" s="4">
        <v>475</v>
      </c>
      <c r="F20" s="4">
        <v>0</v>
      </c>
      <c r="G20" s="4">
        <v>1000</v>
      </c>
      <c r="H20" s="4">
        <v>0</v>
      </c>
      <c r="I20" s="4">
        <v>0</v>
      </c>
    </row>
    <row r="21" spans="1:10">
      <c r="A21" t="s">
        <v>44</v>
      </c>
      <c r="B21" s="9">
        <f t="shared" ref="B21:I21" si="3">SUM(B19:B20)</f>
        <v>1500</v>
      </c>
      <c r="C21" s="9">
        <f t="shared" si="3"/>
        <v>0</v>
      </c>
      <c r="D21" s="9">
        <f t="shared" si="3"/>
        <v>0</v>
      </c>
      <c r="E21" s="9">
        <f t="shared" si="3"/>
        <v>600</v>
      </c>
      <c r="F21" s="9">
        <f t="shared" si="3"/>
        <v>0</v>
      </c>
      <c r="G21" s="9">
        <f t="shared" si="3"/>
        <v>1000</v>
      </c>
      <c r="H21" s="9">
        <f t="shared" si="3"/>
        <v>1000</v>
      </c>
      <c r="I21" s="9">
        <f t="shared" si="3"/>
        <v>0</v>
      </c>
    </row>
    <row r="22" spans="1:10">
      <c r="B22" s="2" t="s">
        <v>9</v>
      </c>
      <c r="C22" s="2" t="s">
        <v>9</v>
      </c>
      <c r="D22" s="2" t="s">
        <v>9</v>
      </c>
      <c r="E22" s="2" t="s">
        <v>9</v>
      </c>
      <c r="F22" s="2" t="s">
        <v>9</v>
      </c>
      <c r="G22" s="2" t="s">
        <v>9</v>
      </c>
      <c r="H22" s="2" t="s">
        <v>9</v>
      </c>
      <c r="I22" s="2" t="s">
        <v>9</v>
      </c>
    </row>
    <row r="23" spans="1:10">
      <c r="A23" t="s">
        <v>43</v>
      </c>
      <c r="B23" s="3">
        <v>1500</v>
      </c>
      <c r="C23" s="3">
        <v>1250</v>
      </c>
      <c r="D23" s="3">
        <v>1250</v>
      </c>
      <c r="E23" s="3">
        <v>1250</v>
      </c>
      <c r="F23" s="3">
        <v>1000</v>
      </c>
      <c r="G23" s="3">
        <v>1000</v>
      </c>
      <c r="H23" s="3">
        <v>1000</v>
      </c>
      <c r="I23" s="3">
        <v>800</v>
      </c>
    </row>
    <row r="25" spans="1:10">
      <c r="A25" t="s">
        <v>10</v>
      </c>
      <c r="B25" s="12" t="s">
        <v>41</v>
      </c>
      <c r="C25" s="12"/>
      <c r="D25" s="12" t="s">
        <v>42</v>
      </c>
    </row>
    <row r="26" spans="1:10">
      <c r="A26" t="s">
        <v>8</v>
      </c>
      <c r="B26">
        <f>SUMPRODUCT(B9:I9,Total_computers_produced)</f>
        <v>20000</v>
      </c>
      <c r="C26" s="8" t="s">
        <v>9</v>
      </c>
      <c r="D26" s="3">
        <v>20000</v>
      </c>
    </row>
    <row r="27" spans="1:10">
      <c r="A27" t="s">
        <v>23</v>
      </c>
      <c r="B27">
        <f>SUMPRODUCT(B10:I10,Number_tested_on_line_1)</f>
        <v>5000</v>
      </c>
      <c r="C27" s="8" t="s">
        <v>9</v>
      </c>
      <c r="D27" s="3">
        <v>5000</v>
      </c>
    </row>
    <row r="28" spans="1:10">
      <c r="A28" t="s">
        <v>24</v>
      </c>
      <c r="B28">
        <f>SUMPRODUCT(B11:I11,Number_tested_on_line_2)</f>
        <v>4187.5</v>
      </c>
      <c r="C28" s="8" t="s">
        <v>9</v>
      </c>
      <c r="D28" s="3">
        <v>6000</v>
      </c>
    </row>
    <row r="30" spans="1:10">
      <c r="A30" t="s">
        <v>6</v>
      </c>
      <c r="B30" s="2" t="s">
        <v>15</v>
      </c>
      <c r="C30" s="2" t="s">
        <v>16</v>
      </c>
      <c r="D30" s="2" t="s">
        <v>17</v>
      </c>
      <c r="E30" s="2" t="s">
        <v>18</v>
      </c>
      <c r="F30" s="2" t="s">
        <v>19</v>
      </c>
      <c r="G30" s="2" t="s">
        <v>20</v>
      </c>
      <c r="H30" s="2" t="s">
        <v>21</v>
      </c>
      <c r="I30" s="2" t="s">
        <v>22</v>
      </c>
      <c r="J30" s="2" t="s">
        <v>31</v>
      </c>
    </row>
    <row r="31" spans="1:10">
      <c r="A31" t="s">
        <v>29</v>
      </c>
      <c r="B31" s="6">
        <f>B14*B19</f>
        <v>191250</v>
      </c>
      <c r="C31" s="6">
        <f t="shared" ref="B31:I32" si="4">C19*C14</f>
        <v>0</v>
      </c>
      <c r="D31" s="6">
        <f t="shared" si="4"/>
        <v>0</v>
      </c>
      <c r="E31" s="6">
        <f t="shared" si="4"/>
        <v>19000</v>
      </c>
      <c r="F31" s="6">
        <f t="shared" si="4"/>
        <v>0</v>
      </c>
      <c r="G31" s="6">
        <f t="shared" si="4"/>
        <v>0</v>
      </c>
      <c r="H31" s="6">
        <f t="shared" si="4"/>
        <v>172000</v>
      </c>
      <c r="I31" s="6">
        <f t="shared" si="4"/>
        <v>0</v>
      </c>
      <c r="J31" s="10">
        <f t="shared" ref="J31:J32" si="5">SUM(B31:I31)</f>
        <v>382250</v>
      </c>
    </row>
    <row r="32" spans="1:10">
      <c r="A32" t="s">
        <v>30</v>
      </c>
      <c r="B32" s="6">
        <f t="shared" si="4"/>
        <v>0</v>
      </c>
      <c r="C32" s="6">
        <f t="shared" si="4"/>
        <v>0</v>
      </c>
      <c r="D32" s="6">
        <f t="shared" si="4"/>
        <v>0</v>
      </c>
      <c r="E32" s="6">
        <f t="shared" si="4"/>
        <v>70062.5</v>
      </c>
      <c r="F32" s="6">
        <f t="shared" si="4"/>
        <v>0</v>
      </c>
      <c r="G32" s="6">
        <f t="shared" si="4"/>
        <v>163500</v>
      </c>
      <c r="H32" s="6">
        <f t="shared" si="4"/>
        <v>0</v>
      </c>
      <c r="I32" s="6">
        <f t="shared" si="4"/>
        <v>0</v>
      </c>
      <c r="J32" s="10">
        <f t="shared" si="5"/>
        <v>233562.5</v>
      </c>
    </row>
    <row r="33" spans="10:10">
      <c r="J33" s="7">
        <f>SUM(J31:J32)</f>
        <v>615812.5</v>
      </c>
    </row>
  </sheetData>
  <printOptions headings="1" gridLines="1"/>
  <pageMargins left="0.7" right="0.7" top="0.75" bottom="0.75" header="0.3" footer="0.3"/>
  <pageSetup scale="76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B15"/>
  <sheetViews>
    <sheetView workbookViewId="0"/>
  </sheetViews>
  <sheetFormatPr baseColWidth="10" defaultColWidth="8.83203125" defaultRowHeight="14" x14ac:dyDescent="0"/>
  <sheetData>
    <row r="1" spans="1:2">
      <c r="A1">
        <v>1</v>
      </c>
    </row>
    <row r="2" spans="1:2">
      <c r="A2" t="s">
        <v>51</v>
      </c>
    </row>
    <row r="3" spans="1:2">
      <c r="A3">
        <v>1</v>
      </c>
    </row>
    <row r="4" spans="1:2">
      <c r="A4">
        <v>18000</v>
      </c>
    </row>
    <row r="5" spans="1:2">
      <c r="A5">
        <v>25000</v>
      </c>
    </row>
    <row r="6" spans="1:2">
      <c r="A6">
        <v>1000</v>
      </c>
    </row>
    <row r="8" spans="1:2">
      <c r="A8" s="13"/>
      <c r="B8" s="13"/>
    </row>
    <row r="9" spans="1:2">
      <c r="A9" t="s">
        <v>52</v>
      </c>
    </row>
    <row r="10" spans="1:2">
      <c r="A10" t="s">
        <v>53</v>
      </c>
    </row>
    <row r="15" spans="1:2">
      <c r="B15" s="1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Kelley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Somayeh  Moazeni</cp:lastModifiedBy>
  <cp:lastPrinted>2009-11-30T17:35:52Z</cp:lastPrinted>
  <dcterms:created xsi:type="dcterms:W3CDTF">2009-09-28T15:17:58Z</dcterms:created>
  <dcterms:modified xsi:type="dcterms:W3CDTF">2018-02-02T01:13:19Z</dcterms:modified>
</cp:coreProperties>
</file>