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reddy/Gdeltbig/"/>
    </mc:Choice>
  </mc:AlternateContent>
  <xr:revisionPtr revIDLastSave="0" documentId="13_ncr:1_{40CB171D-7DEA-7447-A2EA-9D63A2252698}" xr6:coauthVersionLast="47" xr6:coauthVersionMax="47" xr10:uidLastSave="{00000000-0000-0000-0000-000000000000}"/>
  <bookViews>
    <workbookView xWindow="760" yWindow="560" windowWidth="28040" windowHeight="17440" xr2:uid="{F2C5416B-BD31-B245-B1CC-F59A68470551}"/>
  </bookViews>
  <sheets>
    <sheet name="1.1" sheetId="1" r:id="rId1"/>
    <sheet name="1.2" sheetId="2" r:id="rId2"/>
    <sheet name="2.1" sheetId="3" r:id="rId3"/>
    <sheet name="2.2 Regression" sheetId="5" r:id="rId4"/>
    <sheet name="2.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C3" i="4"/>
  <c r="D3" i="4" s="1"/>
  <c r="C2" i="3"/>
  <c r="E16" i="1"/>
  <c r="C2" i="2"/>
  <c r="G9" i="1"/>
  <c r="J9" i="1" s="1"/>
  <c r="G10" i="1"/>
  <c r="J10" i="1" s="1"/>
  <c r="F7" i="1"/>
  <c r="G7" i="1" s="1"/>
  <c r="J7" i="1" s="1"/>
  <c r="F8" i="1"/>
  <c r="G8" i="1" s="1"/>
  <c r="J8" i="1" s="1"/>
  <c r="F9" i="1"/>
  <c r="E7" i="1"/>
  <c r="E8" i="1"/>
  <c r="E9" i="1"/>
  <c r="E10" i="1"/>
  <c r="F10" i="1" s="1"/>
  <c r="E6" i="1"/>
  <c r="F6" i="1" s="1"/>
  <c r="I9" i="1" s="1"/>
  <c r="L9" i="1" s="1"/>
  <c r="D13" i="1"/>
  <c r="E14" i="1" s="1"/>
  <c r="D12" i="1"/>
  <c r="E13" i="1" s="1"/>
  <c r="F13" i="1" s="1"/>
  <c r="G13" i="1" s="1"/>
  <c r="J13" i="1" s="1"/>
  <c r="D11" i="1"/>
  <c r="E12" i="1" s="1"/>
  <c r="F12" i="1" s="1"/>
  <c r="G12" i="1" s="1"/>
  <c r="J12" i="1" s="1"/>
  <c r="D10" i="1"/>
  <c r="E11" i="1" s="1"/>
  <c r="F11" i="1" s="1"/>
  <c r="G11" i="1" s="1"/>
  <c r="J11" i="1" s="1"/>
  <c r="D9" i="1"/>
  <c r="D8" i="1"/>
  <c r="D7" i="1"/>
  <c r="D6" i="1"/>
  <c r="D5" i="1"/>
  <c r="M3" i="4" l="1"/>
  <c r="G3" i="4"/>
  <c r="H3" i="4"/>
  <c r="C3" i="2"/>
  <c r="D3" i="2"/>
  <c r="E3" i="2" s="1"/>
  <c r="M9" i="1"/>
  <c r="I6" i="1"/>
  <c r="L6" i="1" s="1"/>
  <c r="H6" i="1"/>
  <c r="G6" i="1"/>
  <c r="J6" i="1" s="1"/>
  <c r="M10" i="1"/>
  <c r="M11" i="1"/>
  <c r="H7" i="1"/>
  <c r="M6" i="1"/>
  <c r="I10" i="1"/>
  <c r="L10" i="1" s="1"/>
  <c r="H10" i="1"/>
  <c r="I11" i="1"/>
  <c r="L11" i="1" s="1"/>
  <c r="H13" i="1"/>
  <c r="I7" i="1"/>
  <c r="L7" i="1" s="1"/>
  <c r="M12" i="1"/>
  <c r="I8" i="1"/>
  <c r="L8" i="1" s="1"/>
  <c r="M7" i="1"/>
  <c r="H11" i="1"/>
  <c r="H8" i="1"/>
  <c r="M8" i="1"/>
  <c r="I12" i="1"/>
  <c r="L12" i="1" s="1"/>
  <c r="H12" i="1"/>
  <c r="I13" i="1"/>
  <c r="L13" i="1" s="1"/>
  <c r="D3" i="3"/>
  <c r="E3" i="3" s="1"/>
  <c r="C3" i="3"/>
  <c r="C4" i="3" s="1"/>
  <c r="C5" i="3" s="1"/>
  <c r="H9" i="1"/>
  <c r="M13" i="1"/>
  <c r="E17" i="1"/>
  <c r="E15" i="1"/>
  <c r="E4" i="4"/>
  <c r="F4" i="4" s="1"/>
  <c r="G4" i="4" s="1"/>
  <c r="J4" i="4" s="1"/>
  <c r="C4" i="4"/>
  <c r="L3" i="3"/>
  <c r="F3" i="3"/>
  <c r="I3" i="3" s="1"/>
  <c r="G4" i="2" l="1"/>
  <c r="L3" i="2"/>
  <c r="G3" i="2"/>
  <c r="F3" i="2"/>
  <c r="L4" i="2"/>
  <c r="D4" i="4"/>
  <c r="C5" i="4" s="1"/>
  <c r="D5" i="3"/>
  <c r="E5" i="3" s="1"/>
  <c r="F5" i="3" s="1"/>
  <c r="I5" i="3" s="1"/>
  <c r="K12" i="1"/>
  <c r="K13" i="1"/>
  <c r="K9" i="1"/>
  <c r="K6" i="1"/>
  <c r="K10" i="1"/>
  <c r="K11" i="1"/>
  <c r="K7" i="1"/>
  <c r="K8" i="1"/>
  <c r="H4" i="4"/>
  <c r="C4" i="2"/>
  <c r="D4" i="2"/>
  <c r="E4" i="2" s="1"/>
  <c r="F4" i="2" s="1"/>
  <c r="I4" i="2" s="1"/>
  <c r="G3" i="3"/>
  <c r="D4" i="3"/>
  <c r="E4" i="3" s="1"/>
  <c r="G5" i="3" s="1"/>
  <c r="I4" i="4"/>
  <c r="L4" i="4" s="1"/>
  <c r="J3" i="4"/>
  <c r="I3" i="4"/>
  <c r="L3" i="4" s="1"/>
  <c r="M4" i="4"/>
  <c r="C6" i="3"/>
  <c r="D6" i="3"/>
  <c r="E6" i="3" s="1"/>
  <c r="F6" i="3" s="1"/>
  <c r="I6" i="3" s="1"/>
  <c r="L6" i="3"/>
  <c r="H3" i="3"/>
  <c r="K3" i="3" s="1"/>
  <c r="D5" i="4" l="1"/>
  <c r="E6" i="4"/>
  <c r="F6" i="4" s="1"/>
  <c r="G6" i="4" s="1"/>
  <c r="J6" i="4" s="1"/>
  <c r="C6" i="4"/>
  <c r="L5" i="3"/>
  <c r="I3" i="2"/>
  <c r="H4" i="2"/>
  <c r="K4" i="2" s="1"/>
  <c r="H3" i="2"/>
  <c r="K3" i="2" s="1"/>
  <c r="F4" i="3"/>
  <c r="L4" i="3"/>
  <c r="K3" i="4"/>
  <c r="K4" i="4"/>
  <c r="E5" i="4"/>
  <c r="F5" i="4" s="1"/>
  <c r="C5" i="2"/>
  <c r="D5" i="2"/>
  <c r="E5" i="2" s="1"/>
  <c r="G4" i="3"/>
  <c r="C7" i="3"/>
  <c r="D7" i="3"/>
  <c r="E7" i="3" s="1"/>
  <c r="G7" i="3" s="1"/>
  <c r="J3" i="3"/>
  <c r="G6" i="3"/>
  <c r="C6" i="2" l="1"/>
  <c r="D6" i="2"/>
  <c r="E6" i="2" s="1"/>
  <c r="G5" i="4"/>
  <c r="H5" i="4"/>
  <c r="M5" i="4"/>
  <c r="H6" i="4"/>
  <c r="M6" i="4"/>
  <c r="E7" i="4"/>
  <c r="F7" i="4" s="1"/>
  <c r="G7" i="4" s="1"/>
  <c r="J7" i="4" s="1"/>
  <c r="D6" i="4"/>
  <c r="C7" i="4" s="1"/>
  <c r="I4" i="3"/>
  <c r="H4" i="3"/>
  <c r="K4" i="3" s="1"/>
  <c r="H5" i="3"/>
  <c r="K5" i="3" s="1"/>
  <c r="H6" i="3"/>
  <c r="K6" i="3" s="1"/>
  <c r="F5" i="2"/>
  <c r="L5" i="2"/>
  <c r="G5" i="2"/>
  <c r="G6" i="2"/>
  <c r="J3" i="2"/>
  <c r="J4" i="2"/>
  <c r="F7" i="3"/>
  <c r="L7" i="3"/>
  <c r="C8" i="3"/>
  <c r="D8" i="3"/>
  <c r="E8" i="3" s="1"/>
  <c r="G8" i="3" s="1"/>
  <c r="M7" i="4" l="1"/>
  <c r="J5" i="4"/>
  <c r="I7" i="4"/>
  <c r="L7" i="4" s="1"/>
  <c r="I6" i="4"/>
  <c r="L6" i="4" s="1"/>
  <c r="I5" i="4"/>
  <c r="L5" i="4" s="1"/>
  <c r="L8" i="3"/>
  <c r="J5" i="3"/>
  <c r="J6" i="3"/>
  <c r="J4" i="3"/>
  <c r="F6" i="2"/>
  <c r="I6" i="2" s="1"/>
  <c r="L6" i="2"/>
  <c r="I5" i="2"/>
  <c r="H6" i="2"/>
  <c r="K6" i="2" s="1"/>
  <c r="H5" i="2"/>
  <c r="K5" i="2" s="1"/>
  <c r="H7" i="4"/>
  <c r="D7" i="4"/>
  <c r="C8" i="4" s="1"/>
  <c r="C7" i="2"/>
  <c r="D7" i="2"/>
  <c r="E7" i="2" s="1"/>
  <c r="F8" i="3"/>
  <c r="I8" i="3" s="1"/>
  <c r="C9" i="3"/>
  <c r="D9" i="3"/>
  <c r="E9" i="3" s="1"/>
  <c r="I7" i="3"/>
  <c r="H7" i="3"/>
  <c r="K7" i="3" s="1"/>
  <c r="H8" i="3"/>
  <c r="K8" i="3" s="1"/>
  <c r="F7" i="2" l="1"/>
  <c r="G7" i="2"/>
  <c r="C8" i="2"/>
  <c r="D8" i="2"/>
  <c r="E8" i="2" s="1"/>
  <c r="F8" i="2" s="1"/>
  <c r="I8" i="2" s="1"/>
  <c r="L7" i="2"/>
  <c r="G8" i="2"/>
  <c r="D8" i="4"/>
  <c r="C9" i="4" s="1"/>
  <c r="H7" i="2"/>
  <c r="K7" i="2" s="1"/>
  <c r="J6" i="2"/>
  <c r="J5" i="2"/>
  <c r="E8" i="4"/>
  <c r="F8" i="4" s="1"/>
  <c r="K5" i="4"/>
  <c r="K6" i="4"/>
  <c r="K7" i="4"/>
  <c r="F9" i="3"/>
  <c r="L9" i="3"/>
  <c r="J7" i="3"/>
  <c r="J8" i="3"/>
  <c r="C10" i="3"/>
  <c r="D10" i="3"/>
  <c r="E10" i="3" s="1"/>
  <c r="G9" i="3"/>
  <c r="C9" i="2" l="1"/>
  <c r="D9" i="2"/>
  <c r="E9" i="2" s="1"/>
  <c r="L9" i="2"/>
  <c r="E9" i="4"/>
  <c r="F9" i="4" s="1"/>
  <c r="G9" i="4" s="1"/>
  <c r="J9" i="4" s="1"/>
  <c r="G8" i="4"/>
  <c r="H8" i="4"/>
  <c r="M8" i="4"/>
  <c r="G9" i="2"/>
  <c r="D9" i="4"/>
  <c r="C10" i="4" s="1"/>
  <c r="L8" i="2"/>
  <c r="I7" i="2"/>
  <c r="H8" i="2"/>
  <c r="K8" i="2" s="1"/>
  <c r="C11" i="3"/>
  <c r="D11" i="3"/>
  <c r="E11" i="3" s="1"/>
  <c r="F10" i="3"/>
  <c r="I10" i="3" s="1"/>
  <c r="G10" i="3"/>
  <c r="G11" i="3"/>
  <c r="L10" i="3"/>
  <c r="I9" i="3"/>
  <c r="H9" i="3"/>
  <c r="K9" i="3" s="1"/>
  <c r="D10" i="4" l="1"/>
  <c r="C11" i="4" s="1"/>
  <c r="E10" i="4"/>
  <c r="F10" i="4" s="1"/>
  <c r="H10" i="4"/>
  <c r="M9" i="4"/>
  <c r="J8" i="4"/>
  <c r="I9" i="4"/>
  <c r="L9" i="4" s="1"/>
  <c r="I8" i="4"/>
  <c r="L8" i="4" s="1"/>
  <c r="F9" i="2"/>
  <c r="H9" i="4"/>
  <c r="J8" i="2"/>
  <c r="J7" i="2"/>
  <c r="C10" i="2"/>
  <c r="D10" i="2"/>
  <c r="E10" i="2" s="1"/>
  <c r="J9" i="3"/>
  <c r="J10" i="3"/>
  <c r="C12" i="3"/>
  <c r="D12" i="3"/>
  <c r="E12" i="3" s="1"/>
  <c r="F11" i="3"/>
  <c r="L11" i="3"/>
  <c r="H10" i="3"/>
  <c r="K10" i="3" s="1"/>
  <c r="F10" i="2" l="1"/>
  <c r="I10" i="2" s="1"/>
  <c r="G10" i="2"/>
  <c r="L10" i="2"/>
  <c r="K8" i="4"/>
  <c r="K9" i="4"/>
  <c r="G10" i="4"/>
  <c r="M10" i="4"/>
  <c r="D11" i="4"/>
  <c r="C12" i="4" s="1"/>
  <c r="E11" i="4"/>
  <c r="F11" i="4" s="1"/>
  <c r="I9" i="2"/>
  <c r="H10" i="2"/>
  <c r="K10" i="2" s="1"/>
  <c r="H9" i="2"/>
  <c r="K9" i="2" s="1"/>
  <c r="C11" i="2"/>
  <c r="D11" i="2"/>
  <c r="E11" i="2" s="1"/>
  <c r="I11" i="3"/>
  <c r="H11" i="3"/>
  <c r="K11" i="3" s="1"/>
  <c r="F12" i="3"/>
  <c r="G12" i="3"/>
  <c r="L12" i="3"/>
  <c r="C13" i="3"/>
  <c r="D13" i="3"/>
  <c r="E13" i="3" s="1"/>
  <c r="D12" i="4" l="1"/>
  <c r="C13" i="4" s="1"/>
  <c r="G11" i="4"/>
  <c r="J11" i="4" s="1"/>
  <c r="H11" i="4"/>
  <c r="M11" i="4"/>
  <c r="J10" i="4"/>
  <c r="I10" i="4"/>
  <c r="L10" i="4" s="1"/>
  <c r="I11" i="4"/>
  <c r="L11" i="4" s="1"/>
  <c r="C12" i="2"/>
  <c r="D12" i="2"/>
  <c r="E12" i="2" s="1"/>
  <c r="E12" i="4"/>
  <c r="F12" i="4" s="1"/>
  <c r="F11" i="2"/>
  <c r="G11" i="2"/>
  <c r="L11" i="2"/>
  <c r="J10" i="2"/>
  <c r="J9" i="2"/>
  <c r="I12" i="3"/>
  <c r="J12" i="3" s="1"/>
  <c r="H12" i="3"/>
  <c r="K12" i="3" s="1"/>
  <c r="F13" i="3"/>
  <c r="G13" i="3"/>
  <c r="L13" i="3"/>
  <c r="C14" i="3"/>
  <c r="D14" i="3"/>
  <c r="E14" i="3" s="1"/>
  <c r="J11" i="3"/>
  <c r="K11" i="4" l="1"/>
  <c r="K10" i="4"/>
  <c r="C13" i="2"/>
  <c r="D13" i="2"/>
  <c r="E13" i="2" s="1"/>
  <c r="I11" i="2"/>
  <c r="H11" i="2"/>
  <c r="K11" i="2" s="1"/>
  <c r="H12" i="2"/>
  <c r="K12" i="2" s="1"/>
  <c r="G12" i="4"/>
  <c r="H12" i="4"/>
  <c r="M12" i="4"/>
  <c r="D13" i="4"/>
  <c r="C14" i="4" s="1"/>
  <c r="F12" i="2"/>
  <c r="I12" i="2" s="1"/>
  <c r="L12" i="2"/>
  <c r="G12" i="2"/>
  <c r="E13" i="4"/>
  <c r="F13" i="4" s="1"/>
  <c r="C15" i="3"/>
  <c r="D15" i="3"/>
  <c r="E15" i="3" s="1"/>
  <c r="I13" i="3"/>
  <c r="H13" i="3"/>
  <c r="K13" i="3" s="1"/>
  <c r="F14" i="3"/>
  <c r="L14" i="3"/>
  <c r="G14" i="3"/>
  <c r="E14" i="4" l="1"/>
  <c r="F14" i="4" s="1"/>
  <c r="J12" i="2"/>
  <c r="J11" i="2"/>
  <c r="F13" i="2"/>
  <c r="L13" i="2"/>
  <c r="G13" i="2"/>
  <c r="D14" i="4"/>
  <c r="C15" i="4" s="1"/>
  <c r="G13" i="4"/>
  <c r="J13" i="4" s="1"/>
  <c r="M13" i="4"/>
  <c r="H13" i="4"/>
  <c r="D14" i="2"/>
  <c r="E14" i="2" s="1"/>
  <c r="C14" i="2"/>
  <c r="J12" i="4"/>
  <c r="I12" i="4"/>
  <c r="L12" i="4" s="1"/>
  <c r="I14" i="3"/>
  <c r="J14" i="3" s="1"/>
  <c r="H14" i="3"/>
  <c r="K14" i="3" s="1"/>
  <c r="J13" i="3"/>
  <c r="F15" i="3"/>
  <c r="L15" i="3"/>
  <c r="G15" i="3"/>
  <c r="C16" i="3"/>
  <c r="D16" i="3"/>
  <c r="E16" i="3" s="1"/>
  <c r="D18" i="2" l="1"/>
  <c r="D16" i="2"/>
  <c r="D17" i="2"/>
  <c r="D15" i="2"/>
  <c r="K13" i="4"/>
  <c r="K12" i="4"/>
  <c r="F14" i="2"/>
  <c r="G14" i="2"/>
  <c r="L14" i="2"/>
  <c r="I13" i="2"/>
  <c r="J13" i="2" s="1"/>
  <c r="H13" i="2"/>
  <c r="K13" i="2" s="1"/>
  <c r="D15" i="4"/>
  <c r="E16" i="4" s="1"/>
  <c r="F16" i="4" s="1"/>
  <c r="I13" i="4"/>
  <c r="L13" i="4" s="1"/>
  <c r="E15" i="4"/>
  <c r="F15" i="4" s="1"/>
  <c r="G14" i="4"/>
  <c r="H14" i="4"/>
  <c r="M14" i="4"/>
  <c r="C17" i="3"/>
  <c r="D17" i="3"/>
  <c r="E17" i="3" s="1"/>
  <c r="F16" i="3"/>
  <c r="L16" i="3"/>
  <c r="G16" i="3"/>
  <c r="I15" i="3"/>
  <c r="J15" i="3" s="1"/>
  <c r="H15" i="3"/>
  <c r="K15" i="3" s="1"/>
  <c r="G16" i="4" l="1"/>
  <c r="H16" i="4"/>
  <c r="M16" i="4"/>
  <c r="I14" i="2"/>
  <c r="J14" i="2" s="1"/>
  <c r="H14" i="2"/>
  <c r="K14" i="2" s="1"/>
  <c r="C16" i="4"/>
  <c r="J14" i="4"/>
  <c r="K14" i="4" s="1"/>
  <c r="I14" i="4"/>
  <c r="L14" i="4" s="1"/>
  <c r="G15" i="4"/>
  <c r="M15" i="4"/>
  <c r="H15" i="4"/>
  <c r="I16" i="3"/>
  <c r="J16" i="3" s="1"/>
  <c r="H16" i="3"/>
  <c r="K16" i="3" s="1"/>
  <c r="F17" i="3"/>
  <c r="G17" i="3"/>
  <c r="L17" i="3"/>
  <c r="C18" i="3"/>
  <c r="D18" i="3"/>
  <c r="E18" i="3" s="1"/>
  <c r="D16" i="4" l="1"/>
  <c r="C17" i="4" s="1"/>
  <c r="J15" i="4"/>
  <c r="K15" i="4" s="1"/>
  <c r="I15" i="4"/>
  <c r="L15" i="4" s="1"/>
  <c r="J16" i="4"/>
  <c r="K16" i="4" s="1"/>
  <c r="I16" i="4"/>
  <c r="L16" i="4" s="1"/>
  <c r="F18" i="3"/>
  <c r="L18" i="3"/>
  <c r="G18" i="3"/>
  <c r="D19" i="3"/>
  <c r="D20" i="3"/>
  <c r="D22" i="3"/>
  <c r="D21" i="3"/>
  <c r="I17" i="3"/>
  <c r="J17" i="3" s="1"/>
  <c r="H17" i="3"/>
  <c r="K17" i="3" s="1"/>
  <c r="D17" i="4" l="1"/>
  <c r="E17" i="4"/>
  <c r="F17" i="4" s="1"/>
  <c r="I18" i="3"/>
  <c r="J18" i="3" s="1"/>
  <c r="H18" i="3"/>
  <c r="K18" i="3" s="1"/>
  <c r="G17" i="4" l="1"/>
  <c r="H17" i="4"/>
  <c r="M17" i="4"/>
  <c r="C18" i="4"/>
  <c r="E18" i="4"/>
  <c r="F18" i="4" s="1"/>
  <c r="G18" i="4" l="1"/>
  <c r="M18" i="4"/>
  <c r="H18" i="4"/>
  <c r="D18" i="4"/>
  <c r="E22" i="4" s="1"/>
  <c r="J17" i="4"/>
  <c r="K17" i="4" s="1"/>
  <c r="I17" i="4"/>
  <c r="L17" i="4" s="1"/>
  <c r="E20" i="4" l="1"/>
  <c r="E19" i="4"/>
  <c r="E21" i="4"/>
  <c r="J18" i="4"/>
  <c r="K18" i="4" s="1"/>
  <c r="I18" i="4"/>
  <c r="L18" i="4" s="1"/>
</calcChain>
</file>

<file path=xl/sharedStrings.xml><?xml version="1.0" encoding="utf-8"?>
<sst xmlns="http://schemas.openxmlformats.org/spreadsheetml/2006/main" count="75" uniqueCount="38">
  <si>
    <t>Week (t)</t>
  </si>
  <si>
    <t xml:space="preserve">Demand (Dt) </t>
  </si>
  <si>
    <t>Level(Lt)</t>
  </si>
  <si>
    <t>Forecast(Ft)</t>
  </si>
  <si>
    <t>Error(Et)</t>
  </si>
  <si>
    <t>Abolute-error(At)</t>
  </si>
  <si>
    <t>Squared error(MSEt)</t>
  </si>
  <si>
    <t>MADt</t>
  </si>
  <si>
    <t>% Error</t>
  </si>
  <si>
    <t>MAPEt</t>
  </si>
  <si>
    <t>TSt</t>
  </si>
  <si>
    <t>bias</t>
  </si>
  <si>
    <t>Trend(Tt)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</si>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</sst>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9"/>
      <color theme="1"/>
      <name val="FrutigerLTStd"/>
    </font>
    <font>
      <sz val="9"/>
      <color theme="1"/>
      <name val="FrutigerLTStd"/>
    </font>
    <font>
      <sz val="12"/>
      <color rgb="FF000000"/>
      <name val="Calibri"/>
      <family val="2"/>
      <scheme val="minor"/>
    </font>
    <font>
      <b/>
      <sz val="9"/>
      <color rgb="FF000000"/>
      <name val="FrutigerLTStd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B5CB-65C5-8044-AE34-50E19D8F7507}">
  <dimension ref="A1:M20"/>
  <sheetViews>
    <sheetView tabSelected="1" workbookViewId="0">
      <selection activeCell="D19" sqref="D19"/>
    </sheetView>
  </sheetViews>
  <sheetFormatPr baseColWidth="10" defaultRowHeight="16"/>
  <cols>
    <col min="7" max="7" width="13.1640625" bestFit="1" customWidth="1"/>
  </cols>
  <sheetData>
    <row r="1" spans="1:13" ht="34" customHeight="1">
      <c r="A1" s="1"/>
      <c r="B1" s="18" t="s">
        <v>0</v>
      </c>
      <c r="C1" s="18" t="s">
        <v>1</v>
      </c>
      <c r="D1" s="5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</row>
    <row r="2" spans="1:13">
      <c r="B2">
        <v>1</v>
      </c>
      <c r="C2" s="2">
        <v>108</v>
      </c>
    </row>
    <row r="3" spans="1:13">
      <c r="A3" s="2"/>
      <c r="B3">
        <v>2</v>
      </c>
      <c r="C3" s="2">
        <v>116</v>
      </c>
    </row>
    <row r="4" spans="1:13">
      <c r="B4">
        <v>3</v>
      </c>
      <c r="C4" s="2">
        <v>118</v>
      </c>
    </row>
    <row r="5" spans="1:13">
      <c r="A5" s="2"/>
      <c r="B5">
        <v>4</v>
      </c>
      <c r="C5" s="2">
        <v>124</v>
      </c>
      <c r="D5">
        <f t="shared" ref="D5:D13" si="0">AVERAGE(C2:C5)</f>
        <v>116.5</v>
      </c>
    </row>
    <row r="6" spans="1:13">
      <c r="A6" s="1"/>
      <c r="B6">
        <v>5</v>
      </c>
      <c r="C6" s="2">
        <v>96</v>
      </c>
      <c r="D6">
        <f t="shared" si="0"/>
        <v>113.5</v>
      </c>
      <c r="E6">
        <f>D5</f>
        <v>116.5</v>
      </c>
      <c r="F6">
        <f>E6-C6</f>
        <v>20.5</v>
      </c>
      <c r="G6">
        <f>ABS(F6)</f>
        <v>20.5</v>
      </c>
      <c r="H6">
        <f>SUMSQ($F$6:F6)/(B6-4)</f>
        <v>420.25</v>
      </c>
      <c r="I6">
        <f>SUM($F$6:F6)/(B6-4)</f>
        <v>20.5</v>
      </c>
      <c r="J6">
        <f>100*(G6/C6)</f>
        <v>21.354166666666664</v>
      </c>
      <c r="K6">
        <f>AVERAGE($J$6:J6)</f>
        <v>21.354166666666664</v>
      </c>
      <c r="L6">
        <f>SUM($F$6:F6)/I6</f>
        <v>1</v>
      </c>
      <c r="M6">
        <f>SUM($F$6:F6)</f>
        <v>20.5</v>
      </c>
    </row>
    <row r="7" spans="1:13">
      <c r="B7">
        <v>6</v>
      </c>
      <c r="C7" s="2">
        <v>119</v>
      </c>
      <c r="D7">
        <f t="shared" si="0"/>
        <v>114.25</v>
      </c>
      <c r="E7">
        <f t="shared" ref="E7:E12" si="1">D6</f>
        <v>113.5</v>
      </c>
      <c r="F7">
        <f t="shared" ref="F7:F12" si="2">E7-C7</f>
        <v>-5.5</v>
      </c>
      <c r="G7">
        <f t="shared" ref="G7:G13" si="3">ABS(F7)</f>
        <v>5.5</v>
      </c>
      <c r="H7">
        <f>SUMSQ($F$6:F7)/(B7-4)</f>
        <v>225.25</v>
      </c>
      <c r="I7">
        <f>SUM($F$6:F7)/(B7-4)</f>
        <v>7.5</v>
      </c>
      <c r="J7">
        <f t="shared" ref="J7:J13" si="4">100*(G7/C7)</f>
        <v>4.6218487394957988</v>
      </c>
      <c r="K7">
        <f>AVERAGE($J$6:J7)</f>
        <v>12.988007703081232</v>
      </c>
      <c r="L7">
        <f>SUM($F$6:F7)/I7</f>
        <v>2</v>
      </c>
      <c r="M7">
        <f>SUM($F$6:F7)</f>
        <v>15</v>
      </c>
    </row>
    <row r="8" spans="1:13">
      <c r="A8" s="2"/>
      <c r="B8">
        <v>7</v>
      </c>
      <c r="C8" s="2">
        <v>96</v>
      </c>
      <c r="D8">
        <f t="shared" si="0"/>
        <v>108.75</v>
      </c>
      <c r="E8">
        <f t="shared" si="1"/>
        <v>114.25</v>
      </c>
      <c r="F8">
        <f t="shared" si="2"/>
        <v>18.25</v>
      </c>
      <c r="G8">
        <f t="shared" si="3"/>
        <v>18.25</v>
      </c>
      <c r="H8">
        <f>SUMSQ($F$6:F8)/(B8-4)</f>
        <v>261.1875</v>
      </c>
      <c r="I8">
        <f>SUM($F$6:F8)/(B8-4)</f>
        <v>11.083333333333334</v>
      </c>
      <c r="J8">
        <f t="shared" si="4"/>
        <v>19.010416666666664</v>
      </c>
      <c r="K8">
        <f>AVERAGE($J$6:J8)</f>
        <v>14.99547735760971</v>
      </c>
      <c r="L8">
        <f>SUM($F$6:F8)/I8</f>
        <v>3</v>
      </c>
      <c r="M8">
        <f>SUM($F$6:F8)</f>
        <v>33.25</v>
      </c>
    </row>
    <row r="9" spans="1:13">
      <c r="A9" s="2"/>
      <c r="B9">
        <v>8</v>
      </c>
      <c r="C9" s="2">
        <v>102</v>
      </c>
      <c r="D9">
        <f t="shared" si="0"/>
        <v>103.25</v>
      </c>
      <c r="E9">
        <f t="shared" si="1"/>
        <v>108.75</v>
      </c>
      <c r="F9">
        <f t="shared" si="2"/>
        <v>6.75</v>
      </c>
      <c r="G9">
        <f t="shared" si="3"/>
        <v>6.75</v>
      </c>
      <c r="H9">
        <f>SUMSQ($F$6:F9)/(B9-4)</f>
        <v>207.28125</v>
      </c>
      <c r="I9">
        <f>SUM($F$6:F9)/(B9-4)</f>
        <v>10</v>
      </c>
      <c r="J9">
        <f t="shared" si="4"/>
        <v>6.6176470588235299</v>
      </c>
      <c r="K9">
        <f>AVERAGE($J$6:J9)</f>
        <v>12.901019782913165</v>
      </c>
      <c r="L9">
        <f>SUM($F$6:F9)/I9</f>
        <v>4</v>
      </c>
      <c r="M9">
        <f>SUM($F$6:F9)</f>
        <v>40</v>
      </c>
    </row>
    <row r="10" spans="1:13">
      <c r="A10" s="2"/>
      <c r="B10">
        <v>9</v>
      </c>
      <c r="C10" s="2">
        <v>112</v>
      </c>
      <c r="D10">
        <f t="shared" si="0"/>
        <v>107.25</v>
      </c>
      <c r="E10">
        <f t="shared" si="1"/>
        <v>103.25</v>
      </c>
      <c r="F10">
        <f t="shared" si="2"/>
        <v>-8.75</v>
      </c>
      <c r="G10">
        <f t="shared" si="3"/>
        <v>8.75</v>
      </c>
      <c r="H10">
        <f>SUMSQ($F$6:F10)/(B10-4)</f>
        <v>181.13749999999999</v>
      </c>
      <c r="I10">
        <f>SUM($F$6:F10)/(B10-4)</f>
        <v>6.25</v>
      </c>
      <c r="J10">
        <f t="shared" si="4"/>
        <v>7.8125</v>
      </c>
      <c r="K10">
        <f>AVERAGE($J$6:J10)</f>
        <v>11.883315826330533</v>
      </c>
      <c r="L10">
        <f>SUM($F$6:F10)/I10</f>
        <v>5</v>
      </c>
      <c r="M10">
        <f>SUM($F$6:F10)</f>
        <v>31.25</v>
      </c>
    </row>
    <row r="11" spans="1:13">
      <c r="A11" s="2"/>
      <c r="B11">
        <v>10</v>
      </c>
      <c r="C11" s="2">
        <v>102</v>
      </c>
      <c r="D11">
        <f t="shared" si="0"/>
        <v>103</v>
      </c>
      <c r="E11">
        <f t="shared" si="1"/>
        <v>107.25</v>
      </c>
      <c r="F11">
        <f t="shared" si="2"/>
        <v>5.25</v>
      </c>
      <c r="G11">
        <f t="shared" si="3"/>
        <v>5.25</v>
      </c>
      <c r="H11">
        <f>SUMSQ($F$6:F11)/(B11-4)</f>
        <v>155.54166666666666</v>
      </c>
      <c r="I11">
        <f>SUM($F$6:F11)/(B11-4)</f>
        <v>6.083333333333333</v>
      </c>
      <c r="J11">
        <f t="shared" si="4"/>
        <v>5.1470588235294112</v>
      </c>
      <c r="K11">
        <f>AVERAGE($J$6:J11)</f>
        <v>10.760606325863678</v>
      </c>
      <c r="L11">
        <f>SUM($F$6:F11)/I11</f>
        <v>6</v>
      </c>
      <c r="M11">
        <f>SUM($F$6:F11)</f>
        <v>36.5</v>
      </c>
    </row>
    <row r="12" spans="1:13">
      <c r="B12">
        <v>11</v>
      </c>
      <c r="C12" s="2">
        <v>92</v>
      </c>
      <c r="D12">
        <f t="shared" si="0"/>
        <v>102</v>
      </c>
      <c r="E12">
        <f t="shared" si="1"/>
        <v>103</v>
      </c>
      <c r="F12">
        <f t="shared" si="2"/>
        <v>11</v>
      </c>
      <c r="G12">
        <f t="shared" si="3"/>
        <v>11</v>
      </c>
      <c r="H12">
        <f>SUMSQ($F$6:F12)/(B12-4)</f>
        <v>150.60714285714286</v>
      </c>
      <c r="I12">
        <f>SUM($F$6:F12)/(B12-4)</f>
        <v>6.7857142857142856</v>
      </c>
      <c r="J12">
        <f t="shared" si="4"/>
        <v>11.956521739130435</v>
      </c>
      <c r="K12">
        <f>AVERAGE($J$6:J12)</f>
        <v>10.931451384901788</v>
      </c>
      <c r="L12">
        <f>SUM($F$6:F12)/I12</f>
        <v>7</v>
      </c>
      <c r="M12">
        <f>SUM($F$6:F12)</f>
        <v>47.5</v>
      </c>
    </row>
    <row r="13" spans="1:13">
      <c r="A13" s="2"/>
      <c r="B13">
        <v>12</v>
      </c>
      <c r="C13" s="2">
        <v>91</v>
      </c>
      <c r="D13">
        <f t="shared" si="0"/>
        <v>99.25</v>
      </c>
      <c r="E13">
        <f>D12</f>
        <v>102</v>
      </c>
      <c r="F13">
        <f>E13-C13</f>
        <v>11</v>
      </c>
      <c r="G13">
        <f t="shared" si="3"/>
        <v>11</v>
      </c>
      <c r="H13">
        <f>SUMSQ($F$6:F13)/(B13-4)</f>
        <v>146.90625</v>
      </c>
      <c r="I13">
        <f>SUM($F$6:F13)/(B13-4)</f>
        <v>7.3125</v>
      </c>
      <c r="J13">
        <f t="shared" si="4"/>
        <v>12.087912087912088</v>
      </c>
      <c r="K13">
        <f>AVERAGE($J$6:J13)</f>
        <v>11.076008972778075</v>
      </c>
      <c r="L13">
        <f>SUM($F$6:F13)/I13</f>
        <v>8</v>
      </c>
      <c r="M13">
        <f>SUM($F$6:F13)</f>
        <v>58.5</v>
      </c>
    </row>
    <row r="14" spans="1:13">
      <c r="A14" s="2"/>
      <c r="B14">
        <v>13</v>
      </c>
      <c r="C14" s="5"/>
      <c r="E14" s="4">
        <f>$D$13</f>
        <v>99.25</v>
      </c>
    </row>
    <row r="15" spans="1:13">
      <c r="A15" s="2"/>
      <c r="B15">
        <v>14</v>
      </c>
      <c r="C15" s="5"/>
      <c r="E15" s="4">
        <f t="shared" ref="E15:E17" si="5">$D$13</f>
        <v>99.25</v>
      </c>
    </row>
    <row r="16" spans="1:13">
      <c r="A16" s="2"/>
      <c r="B16">
        <v>15</v>
      </c>
      <c r="C16" s="5"/>
      <c r="E16" s="4">
        <f t="shared" si="5"/>
        <v>99.25</v>
      </c>
    </row>
    <row r="17" spans="1:5">
      <c r="A17" s="2"/>
      <c r="B17">
        <v>16</v>
      </c>
      <c r="C17" s="5"/>
      <c r="E17" s="4">
        <f t="shared" si="5"/>
        <v>99.25</v>
      </c>
    </row>
    <row r="18" spans="1:5">
      <c r="A18" s="2"/>
    </row>
    <row r="19" spans="1:5">
      <c r="A19" s="2"/>
    </row>
    <row r="20" spans="1: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ECB7-1D82-D349-83DD-1A491A2156B5}">
  <dimension ref="A1:L18"/>
  <sheetViews>
    <sheetView workbookViewId="0">
      <selection activeCell="L5" sqref="L5"/>
    </sheetView>
  </sheetViews>
  <sheetFormatPr baseColWidth="10" defaultRowHeight="16"/>
  <sheetData>
    <row r="1" spans="1:12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0</v>
      </c>
      <c r="C2">
        <f>AVERAGE(B3:B14)</f>
        <v>106.33333333333333</v>
      </c>
    </row>
    <row r="3" spans="1:12">
      <c r="A3">
        <v>1</v>
      </c>
      <c r="B3" s="2">
        <v>108</v>
      </c>
      <c r="C3">
        <f>0.1*B3+(1-0.1)*C2</f>
        <v>106.5</v>
      </c>
      <c r="D3">
        <f>C2</f>
        <v>106.33333333333333</v>
      </c>
      <c r="E3">
        <f>D3-B3</f>
        <v>-1.6666666666666714</v>
      </c>
      <c r="F3">
        <f>ABS(E3)</f>
        <v>1.6666666666666714</v>
      </c>
      <c r="G3">
        <f>SUMSQ($E$3:E3)/A3</f>
        <v>2.7777777777777937</v>
      </c>
      <c r="H3">
        <f>SUM($F$3:F3)/A3</f>
        <v>1.6666666666666714</v>
      </c>
      <c r="I3">
        <f>100*(F3/B3)</f>
        <v>1.5432098765432143</v>
      </c>
      <c r="J3">
        <f>AVERAGE($I$3:I3)</f>
        <v>1.5432098765432143</v>
      </c>
      <c r="K3">
        <f>SUM($E$3:E3)/H3</f>
        <v>-1</v>
      </c>
      <c r="L3">
        <f>SUM($E$3:E3)</f>
        <v>-1.6666666666666714</v>
      </c>
    </row>
    <row r="4" spans="1:12">
      <c r="A4">
        <v>2</v>
      </c>
      <c r="B4" s="2">
        <v>116</v>
      </c>
      <c r="C4">
        <f>0.1*B4+(1-0.1)*C3</f>
        <v>107.45000000000002</v>
      </c>
      <c r="D4">
        <f t="shared" ref="D4:D14" si="0">C3</f>
        <v>106.5</v>
      </c>
      <c r="E4">
        <f t="shared" ref="E4:E14" si="1">D4-B4</f>
        <v>-9.5</v>
      </c>
      <c r="F4">
        <f t="shared" ref="F4:F14" si="2">ABS(E4)</f>
        <v>9.5</v>
      </c>
      <c r="G4">
        <f>SUMSQ($E$3:E4)/A4</f>
        <v>46.5138888888889</v>
      </c>
      <c r="H4">
        <f>SUM($F$3:F4)/A4</f>
        <v>5.5833333333333357</v>
      </c>
      <c r="I4">
        <f t="shared" ref="I4:I14" si="3">100*(F4/B4)</f>
        <v>8.1896551724137936</v>
      </c>
      <c r="J4">
        <f>AVERAGE($I$3:I4)</f>
        <v>4.8664325244785038</v>
      </c>
      <c r="K4">
        <f>SUM($E$3:E4)/H4</f>
        <v>-2</v>
      </c>
      <c r="L4">
        <f>SUM($E$3:E4)</f>
        <v>-11.166666666666671</v>
      </c>
    </row>
    <row r="5" spans="1:12">
      <c r="A5">
        <v>3</v>
      </c>
      <c r="B5" s="2">
        <v>118</v>
      </c>
      <c r="C5">
        <f t="shared" ref="C5:C13" si="4">0.1*B5+(1-0.1)*C4</f>
        <v>108.50500000000001</v>
      </c>
      <c r="D5">
        <f t="shared" si="0"/>
        <v>107.45000000000002</v>
      </c>
      <c r="E5">
        <f t="shared" si="1"/>
        <v>-10.549999999999983</v>
      </c>
      <c r="F5">
        <f t="shared" si="2"/>
        <v>10.549999999999983</v>
      </c>
      <c r="G5">
        <f>SUMSQ($E$3:E5)/A5</f>
        <v>68.11009259259248</v>
      </c>
      <c r="H5">
        <f>SUM($F$3:F5)/A5</f>
        <v>7.2388888888888845</v>
      </c>
      <c r="I5">
        <f t="shared" si="3"/>
        <v>8.9406779661016795</v>
      </c>
      <c r="J5">
        <f>AVERAGE($I$3:I5)</f>
        <v>6.224514338352896</v>
      </c>
      <c r="K5">
        <f>SUM($E$3:E5)/H5</f>
        <v>-3</v>
      </c>
      <c r="L5">
        <f>SUM($E$3:E5)</f>
        <v>-21.716666666666654</v>
      </c>
    </row>
    <row r="6" spans="1:12">
      <c r="A6">
        <v>4</v>
      </c>
      <c r="B6" s="2">
        <v>124</v>
      </c>
      <c r="C6">
        <f t="shared" si="4"/>
        <v>110.05450000000002</v>
      </c>
      <c r="D6">
        <f t="shared" si="0"/>
        <v>108.50500000000001</v>
      </c>
      <c r="E6">
        <f t="shared" si="1"/>
        <v>-15.49499999999999</v>
      </c>
      <c r="F6">
        <f t="shared" si="2"/>
        <v>15.49499999999999</v>
      </c>
      <c r="G6">
        <f>SUMSQ($E$3:E6)/A6</f>
        <v>111.10632569444428</v>
      </c>
      <c r="H6">
        <f>SUM($F$3:F6)/A6</f>
        <v>9.3029166666666612</v>
      </c>
      <c r="I6">
        <f t="shared" si="3"/>
        <v>12.495967741935477</v>
      </c>
      <c r="J6">
        <f>AVERAGE($I$3:I6)</f>
        <v>7.792377689248541</v>
      </c>
      <c r="K6">
        <f>SUM($E$3:E6)/H6</f>
        <v>-4</v>
      </c>
      <c r="L6">
        <f>SUM($E$3:E6)</f>
        <v>-37.211666666666645</v>
      </c>
    </row>
    <row r="7" spans="1:12">
      <c r="A7">
        <v>5</v>
      </c>
      <c r="B7" s="2">
        <v>96</v>
      </c>
      <c r="C7">
        <f t="shared" si="4"/>
        <v>108.64905000000002</v>
      </c>
      <c r="D7">
        <f t="shared" si="0"/>
        <v>110.05450000000002</v>
      </c>
      <c r="E7">
        <f t="shared" si="1"/>
        <v>14.054500000000019</v>
      </c>
      <c r="F7">
        <f t="shared" si="2"/>
        <v>14.054500000000019</v>
      </c>
      <c r="G7">
        <f>SUMSQ($E$3:E7)/A7</f>
        <v>128.39085460555552</v>
      </c>
      <c r="H7">
        <f>SUM($F$3:F7)/A7</f>
        <v>10.253233333333332</v>
      </c>
      <c r="I7">
        <f t="shared" si="3"/>
        <v>14.640104166666687</v>
      </c>
      <c r="J7">
        <f>AVERAGE($I$3:I7)</f>
        <v>9.1619229847321701</v>
      </c>
      <c r="K7">
        <f>SUM($E$3:E7)/H7</f>
        <v>-2.2585233276007206</v>
      </c>
      <c r="L7">
        <f>SUM($E$3:E7)</f>
        <v>-23.157166666666626</v>
      </c>
    </row>
    <row r="8" spans="1:12">
      <c r="A8">
        <v>6</v>
      </c>
      <c r="B8" s="2">
        <v>119</v>
      </c>
      <c r="C8">
        <f t="shared" si="4"/>
        <v>109.68414500000003</v>
      </c>
      <c r="D8">
        <f t="shared" si="0"/>
        <v>108.64905000000002</v>
      </c>
      <c r="E8">
        <f t="shared" si="1"/>
        <v>-10.350949999999983</v>
      </c>
      <c r="F8">
        <f t="shared" si="2"/>
        <v>10.350949999999983</v>
      </c>
      <c r="G8">
        <f>SUMSQ($E$3:E8)/A8</f>
        <v>124.84940648837954</v>
      </c>
      <c r="H8">
        <f>SUM($F$3:F8)/A8</f>
        <v>10.269519444444441</v>
      </c>
      <c r="I8">
        <f t="shared" si="3"/>
        <v>8.6982773109243556</v>
      </c>
      <c r="J8">
        <f>AVERAGE($I$3:I8)</f>
        <v>9.0846487057642005</v>
      </c>
      <c r="K8">
        <f>SUM($E$3:E8)/H8</f>
        <v>-3.2628709500904329</v>
      </c>
      <c r="L8">
        <f>SUM($E$3:E8)</f>
        <v>-33.508116666666609</v>
      </c>
    </row>
    <row r="9" spans="1:12">
      <c r="A9">
        <v>7</v>
      </c>
      <c r="B9" s="2">
        <v>96</v>
      </c>
      <c r="C9">
        <f t="shared" si="4"/>
        <v>108.31573050000003</v>
      </c>
      <c r="D9">
        <f t="shared" si="0"/>
        <v>109.68414500000003</v>
      </c>
      <c r="E9">
        <f t="shared" si="1"/>
        <v>13.684145000000029</v>
      </c>
      <c r="F9">
        <f t="shared" si="2"/>
        <v>13.684145000000029</v>
      </c>
      <c r="G9">
        <f>SUMSQ($E$3:E9)/A9</f>
        <v>133.76460904447188</v>
      </c>
      <c r="H9">
        <f>SUM($F$3:F9)/A9</f>
        <v>10.757323095238096</v>
      </c>
      <c r="I9">
        <f t="shared" si="3"/>
        <v>14.254317708333364</v>
      </c>
      <c r="J9">
        <f>AVERAGE($I$3:I9)</f>
        <v>9.8231728489883672</v>
      </c>
      <c r="K9">
        <f>SUM($E$3:E9)/H9</f>
        <v>-1.8428350149157446</v>
      </c>
      <c r="L9">
        <f>SUM($E$3:E9)</f>
        <v>-19.82397166666658</v>
      </c>
    </row>
    <row r="10" spans="1:12">
      <c r="A10">
        <v>8</v>
      </c>
      <c r="B10" s="2">
        <v>102</v>
      </c>
      <c r="C10">
        <f t="shared" si="4"/>
        <v>107.68415745000003</v>
      </c>
      <c r="D10">
        <f t="shared" si="0"/>
        <v>108.31573050000003</v>
      </c>
      <c r="E10">
        <f t="shared" si="1"/>
        <v>6.3157305000000292</v>
      </c>
      <c r="F10">
        <f t="shared" si="2"/>
        <v>6.3157305000000292</v>
      </c>
      <c r="G10">
        <f>SUMSQ($E$3:E10)/A10</f>
        <v>122.03008938249171</v>
      </c>
      <c r="H10">
        <f>SUM($F$3:F10)/A10</f>
        <v>10.202124020833338</v>
      </c>
      <c r="I10">
        <f t="shared" si="3"/>
        <v>6.191892647058852</v>
      </c>
      <c r="J10">
        <f>AVERAGE($I$3:I10)</f>
        <v>9.369262823747178</v>
      </c>
      <c r="K10">
        <f>SUM($E$3:E10)/H10</f>
        <v>-1.3240616502094982</v>
      </c>
      <c r="L10">
        <f>SUM($E$3:E10)</f>
        <v>-13.508241166666551</v>
      </c>
    </row>
    <row r="11" spans="1:12">
      <c r="A11">
        <v>9</v>
      </c>
      <c r="B11" s="2">
        <v>112</v>
      </c>
      <c r="C11">
        <f t="shared" si="4"/>
        <v>108.11574170500003</v>
      </c>
      <c r="D11">
        <f t="shared" si="0"/>
        <v>107.68415745000003</v>
      </c>
      <c r="E11">
        <f t="shared" si="1"/>
        <v>-4.3158425499999709</v>
      </c>
      <c r="F11">
        <f t="shared" si="2"/>
        <v>4.3158425499999709</v>
      </c>
      <c r="G11">
        <f>SUMSQ($E$3:E11)/A11</f>
        <v>110.54080133070266</v>
      </c>
      <c r="H11">
        <f>SUM($F$3:F11)/A11</f>
        <v>9.5480927462962981</v>
      </c>
      <c r="I11">
        <f t="shared" si="3"/>
        <v>3.8534308482142601</v>
      </c>
      <c r="J11">
        <f>AVERAGE($I$3:I11)</f>
        <v>8.7563926042435209</v>
      </c>
      <c r="K11">
        <f>SUM($E$3:E11)/H11</f>
        <v>-1.8667690176742866</v>
      </c>
      <c r="L11">
        <f>SUM($E$3:E11)</f>
        <v>-17.824083716666522</v>
      </c>
    </row>
    <row r="12" spans="1:12">
      <c r="A12">
        <v>10</v>
      </c>
      <c r="B12" s="2">
        <v>102</v>
      </c>
      <c r="C12">
        <f t="shared" si="4"/>
        <v>107.50416753450004</v>
      </c>
      <c r="D12">
        <f t="shared" si="0"/>
        <v>108.11574170500003</v>
      </c>
      <c r="E12">
        <f t="shared" si="1"/>
        <v>6.1157417050000333</v>
      </c>
      <c r="F12">
        <f t="shared" si="2"/>
        <v>6.1157417050000333</v>
      </c>
      <c r="G12">
        <f>SUMSQ($E$3:E12)/A12</f>
        <v>103.22695085786006</v>
      </c>
      <c r="H12">
        <f>SUM($F$3:F12)/A12</f>
        <v>9.2048576421666706</v>
      </c>
      <c r="I12">
        <f t="shared" si="3"/>
        <v>5.9958252009804252</v>
      </c>
      <c r="J12">
        <f>AVERAGE($I$3:I12)</f>
        <v>8.4803358639172099</v>
      </c>
      <c r="K12">
        <f>SUM($E$3:E12)/H12</f>
        <v>-1.2719742625927823</v>
      </c>
      <c r="L12">
        <f>SUM($E$3:E12)</f>
        <v>-11.708342011666488</v>
      </c>
    </row>
    <row r="13" spans="1:12">
      <c r="A13">
        <v>11</v>
      </c>
      <c r="B13" s="2">
        <v>92</v>
      </c>
      <c r="C13">
        <f t="shared" si="4"/>
        <v>105.95375078105005</v>
      </c>
      <c r="D13">
        <f t="shared" si="0"/>
        <v>107.50416753450004</v>
      </c>
      <c r="E13">
        <f t="shared" si="1"/>
        <v>15.504167534500041</v>
      </c>
      <c r="F13">
        <f t="shared" si="2"/>
        <v>15.504167534500041</v>
      </c>
      <c r="G13">
        <f>SUMSQ($E$3:E13)/A13</f>
        <v>115.6953381378587</v>
      </c>
      <c r="H13">
        <f>SUM($F$3:F13)/A13</f>
        <v>9.7775221778333403</v>
      </c>
      <c r="I13">
        <f t="shared" si="3"/>
        <v>16.852356015760915</v>
      </c>
      <c r="J13">
        <f>AVERAGE($I$3:I13)</f>
        <v>9.2414286049939118</v>
      </c>
      <c r="K13">
        <f>SUM($E$3:E13)/H13</f>
        <v>0.38821957688207392</v>
      </c>
      <c r="L13">
        <f>SUM($E$3:E13)</f>
        <v>3.7958255228335531</v>
      </c>
    </row>
    <row r="14" spans="1:12">
      <c r="A14">
        <v>12</v>
      </c>
      <c r="B14" s="2">
        <v>91</v>
      </c>
      <c r="C14">
        <f>0.1*B14+(1-0.1)*C13</f>
        <v>104.45837570294503</v>
      </c>
      <c r="D14">
        <f t="shared" si="0"/>
        <v>105.95375078105005</v>
      </c>
      <c r="E14">
        <f t="shared" si="1"/>
        <v>14.953750781050047</v>
      </c>
      <c r="F14">
        <f t="shared" si="2"/>
        <v>14.953750781050047</v>
      </c>
      <c r="G14">
        <f>SUMSQ($E$3:E14)/A14</f>
        <v>124.68861516151672</v>
      </c>
      <c r="H14">
        <f>SUM($F$3:F14)/A14</f>
        <v>10.208874561434733</v>
      </c>
      <c r="I14">
        <f t="shared" si="3"/>
        <v>16.432693165989061</v>
      </c>
      <c r="J14">
        <f>AVERAGE($I$3:I14)</f>
        <v>9.8407006517435072</v>
      </c>
      <c r="K14">
        <f>SUM($E$3:E14)/H14</f>
        <v>1.8365958158318849</v>
      </c>
      <c r="L14">
        <f>SUM($E$3:E14)</f>
        <v>18.7495763038836</v>
      </c>
    </row>
    <row r="15" spans="1:12">
      <c r="A15">
        <v>13</v>
      </c>
      <c r="D15" s="4">
        <f>$C$14</f>
        <v>104.45837570294503</v>
      </c>
    </row>
    <row r="16" spans="1:12">
      <c r="A16">
        <v>14</v>
      </c>
      <c r="D16" s="4">
        <f t="shared" ref="D16:D18" si="5">$C$14</f>
        <v>104.45837570294503</v>
      </c>
    </row>
    <row r="17" spans="1:4">
      <c r="A17">
        <v>15</v>
      </c>
      <c r="D17" s="4">
        <f t="shared" si="5"/>
        <v>104.45837570294503</v>
      </c>
    </row>
    <row r="18" spans="1:4">
      <c r="A18">
        <v>16</v>
      </c>
      <c r="D18" s="4">
        <f t="shared" si="5"/>
        <v>104.45837570294503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890-8203-1645-AEB6-022565049592}">
  <dimension ref="A1:L22"/>
  <sheetViews>
    <sheetView workbookViewId="0">
      <selection activeCell="L3" sqref="L3"/>
    </sheetView>
  </sheetViews>
  <sheetFormatPr baseColWidth="10" defaultRowHeight="16"/>
  <sheetData>
    <row r="1" spans="1:12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0</v>
      </c>
      <c r="B2" s="1"/>
      <c r="C2">
        <f>AVERAGE(B3:B18)</f>
        <v>132.5625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6">
        <v>1</v>
      </c>
      <c r="B3" s="2">
        <v>98</v>
      </c>
      <c r="C3">
        <f>0.1*B3+(1-0.1)*C2</f>
        <v>129.10625000000002</v>
      </c>
      <c r="D3">
        <f>C2</f>
        <v>132.5625</v>
      </c>
      <c r="E3">
        <f>D3-B3</f>
        <v>34.5625</v>
      </c>
      <c r="F3">
        <f>ABS(E3)</f>
        <v>34.5625</v>
      </c>
      <c r="G3">
        <f>SUMSQ($E$3:E3)/A3</f>
        <v>1194.56640625</v>
      </c>
      <c r="H3">
        <f>SUM($F$3:F3)/A3</f>
        <v>34.5625</v>
      </c>
      <c r="I3">
        <f>100*(F3/B3)</f>
        <v>35.267857142857146</v>
      </c>
      <c r="J3">
        <f>AVERAGE($I$3:I3)</f>
        <v>35.267857142857146</v>
      </c>
      <c r="K3">
        <f>SUM($E$3:E3)/H3</f>
        <v>1</v>
      </c>
      <c r="L3">
        <f>SUM($E$3:E3)</f>
        <v>34.5625</v>
      </c>
    </row>
    <row r="4" spans="1:12">
      <c r="A4" s="6">
        <v>2</v>
      </c>
      <c r="B4" s="2">
        <v>106</v>
      </c>
      <c r="C4">
        <f>0.1*B4+(1-0.1)*C3</f>
        <v>126.79562500000003</v>
      </c>
      <c r="D4">
        <f t="shared" ref="D4:D18" si="0">C3</f>
        <v>129.10625000000002</v>
      </c>
      <c r="E4">
        <f t="shared" ref="E4:E18" si="1">D4-B4</f>
        <v>23.106250000000017</v>
      </c>
      <c r="F4">
        <f t="shared" ref="F4:F18" si="2">ABS(E4)</f>
        <v>23.106250000000017</v>
      </c>
      <c r="G4">
        <f>SUMSQ($E$3:E4)/A4</f>
        <v>864.23259765625039</v>
      </c>
      <c r="H4">
        <f>SUM($F$3:F4)/A4</f>
        <v>28.834375000000009</v>
      </c>
      <c r="I4">
        <f t="shared" ref="I4:I18" si="3">100*(F4/B4)</f>
        <v>21.79834905660379</v>
      </c>
      <c r="J4">
        <f>AVERAGE($I$3:I4)</f>
        <v>28.533103099730468</v>
      </c>
      <c r="K4">
        <f>SUM($E$3:E4)/H4</f>
        <v>2</v>
      </c>
      <c r="L4">
        <f>SUM($E$3:E4)</f>
        <v>57.668750000000017</v>
      </c>
    </row>
    <row r="5" spans="1:12">
      <c r="A5" s="6">
        <v>3</v>
      </c>
      <c r="B5" s="2">
        <v>109</v>
      </c>
      <c r="C5">
        <f t="shared" ref="C5:C18" si="4">0.1*B5+(1-0.1)*C4</f>
        <v>125.01606250000003</v>
      </c>
      <c r="D5">
        <f t="shared" si="0"/>
        <v>126.79562500000003</v>
      </c>
      <c r="E5">
        <f t="shared" si="1"/>
        <v>17.79562500000003</v>
      </c>
      <c r="F5">
        <f t="shared" si="2"/>
        <v>17.79562500000003</v>
      </c>
      <c r="G5">
        <f>SUMSQ($E$3:E5)/A5</f>
        <v>681.7164881510422</v>
      </c>
      <c r="H5">
        <f>SUM($F$3:F5)/A5</f>
        <v>25.154791666666682</v>
      </c>
      <c r="I5">
        <f t="shared" si="3"/>
        <v>16.326261467889935</v>
      </c>
      <c r="J5">
        <f>AVERAGE($I$3:I5)</f>
        <v>24.464155889116956</v>
      </c>
      <c r="K5">
        <f>SUM($E$3:E5)/H5</f>
        <v>3</v>
      </c>
      <c r="L5">
        <f>SUM($E$3:E5)</f>
        <v>75.464375000000047</v>
      </c>
    </row>
    <row r="6" spans="1:12">
      <c r="A6" s="6">
        <v>4</v>
      </c>
      <c r="B6" s="2">
        <v>133</v>
      </c>
      <c r="C6">
        <f t="shared" si="4"/>
        <v>125.81445625000003</v>
      </c>
      <c r="D6">
        <f t="shared" si="0"/>
        <v>125.01606250000003</v>
      </c>
      <c r="E6">
        <f t="shared" si="1"/>
        <v>-7.9839374999999677</v>
      </c>
      <c r="F6">
        <f t="shared" si="2"/>
        <v>7.9839374999999677</v>
      </c>
      <c r="G6">
        <f>SUMSQ($E$3:E6)/A6</f>
        <v>527.22318061425813</v>
      </c>
      <c r="H6">
        <f>SUM($F$3:F6)/A6</f>
        <v>20.862078125000004</v>
      </c>
      <c r="I6">
        <f t="shared" si="3"/>
        <v>6.0029605263157659</v>
      </c>
      <c r="J6">
        <f>AVERAGE($I$3:I6)</f>
        <v>19.848857048416658</v>
      </c>
      <c r="K6">
        <f>SUM($E$3:E6)/H6</f>
        <v>3.2345980633221347</v>
      </c>
      <c r="L6">
        <f>SUM($E$3:E6)</f>
        <v>67.480437500000079</v>
      </c>
    </row>
    <row r="7" spans="1:12">
      <c r="A7" s="7">
        <v>5</v>
      </c>
      <c r="B7" s="2">
        <v>130</v>
      </c>
      <c r="C7">
        <f t="shared" si="4"/>
        <v>126.23301062500003</v>
      </c>
      <c r="D7">
        <f t="shared" si="0"/>
        <v>125.81445625000003</v>
      </c>
      <c r="E7">
        <f t="shared" si="1"/>
        <v>-4.1855437499999653</v>
      </c>
      <c r="F7">
        <f t="shared" si="2"/>
        <v>4.1855437499999653</v>
      </c>
      <c r="G7">
        <f>SUMSQ($E$3:E7)/A7</f>
        <v>425.28229978803927</v>
      </c>
      <c r="H7">
        <f>SUM($F$3:F7)/A7</f>
        <v>17.526771249999996</v>
      </c>
      <c r="I7">
        <f t="shared" si="3"/>
        <v>3.2196490384615117</v>
      </c>
      <c r="J7">
        <f>AVERAGE($I$3:I7)</f>
        <v>16.523015446425628</v>
      </c>
      <c r="K7">
        <f>SUM($E$3:E7)/H7</f>
        <v>3.6113265157152163</v>
      </c>
      <c r="L7">
        <f>SUM($E$3:E7)</f>
        <v>63.294893750000114</v>
      </c>
    </row>
    <row r="8" spans="1:12">
      <c r="A8" s="7">
        <v>6</v>
      </c>
      <c r="B8" s="2">
        <v>116</v>
      </c>
      <c r="C8">
        <f t="shared" si="4"/>
        <v>125.20970956250002</v>
      </c>
      <c r="D8">
        <f t="shared" si="0"/>
        <v>126.23301062500003</v>
      </c>
      <c r="E8">
        <f t="shared" si="1"/>
        <v>10.233010625000034</v>
      </c>
      <c r="F8">
        <f t="shared" si="2"/>
        <v>10.233010625000034</v>
      </c>
      <c r="G8">
        <f>SUMSQ($E$3:E8)/A8</f>
        <v>371.85433423192666</v>
      </c>
      <c r="H8">
        <f>SUM($F$3:F8)/A8</f>
        <v>16.311144479166668</v>
      </c>
      <c r="I8">
        <f t="shared" si="3"/>
        <v>8.8215608836207196</v>
      </c>
      <c r="J8">
        <f>AVERAGE($I$3:I8)</f>
        <v>15.239439685958144</v>
      </c>
      <c r="K8">
        <f>SUM($E$3:E8)/H8</f>
        <v>4.507832327088594</v>
      </c>
      <c r="L8">
        <f>SUM($E$3:E8)</f>
        <v>73.527904375000148</v>
      </c>
    </row>
    <row r="9" spans="1:12">
      <c r="A9" s="7">
        <v>7</v>
      </c>
      <c r="B9" s="2">
        <v>133</v>
      </c>
      <c r="C9">
        <f t="shared" si="4"/>
        <v>125.98873860625002</v>
      </c>
      <c r="D9">
        <f t="shared" si="0"/>
        <v>125.20970956250002</v>
      </c>
      <c r="E9">
        <f t="shared" si="1"/>
        <v>-7.7902904374999764</v>
      </c>
      <c r="F9">
        <f t="shared" si="2"/>
        <v>7.7902904374999764</v>
      </c>
      <c r="G9">
        <f>SUMSQ($E$3:E9)/A9</f>
        <v>327.40209007030904</v>
      </c>
      <c r="H9">
        <f>SUM($F$3:F9)/A9</f>
        <v>15.093879616071428</v>
      </c>
      <c r="I9">
        <f t="shared" si="3"/>
        <v>5.8573612312029901</v>
      </c>
      <c r="J9">
        <f>AVERAGE($I$3:I9)</f>
        <v>13.899142763850264</v>
      </c>
      <c r="K9">
        <f>SUM($E$3:E9)/H9</f>
        <v>4.355249651488216</v>
      </c>
      <c r="L9">
        <f>SUM($E$3:E9)</f>
        <v>65.737613937500171</v>
      </c>
    </row>
    <row r="10" spans="1:12">
      <c r="A10" s="7">
        <v>8</v>
      </c>
      <c r="B10" s="2">
        <v>116</v>
      </c>
      <c r="C10">
        <f t="shared" si="4"/>
        <v>124.98986474562503</v>
      </c>
      <c r="D10">
        <f t="shared" si="0"/>
        <v>125.98873860625002</v>
      </c>
      <c r="E10">
        <f t="shared" si="1"/>
        <v>9.9887386062500241</v>
      </c>
      <c r="F10">
        <f t="shared" si="2"/>
        <v>9.9887386062500241</v>
      </c>
      <c r="G10">
        <f>SUMSQ($E$3:E10)/A10</f>
        <v>298.94869117951913</v>
      </c>
      <c r="H10">
        <f>SUM($F$3:F10)/A10</f>
        <v>14.455736989843752</v>
      </c>
      <c r="I10">
        <f t="shared" si="3"/>
        <v>8.6109815571120887</v>
      </c>
      <c r="J10">
        <f>AVERAGE($I$3:I10)</f>
        <v>13.238122613007992</v>
      </c>
      <c r="K10">
        <f>SUM($E$3:E10)/H10</f>
        <v>5.2384982237124049</v>
      </c>
      <c r="L10">
        <f>SUM($E$3:E10)</f>
        <v>75.726352543750195</v>
      </c>
    </row>
    <row r="11" spans="1:12">
      <c r="A11" s="8">
        <v>9</v>
      </c>
      <c r="B11" s="2">
        <v>138</v>
      </c>
      <c r="C11">
        <f t="shared" si="4"/>
        <v>126.29087827106252</v>
      </c>
      <c r="D11">
        <f t="shared" si="0"/>
        <v>124.98986474562503</v>
      </c>
      <c r="E11">
        <f t="shared" si="1"/>
        <v>-13.010135254374973</v>
      </c>
      <c r="F11">
        <f t="shared" si="2"/>
        <v>13.010135254374973</v>
      </c>
      <c r="G11">
        <f>SUMSQ($E$3:E11)/A11</f>
        <v>284.53923875258704</v>
      </c>
      <c r="H11">
        <f>SUM($F$3:F11)/A11</f>
        <v>14.295114574791663</v>
      </c>
      <c r="I11">
        <f t="shared" si="3"/>
        <v>9.4276342423007051</v>
      </c>
      <c r="J11">
        <f>AVERAGE($I$3:I11)</f>
        <v>12.814735016262738</v>
      </c>
      <c r="K11">
        <f>SUM($E$3:E11)/H11</f>
        <v>4.3872483120891141</v>
      </c>
      <c r="L11">
        <f>SUM($E$3:E11)</f>
        <v>62.716217289375223</v>
      </c>
    </row>
    <row r="12" spans="1:12">
      <c r="A12" s="8">
        <v>10</v>
      </c>
      <c r="B12" s="2">
        <v>130</v>
      </c>
      <c r="C12">
        <f t="shared" si="4"/>
        <v>126.66179044395628</v>
      </c>
      <c r="D12">
        <f t="shared" si="0"/>
        <v>126.29087827106252</v>
      </c>
      <c r="E12">
        <f t="shared" si="1"/>
        <v>-3.7091217289374754</v>
      </c>
      <c r="F12">
        <f t="shared" si="2"/>
        <v>3.7091217289374754</v>
      </c>
      <c r="G12">
        <f>SUMSQ($E$3:E12)/A12</f>
        <v>257.46107327733597</v>
      </c>
      <c r="H12">
        <f>SUM($F$3:F12)/A12</f>
        <v>13.236515290206246</v>
      </c>
      <c r="I12">
        <f t="shared" si="3"/>
        <v>2.8531705607211348</v>
      </c>
      <c r="J12">
        <f>AVERAGE($I$3:I12)</f>
        <v>11.818578570708578</v>
      </c>
      <c r="K12">
        <f>SUM($E$3:E12)/H12</f>
        <v>4.4579025722953949</v>
      </c>
      <c r="L12">
        <f>SUM($E$3:E12)</f>
        <v>59.007095560437747</v>
      </c>
    </row>
    <row r="13" spans="1:12">
      <c r="A13" s="8">
        <v>11</v>
      </c>
      <c r="B13" s="2">
        <v>147</v>
      </c>
      <c r="C13">
        <f t="shared" si="4"/>
        <v>128.69561139956065</v>
      </c>
      <c r="D13">
        <f t="shared" si="0"/>
        <v>126.66179044395628</v>
      </c>
      <c r="E13">
        <f t="shared" si="1"/>
        <v>-20.338209556043722</v>
      </c>
      <c r="F13">
        <f t="shared" si="2"/>
        <v>20.338209556043722</v>
      </c>
      <c r="G13">
        <f>SUMSQ($E$3:E13)/A13</f>
        <v>271.65940915626436</v>
      </c>
      <c r="H13">
        <f>SUM($F$3:F13)/A13</f>
        <v>13.882123859827834</v>
      </c>
      <c r="I13">
        <f t="shared" si="3"/>
        <v>13.835516704791647</v>
      </c>
      <c r="J13">
        <f>AVERAGE($I$3:I13)</f>
        <v>12.001936582897947</v>
      </c>
      <c r="K13">
        <f>SUM($E$3:E13)/H13</f>
        <v>2.7855165675544979</v>
      </c>
      <c r="L13">
        <f>SUM($E$3:E13)</f>
        <v>38.668886004394025</v>
      </c>
    </row>
    <row r="14" spans="1:12">
      <c r="A14" s="8">
        <v>12</v>
      </c>
      <c r="B14" s="2">
        <v>141</v>
      </c>
      <c r="C14">
        <f t="shared" si="4"/>
        <v>129.92605025960458</v>
      </c>
      <c r="D14">
        <f t="shared" si="0"/>
        <v>128.69561139956065</v>
      </c>
      <c r="E14">
        <f t="shared" si="1"/>
        <v>-12.304388600439353</v>
      </c>
      <c r="F14">
        <f t="shared" si="2"/>
        <v>12.304388600439353</v>
      </c>
      <c r="G14">
        <f>SUMSQ($E$3:E14)/A14</f>
        <v>261.63762329579419</v>
      </c>
      <c r="H14">
        <f>SUM($F$3:F14)/A14</f>
        <v>13.750645921545461</v>
      </c>
      <c r="I14">
        <f t="shared" si="3"/>
        <v>8.7265167379002495</v>
      </c>
      <c r="J14">
        <f>AVERAGE($I$3:I14)</f>
        <v>11.72898492914814</v>
      </c>
      <c r="K14">
        <f>SUM($E$3:E14)/H14</f>
        <v>1.9173279244028063</v>
      </c>
      <c r="L14">
        <f>SUM($E$3:E14)</f>
        <v>26.364497403954672</v>
      </c>
    </row>
    <row r="15" spans="1:12">
      <c r="A15" s="9">
        <v>13</v>
      </c>
      <c r="B15" s="2">
        <v>144</v>
      </c>
      <c r="C15">
        <f t="shared" si="4"/>
        <v>131.33344523364411</v>
      </c>
      <c r="D15">
        <f t="shared" si="0"/>
        <v>129.92605025960458</v>
      </c>
      <c r="E15">
        <f t="shared" si="1"/>
        <v>-14.07394974039542</v>
      </c>
      <c r="F15">
        <f t="shared" si="2"/>
        <v>14.07394974039542</v>
      </c>
      <c r="G15">
        <f>SUMSQ($E$3:E15)/A15</f>
        <v>256.7482723726697</v>
      </c>
      <c r="H15">
        <f>SUM($F$3:F15)/A15</f>
        <v>13.775515446072379</v>
      </c>
      <c r="I15">
        <f>100*(F15/B15)</f>
        <v>9.7735762086079312</v>
      </c>
      <c r="J15">
        <f>AVERAGE($I$3:I15)</f>
        <v>11.57856887372197</v>
      </c>
      <c r="K15">
        <f>SUM($E$3:E15)/H15</f>
        <v>0.89220237977109484</v>
      </c>
      <c r="L15">
        <f>SUM($E$3:E15)</f>
        <v>12.290547663559252</v>
      </c>
    </row>
    <row r="16" spans="1:12">
      <c r="A16" s="9">
        <v>14</v>
      </c>
      <c r="B16" s="2">
        <v>142</v>
      </c>
      <c r="C16">
        <f t="shared" si="4"/>
        <v>132.4001007102797</v>
      </c>
      <c r="D16">
        <f t="shared" si="0"/>
        <v>131.33344523364411</v>
      </c>
      <c r="E16">
        <f t="shared" si="1"/>
        <v>-10.666554766355887</v>
      </c>
      <c r="F16">
        <f t="shared" si="2"/>
        <v>10.666554766355887</v>
      </c>
      <c r="G16">
        <f>SUMSQ($E$3:E16)/A16</f>
        <v>246.53592367345541</v>
      </c>
      <c r="H16">
        <f>SUM($F$3:F16)/A16</f>
        <v>13.55344682609263</v>
      </c>
      <c r="I16">
        <f t="shared" si="3"/>
        <v>7.5116582861661172</v>
      </c>
      <c r="J16">
        <f>AVERAGE($I$3:I16)</f>
        <v>11.288075260325124</v>
      </c>
      <c r="K16">
        <f>SUM($E$3:E16)/H16</f>
        <v>0.11982139436861994</v>
      </c>
      <c r="L16">
        <f>SUM($E$3:E16)</f>
        <v>1.6239928972033653</v>
      </c>
    </row>
    <row r="17" spans="1:12">
      <c r="A17" s="9">
        <v>15</v>
      </c>
      <c r="B17" s="2">
        <v>165</v>
      </c>
      <c r="C17">
        <f t="shared" si="4"/>
        <v>135.66009063925173</v>
      </c>
      <c r="D17">
        <f t="shared" si="0"/>
        <v>132.4001007102797</v>
      </c>
      <c r="E17">
        <f t="shared" si="1"/>
        <v>-32.599899289720298</v>
      </c>
      <c r="F17">
        <f t="shared" si="2"/>
        <v>32.599899289720298</v>
      </c>
      <c r="G17">
        <f>SUMSQ($E$3:E17)/A17</f>
        <v>300.95042434188542</v>
      </c>
      <c r="H17">
        <f>SUM($F$3:F17)/A17</f>
        <v>14.823210323667809</v>
      </c>
      <c r="I17">
        <f t="shared" si="3"/>
        <v>19.757514721042604</v>
      </c>
      <c r="J17">
        <f>AVERAGE($I$3:I17)</f>
        <v>11.852704557706289</v>
      </c>
      <c r="K17">
        <f>SUM($E$3:E17)/H17</f>
        <v>-2.0896894610648924</v>
      </c>
      <c r="L17">
        <f>SUM($E$3:E17)</f>
        <v>-30.975906392516933</v>
      </c>
    </row>
    <row r="18" spans="1:12">
      <c r="A18" s="9">
        <v>16</v>
      </c>
      <c r="B18" s="2">
        <v>173</v>
      </c>
      <c r="C18">
        <f t="shared" si="4"/>
        <v>139.39408157532657</v>
      </c>
      <c r="D18">
        <f t="shared" si="0"/>
        <v>135.66009063925173</v>
      </c>
      <c r="E18">
        <f t="shared" si="1"/>
        <v>-37.339909360748265</v>
      </c>
      <c r="F18">
        <f t="shared" si="2"/>
        <v>37.339909360748265</v>
      </c>
      <c r="G18">
        <f>SUMSQ($E$3:E18)/A18</f>
        <v>369.28282476232357</v>
      </c>
      <c r="H18">
        <f>SUM($F$3:F18)/A18</f>
        <v>16.230504013485337</v>
      </c>
      <c r="I18">
        <f t="shared" si="3"/>
        <v>21.583762636270674</v>
      </c>
      <c r="J18">
        <f>AVERAGE($I$3:I18)</f>
        <v>12.460895687616564</v>
      </c>
      <c r="K18">
        <f>SUM($E$3:E18)/H18</f>
        <v>-4.2091000807186312</v>
      </c>
      <c r="L18">
        <f>SUM($E$3:E18)</f>
        <v>-68.315815753265198</v>
      </c>
    </row>
    <row r="19" spans="1:12">
      <c r="A19" s="10">
        <v>17</v>
      </c>
      <c r="D19" s="4">
        <f>$C$18</f>
        <v>139.39408157532657</v>
      </c>
    </row>
    <row r="20" spans="1:12">
      <c r="A20" s="10">
        <v>18</v>
      </c>
      <c r="D20" s="4">
        <f t="shared" ref="D20:D22" si="5">$C$18</f>
        <v>139.39408157532657</v>
      </c>
    </row>
    <row r="21" spans="1:12">
      <c r="A21" s="10">
        <v>19</v>
      </c>
      <c r="D21" s="4">
        <f t="shared" si="5"/>
        <v>139.39408157532657</v>
      </c>
    </row>
    <row r="22" spans="1:12">
      <c r="A22" s="10">
        <v>20</v>
      </c>
      <c r="D22" s="4">
        <f t="shared" si="5"/>
        <v>139.39408157532657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113D-F7C0-5544-93DD-18BD6CE08A44}">
  <dimension ref="A1:I18"/>
  <sheetViews>
    <sheetView workbookViewId="0">
      <selection activeCell="F29" sqref="F29"/>
    </sheetView>
  </sheetViews>
  <sheetFormatPr baseColWidth="10" defaultRowHeight="16"/>
  <sheetData>
    <row r="1" spans="1:9">
      <c r="A1" t="s">
        <v>13</v>
      </c>
    </row>
    <row r="2" spans="1:9" ht="17" thickBot="1"/>
    <row r="3" spans="1:9">
      <c r="A3" s="15" t="s">
        <v>14</v>
      </c>
      <c r="B3" s="15"/>
    </row>
    <row r="4" spans="1:9">
      <c r="A4" s="12" t="s">
        <v>15</v>
      </c>
      <c r="B4" s="12">
        <v>0.89259737108063775</v>
      </c>
    </row>
    <row r="5" spans="1:9">
      <c r="A5" s="12" t="s">
        <v>16</v>
      </c>
      <c r="B5" s="12">
        <v>0.79673006686006564</v>
      </c>
    </row>
    <row r="6" spans="1:9">
      <c r="A6" s="12" t="s">
        <v>17</v>
      </c>
      <c r="B6" s="12">
        <v>0.78221078592149884</v>
      </c>
    </row>
    <row r="7" spans="1:9">
      <c r="A7" s="12" t="s">
        <v>18</v>
      </c>
      <c r="B7" s="12">
        <v>9.5137947169342691</v>
      </c>
    </row>
    <row r="8" spans="1:9" ht="17" thickBot="1">
      <c r="A8" s="13" t="s">
        <v>19</v>
      </c>
      <c r="B8" s="13">
        <v>16</v>
      </c>
    </row>
    <row r="10" spans="1:9" ht="17" thickBot="1">
      <c r="A10" t="s">
        <v>20</v>
      </c>
    </row>
    <row r="11" spans="1:9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>
      <c r="A12" s="12" t="s">
        <v>21</v>
      </c>
      <c r="B12" s="12">
        <v>1</v>
      </c>
      <c r="C12" s="12">
        <v>4966.7654411764706</v>
      </c>
      <c r="D12" s="12">
        <v>4966.7654411764706</v>
      </c>
      <c r="E12" s="12">
        <v>54.873934200402225</v>
      </c>
      <c r="F12" s="12">
        <v>3.3134796935092955E-6</v>
      </c>
    </row>
    <row r="13" spans="1:9">
      <c r="A13" s="12" t="s">
        <v>22</v>
      </c>
      <c r="B13" s="12">
        <v>14</v>
      </c>
      <c r="C13" s="12">
        <v>1267.1720588235296</v>
      </c>
      <c r="D13" s="12">
        <v>90.512289915966406</v>
      </c>
      <c r="E13" s="12"/>
      <c r="F13" s="12"/>
    </row>
    <row r="14" spans="1:9" ht="17" thickBot="1">
      <c r="A14" s="13" t="s">
        <v>23</v>
      </c>
      <c r="B14" s="13">
        <v>15</v>
      </c>
      <c r="C14" s="13">
        <v>6233.9375</v>
      </c>
      <c r="D14" s="13"/>
      <c r="E14" s="13"/>
      <c r="F14" s="13"/>
    </row>
    <row r="15" spans="1:9" ht="17" thickBot="1"/>
    <row r="16" spans="1:9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>
      <c r="A17" s="12" t="s">
        <v>24</v>
      </c>
      <c r="B17" s="16">
        <v>100.07499999999999</v>
      </c>
      <c r="C17" s="12">
        <v>4.9890760393975517</v>
      </c>
      <c r="D17" s="12">
        <v>20.058824361411094</v>
      </c>
      <c r="E17" s="12">
        <v>1.0333649935580103E-11</v>
      </c>
      <c r="F17" s="12">
        <v>89.374496125690442</v>
      </c>
      <c r="G17" s="12">
        <v>110.77550387430954</v>
      </c>
      <c r="H17" s="12">
        <v>89.374496125690442</v>
      </c>
      <c r="I17" s="12">
        <v>110.77550387430954</v>
      </c>
    </row>
    <row r="18" spans="1:9" ht="17" thickBot="1">
      <c r="A18" s="13" t="s">
        <v>37</v>
      </c>
      <c r="B18" s="17">
        <v>3.8220588235294128</v>
      </c>
      <c r="C18" s="13">
        <v>0.51595796088431578</v>
      </c>
      <c r="D18" s="13">
        <v>7.4076942566767876</v>
      </c>
      <c r="E18" s="13">
        <v>3.3134796935092841E-6</v>
      </c>
      <c r="F18" s="13">
        <v>2.7154390574995171</v>
      </c>
      <c r="G18" s="13">
        <v>4.9286785895593086</v>
      </c>
      <c r="H18" s="13">
        <v>2.7154390574995171</v>
      </c>
      <c r="I18" s="13">
        <v>4.9286785895593086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0A2F-BF2B-914B-B02F-9E14D6632A04}">
  <dimension ref="A1:M22"/>
  <sheetViews>
    <sheetView workbookViewId="0">
      <selection activeCell="I31" sqref="I31"/>
    </sheetView>
  </sheetViews>
  <sheetFormatPr baseColWidth="10" defaultRowHeight="16"/>
  <sheetData>
    <row r="1" spans="1:13">
      <c r="A1" s="11" t="s">
        <v>0</v>
      </c>
      <c r="B1" s="11" t="s">
        <v>1</v>
      </c>
      <c r="C1" s="3" t="s">
        <v>2</v>
      </c>
      <c r="D1" s="3" t="s">
        <v>12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3">
      <c r="A2" s="1">
        <v>0</v>
      </c>
      <c r="B2" s="1"/>
      <c r="C2">
        <v>100.07</v>
      </c>
      <c r="D2">
        <v>3.82</v>
      </c>
    </row>
    <row r="3" spans="1:13">
      <c r="A3" s="6">
        <v>1</v>
      </c>
      <c r="B3" s="2">
        <v>98</v>
      </c>
      <c r="C3">
        <f>0.1*B3+(1-0.1)*(C2+D2)</f>
        <v>103.30099999999999</v>
      </c>
      <c r="D3">
        <f>0.1*(C3-C2)+(1-0.1)*D2</f>
        <v>3.761099999999999</v>
      </c>
      <c r="E3">
        <f>C2+D2</f>
        <v>103.88999999999999</v>
      </c>
      <c r="F3">
        <f>E3-B3</f>
        <v>5.8899999999999864</v>
      </c>
      <c r="G3">
        <f>ABS(F3)</f>
        <v>5.8899999999999864</v>
      </c>
      <c r="H3">
        <f>SUMSQ($F$3:F3)/A3</f>
        <v>34.69209999999984</v>
      </c>
      <c r="I3">
        <f>SUM($G$3:G3)/A3</f>
        <v>5.8899999999999864</v>
      </c>
      <c r="J3">
        <f>100*(G3/B3)</f>
        <v>6.0102040816326392</v>
      </c>
      <c r="K3">
        <f>AVERAGE($J$3:J3)</f>
        <v>6.0102040816326392</v>
      </c>
      <c r="L3">
        <f>SUM($F$3:F3)/I3</f>
        <v>1</v>
      </c>
      <c r="M3">
        <f>SUM($F$3:F3)</f>
        <v>5.8899999999999864</v>
      </c>
    </row>
    <row r="4" spans="1:13">
      <c r="A4" s="6">
        <v>2</v>
      </c>
      <c r="B4" s="2">
        <v>106</v>
      </c>
      <c r="C4">
        <f t="shared" ref="C4:C17" si="0">0.1*B4+(1-0.1)*(C3+D3)</f>
        <v>106.95588999999998</v>
      </c>
      <c r="D4">
        <f t="shared" ref="D4:D18" si="1">0.1*(C4-C3)+(1-0.1)*D3</f>
        <v>3.7504789999999986</v>
      </c>
      <c r="E4">
        <f t="shared" ref="E4:E18" si="2">C3+D3</f>
        <v>107.06209999999999</v>
      </c>
      <c r="F4">
        <f t="shared" ref="F4:F18" si="3">E4-B4</f>
        <v>1.0620999999999867</v>
      </c>
      <c r="G4">
        <f t="shared" ref="G4:G18" si="4">ABS(F4)</f>
        <v>1.0620999999999867</v>
      </c>
      <c r="H4">
        <f>SUMSQ($F$3:F4)/A4</f>
        <v>17.910078204999905</v>
      </c>
      <c r="I4">
        <f>SUM($G$3:G4)/A4</f>
        <v>3.4760499999999865</v>
      </c>
      <c r="J4">
        <f t="shared" ref="J4:J18" si="5">100*(G4/B4)</f>
        <v>1.001981132075459</v>
      </c>
      <c r="K4">
        <f>AVERAGE($J$3:J4)</f>
        <v>3.506092606854049</v>
      </c>
      <c r="L4">
        <f>SUM($F$3:F4)/I4</f>
        <v>2</v>
      </c>
      <c r="M4">
        <f>SUM($F$3:F4)</f>
        <v>6.9520999999999731</v>
      </c>
    </row>
    <row r="5" spans="1:13">
      <c r="A5" s="6">
        <v>3</v>
      </c>
      <c r="B5" s="2">
        <v>109</v>
      </c>
      <c r="C5">
        <f t="shared" si="0"/>
        <v>110.53573209999999</v>
      </c>
      <c r="D5">
        <f t="shared" si="1"/>
        <v>3.7334153099999998</v>
      </c>
      <c r="E5">
        <f t="shared" si="2"/>
        <v>110.70636899999998</v>
      </c>
      <c r="F5">
        <f t="shared" si="3"/>
        <v>1.7063689999999809</v>
      </c>
      <c r="G5">
        <f t="shared" si="4"/>
        <v>1.7063689999999809</v>
      </c>
      <c r="H5">
        <f>SUMSQ($F$3:F5)/A5</f>
        <v>12.910617191386914</v>
      </c>
      <c r="I5">
        <f>SUM($G$3:G5)/A5</f>
        <v>2.886156333333318</v>
      </c>
      <c r="J5">
        <f t="shared" si="5"/>
        <v>1.5654761467889733</v>
      </c>
      <c r="K5">
        <f>AVERAGE($J$3:J5)</f>
        <v>2.8592204534990238</v>
      </c>
      <c r="L5">
        <f>SUM($F$3:F5)/I5</f>
        <v>3</v>
      </c>
      <c r="M5">
        <f>SUM($F$3:F5)</f>
        <v>8.658468999999954</v>
      </c>
    </row>
    <row r="6" spans="1:13">
      <c r="A6" s="6">
        <v>4</v>
      </c>
      <c r="B6" s="2">
        <v>133</v>
      </c>
      <c r="C6">
        <f t="shared" si="0"/>
        <v>116.14223266899999</v>
      </c>
      <c r="D6">
        <f t="shared" si="1"/>
        <v>3.9207238359000005</v>
      </c>
      <c r="E6">
        <f t="shared" si="2"/>
        <v>114.26914740999999</v>
      </c>
      <c r="F6">
        <f t="shared" si="3"/>
        <v>-18.730852590000012</v>
      </c>
      <c r="G6">
        <f t="shared" si="4"/>
        <v>18.730852590000012</v>
      </c>
      <c r="H6">
        <f>SUMSQ($F$3:F6)/A6</f>
        <v>97.39417258061772</v>
      </c>
      <c r="I6">
        <f>SUM($G$3:G6)/A6</f>
        <v>6.8473303974999915</v>
      </c>
      <c r="J6">
        <f t="shared" si="5"/>
        <v>14.083347812030084</v>
      </c>
      <c r="K6">
        <f>AVERAGE($J$3:J6)</f>
        <v>5.6652522931317888</v>
      </c>
      <c r="L6">
        <f>SUM($F$3:F6)/I6</f>
        <v>-1.4709942423221694</v>
      </c>
      <c r="M6">
        <f>SUM($F$3:F6)</f>
        <v>-10.072383590000058</v>
      </c>
    </row>
    <row r="7" spans="1:13">
      <c r="A7" s="7">
        <v>5</v>
      </c>
      <c r="B7" s="2">
        <v>130</v>
      </c>
      <c r="C7">
        <f t="shared" si="0"/>
        <v>121.05666085441</v>
      </c>
      <c r="D7">
        <f t="shared" si="1"/>
        <v>4.0200942708510006</v>
      </c>
      <c r="E7">
        <f t="shared" si="2"/>
        <v>120.0629565049</v>
      </c>
      <c r="F7">
        <f t="shared" si="3"/>
        <v>-9.9370434950999993</v>
      </c>
      <c r="G7">
        <f t="shared" si="4"/>
        <v>9.9370434950999993</v>
      </c>
      <c r="H7">
        <f>SUMSQ($F$3:F7)/A7</f>
        <v>97.66430474919602</v>
      </c>
      <c r="I7">
        <f>SUM($G$3:G7)/A7</f>
        <v>7.4652730170199932</v>
      </c>
      <c r="J7">
        <f t="shared" si="5"/>
        <v>7.6438796116153842</v>
      </c>
      <c r="K7">
        <f>AVERAGE($J$3:J7)</f>
        <v>6.0609777568285086</v>
      </c>
      <c r="L7">
        <f>SUM($F$3:F7)/I7</f>
        <v>-2.6803342676792647</v>
      </c>
      <c r="M7">
        <f>SUM($F$3:F7)</f>
        <v>-20.009427085100057</v>
      </c>
    </row>
    <row r="8" spans="1:13">
      <c r="A8" s="7">
        <v>6</v>
      </c>
      <c r="B8" s="2">
        <v>116</v>
      </c>
      <c r="C8">
        <f t="shared" si="0"/>
        <v>124.16907961273492</v>
      </c>
      <c r="D8">
        <f t="shared" si="1"/>
        <v>3.929326719598393</v>
      </c>
      <c r="E8">
        <f t="shared" si="2"/>
        <v>125.076755125261</v>
      </c>
      <c r="F8">
        <f t="shared" si="3"/>
        <v>9.0767551252610019</v>
      </c>
      <c r="G8">
        <f t="shared" si="4"/>
        <v>9.0767551252610019</v>
      </c>
      <c r="H8">
        <f>SUMSQ($F$3:F8)/A8</f>
        <v>95.118167891655318</v>
      </c>
      <c r="I8">
        <f>SUM($G$3:G8)/A8</f>
        <v>7.7338533683934942</v>
      </c>
      <c r="J8">
        <f t="shared" si="5"/>
        <v>7.8247889010870706</v>
      </c>
      <c r="K8">
        <f>AVERAGE($J$3:J8)</f>
        <v>6.3549462808716015</v>
      </c>
      <c r="L8">
        <f>SUM($F$3:F8)/I8</f>
        <v>-1.4136125213491126</v>
      </c>
      <c r="M8">
        <f>SUM($F$3:F8)</f>
        <v>-10.932671959839055</v>
      </c>
    </row>
    <row r="9" spans="1:13">
      <c r="A9" s="7">
        <v>7</v>
      </c>
      <c r="B9" s="2">
        <v>133</v>
      </c>
      <c r="C9">
        <f t="shared" si="0"/>
        <v>128.58856569909997</v>
      </c>
      <c r="D9">
        <f t="shared" si="1"/>
        <v>3.9783426562750592</v>
      </c>
      <c r="E9">
        <f t="shared" si="2"/>
        <v>128.0984063323333</v>
      </c>
      <c r="F9">
        <f t="shared" si="3"/>
        <v>-4.9015936676667025</v>
      </c>
      <c r="G9">
        <f t="shared" si="4"/>
        <v>4.9015936676667025</v>
      </c>
      <c r="H9">
        <f>SUMSQ($F$3:F9)/A9</f>
        <v>84.962089690406032</v>
      </c>
      <c r="I9">
        <f>SUM($G$3:G9)/A9</f>
        <v>7.3292448397182381</v>
      </c>
      <c r="J9">
        <f t="shared" si="5"/>
        <v>3.6854087726817308</v>
      </c>
      <c r="K9">
        <f>AVERAGE($J$3:J9)</f>
        <v>5.9735837797016202</v>
      </c>
      <c r="L9">
        <f>SUM($F$3:F9)/I9</f>
        <v>-2.1604225228904324</v>
      </c>
      <c r="M9">
        <f>SUM($F$3:F9)</f>
        <v>-15.834265627505758</v>
      </c>
    </row>
    <row r="10" spans="1:13">
      <c r="A10" s="7">
        <v>8</v>
      </c>
      <c r="B10" s="2">
        <v>116</v>
      </c>
      <c r="C10">
        <f t="shared" si="0"/>
        <v>130.91021751983754</v>
      </c>
      <c r="D10">
        <f t="shared" si="1"/>
        <v>3.8126735727213106</v>
      </c>
      <c r="E10">
        <f t="shared" si="2"/>
        <v>132.56690835537503</v>
      </c>
      <c r="F10">
        <f t="shared" si="3"/>
        <v>16.566908355375034</v>
      </c>
      <c r="G10">
        <f t="shared" si="4"/>
        <v>16.566908355375034</v>
      </c>
      <c r="H10">
        <f>SUMSQ($F$3:F10)/A10</f>
        <v>108.64963503602966</v>
      </c>
      <c r="I10">
        <f>SUM($G$3:G10)/A10</f>
        <v>8.483952779175338</v>
      </c>
      <c r="J10">
        <f t="shared" si="5"/>
        <v>14.2818175477371</v>
      </c>
      <c r="K10">
        <f>AVERAGE($J$3:J10)</f>
        <v>7.012113000706055</v>
      </c>
      <c r="L10">
        <f>SUM($F$3:F10)/I10</f>
        <v>8.6356294870902253E-2</v>
      </c>
      <c r="M10">
        <f>SUM($F$3:F10)</f>
        <v>0.7326427278692762</v>
      </c>
    </row>
    <row r="11" spans="1:13">
      <c r="A11" s="8">
        <v>9</v>
      </c>
      <c r="B11" s="2">
        <v>138</v>
      </c>
      <c r="C11">
        <f t="shared" si="0"/>
        <v>135.05060198330298</v>
      </c>
      <c r="D11">
        <f t="shared" si="1"/>
        <v>3.8454446617957236</v>
      </c>
      <c r="E11">
        <f t="shared" si="2"/>
        <v>134.72289109255885</v>
      </c>
      <c r="F11">
        <f t="shared" si="3"/>
        <v>-3.2771089074411464</v>
      </c>
      <c r="G11">
        <f t="shared" si="4"/>
        <v>3.2771089074411464</v>
      </c>
      <c r="H11">
        <f>SUMSQ($F$3:F11)/A11</f>
        <v>97.770724786607488</v>
      </c>
      <c r="I11">
        <f>SUM($G$3:G11)/A11</f>
        <v>7.9054145712048722</v>
      </c>
      <c r="J11">
        <f t="shared" si="5"/>
        <v>2.3747165995950335</v>
      </c>
      <c r="K11">
        <f>AVERAGE($J$3:J11)</f>
        <v>6.496846733915941</v>
      </c>
      <c r="L11">
        <f>SUM($F$3:F11)/I11</f>
        <v>-0.32186372474885472</v>
      </c>
      <c r="M11">
        <f>SUM($F$3:F11)</f>
        <v>-2.5444661795718702</v>
      </c>
    </row>
    <row r="12" spans="1:13">
      <c r="A12" s="8">
        <v>10</v>
      </c>
      <c r="B12" s="2">
        <v>130</v>
      </c>
      <c r="C12">
        <f t="shared" si="0"/>
        <v>138.00644198058882</v>
      </c>
      <c r="D12">
        <f t="shared" si="1"/>
        <v>3.756484195344735</v>
      </c>
      <c r="E12">
        <f t="shared" si="2"/>
        <v>138.89604664509869</v>
      </c>
      <c r="F12">
        <f t="shared" si="3"/>
        <v>8.8960466450986928</v>
      </c>
      <c r="G12">
        <f t="shared" si="4"/>
        <v>8.8960466450986928</v>
      </c>
      <c r="H12">
        <f>SUMSQ($F$3:F12)/A12</f>
        <v>95.907616899123909</v>
      </c>
      <c r="I12">
        <f>SUM($G$3:G12)/A12</f>
        <v>8.0044777785942536</v>
      </c>
      <c r="J12">
        <f t="shared" si="5"/>
        <v>6.8431128039220717</v>
      </c>
      <c r="K12">
        <f>AVERAGE($J$3:J12)</f>
        <v>6.5314733409165537</v>
      </c>
      <c r="L12">
        <f>SUM($F$3:F12)/I12</f>
        <v>0.79350341661418011</v>
      </c>
      <c r="M12">
        <f>SUM($F$3:F12)</f>
        <v>6.3515804655268226</v>
      </c>
    </row>
    <row r="13" spans="1:13">
      <c r="A13" s="8">
        <v>11</v>
      </c>
      <c r="B13" s="2">
        <v>147</v>
      </c>
      <c r="C13">
        <f t="shared" si="0"/>
        <v>142.28663355834021</v>
      </c>
      <c r="D13">
        <f t="shared" si="1"/>
        <v>3.8088549335854012</v>
      </c>
      <c r="E13">
        <f t="shared" si="2"/>
        <v>141.76292617593356</v>
      </c>
      <c r="F13">
        <f t="shared" si="3"/>
        <v>-5.2370738240664423</v>
      </c>
      <c r="G13">
        <f t="shared" si="4"/>
        <v>5.2370738240664423</v>
      </c>
      <c r="H13">
        <f>SUMSQ($F$3:F13)/A13</f>
        <v>89.682101020905549</v>
      </c>
      <c r="I13">
        <f>SUM($G$3:G13)/A13</f>
        <v>7.7528956009099081</v>
      </c>
      <c r="J13">
        <f t="shared" si="5"/>
        <v>3.5626352544669677</v>
      </c>
      <c r="K13">
        <f>AVERAGE($J$3:J13)</f>
        <v>6.2615789694211372</v>
      </c>
      <c r="L13">
        <f>SUM($F$3:F13)/I13</f>
        <v>0.14375359850448363</v>
      </c>
      <c r="M13">
        <f>SUM($F$3:F13)</f>
        <v>1.1145066414603804</v>
      </c>
    </row>
    <row r="14" spans="1:13">
      <c r="A14" s="8">
        <v>12</v>
      </c>
      <c r="B14" s="2">
        <v>141</v>
      </c>
      <c r="C14">
        <f t="shared" si="0"/>
        <v>145.58593964273305</v>
      </c>
      <c r="D14">
        <f t="shared" si="1"/>
        <v>3.7579000486661451</v>
      </c>
      <c r="E14">
        <f t="shared" si="2"/>
        <v>146.09548849192561</v>
      </c>
      <c r="F14">
        <f t="shared" si="3"/>
        <v>5.0954884919256074</v>
      </c>
      <c r="G14">
        <f t="shared" si="4"/>
        <v>5.0954884919256074</v>
      </c>
      <c r="H14">
        <f>SUMSQ($F$3:F14)/A14</f>
        <v>84.372259516775614</v>
      </c>
      <c r="I14">
        <f>SUM($G$3:G14)/A14</f>
        <v>7.5314450084945497</v>
      </c>
      <c r="J14">
        <f t="shared" si="5"/>
        <v>3.6138216254791544</v>
      </c>
      <c r="K14">
        <f>AVERAGE($J$3:J14)</f>
        <v>6.0409325240926393</v>
      </c>
      <c r="L14">
        <f>SUM($F$3:F14)/I14</f>
        <v>0.82454231908775433</v>
      </c>
      <c r="M14">
        <f>SUM($F$3:F14)</f>
        <v>6.2099951333859877</v>
      </c>
    </row>
    <row r="15" spans="1:13">
      <c r="A15" s="9">
        <v>13</v>
      </c>
      <c r="B15" s="2">
        <v>144</v>
      </c>
      <c r="C15">
        <f t="shared" si="0"/>
        <v>148.80945572225929</v>
      </c>
      <c r="D15">
        <f t="shared" si="1"/>
        <v>3.7044616517521542</v>
      </c>
      <c r="E15">
        <f t="shared" si="2"/>
        <v>149.34383969139921</v>
      </c>
      <c r="F15">
        <f t="shared" si="3"/>
        <v>5.3438396913992108</v>
      </c>
      <c r="G15">
        <f t="shared" si="4"/>
        <v>5.3438396913992108</v>
      </c>
      <c r="H15">
        <f>SUMSQ($F$3:F15)/A15</f>
        <v>80.078748988360076</v>
      </c>
      <c r="I15">
        <f>SUM($G$3:G15)/A15</f>
        <v>7.3631676764102929</v>
      </c>
      <c r="J15">
        <f t="shared" si="5"/>
        <v>3.7109997856938963</v>
      </c>
      <c r="K15">
        <f>AVERAGE($J$3:J15)</f>
        <v>5.8617069288311976</v>
      </c>
      <c r="L15">
        <f>SUM($F$3:F15)/I15</f>
        <v>1.5691391711478651</v>
      </c>
      <c r="M15">
        <f>SUM($F$3:F15)</f>
        <v>11.553834824785199</v>
      </c>
    </row>
    <row r="16" spans="1:13">
      <c r="A16" s="9">
        <v>14</v>
      </c>
      <c r="B16" s="2">
        <v>142</v>
      </c>
      <c r="C16">
        <f>0.1*B16+(1-0.1)*(C15+D15)</f>
        <v>151.46252563661028</v>
      </c>
      <c r="D16">
        <f t="shared" si="1"/>
        <v>3.5993224780120379</v>
      </c>
      <c r="E16">
        <f t="shared" si="2"/>
        <v>152.51391737401144</v>
      </c>
      <c r="F16">
        <f t="shared" si="3"/>
        <v>10.513917374011442</v>
      </c>
      <c r="G16">
        <f t="shared" si="4"/>
        <v>10.513917374011442</v>
      </c>
      <c r="H16">
        <f>SUMSQ($F$3:F16)/A16</f>
        <v>82.254728242587177</v>
      </c>
      <c r="I16">
        <f>SUM($G$3:G16)/A16</f>
        <v>7.5882212262389457</v>
      </c>
      <c r="J16">
        <f t="shared" si="5"/>
        <v>7.4041671647967906</v>
      </c>
      <c r="K16">
        <f>AVERAGE($J$3:J16)</f>
        <v>5.9718826599715973</v>
      </c>
      <c r="L16">
        <f>SUM($F$3:F16)/I16</f>
        <v>2.9081587819935479</v>
      </c>
      <c r="M16">
        <f>SUM($F$3:F16)</f>
        <v>22.06775219879664</v>
      </c>
    </row>
    <row r="17" spans="1:13">
      <c r="A17" s="9">
        <v>15</v>
      </c>
      <c r="B17" s="2">
        <v>165</v>
      </c>
      <c r="C17">
        <f t="shared" si="0"/>
        <v>156.05566330316009</v>
      </c>
      <c r="D17">
        <f t="shared" si="1"/>
        <v>3.6987039968658149</v>
      </c>
      <c r="E17">
        <f t="shared" si="2"/>
        <v>155.06184811462231</v>
      </c>
      <c r="F17">
        <f t="shared" si="3"/>
        <v>-9.9381518853776925</v>
      </c>
      <c r="G17">
        <f t="shared" si="4"/>
        <v>9.9381518853776925</v>
      </c>
      <c r="H17">
        <f>SUMSQ($F$3:F17)/A17</f>
        <v>83.355537219537112</v>
      </c>
      <c r="I17">
        <f>SUM($G$3:G17)/A17</f>
        <v>7.7448832701815293</v>
      </c>
      <c r="J17">
        <f t="shared" si="5"/>
        <v>6.0231223547743591</v>
      </c>
      <c r="K17">
        <f>AVERAGE($J$3:J17)</f>
        <v>5.9752986396251142</v>
      </c>
      <c r="L17">
        <f>SUM($F$3:F17)/I17</f>
        <v>1.5661437222842285</v>
      </c>
      <c r="M17">
        <f>SUM($F$3:F17)</f>
        <v>12.129600313418948</v>
      </c>
    </row>
    <row r="18" spans="1:13">
      <c r="A18" s="9">
        <v>16</v>
      </c>
      <c r="B18" s="2">
        <v>173</v>
      </c>
      <c r="C18">
        <f>0.1*B18+(1-0.1)*(C17+D17)</f>
        <v>161.07893057002332</v>
      </c>
      <c r="D18">
        <f t="shared" si="1"/>
        <v>3.8311603238655563</v>
      </c>
      <c r="E18">
        <f t="shared" si="2"/>
        <v>159.7543673000259</v>
      </c>
      <c r="F18">
        <f t="shared" si="3"/>
        <v>-13.245632699974095</v>
      </c>
      <c r="G18">
        <f t="shared" si="4"/>
        <v>13.245632699974095</v>
      </c>
      <c r="H18">
        <f>SUMSQ($F$3:F18)/A18</f>
        <v>89.111240244729984</v>
      </c>
      <c r="I18">
        <f>SUM($G$3:G18)/A18</f>
        <v>8.0886801095435636</v>
      </c>
      <c r="J18">
        <f t="shared" si="5"/>
        <v>7.6564350866902293</v>
      </c>
      <c r="K18">
        <f>AVERAGE($J$3:J18)</f>
        <v>6.0803696675666838</v>
      </c>
      <c r="L18">
        <f>SUM($F$3:F18)/I18</f>
        <v>-0.13797459801116108</v>
      </c>
      <c r="M18">
        <f>SUM($F$3:F18)</f>
        <v>-1.1160323865551476</v>
      </c>
    </row>
    <row r="19" spans="1:13">
      <c r="A19" s="10">
        <v>17</v>
      </c>
      <c r="E19" s="4">
        <f>C18+D18</f>
        <v>164.91009089388888</v>
      </c>
    </row>
    <row r="20" spans="1:13">
      <c r="A20" s="10">
        <v>18</v>
      </c>
      <c r="E20" s="4">
        <f>C18+(2*D18)</f>
        <v>168.74125121775444</v>
      </c>
    </row>
    <row r="21" spans="1:13">
      <c r="A21" s="10">
        <v>19</v>
      </c>
      <c r="E21" s="4">
        <f>C18+(3*D18)</f>
        <v>172.57241154162</v>
      </c>
    </row>
    <row r="22" spans="1:13">
      <c r="A22" s="10">
        <v>20</v>
      </c>
      <c r="E22" s="4">
        <f>C18+(4*D18)</f>
        <v>176.40357186548553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</vt:lpstr>
      <vt:lpstr>1.2</vt:lpstr>
      <vt:lpstr>2.1</vt:lpstr>
      <vt:lpstr>2.2 Regression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2022-10-13T21:45:36Z</dcterms:created>
  <dcterms:modified xsi:type="dcterms:W3CDTF">2022-10-14T01:30:22Z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2022-10-13T21:45:36Z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3d0db084-ccea-459b-8413-c3a2aa1665f7</vt:lpwstr>
  </property>
  <property fmtid="{D5CDD505-2E9C-101B-9397-08002B2CF9AE}" pid="8" name="MSIP_Label_a73fd474-4f3c-44ed-88fb-5cc4bd2471bf_ContentBits">
    <vt:lpwstr>0</vt:lpwstr>
  </property>
</Properties>
</file>