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3530" tabRatio="670"/>
  </bookViews>
  <sheets>
    <sheet name="10% duty cycle" sheetId="1" r:id="rId1"/>
    <sheet name="20% duty cycle" sheetId="3" r:id="rId2"/>
    <sheet name="20% duty cycle_only data" sheetId="2" r:id="rId3"/>
    <sheet name="10% and 20% duty cycle for prin" sheetId="4" r:id="rId4"/>
    <sheet name="Sheet2" sheetId="5" r:id="rId5"/>
  </sheets>
  <calcPr calcId="144525"/>
</workbook>
</file>

<file path=xl/sharedStrings.xml><?xml version="1.0" encoding="utf-8"?>
<sst xmlns="http://schemas.openxmlformats.org/spreadsheetml/2006/main" count="91" uniqueCount="25">
  <si>
    <t>Time 
‘δt’(µsec)</t>
  </si>
  <si>
    <t>Signal Voltage ‘δV’ at 10 % Duty Cycle (mV)</t>
  </si>
  <si>
    <t>2.40 GHz</t>
  </si>
  <si>
    <t>2.42 GHz</t>
  </si>
  <si>
    <t>2.44 GHz</t>
  </si>
  <si>
    <t>t</t>
  </si>
  <si>
    <t>a_k</t>
  </si>
  <si>
    <t>a_k^2</t>
  </si>
  <si>
    <t>a_k^2 x t</t>
  </si>
  <si>
    <t>a_k^2 x t^2</t>
  </si>
  <si>
    <t>Summation</t>
  </si>
  <si>
    <t>Mean excess
delay t_bar</t>
  </si>
  <si>
    <t>Variance 
t^2_bar</t>
  </si>
  <si>
    <t>rms delay
 spread (sigma_t)</t>
  </si>
  <si>
    <t>Coherence Bw
B_c</t>
  </si>
  <si>
    <t>Coherence Bw
B_c (in Hz)</t>
  </si>
  <si>
    <t>Time ‘δt’(µsec)</t>
  </si>
  <si>
    <t>Signal Voltage ‘δV’ at 20 % Duty Cycle (mV)</t>
  </si>
  <si>
    <t>Signal Voltage ‘δV’ at
 10 % Duty Cycle (mV)</t>
  </si>
  <si>
    <t>Signal Voltage ‘δV’ at
 20 % Duty Cycle (mV)</t>
  </si>
  <si>
    <t>10% duty cycle</t>
  </si>
  <si>
    <t>20% duty cycle</t>
  </si>
  <si>
    <t>Mean excess 
delay (in µsec)</t>
  </si>
  <si>
    <t>RMS delay 
spread (µsec)</t>
  </si>
  <si>
    <t>Bc (in Hz)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</si>
</sst>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7" fillId="4" borderId="19" applyNumberFormat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20" fillId="29" borderId="16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3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9246610255887"/>
          <c:y val="0.163379073756432"/>
          <c:w val="0.867560403710878"/>
          <c:h val="0.644168096054889"/>
        </c:manualLayout>
      </c:layout>
      <c:scatterChart>
        <c:scatterStyle val="smooth"/>
        <c:varyColors val="0"/>
        <c:ser>
          <c:idx val="0"/>
          <c:order val="0"/>
          <c:tx>
            <c:strRef>
              <c:f>"Delay profile for 2.40 Ghz"</c:f>
              <c:strCache>
                <c:ptCount val="1"/>
                <c:pt idx="0">
                  <c:v>Delay profile for 2.40 Ghz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'10% duty cycle'!$A$4:$A$31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'10% duty cycle'!$B$4:$B$31</c:f>
              <c:numCache>
                <c:formatCode>General</c:formatCode>
                <c:ptCount val="28"/>
                <c:pt idx="0">
                  <c:v>100</c:v>
                </c:pt>
                <c:pt idx="1">
                  <c:v>360</c:v>
                </c:pt>
                <c:pt idx="2">
                  <c:v>640</c:v>
                </c:pt>
                <c:pt idx="3">
                  <c:v>880</c:v>
                </c:pt>
                <c:pt idx="4">
                  <c:v>960</c:v>
                </c:pt>
                <c:pt idx="5">
                  <c:v>980</c:v>
                </c:pt>
                <c:pt idx="6">
                  <c:v>880</c:v>
                </c:pt>
                <c:pt idx="7">
                  <c:v>660</c:v>
                </c:pt>
                <c:pt idx="8">
                  <c:v>420</c:v>
                </c:pt>
                <c:pt idx="9">
                  <c:v>240</c:v>
                </c:pt>
                <c:pt idx="10">
                  <c:v>100</c:v>
                </c:pt>
                <c:pt idx="11">
                  <c:v>-20</c:v>
                </c:pt>
                <c:pt idx="12">
                  <c:v>-100</c:v>
                </c:pt>
                <c:pt idx="13">
                  <c:v>-140</c:v>
                </c:pt>
                <c:pt idx="14">
                  <c:v>-160</c:v>
                </c:pt>
                <c:pt idx="15">
                  <c:v>-160</c:v>
                </c:pt>
                <c:pt idx="16">
                  <c:v>-160</c:v>
                </c:pt>
                <c:pt idx="17">
                  <c:v>-140</c:v>
                </c:pt>
                <c:pt idx="18">
                  <c:v>-120</c:v>
                </c:pt>
                <c:pt idx="19">
                  <c:v>-80</c:v>
                </c:pt>
                <c:pt idx="20">
                  <c:v>-40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20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45051"/>
        <c:axId val="471598747"/>
      </c:scatterChart>
      <c:valAx>
        <c:axId val="393745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 in usec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98747"/>
        <c:crosses val="autoZero"/>
        <c:crossBetween val="midCat"/>
      </c:valAx>
      <c:valAx>
        <c:axId val="471598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Received Signal voltage in mV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93699663574269"/>
              <c:y val="0.149378216123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450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Delay profile for 2.4</a:t>
            </a:r>
            <a:r>
              <a:rPr lang="en-US" altLang="en-US"/>
              <a:t>2</a:t>
            </a:r>
            <a:r>
              <a:t> Ghz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246610255887"/>
          <c:y val="0.163379073756432"/>
          <c:w val="0.867560403710878"/>
          <c:h val="0.644168096054889"/>
        </c:manualLayout>
      </c:layout>
      <c:scatterChart>
        <c:scatterStyle val="smooth"/>
        <c:varyColors val="0"/>
        <c:ser>
          <c:idx val="0"/>
          <c:order val="0"/>
          <c:tx>
            <c:strRef>
              <c:f>"Delay profile for 2.40 Ghz"</c:f>
              <c:strCache>
                <c:ptCount val="1"/>
                <c:pt idx="0">
                  <c:v>Delay profile for 2.40 Ghz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'10% duty cycle'!$A$4:$A$31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'10% duty cycle'!$C$4:$C$31</c:f>
              <c:numCache>
                <c:formatCode>General</c:formatCode>
                <c:ptCount val="28"/>
                <c:pt idx="0">
                  <c:v>100</c:v>
                </c:pt>
                <c:pt idx="1">
                  <c:v>360</c:v>
                </c:pt>
                <c:pt idx="2">
                  <c:v>640</c:v>
                </c:pt>
                <c:pt idx="3">
                  <c:v>880</c:v>
                </c:pt>
                <c:pt idx="4">
                  <c:v>980</c:v>
                </c:pt>
                <c:pt idx="5">
                  <c:v>1000</c:v>
                </c:pt>
                <c:pt idx="6">
                  <c:v>920</c:v>
                </c:pt>
                <c:pt idx="7">
                  <c:v>720</c:v>
                </c:pt>
                <c:pt idx="8">
                  <c:v>540</c:v>
                </c:pt>
                <c:pt idx="9">
                  <c:v>340</c:v>
                </c:pt>
                <c:pt idx="10">
                  <c:v>180</c:v>
                </c:pt>
                <c:pt idx="11">
                  <c:v>80</c:v>
                </c:pt>
                <c:pt idx="12">
                  <c:v>0</c:v>
                </c:pt>
                <c:pt idx="13">
                  <c:v>-60</c:v>
                </c:pt>
                <c:pt idx="14">
                  <c:v>-80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-100</c:v>
                </c:pt>
                <c:pt idx="21">
                  <c:v>-80</c:v>
                </c:pt>
                <c:pt idx="22">
                  <c:v>-60</c:v>
                </c:pt>
                <c:pt idx="23">
                  <c:v>-40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45051"/>
        <c:axId val="471598747"/>
      </c:scatterChart>
      <c:valAx>
        <c:axId val="393745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 in usec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98747"/>
        <c:crosses val="autoZero"/>
        <c:crossBetween val="midCat"/>
      </c:valAx>
      <c:valAx>
        <c:axId val="471598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Received Signal voltage in mV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93699663574269"/>
              <c:y val="0.149378216123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450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Delay profile for 2.4</a:t>
            </a:r>
            <a:r>
              <a:rPr lang="en-US" altLang="en-US"/>
              <a:t>4</a:t>
            </a:r>
            <a:r>
              <a:t> Ghz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246610255887"/>
          <c:y val="0.163379073756432"/>
          <c:w val="0.867560403710878"/>
          <c:h val="0.644168096054889"/>
        </c:manualLayout>
      </c:layout>
      <c:scatterChart>
        <c:scatterStyle val="smooth"/>
        <c:varyColors val="0"/>
        <c:ser>
          <c:idx val="0"/>
          <c:order val="0"/>
          <c:tx>
            <c:strRef>
              <c:f>"Delay profile for 2.40 Ghz"</c:f>
              <c:strCache>
                <c:ptCount val="1"/>
                <c:pt idx="0">
                  <c:v>Delay profile for 2.40 Ghz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'10% duty cycle'!$A$4:$A$31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'10% duty cycle'!$D$4:$D$31</c:f>
              <c:numCache>
                <c:formatCode>General</c:formatCode>
                <c:ptCount val="28"/>
                <c:pt idx="0">
                  <c:v>16</c:v>
                </c:pt>
                <c:pt idx="1">
                  <c:v>128</c:v>
                </c:pt>
                <c:pt idx="2">
                  <c:v>248</c:v>
                </c:pt>
                <c:pt idx="3">
                  <c:v>408</c:v>
                </c:pt>
                <c:pt idx="4">
                  <c:v>536</c:v>
                </c:pt>
                <c:pt idx="5">
                  <c:v>640</c:v>
                </c:pt>
                <c:pt idx="6">
                  <c:v>624</c:v>
                </c:pt>
                <c:pt idx="7">
                  <c:v>576</c:v>
                </c:pt>
                <c:pt idx="8">
                  <c:v>536</c:v>
                </c:pt>
                <c:pt idx="9">
                  <c:v>472</c:v>
                </c:pt>
                <c:pt idx="10">
                  <c:v>400</c:v>
                </c:pt>
                <c:pt idx="11">
                  <c:v>352</c:v>
                </c:pt>
                <c:pt idx="12">
                  <c:v>296</c:v>
                </c:pt>
                <c:pt idx="13">
                  <c:v>248</c:v>
                </c:pt>
                <c:pt idx="14">
                  <c:v>224</c:v>
                </c:pt>
                <c:pt idx="15">
                  <c:v>176</c:v>
                </c:pt>
                <c:pt idx="16">
                  <c:v>152</c:v>
                </c:pt>
                <c:pt idx="17">
                  <c:v>144</c:v>
                </c:pt>
                <c:pt idx="18">
                  <c:v>112</c:v>
                </c:pt>
                <c:pt idx="19">
                  <c:v>104</c:v>
                </c:pt>
                <c:pt idx="20">
                  <c:v>80</c:v>
                </c:pt>
                <c:pt idx="21">
                  <c:v>64</c:v>
                </c:pt>
                <c:pt idx="22">
                  <c:v>56</c:v>
                </c:pt>
                <c:pt idx="23">
                  <c:v>56</c:v>
                </c:pt>
                <c:pt idx="24">
                  <c:v>40</c:v>
                </c:pt>
                <c:pt idx="25">
                  <c:v>40</c:v>
                </c:pt>
                <c:pt idx="26">
                  <c:v>24</c:v>
                </c:pt>
                <c:pt idx="27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45051"/>
        <c:axId val="471598747"/>
      </c:scatterChart>
      <c:valAx>
        <c:axId val="393745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 in usec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98747"/>
        <c:crosses val="autoZero"/>
        <c:crossBetween val="midCat"/>
      </c:valAx>
      <c:valAx>
        <c:axId val="471598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Received Signal voltage in mV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93699663574269"/>
              <c:y val="0.149378216123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450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Delay profile for 2.40 Ghz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246610255887"/>
          <c:y val="0.163379073756432"/>
          <c:w val="0.867560403710878"/>
          <c:h val="0.644168096054889"/>
        </c:manualLayout>
      </c:layout>
      <c:scatterChart>
        <c:scatterStyle val="smooth"/>
        <c:varyColors val="0"/>
        <c:ser>
          <c:idx val="0"/>
          <c:order val="0"/>
          <c:tx>
            <c:strRef>
              <c:f>"for 10% Duty cycle"</c:f>
              <c:strCache>
                <c:ptCount val="1"/>
                <c:pt idx="0">
                  <c:v>for 10% 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'10% and 20% duty cycle for prin'!$A$3:$A$30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'10% and 20% duty cycle for prin'!$B$3:$B$30</c:f>
              <c:numCache>
                <c:formatCode>General</c:formatCode>
                <c:ptCount val="28"/>
                <c:pt idx="0">
                  <c:v>100</c:v>
                </c:pt>
                <c:pt idx="1">
                  <c:v>360</c:v>
                </c:pt>
                <c:pt idx="2">
                  <c:v>640</c:v>
                </c:pt>
                <c:pt idx="3">
                  <c:v>880</c:v>
                </c:pt>
                <c:pt idx="4">
                  <c:v>960</c:v>
                </c:pt>
                <c:pt idx="5">
                  <c:v>980</c:v>
                </c:pt>
                <c:pt idx="6">
                  <c:v>880</c:v>
                </c:pt>
                <c:pt idx="7">
                  <c:v>660</c:v>
                </c:pt>
                <c:pt idx="8">
                  <c:v>420</c:v>
                </c:pt>
                <c:pt idx="9">
                  <c:v>240</c:v>
                </c:pt>
                <c:pt idx="10">
                  <c:v>100</c:v>
                </c:pt>
                <c:pt idx="11">
                  <c:v>-20</c:v>
                </c:pt>
                <c:pt idx="12">
                  <c:v>-100</c:v>
                </c:pt>
                <c:pt idx="13">
                  <c:v>-140</c:v>
                </c:pt>
                <c:pt idx="14">
                  <c:v>-160</c:v>
                </c:pt>
                <c:pt idx="15">
                  <c:v>-160</c:v>
                </c:pt>
                <c:pt idx="16">
                  <c:v>-160</c:v>
                </c:pt>
                <c:pt idx="17">
                  <c:v>-140</c:v>
                </c:pt>
                <c:pt idx="18">
                  <c:v>-120</c:v>
                </c:pt>
                <c:pt idx="19">
                  <c:v>-80</c:v>
                </c:pt>
                <c:pt idx="20">
                  <c:v>-40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20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45051"/>
        <c:axId val="471598747"/>
      </c:scatterChart>
      <c:valAx>
        <c:axId val="393745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 in usec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98747"/>
        <c:crosses val="autoZero"/>
        <c:crossBetween val="midCat"/>
      </c:valAx>
      <c:valAx>
        <c:axId val="471598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Received Signal voltage in mV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93699663574269"/>
              <c:y val="0.149378216123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450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Delay profile for 2.42 Ghz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246610255887"/>
          <c:y val="0.163379073756432"/>
          <c:w val="0.867560403710878"/>
          <c:h val="0.644168096054889"/>
        </c:manualLayout>
      </c:layout>
      <c:scatterChart>
        <c:scatterStyle val="smooth"/>
        <c:varyColors val="0"/>
        <c:ser>
          <c:idx val="0"/>
          <c:order val="0"/>
          <c:tx>
            <c:strRef>
              <c:f>"for 10% Duty cycle"</c:f>
              <c:strCache>
                <c:ptCount val="1"/>
                <c:pt idx="0">
                  <c:v>for 10% 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'10% and 20% duty cycle for prin'!$A$3:$A$30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'10% and 20% duty cycle for prin'!$C$3:$C$30</c:f>
              <c:numCache>
                <c:formatCode>General</c:formatCode>
                <c:ptCount val="28"/>
                <c:pt idx="0">
                  <c:v>100</c:v>
                </c:pt>
                <c:pt idx="1">
                  <c:v>360</c:v>
                </c:pt>
                <c:pt idx="2">
                  <c:v>640</c:v>
                </c:pt>
                <c:pt idx="3">
                  <c:v>880</c:v>
                </c:pt>
                <c:pt idx="4">
                  <c:v>980</c:v>
                </c:pt>
                <c:pt idx="5">
                  <c:v>1000</c:v>
                </c:pt>
                <c:pt idx="6">
                  <c:v>920</c:v>
                </c:pt>
                <c:pt idx="7">
                  <c:v>720</c:v>
                </c:pt>
                <c:pt idx="8">
                  <c:v>540</c:v>
                </c:pt>
                <c:pt idx="9">
                  <c:v>340</c:v>
                </c:pt>
                <c:pt idx="10">
                  <c:v>180</c:v>
                </c:pt>
                <c:pt idx="11">
                  <c:v>80</c:v>
                </c:pt>
                <c:pt idx="12">
                  <c:v>0</c:v>
                </c:pt>
                <c:pt idx="13">
                  <c:v>-60</c:v>
                </c:pt>
                <c:pt idx="14">
                  <c:v>-80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-100</c:v>
                </c:pt>
                <c:pt idx="21">
                  <c:v>-80</c:v>
                </c:pt>
                <c:pt idx="22">
                  <c:v>-60</c:v>
                </c:pt>
                <c:pt idx="23">
                  <c:v>-40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45051"/>
        <c:axId val="471598747"/>
      </c:scatterChart>
      <c:valAx>
        <c:axId val="393745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 in usec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98747"/>
        <c:crosses val="autoZero"/>
        <c:crossBetween val="midCat"/>
      </c:valAx>
      <c:valAx>
        <c:axId val="471598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Received Signal voltage in mV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93699663574269"/>
              <c:y val="0.149378216123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450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Delay profile for 2.44 Ghz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246610255887"/>
          <c:y val="0.163379073756432"/>
          <c:w val="0.867560403710878"/>
          <c:h val="0.644168096054889"/>
        </c:manualLayout>
      </c:layout>
      <c:scatterChart>
        <c:scatterStyle val="smooth"/>
        <c:varyColors val="0"/>
        <c:ser>
          <c:idx val="0"/>
          <c:order val="0"/>
          <c:tx>
            <c:strRef>
              <c:f>"for 10% Duty cycle"</c:f>
              <c:strCache>
                <c:ptCount val="1"/>
                <c:pt idx="0">
                  <c:v>for 10% 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'10% and 20% duty cycle for prin'!$A$3:$A$30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'10% and 20% duty cycle for prin'!$D$3:$D$30</c:f>
              <c:numCache>
                <c:formatCode>General</c:formatCode>
                <c:ptCount val="28"/>
                <c:pt idx="0">
                  <c:v>16</c:v>
                </c:pt>
                <c:pt idx="1">
                  <c:v>128</c:v>
                </c:pt>
                <c:pt idx="2">
                  <c:v>248</c:v>
                </c:pt>
                <c:pt idx="3">
                  <c:v>408</c:v>
                </c:pt>
                <c:pt idx="4">
                  <c:v>536</c:v>
                </c:pt>
                <c:pt idx="5">
                  <c:v>640</c:v>
                </c:pt>
                <c:pt idx="6">
                  <c:v>624</c:v>
                </c:pt>
                <c:pt idx="7">
                  <c:v>576</c:v>
                </c:pt>
                <c:pt idx="8">
                  <c:v>536</c:v>
                </c:pt>
                <c:pt idx="9">
                  <c:v>472</c:v>
                </c:pt>
                <c:pt idx="10">
                  <c:v>400</c:v>
                </c:pt>
                <c:pt idx="11">
                  <c:v>352</c:v>
                </c:pt>
                <c:pt idx="12">
                  <c:v>296</c:v>
                </c:pt>
                <c:pt idx="13">
                  <c:v>248</c:v>
                </c:pt>
                <c:pt idx="14">
                  <c:v>224</c:v>
                </c:pt>
                <c:pt idx="15">
                  <c:v>176</c:v>
                </c:pt>
                <c:pt idx="16">
                  <c:v>152</c:v>
                </c:pt>
                <c:pt idx="17">
                  <c:v>144</c:v>
                </c:pt>
                <c:pt idx="18">
                  <c:v>112</c:v>
                </c:pt>
                <c:pt idx="19">
                  <c:v>104</c:v>
                </c:pt>
                <c:pt idx="20">
                  <c:v>80</c:v>
                </c:pt>
                <c:pt idx="21">
                  <c:v>64</c:v>
                </c:pt>
                <c:pt idx="22">
                  <c:v>56</c:v>
                </c:pt>
                <c:pt idx="23">
                  <c:v>56</c:v>
                </c:pt>
                <c:pt idx="24">
                  <c:v>40</c:v>
                </c:pt>
                <c:pt idx="25">
                  <c:v>40</c:v>
                </c:pt>
                <c:pt idx="26">
                  <c:v>24</c:v>
                </c:pt>
                <c:pt idx="27">
                  <c:v>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"for 20% duty cycle"</c:f>
              <c:strCache>
                <c:ptCount val="1"/>
                <c:pt idx="0">
                  <c:v>for 20% duty cycle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'10% and 20% duty cycle for prin'!$A$3:$A$30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'10% and 20% duty cycle for prin'!$G$3:$G$30</c:f>
              <c:numCache>
                <c:formatCode>General</c:formatCode>
                <c:ptCount val="28"/>
                <c:pt idx="0">
                  <c:v>64</c:v>
                </c:pt>
                <c:pt idx="1">
                  <c:v>112</c:v>
                </c:pt>
                <c:pt idx="2">
                  <c:v>240</c:v>
                </c:pt>
                <c:pt idx="3">
                  <c:v>352</c:v>
                </c:pt>
                <c:pt idx="4">
                  <c:v>472</c:v>
                </c:pt>
                <c:pt idx="5">
                  <c:v>560</c:v>
                </c:pt>
                <c:pt idx="6">
                  <c:v>640</c:v>
                </c:pt>
                <c:pt idx="7">
                  <c:v>704</c:v>
                </c:pt>
                <c:pt idx="8">
                  <c:v>768</c:v>
                </c:pt>
                <c:pt idx="9">
                  <c:v>824</c:v>
                </c:pt>
                <c:pt idx="10">
                  <c:v>840</c:v>
                </c:pt>
                <c:pt idx="11">
                  <c:v>784</c:v>
                </c:pt>
                <c:pt idx="12">
                  <c:v>704</c:v>
                </c:pt>
                <c:pt idx="13">
                  <c:v>632</c:v>
                </c:pt>
                <c:pt idx="14">
                  <c:v>544</c:v>
                </c:pt>
                <c:pt idx="15">
                  <c:v>472</c:v>
                </c:pt>
                <c:pt idx="16">
                  <c:v>408</c:v>
                </c:pt>
                <c:pt idx="17">
                  <c:v>352</c:v>
                </c:pt>
                <c:pt idx="18">
                  <c:v>312</c:v>
                </c:pt>
                <c:pt idx="19">
                  <c:v>272</c:v>
                </c:pt>
                <c:pt idx="20">
                  <c:v>216</c:v>
                </c:pt>
                <c:pt idx="21">
                  <c:v>200</c:v>
                </c:pt>
                <c:pt idx="22">
                  <c:v>184</c:v>
                </c:pt>
                <c:pt idx="23">
                  <c:v>152</c:v>
                </c:pt>
                <c:pt idx="24">
                  <c:v>144</c:v>
                </c:pt>
                <c:pt idx="25">
                  <c:v>120</c:v>
                </c:pt>
                <c:pt idx="26">
                  <c:v>96</c:v>
                </c:pt>
                <c:pt idx="27">
                  <c:v>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45051"/>
        <c:axId val="471598747"/>
      </c:scatterChart>
      <c:valAx>
        <c:axId val="393745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 in usec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98747"/>
        <c:crosses val="autoZero"/>
        <c:crossBetween val="midCat"/>
      </c:valAx>
      <c:valAx>
        <c:axId val="471598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Received Signal voltage in mV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93699663574269"/>
              <c:y val="0.149378216123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450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358775</xdr:colOff>
      <xdr:row>1</xdr:row>
      <xdr:rowOff>44450</xdr:rowOff>
    </xdr:from>
    <xdr:to>
      <xdr:col>27</xdr:col>
      <xdr:colOff>720090</xdr:colOff>
      <xdr:row>15</xdr:row>
      <xdr:rowOff>34290</xdr:rowOff>
    </xdr:to>
    <xdr:graphicFrame>
      <xdr:nvGraphicFramePr>
        <xdr:cNvPr id="2" name="Chart 1"/>
        <xdr:cNvGraphicFramePr/>
      </xdr:nvGraphicFramePr>
      <xdr:xfrm>
        <a:off x="14295755" y="349250"/>
        <a:ext cx="5005705" cy="2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428625</xdr:colOff>
      <xdr:row>15</xdr:row>
      <xdr:rowOff>152400</xdr:rowOff>
    </xdr:from>
    <xdr:to>
      <xdr:col>27</xdr:col>
      <xdr:colOff>789940</xdr:colOff>
      <xdr:row>31</xdr:row>
      <xdr:rowOff>66040</xdr:rowOff>
    </xdr:to>
    <xdr:graphicFrame>
      <xdr:nvGraphicFramePr>
        <xdr:cNvPr id="3" name="Chart 2"/>
        <xdr:cNvGraphicFramePr/>
      </xdr:nvGraphicFramePr>
      <xdr:xfrm>
        <a:off x="14365605" y="3429000"/>
        <a:ext cx="4935855" cy="2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32</xdr:row>
      <xdr:rowOff>53975</xdr:rowOff>
    </xdr:from>
    <xdr:to>
      <xdr:col>28</xdr:col>
      <xdr:colOff>8890</xdr:colOff>
      <xdr:row>42</xdr:row>
      <xdr:rowOff>100965</xdr:rowOff>
    </xdr:to>
    <xdr:graphicFrame>
      <xdr:nvGraphicFramePr>
        <xdr:cNvPr id="4" name="Chart 3"/>
        <xdr:cNvGraphicFramePr/>
      </xdr:nvGraphicFramePr>
      <xdr:xfrm>
        <a:off x="14422755" y="6569075"/>
        <a:ext cx="4887595" cy="2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615315</xdr:colOff>
      <xdr:row>1</xdr:row>
      <xdr:rowOff>292100</xdr:rowOff>
    </xdr:from>
    <xdr:to>
      <xdr:col>15</xdr:col>
      <xdr:colOff>615315</xdr:colOff>
      <xdr:row>18</xdr:row>
      <xdr:rowOff>147320</xdr:rowOff>
    </xdr:to>
    <xdr:graphicFrame>
      <xdr:nvGraphicFramePr>
        <xdr:cNvPr id="2" name="Chart 1"/>
        <xdr:cNvGraphicFramePr/>
      </xdr:nvGraphicFramePr>
      <xdr:xfrm>
        <a:off x="6520815" y="901700"/>
        <a:ext cx="4998720" cy="33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21</xdr:row>
      <xdr:rowOff>85725</xdr:rowOff>
    </xdr:from>
    <xdr:to>
      <xdr:col>16</xdr:col>
      <xdr:colOff>38100</xdr:colOff>
      <xdr:row>36</xdr:row>
      <xdr:rowOff>169545</xdr:rowOff>
    </xdr:to>
    <xdr:graphicFrame>
      <xdr:nvGraphicFramePr>
        <xdr:cNvPr id="5" name="Chart 4"/>
        <xdr:cNvGraphicFramePr/>
      </xdr:nvGraphicFramePr>
      <xdr:xfrm>
        <a:off x="6530340" y="4759325"/>
        <a:ext cx="503682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37</xdr:row>
      <xdr:rowOff>180975</xdr:rowOff>
    </xdr:from>
    <xdr:to>
      <xdr:col>16</xdr:col>
      <xdr:colOff>114300</xdr:colOff>
      <xdr:row>53</xdr:row>
      <xdr:rowOff>17145</xdr:rowOff>
    </xdr:to>
    <xdr:graphicFrame>
      <xdr:nvGraphicFramePr>
        <xdr:cNvPr id="6" name="Chart 5"/>
        <xdr:cNvGraphicFramePr/>
      </xdr:nvGraphicFramePr>
      <xdr:xfrm>
        <a:off x="6587490" y="8207375"/>
        <a:ext cx="505587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0202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topLeftCell="A23" workbookViewId="0">
      <selection activeCell="H46" sqref="H46"/>
    </sheetView>
  </sheetViews>
  <sheetFormatPr defaultColWidth="8.8" defaultRowHeight="12.75"/>
  <cols>
    <col min="1" max="1" width="8.7" customWidth="1"/>
    <col min="2" max="4" width="12.5" customWidth="1"/>
    <col min="5" max="5" width="11.3" customWidth="1"/>
    <col min="6" max="16" width="8.2" customWidth="1"/>
  </cols>
  <sheetData>
    <row r="1" s="1" customFormat="1" ht="24" customHeight="1" spans="1:4">
      <c r="A1" s="39" t="s">
        <v>0</v>
      </c>
      <c r="B1" s="8" t="s">
        <v>1</v>
      </c>
      <c r="C1" s="8"/>
      <c r="D1" s="8"/>
    </row>
    <row r="2" s="1" customFormat="1" ht="27" customHeight="1" spans="1:16">
      <c r="A2" s="8"/>
      <c r="B2" s="40" t="s">
        <v>2</v>
      </c>
      <c r="C2" s="40" t="s">
        <v>3</v>
      </c>
      <c r="D2" s="40" t="s">
        <v>4</v>
      </c>
      <c r="F2" s="1" t="s">
        <v>2</v>
      </c>
      <c r="G2" s="1" t="s">
        <v>3</v>
      </c>
      <c r="H2" s="1" t="s">
        <v>4</v>
      </c>
      <c r="J2" s="1" t="s">
        <v>2</v>
      </c>
      <c r="K2" s="1" t="s">
        <v>3</v>
      </c>
      <c r="L2" s="1" t="s">
        <v>4</v>
      </c>
      <c r="N2" s="1" t="s">
        <v>2</v>
      </c>
      <c r="O2" s="1" t="s">
        <v>3</v>
      </c>
      <c r="P2" s="1" t="s">
        <v>4</v>
      </c>
    </row>
    <row r="3" s="37" customFormat="1" ht="27" customHeight="1" spans="1:16">
      <c r="A3" s="8" t="s">
        <v>5</v>
      </c>
      <c r="B3" s="8" t="s">
        <v>6</v>
      </c>
      <c r="C3" s="8" t="s">
        <v>6</v>
      </c>
      <c r="D3" s="8" t="s">
        <v>6</v>
      </c>
      <c r="F3" s="37" t="s">
        <v>7</v>
      </c>
      <c r="G3" s="37" t="s">
        <v>7</v>
      </c>
      <c r="H3" s="37" t="s">
        <v>7</v>
      </c>
      <c r="J3" s="37" t="s">
        <v>8</v>
      </c>
      <c r="K3" s="37" t="s">
        <v>8</v>
      </c>
      <c r="L3" s="37" t="s">
        <v>8</v>
      </c>
      <c r="N3" s="37" t="s">
        <v>9</v>
      </c>
      <c r="O3" s="37" t="s">
        <v>9</v>
      </c>
      <c r="P3" s="37" t="s">
        <v>9</v>
      </c>
    </row>
    <row r="4" ht="15" customHeight="1" spans="1:16">
      <c r="A4" s="31">
        <v>10</v>
      </c>
      <c r="B4" s="24">
        <v>100</v>
      </c>
      <c r="C4" s="24">
        <v>100</v>
      </c>
      <c r="D4" s="31">
        <v>16</v>
      </c>
      <c r="E4" s="28"/>
      <c r="F4" s="28">
        <f>B4*B4</f>
        <v>10000</v>
      </c>
      <c r="G4" s="28">
        <f>C4*C4</f>
        <v>10000</v>
      </c>
      <c r="H4" s="28">
        <f>D4*D4</f>
        <v>256</v>
      </c>
      <c r="I4" s="28"/>
      <c r="J4" s="28">
        <f>F4*A4</f>
        <v>100000</v>
      </c>
      <c r="K4" s="28">
        <f>G4*A4</f>
        <v>100000</v>
      </c>
      <c r="L4" s="28">
        <f>H4*A4</f>
        <v>2560</v>
      </c>
      <c r="N4">
        <f>J4*A4</f>
        <v>1000000</v>
      </c>
      <c r="O4">
        <f>K4*A4</f>
        <v>1000000</v>
      </c>
      <c r="P4">
        <f>L4*A4</f>
        <v>25600</v>
      </c>
    </row>
    <row r="5" ht="15" customHeight="1" spans="1:16">
      <c r="A5" s="31">
        <v>20</v>
      </c>
      <c r="B5" s="24">
        <v>360</v>
      </c>
      <c r="C5" s="24">
        <v>360</v>
      </c>
      <c r="D5" s="31">
        <v>128</v>
      </c>
      <c r="E5" s="28"/>
      <c r="F5" s="28">
        <f t="shared" ref="F5:F31" si="0">B5*B5</f>
        <v>129600</v>
      </c>
      <c r="G5" s="28">
        <f t="shared" ref="G5:G31" si="1">C5*C5</f>
        <v>129600</v>
      </c>
      <c r="H5" s="28">
        <f t="shared" ref="H5:H31" si="2">D5*D5</f>
        <v>16384</v>
      </c>
      <c r="I5" s="28"/>
      <c r="J5" s="28">
        <f t="shared" ref="J5:J31" si="3">F5*A5</f>
        <v>2592000</v>
      </c>
      <c r="K5" s="28">
        <f t="shared" ref="K5:K31" si="4">G5*A5</f>
        <v>2592000</v>
      </c>
      <c r="L5" s="28">
        <f t="shared" ref="L5:L31" si="5">H5*A5</f>
        <v>327680</v>
      </c>
      <c r="N5">
        <f t="shared" ref="N5:N31" si="6">J5*A5</f>
        <v>51840000</v>
      </c>
      <c r="O5">
        <f t="shared" ref="O5:O31" si="7">K5*A5</f>
        <v>51840000</v>
      </c>
      <c r="P5">
        <f t="shared" ref="P5:P31" si="8">L5*A5</f>
        <v>6553600</v>
      </c>
    </row>
    <row r="6" ht="15" customHeight="1" spans="1:16">
      <c r="A6" s="31">
        <v>30</v>
      </c>
      <c r="B6" s="24">
        <v>640</v>
      </c>
      <c r="C6" s="24">
        <v>640</v>
      </c>
      <c r="D6" s="31">
        <v>248</v>
      </c>
      <c r="E6" s="28"/>
      <c r="F6" s="28">
        <f t="shared" si="0"/>
        <v>409600</v>
      </c>
      <c r="G6" s="28">
        <f t="shared" si="1"/>
        <v>409600</v>
      </c>
      <c r="H6" s="28">
        <f t="shared" si="2"/>
        <v>61504</v>
      </c>
      <c r="I6" s="28"/>
      <c r="J6" s="28">
        <f t="shared" si="3"/>
        <v>12288000</v>
      </c>
      <c r="K6" s="28">
        <f t="shared" si="4"/>
        <v>12288000</v>
      </c>
      <c r="L6" s="28">
        <f t="shared" si="5"/>
        <v>1845120</v>
      </c>
      <c r="N6">
        <f t="shared" si="6"/>
        <v>368640000</v>
      </c>
      <c r="O6">
        <f t="shared" si="7"/>
        <v>368640000</v>
      </c>
      <c r="P6">
        <f t="shared" si="8"/>
        <v>55353600</v>
      </c>
    </row>
    <row r="7" ht="15" customHeight="1" spans="1:16">
      <c r="A7" s="31">
        <v>40</v>
      </c>
      <c r="B7" s="24">
        <v>880</v>
      </c>
      <c r="C7" s="24">
        <v>880</v>
      </c>
      <c r="D7" s="31">
        <v>408</v>
      </c>
      <c r="E7" s="28"/>
      <c r="F7" s="28">
        <f t="shared" si="0"/>
        <v>774400</v>
      </c>
      <c r="G7" s="28">
        <f t="shared" si="1"/>
        <v>774400</v>
      </c>
      <c r="H7" s="28">
        <f t="shared" si="2"/>
        <v>166464</v>
      </c>
      <c r="I7" s="28"/>
      <c r="J7" s="28">
        <f t="shared" si="3"/>
        <v>30976000</v>
      </c>
      <c r="K7" s="28">
        <f t="shared" si="4"/>
        <v>30976000</v>
      </c>
      <c r="L7" s="28">
        <f t="shared" si="5"/>
        <v>6658560</v>
      </c>
      <c r="N7">
        <f t="shared" si="6"/>
        <v>1239040000</v>
      </c>
      <c r="O7">
        <f t="shared" si="7"/>
        <v>1239040000</v>
      </c>
      <c r="P7">
        <f t="shared" si="8"/>
        <v>266342400</v>
      </c>
    </row>
    <row r="8" ht="15" customHeight="1" spans="1:16">
      <c r="A8" s="31">
        <v>50</v>
      </c>
      <c r="B8" s="24">
        <v>960</v>
      </c>
      <c r="C8" s="24">
        <v>980</v>
      </c>
      <c r="D8" s="31">
        <v>536</v>
      </c>
      <c r="E8" s="28"/>
      <c r="F8" s="28">
        <f t="shared" si="0"/>
        <v>921600</v>
      </c>
      <c r="G8" s="28">
        <f t="shared" si="1"/>
        <v>960400</v>
      </c>
      <c r="H8" s="28">
        <f t="shared" si="2"/>
        <v>287296</v>
      </c>
      <c r="I8" s="28"/>
      <c r="J8" s="28">
        <f t="shared" si="3"/>
        <v>46080000</v>
      </c>
      <c r="K8" s="28">
        <f t="shared" si="4"/>
        <v>48020000</v>
      </c>
      <c r="L8" s="28">
        <f t="shared" si="5"/>
        <v>14364800</v>
      </c>
      <c r="N8">
        <f t="shared" si="6"/>
        <v>2304000000</v>
      </c>
      <c r="O8">
        <f t="shared" si="7"/>
        <v>2401000000</v>
      </c>
      <c r="P8">
        <f t="shared" si="8"/>
        <v>718240000</v>
      </c>
    </row>
    <row r="9" ht="15" customHeight="1" spans="1:16">
      <c r="A9" s="31">
        <v>60</v>
      </c>
      <c r="B9" s="24">
        <v>980</v>
      </c>
      <c r="C9" s="24">
        <v>1000</v>
      </c>
      <c r="D9" s="31">
        <v>640</v>
      </c>
      <c r="E9" s="28"/>
      <c r="F9" s="28">
        <f t="shared" si="0"/>
        <v>960400</v>
      </c>
      <c r="G9" s="28">
        <f t="shared" si="1"/>
        <v>1000000</v>
      </c>
      <c r="H9" s="28">
        <f t="shared" si="2"/>
        <v>409600</v>
      </c>
      <c r="I9" s="28"/>
      <c r="J9" s="28">
        <f t="shared" si="3"/>
        <v>57624000</v>
      </c>
      <c r="K9" s="28">
        <f t="shared" si="4"/>
        <v>60000000</v>
      </c>
      <c r="L9" s="28">
        <f t="shared" si="5"/>
        <v>24576000</v>
      </c>
      <c r="N9">
        <f t="shared" si="6"/>
        <v>3457440000</v>
      </c>
      <c r="O9">
        <f t="shared" si="7"/>
        <v>3600000000</v>
      </c>
      <c r="P9">
        <f t="shared" si="8"/>
        <v>1474560000</v>
      </c>
    </row>
    <row r="10" ht="15" customHeight="1" spans="1:16">
      <c r="A10" s="31">
        <v>70</v>
      </c>
      <c r="B10" s="24">
        <v>880</v>
      </c>
      <c r="C10" s="24">
        <v>920</v>
      </c>
      <c r="D10" s="31">
        <v>624</v>
      </c>
      <c r="E10" s="28"/>
      <c r="F10" s="28">
        <f t="shared" si="0"/>
        <v>774400</v>
      </c>
      <c r="G10" s="28">
        <f t="shared" si="1"/>
        <v>846400</v>
      </c>
      <c r="H10" s="28">
        <f t="shared" si="2"/>
        <v>389376</v>
      </c>
      <c r="I10" s="28"/>
      <c r="J10" s="28">
        <f t="shared" si="3"/>
        <v>54208000</v>
      </c>
      <c r="K10" s="28">
        <f t="shared" si="4"/>
        <v>59248000</v>
      </c>
      <c r="L10" s="28">
        <f t="shared" si="5"/>
        <v>27256320</v>
      </c>
      <c r="N10">
        <f t="shared" si="6"/>
        <v>3794560000</v>
      </c>
      <c r="O10">
        <f t="shared" si="7"/>
        <v>4147360000</v>
      </c>
      <c r="P10">
        <f t="shared" si="8"/>
        <v>1907942400</v>
      </c>
    </row>
    <row r="11" ht="15" customHeight="1" spans="1:16">
      <c r="A11" s="31">
        <v>80</v>
      </c>
      <c r="B11" s="24">
        <v>660</v>
      </c>
      <c r="C11" s="24">
        <v>720</v>
      </c>
      <c r="D11" s="31">
        <v>576</v>
      </c>
      <c r="E11" s="28"/>
      <c r="F11" s="28">
        <f t="shared" si="0"/>
        <v>435600</v>
      </c>
      <c r="G11" s="28">
        <f t="shared" si="1"/>
        <v>518400</v>
      </c>
      <c r="H11" s="28">
        <f t="shared" si="2"/>
        <v>331776</v>
      </c>
      <c r="I11" s="28"/>
      <c r="J11" s="28">
        <f t="shared" si="3"/>
        <v>34848000</v>
      </c>
      <c r="K11" s="28">
        <f t="shared" si="4"/>
        <v>41472000</v>
      </c>
      <c r="L11" s="28">
        <f t="shared" si="5"/>
        <v>26542080</v>
      </c>
      <c r="N11">
        <f t="shared" si="6"/>
        <v>2787840000</v>
      </c>
      <c r="O11">
        <f t="shared" si="7"/>
        <v>3317760000</v>
      </c>
      <c r="P11">
        <f t="shared" si="8"/>
        <v>2123366400</v>
      </c>
    </row>
    <row r="12" ht="15" customHeight="1" spans="1:16">
      <c r="A12" s="31">
        <v>90</v>
      </c>
      <c r="B12" s="24">
        <v>420</v>
      </c>
      <c r="C12" s="24">
        <v>540</v>
      </c>
      <c r="D12" s="31">
        <v>536</v>
      </c>
      <c r="E12" s="28"/>
      <c r="F12" s="28">
        <f t="shared" si="0"/>
        <v>176400</v>
      </c>
      <c r="G12" s="28">
        <f t="shared" si="1"/>
        <v>291600</v>
      </c>
      <c r="H12" s="28">
        <f t="shared" si="2"/>
        <v>287296</v>
      </c>
      <c r="I12" s="28"/>
      <c r="J12" s="28">
        <f t="shared" si="3"/>
        <v>15876000</v>
      </c>
      <c r="K12" s="28">
        <f t="shared" si="4"/>
        <v>26244000</v>
      </c>
      <c r="L12" s="28">
        <f t="shared" si="5"/>
        <v>25856640</v>
      </c>
      <c r="N12">
        <f t="shared" si="6"/>
        <v>1428840000</v>
      </c>
      <c r="O12">
        <f t="shared" si="7"/>
        <v>2361960000</v>
      </c>
      <c r="P12">
        <f t="shared" si="8"/>
        <v>2327097600</v>
      </c>
    </row>
    <row r="13" ht="15" customHeight="1" spans="1:16">
      <c r="A13" s="31">
        <v>100</v>
      </c>
      <c r="B13" s="24">
        <v>240</v>
      </c>
      <c r="C13" s="24">
        <v>340</v>
      </c>
      <c r="D13" s="31">
        <v>472</v>
      </c>
      <c r="E13" s="28"/>
      <c r="F13" s="28">
        <f t="shared" si="0"/>
        <v>57600</v>
      </c>
      <c r="G13" s="28">
        <f t="shared" si="1"/>
        <v>115600</v>
      </c>
      <c r="H13" s="28">
        <f t="shared" si="2"/>
        <v>222784</v>
      </c>
      <c r="I13" s="28"/>
      <c r="J13" s="28">
        <f t="shared" si="3"/>
        <v>5760000</v>
      </c>
      <c r="K13" s="28">
        <f t="shared" si="4"/>
        <v>11560000</v>
      </c>
      <c r="L13" s="28">
        <f t="shared" si="5"/>
        <v>22278400</v>
      </c>
      <c r="N13">
        <f t="shared" si="6"/>
        <v>576000000</v>
      </c>
      <c r="O13">
        <f t="shared" si="7"/>
        <v>1156000000</v>
      </c>
      <c r="P13">
        <f t="shared" si="8"/>
        <v>2227840000</v>
      </c>
    </row>
    <row r="14" ht="15" customHeight="1" spans="1:16">
      <c r="A14" s="31">
        <v>110</v>
      </c>
      <c r="B14" s="24">
        <v>100</v>
      </c>
      <c r="C14" s="24">
        <v>180</v>
      </c>
      <c r="D14" s="31">
        <v>400</v>
      </c>
      <c r="E14" s="28"/>
      <c r="F14" s="28">
        <f t="shared" si="0"/>
        <v>10000</v>
      </c>
      <c r="G14" s="28">
        <f t="shared" si="1"/>
        <v>32400</v>
      </c>
      <c r="H14" s="28">
        <f t="shared" si="2"/>
        <v>160000</v>
      </c>
      <c r="I14" s="28"/>
      <c r="J14" s="28">
        <f t="shared" si="3"/>
        <v>1100000</v>
      </c>
      <c r="K14" s="28">
        <f t="shared" si="4"/>
        <v>3564000</v>
      </c>
      <c r="L14" s="28">
        <f t="shared" si="5"/>
        <v>17600000</v>
      </c>
      <c r="N14">
        <f t="shared" si="6"/>
        <v>121000000</v>
      </c>
      <c r="O14">
        <f t="shared" si="7"/>
        <v>392040000</v>
      </c>
      <c r="P14">
        <f t="shared" si="8"/>
        <v>1936000000</v>
      </c>
    </row>
    <row r="15" ht="15" customHeight="1" spans="1:16">
      <c r="A15" s="31">
        <v>120</v>
      </c>
      <c r="B15" s="24">
        <v>-20</v>
      </c>
      <c r="C15" s="24">
        <v>80</v>
      </c>
      <c r="D15" s="31">
        <v>352</v>
      </c>
      <c r="E15" s="28"/>
      <c r="F15" s="28">
        <f t="shared" si="0"/>
        <v>400</v>
      </c>
      <c r="G15" s="28">
        <f t="shared" si="1"/>
        <v>6400</v>
      </c>
      <c r="H15" s="28">
        <f t="shared" si="2"/>
        <v>123904</v>
      </c>
      <c r="I15" s="28"/>
      <c r="J15" s="28">
        <f t="shared" si="3"/>
        <v>48000</v>
      </c>
      <c r="K15" s="28">
        <f t="shared" si="4"/>
        <v>768000</v>
      </c>
      <c r="L15" s="28">
        <f t="shared" si="5"/>
        <v>14868480</v>
      </c>
      <c r="N15">
        <f t="shared" si="6"/>
        <v>5760000</v>
      </c>
      <c r="O15">
        <f t="shared" si="7"/>
        <v>92160000</v>
      </c>
      <c r="P15">
        <f t="shared" si="8"/>
        <v>1784217600</v>
      </c>
    </row>
    <row r="16" ht="15" customHeight="1" spans="1:16">
      <c r="A16" s="31">
        <v>130</v>
      </c>
      <c r="B16" s="24">
        <v>-100</v>
      </c>
      <c r="C16" s="24">
        <v>0</v>
      </c>
      <c r="D16" s="31">
        <v>296</v>
      </c>
      <c r="E16" s="28"/>
      <c r="F16" s="28">
        <f t="shared" si="0"/>
        <v>10000</v>
      </c>
      <c r="G16" s="28">
        <f t="shared" si="1"/>
        <v>0</v>
      </c>
      <c r="H16" s="28">
        <f t="shared" si="2"/>
        <v>87616</v>
      </c>
      <c r="I16" s="28"/>
      <c r="J16" s="28">
        <f t="shared" si="3"/>
        <v>1300000</v>
      </c>
      <c r="K16" s="28">
        <f t="shared" si="4"/>
        <v>0</v>
      </c>
      <c r="L16" s="28">
        <f t="shared" si="5"/>
        <v>11390080</v>
      </c>
      <c r="N16">
        <f t="shared" si="6"/>
        <v>169000000</v>
      </c>
      <c r="O16">
        <f t="shared" si="7"/>
        <v>0</v>
      </c>
      <c r="P16">
        <f t="shared" si="8"/>
        <v>1480710400</v>
      </c>
    </row>
    <row r="17" ht="15" customHeight="1" spans="1:16">
      <c r="A17" s="31">
        <v>140</v>
      </c>
      <c r="B17" s="24">
        <v>-140</v>
      </c>
      <c r="C17" s="24">
        <v>-60</v>
      </c>
      <c r="D17" s="31">
        <v>248</v>
      </c>
      <c r="E17" s="28"/>
      <c r="F17" s="28">
        <f t="shared" si="0"/>
        <v>19600</v>
      </c>
      <c r="G17" s="28">
        <f t="shared" si="1"/>
        <v>3600</v>
      </c>
      <c r="H17" s="28">
        <f t="shared" si="2"/>
        <v>61504</v>
      </c>
      <c r="I17" s="28"/>
      <c r="J17" s="28">
        <f t="shared" si="3"/>
        <v>2744000</v>
      </c>
      <c r="K17" s="28">
        <f t="shared" si="4"/>
        <v>504000</v>
      </c>
      <c r="L17" s="28">
        <f t="shared" si="5"/>
        <v>8610560</v>
      </c>
      <c r="N17">
        <f t="shared" si="6"/>
        <v>384160000</v>
      </c>
      <c r="O17">
        <f t="shared" si="7"/>
        <v>70560000</v>
      </c>
      <c r="P17">
        <f t="shared" si="8"/>
        <v>1205478400</v>
      </c>
    </row>
    <row r="18" ht="15" customHeight="1" spans="1:16">
      <c r="A18" s="31">
        <v>150</v>
      </c>
      <c r="B18" s="24">
        <v>-160</v>
      </c>
      <c r="C18" s="24">
        <v>-80</v>
      </c>
      <c r="D18" s="31">
        <v>224</v>
      </c>
      <c r="E18" s="28"/>
      <c r="F18" s="28">
        <f t="shared" si="0"/>
        <v>25600</v>
      </c>
      <c r="G18" s="28">
        <f t="shared" si="1"/>
        <v>6400</v>
      </c>
      <c r="H18" s="28">
        <f t="shared" si="2"/>
        <v>50176</v>
      </c>
      <c r="I18" s="28"/>
      <c r="J18" s="28">
        <f t="shared" si="3"/>
        <v>3840000</v>
      </c>
      <c r="K18" s="28">
        <f t="shared" si="4"/>
        <v>960000</v>
      </c>
      <c r="L18" s="28">
        <f t="shared" si="5"/>
        <v>7526400</v>
      </c>
      <c r="N18">
        <f t="shared" si="6"/>
        <v>576000000</v>
      </c>
      <c r="O18">
        <f t="shared" si="7"/>
        <v>144000000</v>
      </c>
      <c r="P18">
        <f t="shared" si="8"/>
        <v>1128960000</v>
      </c>
    </row>
    <row r="19" ht="15" customHeight="1" spans="1:16">
      <c r="A19" s="31">
        <v>160</v>
      </c>
      <c r="B19" s="24">
        <v>-160</v>
      </c>
      <c r="C19" s="24">
        <v>-120</v>
      </c>
      <c r="D19" s="31">
        <v>176</v>
      </c>
      <c r="E19" s="28"/>
      <c r="F19" s="28">
        <f t="shared" si="0"/>
        <v>25600</v>
      </c>
      <c r="G19" s="28">
        <f t="shared" si="1"/>
        <v>14400</v>
      </c>
      <c r="H19" s="28">
        <f t="shared" si="2"/>
        <v>30976</v>
      </c>
      <c r="I19" s="28"/>
      <c r="J19" s="28">
        <f t="shared" si="3"/>
        <v>4096000</v>
      </c>
      <c r="K19" s="28">
        <f t="shared" si="4"/>
        <v>2304000</v>
      </c>
      <c r="L19" s="28">
        <f t="shared" si="5"/>
        <v>4956160</v>
      </c>
      <c r="N19">
        <f t="shared" si="6"/>
        <v>655360000</v>
      </c>
      <c r="O19">
        <f t="shared" si="7"/>
        <v>368640000</v>
      </c>
      <c r="P19">
        <f t="shared" si="8"/>
        <v>792985600</v>
      </c>
    </row>
    <row r="20" ht="15" customHeight="1" spans="1:16">
      <c r="A20" s="31">
        <v>170</v>
      </c>
      <c r="B20" s="24">
        <v>-160</v>
      </c>
      <c r="C20" s="24">
        <v>-120</v>
      </c>
      <c r="D20" s="31">
        <v>152</v>
      </c>
      <c r="E20" s="28"/>
      <c r="F20" s="28">
        <f t="shared" si="0"/>
        <v>25600</v>
      </c>
      <c r="G20" s="28">
        <f t="shared" si="1"/>
        <v>14400</v>
      </c>
      <c r="H20" s="28">
        <f t="shared" si="2"/>
        <v>23104</v>
      </c>
      <c r="I20" s="28"/>
      <c r="J20" s="28">
        <f t="shared" si="3"/>
        <v>4352000</v>
      </c>
      <c r="K20" s="28">
        <f t="shared" si="4"/>
        <v>2448000</v>
      </c>
      <c r="L20" s="28">
        <f t="shared" si="5"/>
        <v>3927680</v>
      </c>
      <c r="N20">
        <f t="shared" si="6"/>
        <v>739840000</v>
      </c>
      <c r="O20">
        <f t="shared" si="7"/>
        <v>416160000</v>
      </c>
      <c r="P20">
        <f t="shared" si="8"/>
        <v>667705600</v>
      </c>
    </row>
    <row r="21" ht="15" customHeight="1" spans="1:16">
      <c r="A21" s="31">
        <v>180</v>
      </c>
      <c r="B21" s="24">
        <v>-140</v>
      </c>
      <c r="C21" s="24">
        <v>-120</v>
      </c>
      <c r="D21" s="31">
        <v>144</v>
      </c>
      <c r="E21" s="28"/>
      <c r="F21" s="28">
        <f t="shared" si="0"/>
        <v>19600</v>
      </c>
      <c r="G21" s="28">
        <f t="shared" si="1"/>
        <v>14400</v>
      </c>
      <c r="H21" s="28">
        <f t="shared" si="2"/>
        <v>20736</v>
      </c>
      <c r="I21" s="28"/>
      <c r="J21" s="28">
        <f t="shared" si="3"/>
        <v>3528000</v>
      </c>
      <c r="K21" s="28">
        <f t="shared" si="4"/>
        <v>2592000</v>
      </c>
      <c r="L21" s="28">
        <f t="shared" si="5"/>
        <v>3732480</v>
      </c>
      <c r="N21">
        <f t="shared" si="6"/>
        <v>635040000</v>
      </c>
      <c r="O21">
        <f t="shared" si="7"/>
        <v>466560000</v>
      </c>
      <c r="P21">
        <f t="shared" si="8"/>
        <v>671846400</v>
      </c>
    </row>
    <row r="22" ht="15" customHeight="1" spans="1:16">
      <c r="A22" s="31">
        <v>190</v>
      </c>
      <c r="B22" s="24">
        <v>-120</v>
      </c>
      <c r="C22" s="24">
        <v>-120</v>
      </c>
      <c r="D22" s="31">
        <v>112</v>
      </c>
      <c r="E22" s="28"/>
      <c r="F22" s="28">
        <f t="shared" si="0"/>
        <v>14400</v>
      </c>
      <c r="G22" s="28">
        <f t="shared" si="1"/>
        <v>14400</v>
      </c>
      <c r="H22" s="28">
        <f t="shared" si="2"/>
        <v>12544</v>
      </c>
      <c r="I22" s="28"/>
      <c r="J22" s="28">
        <f t="shared" si="3"/>
        <v>2736000</v>
      </c>
      <c r="K22" s="28">
        <f t="shared" si="4"/>
        <v>2736000</v>
      </c>
      <c r="L22" s="28">
        <f t="shared" si="5"/>
        <v>2383360</v>
      </c>
      <c r="N22">
        <f t="shared" si="6"/>
        <v>519840000</v>
      </c>
      <c r="O22">
        <f t="shared" si="7"/>
        <v>519840000</v>
      </c>
      <c r="P22">
        <f t="shared" si="8"/>
        <v>452838400</v>
      </c>
    </row>
    <row r="23" ht="15" customHeight="1" spans="1:16">
      <c r="A23" s="31">
        <v>200</v>
      </c>
      <c r="B23" s="24">
        <v>-80</v>
      </c>
      <c r="C23" s="24">
        <v>-120</v>
      </c>
      <c r="D23" s="31">
        <v>104</v>
      </c>
      <c r="E23" s="28"/>
      <c r="F23" s="28">
        <f t="shared" si="0"/>
        <v>6400</v>
      </c>
      <c r="G23" s="28">
        <f t="shared" si="1"/>
        <v>14400</v>
      </c>
      <c r="H23" s="28">
        <f t="shared" si="2"/>
        <v>10816</v>
      </c>
      <c r="I23" s="28"/>
      <c r="J23" s="28">
        <f t="shared" si="3"/>
        <v>1280000</v>
      </c>
      <c r="K23" s="28">
        <f t="shared" si="4"/>
        <v>2880000</v>
      </c>
      <c r="L23" s="28">
        <f t="shared" si="5"/>
        <v>2163200</v>
      </c>
      <c r="N23">
        <f t="shared" si="6"/>
        <v>256000000</v>
      </c>
      <c r="O23">
        <f t="shared" si="7"/>
        <v>576000000</v>
      </c>
      <c r="P23">
        <f t="shared" si="8"/>
        <v>432640000</v>
      </c>
    </row>
    <row r="24" ht="15" customHeight="1" spans="1:16">
      <c r="A24" s="31">
        <v>210</v>
      </c>
      <c r="B24" s="24">
        <v>-40</v>
      </c>
      <c r="C24" s="24">
        <v>-100</v>
      </c>
      <c r="D24" s="31">
        <v>80</v>
      </c>
      <c r="E24" s="28"/>
      <c r="F24" s="28">
        <f t="shared" si="0"/>
        <v>1600</v>
      </c>
      <c r="G24" s="28">
        <f t="shared" si="1"/>
        <v>10000</v>
      </c>
      <c r="H24" s="28">
        <f t="shared" si="2"/>
        <v>6400</v>
      </c>
      <c r="I24" s="28"/>
      <c r="J24" s="28">
        <f t="shared" si="3"/>
        <v>336000</v>
      </c>
      <c r="K24" s="28">
        <f t="shared" si="4"/>
        <v>2100000</v>
      </c>
      <c r="L24" s="28">
        <f t="shared" si="5"/>
        <v>1344000</v>
      </c>
      <c r="N24">
        <f t="shared" si="6"/>
        <v>70560000</v>
      </c>
      <c r="O24">
        <f t="shared" si="7"/>
        <v>441000000</v>
      </c>
      <c r="P24">
        <f t="shared" si="8"/>
        <v>282240000</v>
      </c>
    </row>
    <row r="25" ht="15" customHeight="1" spans="1:16">
      <c r="A25" s="31">
        <v>220</v>
      </c>
      <c r="B25" s="24">
        <v>0</v>
      </c>
      <c r="C25" s="24">
        <v>-80</v>
      </c>
      <c r="D25" s="31">
        <v>64</v>
      </c>
      <c r="E25" s="28"/>
      <c r="F25" s="28">
        <f t="shared" si="0"/>
        <v>0</v>
      </c>
      <c r="G25" s="28">
        <f t="shared" si="1"/>
        <v>6400</v>
      </c>
      <c r="H25" s="28">
        <f t="shared" si="2"/>
        <v>4096</v>
      </c>
      <c r="I25" s="28"/>
      <c r="J25" s="28">
        <f t="shared" si="3"/>
        <v>0</v>
      </c>
      <c r="K25" s="28">
        <f t="shared" si="4"/>
        <v>1408000</v>
      </c>
      <c r="L25" s="28">
        <f t="shared" si="5"/>
        <v>901120</v>
      </c>
      <c r="N25">
        <f t="shared" si="6"/>
        <v>0</v>
      </c>
      <c r="O25">
        <f t="shared" si="7"/>
        <v>309760000</v>
      </c>
      <c r="P25">
        <f t="shared" si="8"/>
        <v>198246400</v>
      </c>
    </row>
    <row r="26" ht="15" customHeight="1" spans="1:16">
      <c r="A26" s="31">
        <v>230</v>
      </c>
      <c r="B26" s="24">
        <v>0</v>
      </c>
      <c r="C26" s="24">
        <v>-60</v>
      </c>
      <c r="D26" s="31">
        <v>56</v>
      </c>
      <c r="E26" s="28"/>
      <c r="F26" s="28">
        <f t="shared" si="0"/>
        <v>0</v>
      </c>
      <c r="G26" s="28">
        <f t="shared" si="1"/>
        <v>3600</v>
      </c>
      <c r="H26" s="28">
        <f t="shared" si="2"/>
        <v>3136</v>
      </c>
      <c r="I26" s="28"/>
      <c r="J26" s="28">
        <f t="shared" si="3"/>
        <v>0</v>
      </c>
      <c r="K26" s="28">
        <f t="shared" si="4"/>
        <v>828000</v>
      </c>
      <c r="L26" s="28">
        <f t="shared" si="5"/>
        <v>721280</v>
      </c>
      <c r="N26">
        <f t="shared" si="6"/>
        <v>0</v>
      </c>
      <c r="O26">
        <f t="shared" si="7"/>
        <v>190440000</v>
      </c>
      <c r="P26">
        <f t="shared" si="8"/>
        <v>165894400</v>
      </c>
    </row>
    <row r="27" ht="15" customHeight="1" spans="1:16">
      <c r="A27" s="31">
        <v>240</v>
      </c>
      <c r="B27" s="24">
        <v>20</v>
      </c>
      <c r="C27" s="24">
        <v>-40</v>
      </c>
      <c r="D27" s="31">
        <v>56</v>
      </c>
      <c r="E27" s="28"/>
      <c r="F27" s="28">
        <f t="shared" si="0"/>
        <v>400</v>
      </c>
      <c r="G27" s="28">
        <f t="shared" si="1"/>
        <v>1600</v>
      </c>
      <c r="H27" s="28">
        <f t="shared" si="2"/>
        <v>3136</v>
      </c>
      <c r="I27" s="28"/>
      <c r="J27" s="28">
        <f t="shared" si="3"/>
        <v>96000</v>
      </c>
      <c r="K27" s="28">
        <f t="shared" si="4"/>
        <v>384000</v>
      </c>
      <c r="L27" s="28">
        <f t="shared" si="5"/>
        <v>752640</v>
      </c>
      <c r="N27">
        <f t="shared" si="6"/>
        <v>23040000</v>
      </c>
      <c r="O27">
        <f t="shared" si="7"/>
        <v>92160000</v>
      </c>
      <c r="P27">
        <f t="shared" si="8"/>
        <v>180633600</v>
      </c>
    </row>
    <row r="28" ht="15" customHeight="1" spans="1:16">
      <c r="A28" s="31">
        <v>250</v>
      </c>
      <c r="B28" s="24">
        <v>20</v>
      </c>
      <c r="C28" s="24">
        <v>-20</v>
      </c>
      <c r="D28" s="31">
        <v>40</v>
      </c>
      <c r="E28" s="28"/>
      <c r="F28" s="28">
        <f t="shared" si="0"/>
        <v>400</v>
      </c>
      <c r="G28" s="28">
        <f t="shared" si="1"/>
        <v>400</v>
      </c>
      <c r="H28" s="28">
        <f t="shared" si="2"/>
        <v>1600</v>
      </c>
      <c r="I28" s="28"/>
      <c r="J28" s="28">
        <f t="shared" si="3"/>
        <v>100000</v>
      </c>
      <c r="K28" s="28">
        <f t="shared" si="4"/>
        <v>100000</v>
      </c>
      <c r="L28" s="28">
        <f t="shared" si="5"/>
        <v>400000</v>
      </c>
      <c r="N28">
        <f t="shared" si="6"/>
        <v>25000000</v>
      </c>
      <c r="O28">
        <f t="shared" si="7"/>
        <v>25000000</v>
      </c>
      <c r="P28">
        <f t="shared" si="8"/>
        <v>100000000</v>
      </c>
    </row>
    <row r="29" ht="15" customHeight="1" spans="1:16">
      <c r="A29" s="31">
        <v>260</v>
      </c>
      <c r="B29" s="24">
        <v>40</v>
      </c>
      <c r="C29" s="24">
        <v>-20</v>
      </c>
      <c r="D29" s="31">
        <v>40</v>
      </c>
      <c r="E29" s="28"/>
      <c r="F29" s="28">
        <f t="shared" si="0"/>
        <v>1600</v>
      </c>
      <c r="G29" s="28">
        <f t="shared" si="1"/>
        <v>400</v>
      </c>
      <c r="H29" s="28">
        <f t="shared" si="2"/>
        <v>1600</v>
      </c>
      <c r="I29" s="28"/>
      <c r="J29" s="28">
        <f t="shared" si="3"/>
        <v>416000</v>
      </c>
      <c r="K29" s="28">
        <f t="shared" si="4"/>
        <v>104000</v>
      </c>
      <c r="L29" s="28">
        <f t="shared" si="5"/>
        <v>416000</v>
      </c>
      <c r="N29">
        <f t="shared" si="6"/>
        <v>108160000</v>
      </c>
      <c r="O29">
        <f t="shared" si="7"/>
        <v>27040000</v>
      </c>
      <c r="P29">
        <f t="shared" si="8"/>
        <v>108160000</v>
      </c>
    </row>
    <row r="30" ht="15" customHeight="1" spans="1:16">
      <c r="A30" s="31">
        <v>270</v>
      </c>
      <c r="B30" s="24">
        <v>60</v>
      </c>
      <c r="C30" s="24">
        <v>-20</v>
      </c>
      <c r="D30" s="31">
        <v>24</v>
      </c>
      <c r="E30" s="28"/>
      <c r="F30" s="28">
        <f t="shared" si="0"/>
        <v>3600</v>
      </c>
      <c r="G30" s="28">
        <f t="shared" si="1"/>
        <v>400</v>
      </c>
      <c r="H30" s="28">
        <f t="shared" si="2"/>
        <v>576</v>
      </c>
      <c r="I30" s="28"/>
      <c r="J30" s="28">
        <f t="shared" si="3"/>
        <v>972000</v>
      </c>
      <c r="K30" s="28">
        <f t="shared" si="4"/>
        <v>108000</v>
      </c>
      <c r="L30" s="28">
        <f t="shared" si="5"/>
        <v>155520</v>
      </c>
      <c r="N30">
        <f t="shared" si="6"/>
        <v>262440000</v>
      </c>
      <c r="O30">
        <f t="shared" si="7"/>
        <v>29160000</v>
      </c>
      <c r="P30">
        <f t="shared" si="8"/>
        <v>41990400</v>
      </c>
    </row>
    <row r="31" ht="15" customHeight="1" spans="1:16">
      <c r="A31" s="31">
        <v>280</v>
      </c>
      <c r="B31" s="24">
        <v>80</v>
      </c>
      <c r="C31" s="24">
        <v>-20</v>
      </c>
      <c r="D31" s="31">
        <v>16</v>
      </c>
      <c r="E31" s="28"/>
      <c r="F31" s="28">
        <f t="shared" si="0"/>
        <v>6400</v>
      </c>
      <c r="G31" s="28">
        <f t="shared" si="1"/>
        <v>400</v>
      </c>
      <c r="H31" s="28">
        <f t="shared" si="2"/>
        <v>256</v>
      </c>
      <c r="I31" s="28"/>
      <c r="J31" s="28">
        <f t="shared" si="3"/>
        <v>1792000</v>
      </c>
      <c r="K31" s="28">
        <f t="shared" si="4"/>
        <v>112000</v>
      </c>
      <c r="L31" s="28">
        <f t="shared" si="5"/>
        <v>71680</v>
      </c>
      <c r="N31">
        <f t="shared" si="6"/>
        <v>501760000</v>
      </c>
      <c r="O31">
        <f t="shared" si="7"/>
        <v>31360000</v>
      </c>
      <c r="P31">
        <f t="shared" si="8"/>
        <v>20070400</v>
      </c>
    </row>
    <row r="32" s="1" customFormat="1" ht="15" customHeight="1" spans="2:16">
      <c r="B32" s="24"/>
      <c r="C32" s="24"/>
      <c r="E32" s="1" t="s">
        <v>10</v>
      </c>
      <c r="F32" s="1">
        <f t="shared" ref="F32:J32" si="9">SUM(F4:F31)</f>
        <v>4820800</v>
      </c>
      <c r="G32" s="1">
        <f t="shared" si="9"/>
        <v>5200000</v>
      </c>
      <c r="H32" s="1">
        <f t="shared" si="9"/>
        <v>2774912</v>
      </c>
      <c r="J32" s="1">
        <f t="shared" si="9"/>
        <v>289088000</v>
      </c>
      <c r="K32" s="1">
        <f t="shared" ref="K32:P32" si="10">SUM(K4:K31)</f>
        <v>316400000</v>
      </c>
      <c r="L32" s="1">
        <f t="shared" si="10"/>
        <v>231628800</v>
      </c>
      <c r="N32" s="1">
        <f t="shared" si="10"/>
        <v>21062160000</v>
      </c>
      <c r="O32" s="1">
        <f t="shared" si="10"/>
        <v>22836480000</v>
      </c>
      <c r="P32" s="1">
        <f t="shared" si="10"/>
        <v>22757939200</v>
      </c>
    </row>
    <row r="33" ht="15" customHeight="1" spans="2:3">
      <c r="B33" s="24"/>
      <c r="C33" s="24"/>
    </row>
    <row r="34" ht="15" customHeight="1"/>
    <row r="35" ht="28" customHeight="1" spans="5:8">
      <c r="E35" s="36" t="s">
        <v>11</v>
      </c>
      <c r="F35">
        <f>J32/F32</f>
        <v>59.9668104878858</v>
      </c>
      <c r="G35">
        <f>K32/G32</f>
        <v>60.8461538461538</v>
      </c>
      <c r="H35">
        <f>L32/H32</f>
        <v>83.4724848932146</v>
      </c>
    </row>
    <row r="36" ht="15" customHeight="1"/>
    <row r="37" ht="26" customHeight="1" spans="5:8">
      <c r="E37" s="36" t="s">
        <v>12</v>
      </c>
      <c r="F37">
        <f>N32/F32</f>
        <v>4369.01759044142</v>
      </c>
      <c r="G37">
        <f>O32/G32</f>
        <v>4391.63076923077</v>
      </c>
      <c r="H37">
        <f>P32/H32</f>
        <v>8201.31924904285</v>
      </c>
    </row>
    <row r="38" ht="15" customHeight="1"/>
    <row r="39" ht="53" customHeight="1" spans="5:8">
      <c r="E39" s="36" t="s">
        <v>13</v>
      </c>
      <c r="F39">
        <f t="shared" ref="F39:H39" si="11">SQRT(F37-F35*F35)</f>
        <v>27.8028637077443</v>
      </c>
      <c r="G39">
        <f t="shared" si="11"/>
        <v>26.2559770597277</v>
      </c>
      <c r="H39">
        <f t="shared" si="11"/>
        <v>35.1235464438731</v>
      </c>
    </row>
    <row r="41" ht="37" customHeight="1" spans="5:8">
      <c r="E41" s="36" t="s">
        <v>14</v>
      </c>
      <c r="F41">
        <f t="shared" ref="F41:H41" si="12">1/(50*F39)</f>
        <v>0.000719350359381473</v>
      </c>
      <c r="G41">
        <f t="shared" si="12"/>
        <v>0.000761731317577843</v>
      </c>
      <c r="H41">
        <f t="shared" si="12"/>
        <v>0.000569418581690198</v>
      </c>
    </row>
    <row r="43" ht="38.25" spans="5:8">
      <c r="E43" s="36" t="s">
        <v>15</v>
      </c>
      <c r="F43">
        <f t="shared" ref="F43:H43" si="13">F41*1000000</f>
        <v>719.350359381473</v>
      </c>
      <c r="G43">
        <f t="shared" si="13"/>
        <v>761.731317577843</v>
      </c>
      <c r="H43">
        <f t="shared" si="13"/>
        <v>569.418581690198</v>
      </c>
    </row>
  </sheetData>
  <mergeCells count="2">
    <mergeCell ref="B1:D1"/>
    <mergeCell ref="A1:A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workbookViewId="0">
      <selection activeCell="K35" sqref="K35"/>
    </sheetView>
  </sheetViews>
  <sheetFormatPr defaultColWidth="8.8" defaultRowHeight="12.75"/>
  <cols>
    <col min="1" max="1" width="8.7" customWidth="1"/>
    <col min="2" max="2" width="6.1" customWidth="1"/>
    <col min="3" max="4" width="5.2" customWidth="1"/>
    <col min="5" max="5" width="12.2" customWidth="1"/>
    <col min="6" max="7" width="12.5"/>
    <col min="8" max="8" width="11.1" customWidth="1"/>
    <col min="9" max="9" width="3.7" customWidth="1"/>
    <col min="10" max="12" width="10.3"/>
    <col min="13" max="13" width="3.2" customWidth="1"/>
    <col min="14" max="16" width="11.6" customWidth="1"/>
  </cols>
  <sheetData>
    <row r="1" s="1" customFormat="1" ht="24" customHeight="1" spans="1:4">
      <c r="A1" s="38" t="s">
        <v>0</v>
      </c>
      <c r="B1" s="37" t="s">
        <v>1</v>
      </c>
      <c r="C1" s="37"/>
      <c r="D1" s="37"/>
    </row>
    <row r="2" s="1" customFormat="1" ht="27" customHeight="1" spans="1:16">
      <c r="A2" s="37"/>
      <c r="B2" s="1" t="s">
        <v>2</v>
      </c>
      <c r="C2" s="1" t="s">
        <v>3</v>
      </c>
      <c r="D2" s="1" t="s">
        <v>4</v>
      </c>
      <c r="F2" s="1" t="s">
        <v>2</v>
      </c>
      <c r="G2" s="1" t="s">
        <v>3</v>
      </c>
      <c r="H2" s="1" t="s">
        <v>4</v>
      </c>
      <c r="J2" s="1" t="s">
        <v>2</v>
      </c>
      <c r="K2" s="1" t="s">
        <v>3</v>
      </c>
      <c r="L2" s="1" t="s">
        <v>4</v>
      </c>
      <c r="N2" s="1" t="s">
        <v>2</v>
      </c>
      <c r="O2" s="1" t="s">
        <v>3</v>
      </c>
      <c r="P2" s="1" t="s">
        <v>4</v>
      </c>
    </row>
    <row r="3" s="1" customFormat="1" ht="27" customHeight="1" spans="1:16">
      <c r="A3" s="37" t="s">
        <v>5</v>
      </c>
      <c r="B3" s="1" t="s">
        <v>6</v>
      </c>
      <c r="C3" s="1" t="s">
        <v>6</v>
      </c>
      <c r="D3" s="1" t="s">
        <v>6</v>
      </c>
      <c r="F3" s="1" t="s">
        <v>7</v>
      </c>
      <c r="G3" s="1" t="s">
        <v>7</v>
      </c>
      <c r="H3" s="1" t="s">
        <v>7</v>
      </c>
      <c r="J3" s="1" t="s">
        <v>8</v>
      </c>
      <c r="K3" s="1" t="s">
        <v>8</v>
      </c>
      <c r="L3" s="1" t="s">
        <v>8</v>
      </c>
      <c r="N3" s="1" t="s">
        <v>9</v>
      </c>
      <c r="O3" s="1" t="s">
        <v>9</v>
      </c>
      <c r="P3" s="1" t="s">
        <v>9</v>
      </c>
    </row>
    <row r="4" ht="15" customHeight="1" spans="1:16">
      <c r="A4" s="28">
        <v>10</v>
      </c>
      <c r="B4">
        <v>8</v>
      </c>
      <c r="C4">
        <v>8</v>
      </c>
      <c r="D4">
        <v>64</v>
      </c>
      <c r="E4" s="28"/>
      <c r="F4" s="28">
        <f t="shared" ref="F4:F31" si="0">B4*B4</f>
        <v>64</v>
      </c>
      <c r="G4" s="28">
        <f t="shared" ref="G4:G31" si="1">C4*C4</f>
        <v>64</v>
      </c>
      <c r="H4" s="28">
        <f t="shared" ref="H4:H31" si="2">D4*D4</f>
        <v>4096</v>
      </c>
      <c r="I4" s="28"/>
      <c r="J4" s="28">
        <f t="shared" ref="J4:J31" si="3">F4*A4</f>
        <v>640</v>
      </c>
      <c r="K4" s="28">
        <f t="shared" ref="K4:K31" si="4">G4*A4</f>
        <v>640</v>
      </c>
      <c r="L4" s="28">
        <f t="shared" ref="L4:L31" si="5">H4*A4</f>
        <v>40960</v>
      </c>
      <c r="N4">
        <f t="shared" ref="N4:N31" si="6">J4*A4</f>
        <v>6400</v>
      </c>
      <c r="O4">
        <f t="shared" ref="O4:O31" si="7">K4*A4</f>
        <v>6400</v>
      </c>
      <c r="P4">
        <f t="shared" ref="P4:P31" si="8">L4*A4</f>
        <v>409600</v>
      </c>
    </row>
    <row r="5" ht="15" customHeight="1" spans="1:16">
      <c r="A5" s="28">
        <v>20</v>
      </c>
      <c r="B5">
        <v>64</v>
      </c>
      <c r="C5">
        <v>72</v>
      </c>
      <c r="D5">
        <v>112</v>
      </c>
      <c r="E5" s="28"/>
      <c r="F5" s="28">
        <f t="shared" si="0"/>
        <v>4096</v>
      </c>
      <c r="G5" s="28">
        <f t="shared" si="1"/>
        <v>5184</v>
      </c>
      <c r="H5" s="28">
        <f t="shared" si="2"/>
        <v>12544</v>
      </c>
      <c r="I5" s="28"/>
      <c r="J5" s="28">
        <f t="shared" si="3"/>
        <v>81920</v>
      </c>
      <c r="K5" s="28">
        <f t="shared" si="4"/>
        <v>103680</v>
      </c>
      <c r="L5" s="28">
        <f t="shared" si="5"/>
        <v>250880</v>
      </c>
      <c r="N5">
        <f t="shared" si="6"/>
        <v>1638400</v>
      </c>
      <c r="O5">
        <f t="shared" si="7"/>
        <v>2073600</v>
      </c>
      <c r="P5">
        <f t="shared" si="8"/>
        <v>5017600</v>
      </c>
    </row>
    <row r="6" ht="15" customHeight="1" spans="1:16">
      <c r="A6" s="28">
        <v>30</v>
      </c>
      <c r="B6">
        <v>168</v>
      </c>
      <c r="C6">
        <v>216</v>
      </c>
      <c r="D6">
        <v>240</v>
      </c>
      <c r="E6" s="28"/>
      <c r="F6" s="28">
        <f t="shared" si="0"/>
        <v>28224</v>
      </c>
      <c r="G6" s="28">
        <f t="shared" si="1"/>
        <v>46656</v>
      </c>
      <c r="H6" s="28">
        <f t="shared" si="2"/>
        <v>57600</v>
      </c>
      <c r="I6" s="28"/>
      <c r="J6" s="28">
        <f t="shared" si="3"/>
        <v>846720</v>
      </c>
      <c r="K6" s="28">
        <f t="shared" si="4"/>
        <v>1399680</v>
      </c>
      <c r="L6" s="28">
        <f t="shared" si="5"/>
        <v>1728000</v>
      </c>
      <c r="N6">
        <f t="shared" si="6"/>
        <v>25401600</v>
      </c>
      <c r="O6">
        <f t="shared" si="7"/>
        <v>41990400</v>
      </c>
      <c r="P6">
        <f t="shared" si="8"/>
        <v>51840000</v>
      </c>
    </row>
    <row r="7" ht="15" customHeight="1" spans="1:16">
      <c r="A7" s="28">
        <v>40</v>
      </c>
      <c r="B7">
        <v>272</v>
      </c>
      <c r="C7">
        <v>344</v>
      </c>
      <c r="D7">
        <v>352</v>
      </c>
      <c r="E7" s="28"/>
      <c r="F7" s="28">
        <f t="shared" si="0"/>
        <v>73984</v>
      </c>
      <c r="G7" s="28">
        <f t="shared" si="1"/>
        <v>118336</v>
      </c>
      <c r="H7" s="28">
        <f t="shared" si="2"/>
        <v>123904</v>
      </c>
      <c r="I7" s="28"/>
      <c r="J7" s="28">
        <f t="shared" si="3"/>
        <v>2959360</v>
      </c>
      <c r="K7" s="28">
        <f t="shared" si="4"/>
        <v>4733440</v>
      </c>
      <c r="L7" s="28">
        <f t="shared" si="5"/>
        <v>4956160</v>
      </c>
      <c r="N7">
        <f t="shared" si="6"/>
        <v>118374400</v>
      </c>
      <c r="O7">
        <f t="shared" si="7"/>
        <v>189337600</v>
      </c>
      <c r="P7">
        <f t="shared" si="8"/>
        <v>198246400</v>
      </c>
    </row>
    <row r="8" ht="15" customHeight="1" spans="1:16">
      <c r="A8" s="28">
        <v>50</v>
      </c>
      <c r="B8">
        <v>376</v>
      </c>
      <c r="C8">
        <v>440</v>
      </c>
      <c r="D8">
        <v>472</v>
      </c>
      <c r="E8" s="28"/>
      <c r="F8" s="28">
        <f t="shared" si="0"/>
        <v>141376</v>
      </c>
      <c r="G8" s="28">
        <f t="shared" si="1"/>
        <v>193600</v>
      </c>
      <c r="H8" s="28">
        <f t="shared" si="2"/>
        <v>222784</v>
      </c>
      <c r="I8" s="28"/>
      <c r="J8" s="28">
        <f t="shared" si="3"/>
        <v>7068800</v>
      </c>
      <c r="K8" s="28">
        <f t="shared" si="4"/>
        <v>9680000</v>
      </c>
      <c r="L8" s="28">
        <f t="shared" si="5"/>
        <v>11139200</v>
      </c>
      <c r="N8">
        <f t="shared" si="6"/>
        <v>353440000</v>
      </c>
      <c r="O8">
        <f t="shared" si="7"/>
        <v>484000000</v>
      </c>
      <c r="P8">
        <f t="shared" si="8"/>
        <v>556960000</v>
      </c>
    </row>
    <row r="9" ht="15" customHeight="1" spans="1:16">
      <c r="A9" s="28">
        <v>60</v>
      </c>
      <c r="B9">
        <v>480</v>
      </c>
      <c r="C9">
        <v>544</v>
      </c>
      <c r="D9">
        <v>560</v>
      </c>
      <c r="E9" s="28"/>
      <c r="F9" s="28">
        <f t="shared" si="0"/>
        <v>230400</v>
      </c>
      <c r="G9" s="28">
        <f t="shared" si="1"/>
        <v>295936</v>
      </c>
      <c r="H9" s="28">
        <f t="shared" si="2"/>
        <v>313600</v>
      </c>
      <c r="I9" s="28"/>
      <c r="J9" s="28">
        <f t="shared" si="3"/>
        <v>13824000</v>
      </c>
      <c r="K9" s="28">
        <f t="shared" si="4"/>
        <v>17756160</v>
      </c>
      <c r="L9" s="28">
        <f t="shared" si="5"/>
        <v>18816000</v>
      </c>
      <c r="N9">
        <f t="shared" si="6"/>
        <v>829440000</v>
      </c>
      <c r="O9">
        <f t="shared" si="7"/>
        <v>1065369600</v>
      </c>
      <c r="P9">
        <f t="shared" si="8"/>
        <v>1128960000</v>
      </c>
    </row>
    <row r="10" ht="15" customHeight="1" spans="1:16">
      <c r="A10" s="28">
        <v>70</v>
      </c>
      <c r="B10">
        <v>552</v>
      </c>
      <c r="C10">
        <v>608</v>
      </c>
      <c r="D10">
        <v>640</v>
      </c>
      <c r="E10" s="28"/>
      <c r="F10" s="28">
        <f t="shared" si="0"/>
        <v>304704</v>
      </c>
      <c r="G10" s="28">
        <f t="shared" si="1"/>
        <v>369664</v>
      </c>
      <c r="H10" s="28">
        <f t="shared" si="2"/>
        <v>409600</v>
      </c>
      <c r="I10" s="28"/>
      <c r="J10" s="28">
        <f t="shared" si="3"/>
        <v>21329280</v>
      </c>
      <c r="K10" s="28">
        <f t="shared" si="4"/>
        <v>25876480</v>
      </c>
      <c r="L10" s="28">
        <f t="shared" si="5"/>
        <v>28672000</v>
      </c>
      <c r="N10">
        <f t="shared" si="6"/>
        <v>1493049600</v>
      </c>
      <c r="O10">
        <f t="shared" si="7"/>
        <v>1811353600</v>
      </c>
      <c r="P10">
        <f t="shared" si="8"/>
        <v>2007040000</v>
      </c>
    </row>
    <row r="11" ht="15" customHeight="1" spans="1:16">
      <c r="A11" s="28">
        <v>80</v>
      </c>
      <c r="B11">
        <v>624</v>
      </c>
      <c r="C11">
        <v>688</v>
      </c>
      <c r="D11">
        <v>704</v>
      </c>
      <c r="E11" s="28"/>
      <c r="F11" s="28">
        <f t="shared" si="0"/>
        <v>389376</v>
      </c>
      <c r="G11" s="28">
        <f t="shared" si="1"/>
        <v>473344</v>
      </c>
      <c r="H11" s="28">
        <f t="shared" si="2"/>
        <v>495616</v>
      </c>
      <c r="I11" s="28"/>
      <c r="J11" s="28">
        <f t="shared" si="3"/>
        <v>31150080</v>
      </c>
      <c r="K11" s="28">
        <f t="shared" si="4"/>
        <v>37867520</v>
      </c>
      <c r="L11" s="28">
        <f t="shared" si="5"/>
        <v>39649280</v>
      </c>
      <c r="N11">
        <f t="shared" si="6"/>
        <v>2492006400</v>
      </c>
      <c r="O11">
        <f t="shared" si="7"/>
        <v>3029401600</v>
      </c>
      <c r="P11">
        <f t="shared" si="8"/>
        <v>3171942400</v>
      </c>
    </row>
    <row r="12" ht="15" customHeight="1" spans="1:16">
      <c r="A12" s="28">
        <v>90</v>
      </c>
      <c r="B12">
        <v>680</v>
      </c>
      <c r="C12">
        <v>728</v>
      </c>
      <c r="D12">
        <v>768</v>
      </c>
      <c r="E12" s="28"/>
      <c r="F12" s="28">
        <f t="shared" si="0"/>
        <v>462400</v>
      </c>
      <c r="G12" s="28">
        <f t="shared" si="1"/>
        <v>529984</v>
      </c>
      <c r="H12" s="28">
        <f t="shared" si="2"/>
        <v>589824</v>
      </c>
      <c r="I12" s="28"/>
      <c r="J12" s="28">
        <f t="shared" si="3"/>
        <v>41616000</v>
      </c>
      <c r="K12" s="28">
        <f t="shared" si="4"/>
        <v>47698560</v>
      </c>
      <c r="L12" s="28">
        <f t="shared" si="5"/>
        <v>53084160</v>
      </c>
      <c r="N12">
        <f t="shared" si="6"/>
        <v>3745440000</v>
      </c>
      <c r="O12">
        <f t="shared" si="7"/>
        <v>4292870400</v>
      </c>
      <c r="P12">
        <f t="shared" si="8"/>
        <v>4777574400</v>
      </c>
    </row>
    <row r="13" ht="15" customHeight="1" spans="1:16">
      <c r="A13" s="28">
        <v>100</v>
      </c>
      <c r="B13">
        <v>736</v>
      </c>
      <c r="C13">
        <v>768</v>
      </c>
      <c r="D13">
        <v>824</v>
      </c>
      <c r="E13" s="28"/>
      <c r="F13" s="28">
        <f t="shared" si="0"/>
        <v>541696</v>
      </c>
      <c r="G13" s="28">
        <f t="shared" si="1"/>
        <v>589824</v>
      </c>
      <c r="H13" s="28">
        <f t="shared" si="2"/>
        <v>678976</v>
      </c>
      <c r="I13" s="28"/>
      <c r="J13" s="28">
        <f t="shared" si="3"/>
        <v>54169600</v>
      </c>
      <c r="K13" s="28">
        <f t="shared" si="4"/>
        <v>58982400</v>
      </c>
      <c r="L13" s="28">
        <f t="shared" si="5"/>
        <v>67897600</v>
      </c>
      <c r="N13">
        <f t="shared" si="6"/>
        <v>5416960000</v>
      </c>
      <c r="O13">
        <f t="shared" si="7"/>
        <v>5898240000</v>
      </c>
      <c r="P13">
        <f t="shared" si="8"/>
        <v>6789760000</v>
      </c>
    </row>
    <row r="14" ht="15" customHeight="1" spans="1:16">
      <c r="A14" s="28">
        <v>110</v>
      </c>
      <c r="B14">
        <v>768</v>
      </c>
      <c r="C14">
        <v>792</v>
      </c>
      <c r="D14">
        <v>840</v>
      </c>
      <c r="E14" s="28"/>
      <c r="F14" s="28">
        <f t="shared" si="0"/>
        <v>589824</v>
      </c>
      <c r="G14" s="28">
        <f t="shared" si="1"/>
        <v>627264</v>
      </c>
      <c r="H14" s="28">
        <f t="shared" si="2"/>
        <v>705600</v>
      </c>
      <c r="I14" s="28"/>
      <c r="J14" s="28">
        <f t="shared" si="3"/>
        <v>64880640</v>
      </c>
      <c r="K14" s="28">
        <f t="shared" si="4"/>
        <v>68999040</v>
      </c>
      <c r="L14" s="28">
        <f t="shared" si="5"/>
        <v>77616000</v>
      </c>
      <c r="N14">
        <f t="shared" si="6"/>
        <v>7136870400</v>
      </c>
      <c r="O14">
        <f t="shared" si="7"/>
        <v>7589894400</v>
      </c>
      <c r="P14">
        <f t="shared" si="8"/>
        <v>8537760000</v>
      </c>
    </row>
    <row r="15" ht="15" customHeight="1" spans="1:16">
      <c r="A15" s="28">
        <v>120</v>
      </c>
      <c r="B15">
        <v>760</v>
      </c>
      <c r="C15">
        <v>744</v>
      </c>
      <c r="D15">
        <v>784</v>
      </c>
      <c r="E15" s="28"/>
      <c r="F15" s="28">
        <f t="shared" si="0"/>
        <v>577600</v>
      </c>
      <c r="G15" s="28">
        <f t="shared" si="1"/>
        <v>553536</v>
      </c>
      <c r="H15" s="28">
        <f t="shared" si="2"/>
        <v>614656</v>
      </c>
      <c r="I15" s="28"/>
      <c r="J15" s="28">
        <f t="shared" si="3"/>
        <v>69312000</v>
      </c>
      <c r="K15" s="28">
        <f t="shared" si="4"/>
        <v>66424320</v>
      </c>
      <c r="L15" s="28">
        <f t="shared" si="5"/>
        <v>73758720</v>
      </c>
      <c r="N15">
        <f t="shared" si="6"/>
        <v>8317440000</v>
      </c>
      <c r="O15">
        <f t="shared" si="7"/>
        <v>7970918400</v>
      </c>
      <c r="P15">
        <f t="shared" si="8"/>
        <v>8851046400</v>
      </c>
    </row>
    <row r="16" ht="15" customHeight="1" spans="1:16">
      <c r="A16" s="28">
        <v>130</v>
      </c>
      <c r="B16">
        <v>720</v>
      </c>
      <c r="C16">
        <v>680</v>
      </c>
      <c r="D16">
        <v>704</v>
      </c>
      <c r="E16" s="28"/>
      <c r="F16" s="28">
        <f t="shared" si="0"/>
        <v>518400</v>
      </c>
      <c r="G16" s="28">
        <f t="shared" si="1"/>
        <v>462400</v>
      </c>
      <c r="H16" s="28">
        <f t="shared" si="2"/>
        <v>495616</v>
      </c>
      <c r="I16" s="28"/>
      <c r="J16" s="28">
        <f t="shared" si="3"/>
        <v>67392000</v>
      </c>
      <c r="K16" s="28">
        <f t="shared" si="4"/>
        <v>60112000</v>
      </c>
      <c r="L16" s="28">
        <f t="shared" si="5"/>
        <v>64430080</v>
      </c>
      <c r="N16">
        <f t="shared" si="6"/>
        <v>8760960000</v>
      </c>
      <c r="O16">
        <f t="shared" si="7"/>
        <v>7814560000</v>
      </c>
      <c r="P16">
        <f t="shared" si="8"/>
        <v>8375910400</v>
      </c>
    </row>
    <row r="17" ht="15" customHeight="1" spans="1:16">
      <c r="A17" s="28">
        <v>140</v>
      </c>
      <c r="B17">
        <v>624</v>
      </c>
      <c r="C17">
        <v>544</v>
      </c>
      <c r="D17">
        <v>632</v>
      </c>
      <c r="E17" s="28"/>
      <c r="F17" s="28">
        <f t="shared" si="0"/>
        <v>389376</v>
      </c>
      <c r="G17" s="28">
        <f t="shared" si="1"/>
        <v>295936</v>
      </c>
      <c r="H17" s="28">
        <f t="shared" si="2"/>
        <v>399424</v>
      </c>
      <c r="I17" s="28"/>
      <c r="J17" s="28">
        <f t="shared" si="3"/>
        <v>54512640</v>
      </c>
      <c r="K17" s="28">
        <f t="shared" si="4"/>
        <v>41431040</v>
      </c>
      <c r="L17" s="28">
        <f t="shared" si="5"/>
        <v>55919360</v>
      </c>
      <c r="N17">
        <f t="shared" si="6"/>
        <v>7631769600</v>
      </c>
      <c r="O17">
        <f t="shared" si="7"/>
        <v>5800345600</v>
      </c>
      <c r="P17">
        <f t="shared" si="8"/>
        <v>7828710400</v>
      </c>
    </row>
    <row r="18" ht="15" customHeight="1" spans="1:16">
      <c r="A18" s="28">
        <v>150</v>
      </c>
      <c r="B18">
        <v>552</v>
      </c>
      <c r="C18">
        <v>520</v>
      </c>
      <c r="D18">
        <v>544</v>
      </c>
      <c r="E18" s="28"/>
      <c r="F18" s="28">
        <f t="shared" si="0"/>
        <v>304704</v>
      </c>
      <c r="G18" s="28">
        <f t="shared" si="1"/>
        <v>270400</v>
      </c>
      <c r="H18" s="28">
        <f t="shared" si="2"/>
        <v>295936</v>
      </c>
      <c r="I18" s="28"/>
      <c r="J18" s="28">
        <f t="shared" si="3"/>
        <v>45705600</v>
      </c>
      <c r="K18" s="28">
        <f t="shared" si="4"/>
        <v>40560000</v>
      </c>
      <c r="L18" s="28">
        <f t="shared" si="5"/>
        <v>44390400</v>
      </c>
      <c r="N18">
        <f t="shared" si="6"/>
        <v>6855840000</v>
      </c>
      <c r="O18">
        <f t="shared" si="7"/>
        <v>6084000000</v>
      </c>
      <c r="P18">
        <f t="shared" si="8"/>
        <v>6658560000</v>
      </c>
    </row>
    <row r="19" ht="15" customHeight="1" spans="1:16">
      <c r="A19" s="28">
        <v>160</v>
      </c>
      <c r="B19">
        <v>480</v>
      </c>
      <c r="C19">
        <v>448</v>
      </c>
      <c r="D19">
        <v>472</v>
      </c>
      <c r="E19" s="28"/>
      <c r="F19" s="28">
        <f t="shared" si="0"/>
        <v>230400</v>
      </c>
      <c r="G19" s="28">
        <f t="shared" si="1"/>
        <v>200704</v>
      </c>
      <c r="H19" s="28">
        <f t="shared" si="2"/>
        <v>222784</v>
      </c>
      <c r="I19" s="28"/>
      <c r="J19" s="28">
        <f t="shared" si="3"/>
        <v>36864000</v>
      </c>
      <c r="K19" s="28">
        <f t="shared" si="4"/>
        <v>32112640</v>
      </c>
      <c r="L19" s="28">
        <f t="shared" si="5"/>
        <v>35645440</v>
      </c>
      <c r="N19">
        <f t="shared" si="6"/>
        <v>5898240000</v>
      </c>
      <c r="O19">
        <f t="shared" si="7"/>
        <v>5138022400</v>
      </c>
      <c r="P19">
        <f t="shared" si="8"/>
        <v>5703270400</v>
      </c>
    </row>
    <row r="20" ht="15" customHeight="1" spans="1:16">
      <c r="A20" s="28">
        <v>170</v>
      </c>
      <c r="B20">
        <v>400</v>
      </c>
      <c r="C20">
        <v>376</v>
      </c>
      <c r="D20">
        <v>408</v>
      </c>
      <c r="E20" s="28"/>
      <c r="F20" s="28">
        <f t="shared" si="0"/>
        <v>160000</v>
      </c>
      <c r="G20" s="28">
        <f t="shared" si="1"/>
        <v>141376</v>
      </c>
      <c r="H20" s="28">
        <f t="shared" si="2"/>
        <v>166464</v>
      </c>
      <c r="I20" s="28"/>
      <c r="J20" s="28">
        <f t="shared" si="3"/>
        <v>27200000</v>
      </c>
      <c r="K20" s="28">
        <f t="shared" si="4"/>
        <v>24033920</v>
      </c>
      <c r="L20" s="28">
        <f t="shared" si="5"/>
        <v>28298880</v>
      </c>
      <c r="N20">
        <f t="shared" si="6"/>
        <v>4624000000</v>
      </c>
      <c r="O20">
        <f t="shared" si="7"/>
        <v>4085766400</v>
      </c>
      <c r="P20">
        <f t="shared" si="8"/>
        <v>4810809600</v>
      </c>
    </row>
    <row r="21" ht="15" customHeight="1" spans="1:16">
      <c r="A21" s="28">
        <v>180</v>
      </c>
      <c r="B21">
        <v>376</v>
      </c>
      <c r="C21">
        <v>336</v>
      </c>
      <c r="D21">
        <v>352</v>
      </c>
      <c r="E21" s="28"/>
      <c r="F21" s="28">
        <f t="shared" si="0"/>
        <v>141376</v>
      </c>
      <c r="G21" s="28">
        <f t="shared" si="1"/>
        <v>112896</v>
      </c>
      <c r="H21" s="28">
        <f t="shared" si="2"/>
        <v>123904</v>
      </c>
      <c r="I21" s="28"/>
      <c r="J21" s="28">
        <f t="shared" si="3"/>
        <v>25447680</v>
      </c>
      <c r="K21" s="28">
        <f t="shared" si="4"/>
        <v>20321280</v>
      </c>
      <c r="L21" s="28">
        <f t="shared" si="5"/>
        <v>22302720</v>
      </c>
      <c r="N21">
        <f t="shared" si="6"/>
        <v>4580582400</v>
      </c>
      <c r="O21">
        <f t="shared" si="7"/>
        <v>3657830400</v>
      </c>
      <c r="P21">
        <f t="shared" si="8"/>
        <v>4014489600</v>
      </c>
    </row>
    <row r="22" ht="15" customHeight="1" spans="1:16">
      <c r="A22" s="28">
        <v>190</v>
      </c>
      <c r="B22">
        <v>328</v>
      </c>
      <c r="C22">
        <v>296</v>
      </c>
      <c r="D22">
        <v>312</v>
      </c>
      <c r="E22" s="28"/>
      <c r="F22" s="28">
        <f t="shared" si="0"/>
        <v>107584</v>
      </c>
      <c r="G22" s="28">
        <f t="shared" si="1"/>
        <v>87616</v>
      </c>
      <c r="H22" s="28">
        <f t="shared" si="2"/>
        <v>97344</v>
      </c>
      <c r="I22" s="28"/>
      <c r="J22" s="28">
        <f t="shared" si="3"/>
        <v>20440960</v>
      </c>
      <c r="K22" s="28">
        <f t="shared" si="4"/>
        <v>16647040</v>
      </c>
      <c r="L22" s="28">
        <f t="shared" si="5"/>
        <v>18495360</v>
      </c>
      <c r="N22">
        <f t="shared" si="6"/>
        <v>3883782400</v>
      </c>
      <c r="O22">
        <f t="shared" si="7"/>
        <v>3162937600</v>
      </c>
      <c r="P22">
        <f t="shared" si="8"/>
        <v>3514118400</v>
      </c>
    </row>
    <row r="23" ht="15" customHeight="1" spans="1:16">
      <c r="A23" s="28">
        <v>200</v>
      </c>
      <c r="B23">
        <v>264</v>
      </c>
      <c r="C23">
        <v>240</v>
      </c>
      <c r="D23">
        <v>272</v>
      </c>
      <c r="E23" s="28"/>
      <c r="F23" s="28">
        <f t="shared" si="0"/>
        <v>69696</v>
      </c>
      <c r="G23" s="28">
        <f t="shared" si="1"/>
        <v>57600</v>
      </c>
      <c r="H23" s="28">
        <f t="shared" si="2"/>
        <v>73984</v>
      </c>
      <c r="I23" s="28"/>
      <c r="J23" s="28">
        <f t="shared" si="3"/>
        <v>13939200</v>
      </c>
      <c r="K23" s="28">
        <f t="shared" si="4"/>
        <v>11520000</v>
      </c>
      <c r="L23" s="28">
        <f t="shared" si="5"/>
        <v>14796800</v>
      </c>
      <c r="N23">
        <f t="shared" si="6"/>
        <v>2787840000</v>
      </c>
      <c r="O23">
        <f t="shared" si="7"/>
        <v>2304000000</v>
      </c>
      <c r="P23">
        <f t="shared" si="8"/>
        <v>2959360000</v>
      </c>
    </row>
    <row r="24" ht="15" customHeight="1" spans="1:16">
      <c r="A24" s="28">
        <v>210</v>
      </c>
      <c r="B24">
        <v>240</v>
      </c>
      <c r="C24">
        <v>224</v>
      </c>
      <c r="D24">
        <v>216</v>
      </c>
      <c r="E24" s="28"/>
      <c r="F24" s="28">
        <f t="shared" si="0"/>
        <v>57600</v>
      </c>
      <c r="G24" s="28">
        <f t="shared" si="1"/>
        <v>50176</v>
      </c>
      <c r="H24" s="28">
        <f t="shared" si="2"/>
        <v>46656</v>
      </c>
      <c r="I24" s="28"/>
      <c r="J24" s="28">
        <f t="shared" si="3"/>
        <v>12096000</v>
      </c>
      <c r="K24" s="28">
        <f t="shared" si="4"/>
        <v>10536960</v>
      </c>
      <c r="L24" s="28">
        <f t="shared" si="5"/>
        <v>9797760</v>
      </c>
      <c r="N24">
        <f t="shared" si="6"/>
        <v>2540160000</v>
      </c>
      <c r="O24">
        <f t="shared" si="7"/>
        <v>2212761600</v>
      </c>
      <c r="P24">
        <f t="shared" si="8"/>
        <v>2057529600</v>
      </c>
    </row>
    <row r="25" ht="15" customHeight="1" spans="1:16">
      <c r="A25" s="28">
        <v>220</v>
      </c>
      <c r="B25">
        <v>208</v>
      </c>
      <c r="C25">
        <v>184</v>
      </c>
      <c r="D25">
        <v>200</v>
      </c>
      <c r="E25" s="28"/>
      <c r="F25" s="28">
        <f t="shared" si="0"/>
        <v>43264</v>
      </c>
      <c r="G25" s="28">
        <f t="shared" si="1"/>
        <v>33856</v>
      </c>
      <c r="H25" s="28">
        <f t="shared" si="2"/>
        <v>40000</v>
      </c>
      <c r="I25" s="28"/>
      <c r="J25" s="28">
        <f t="shared" si="3"/>
        <v>9518080</v>
      </c>
      <c r="K25" s="28">
        <f t="shared" si="4"/>
        <v>7448320</v>
      </c>
      <c r="L25" s="28">
        <f t="shared" si="5"/>
        <v>8800000</v>
      </c>
      <c r="N25">
        <f t="shared" si="6"/>
        <v>2093977600</v>
      </c>
      <c r="O25">
        <f t="shared" si="7"/>
        <v>1638630400</v>
      </c>
      <c r="P25">
        <f t="shared" si="8"/>
        <v>1936000000</v>
      </c>
    </row>
    <row r="26" ht="15" customHeight="1" spans="1:16">
      <c r="A26" s="28">
        <v>230</v>
      </c>
      <c r="B26">
        <v>144</v>
      </c>
      <c r="C26">
        <v>136</v>
      </c>
      <c r="D26">
        <v>184</v>
      </c>
      <c r="E26" s="28"/>
      <c r="F26" s="28">
        <f t="shared" si="0"/>
        <v>20736</v>
      </c>
      <c r="G26" s="28">
        <f t="shared" si="1"/>
        <v>18496</v>
      </c>
      <c r="H26" s="28">
        <f t="shared" si="2"/>
        <v>33856</v>
      </c>
      <c r="I26" s="28"/>
      <c r="J26" s="28">
        <f t="shared" si="3"/>
        <v>4769280</v>
      </c>
      <c r="K26" s="28">
        <f t="shared" si="4"/>
        <v>4254080</v>
      </c>
      <c r="L26" s="28">
        <f t="shared" si="5"/>
        <v>7786880</v>
      </c>
      <c r="N26">
        <f t="shared" si="6"/>
        <v>1096934400</v>
      </c>
      <c r="O26">
        <f t="shared" si="7"/>
        <v>978438400</v>
      </c>
      <c r="P26">
        <f t="shared" si="8"/>
        <v>1790982400</v>
      </c>
    </row>
    <row r="27" ht="15" customHeight="1" spans="1:16">
      <c r="A27" s="28">
        <v>240</v>
      </c>
      <c r="B27">
        <v>144</v>
      </c>
      <c r="C27">
        <v>56</v>
      </c>
      <c r="D27">
        <v>152</v>
      </c>
      <c r="E27" s="28"/>
      <c r="F27" s="28">
        <f t="shared" si="0"/>
        <v>20736</v>
      </c>
      <c r="G27" s="28">
        <f t="shared" si="1"/>
        <v>3136</v>
      </c>
      <c r="H27" s="28">
        <f t="shared" si="2"/>
        <v>23104</v>
      </c>
      <c r="I27" s="28"/>
      <c r="J27" s="28">
        <f t="shared" si="3"/>
        <v>4976640</v>
      </c>
      <c r="K27" s="28">
        <f t="shared" si="4"/>
        <v>752640</v>
      </c>
      <c r="L27" s="28">
        <f t="shared" si="5"/>
        <v>5544960</v>
      </c>
      <c r="N27">
        <f t="shared" si="6"/>
        <v>1194393600</v>
      </c>
      <c r="O27">
        <f t="shared" si="7"/>
        <v>180633600</v>
      </c>
      <c r="P27">
        <f t="shared" si="8"/>
        <v>1330790400</v>
      </c>
    </row>
    <row r="28" ht="15" customHeight="1" spans="1:16">
      <c r="A28" s="28">
        <v>250</v>
      </c>
      <c r="B28">
        <v>128</v>
      </c>
      <c r="C28">
        <v>120</v>
      </c>
      <c r="D28">
        <v>144</v>
      </c>
      <c r="E28" s="28"/>
      <c r="F28" s="28">
        <f t="shared" si="0"/>
        <v>16384</v>
      </c>
      <c r="G28" s="28">
        <f t="shared" si="1"/>
        <v>14400</v>
      </c>
      <c r="H28" s="28">
        <f t="shared" si="2"/>
        <v>20736</v>
      </c>
      <c r="I28" s="28"/>
      <c r="J28" s="28">
        <f t="shared" si="3"/>
        <v>4096000</v>
      </c>
      <c r="K28" s="28">
        <f t="shared" si="4"/>
        <v>3600000</v>
      </c>
      <c r="L28" s="28">
        <f t="shared" si="5"/>
        <v>5184000</v>
      </c>
      <c r="N28">
        <f t="shared" si="6"/>
        <v>1024000000</v>
      </c>
      <c r="O28">
        <f t="shared" si="7"/>
        <v>900000000</v>
      </c>
      <c r="P28">
        <f t="shared" si="8"/>
        <v>1296000000</v>
      </c>
    </row>
    <row r="29" ht="15" customHeight="1" spans="1:16">
      <c r="A29" s="28">
        <v>260</v>
      </c>
      <c r="B29">
        <v>128</v>
      </c>
      <c r="C29">
        <v>80</v>
      </c>
      <c r="D29">
        <v>120</v>
      </c>
      <c r="E29" s="28"/>
      <c r="F29" s="28">
        <f t="shared" si="0"/>
        <v>16384</v>
      </c>
      <c r="G29" s="28">
        <f t="shared" si="1"/>
        <v>6400</v>
      </c>
      <c r="H29" s="28">
        <f t="shared" si="2"/>
        <v>14400</v>
      </c>
      <c r="I29" s="28"/>
      <c r="J29" s="28">
        <f t="shared" si="3"/>
        <v>4259840</v>
      </c>
      <c r="K29" s="28">
        <f t="shared" si="4"/>
        <v>1664000</v>
      </c>
      <c r="L29" s="28">
        <f t="shared" si="5"/>
        <v>3744000</v>
      </c>
      <c r="N29">
        <f t="shared" si="6"/>
        <v>1107558400</v>
      </c>
      <c r="O29">
        <f t="shared" si="7"/>
        <v>432640000</v>
      </c>
      <c r="P29">
        <f t="shared" si="8"/>
        <v>973440000</v>
      </c>
    </row>
    <row r="30" ht="15" customHeight="1" spans="1:16">
      <c r="A30" s="28">
        <v>270</v>
      </c>
      <c r="B30">
        <v>96</v>
      </c>
      <c r="C30">
        <v>64</v>
      </c>
      <c r="D30">
        <v>96</v>
      </c>
      <c r="E30" s="28"/>
      <c r="F30" s="28">
        <f t="shared" si="0"/>
        <v>9216</v>
      </c>
      <c r="G30" s="28">
        <f t="shared" si="1"/>
        <v>4096</v>
      </c>
      <c r="H30" s="28">
        <f t="shared" si="2"/>
        <v>9216</v>
      </c>
      <c r="I30" s="28"/>
      <c r="J30" s="28">
        <f t="shared" si="3"/>
        <v>2488320</v>
      </c>
      <c r="K30" s="28">
        <f t="shared" si="4"/>
        <v>1105920</v>
      </c>
      <c r="L30" s="28">
        <f t="shared" si="5"/>
        <v>2488320</v>
      </c>
      <c r="N30">
        <f t="shared" si="6"/>
        <v>671846400</v>
      </c>
      <c r="O30">
        <f t="shared" si="7"/>
        <v>298598400</v>
      </c>
      <c r="P30">
        <f t="shared" si="8"/>
        <v>671846400</v>
      </c>
    </row>
    <row r="31" ht="15" customHeight="1" spans="1:16">
      <c r="A31" s="28">
        <v>280</v>
      </c>
      <c r="B31">
        <v>96</v>
      </c>
      <c r="C31">
        <v>60</v>
      </c>
      <c r="D31">
        <v>88</v>
      </c>
      <c r="E31" s="28"/>
      <c r="F31" s="28">
        <f t="shared" si="0"/>
        <v>9216</v>
      </c>
      <c r="G31" s="28">
        <f t="shared" si="1"/>
        <v>3600</v>
      </c>
      <c r="H31" s="28">
        <f t="shared" si="2"/>
        <v>7744</v>
      </c>
      <c r="I31" s="28"/>
      <c r="J31" s="28">
        <f t="shared" si="3"/>
        <v>2580480</v>
      </c>
      <c r="K31" s="28">
        <f t="shared" si="4"/>
        <v>1008000</v>
      </c>
      <c r="L31" s="28">
        <f t="shared" si="5"/>
        <v>2168320</v>
      </c>
      <c r="N31">
        <f t="shared" si="6"/>
        <v>722534400</v>
      </c>
      <c r="O31">
        <f t="shared" si="7"/>
        <v>282240000</v>
      </c>
      <c r="P31">
        <f t="shared" si="8"/>
        <v>607129600</v>
      </c>
    </row>
    <row r="32" s="1" customFormat="1" ht="15" customHeight="1" spans="5:16">
      <c r="E32" s="1" t="s">
        <v>10</v>
      </c>
      <c r="F32" s="1">
        <f t="shared" ref="F32:H32" si="9">SUM(F4:F31)</f>
        <v>5458816</v>
      </c>
      <c r="G32" s="1">
        <f t="shared" si="9"/>
        <v>5566480</v>
      </c>
      <c r="H32" s="1">
        <f t="shared" si="9"/>
        <v>6299968</v>
      </c>
      <c r="J32" s="1">
        <f t="shared" ref="J32:L32" si="10">SUM(J4:J31)</f>
        <v>643525760</v>
      </c>
      <c r="K32" s="1">
        <f t="shared" si="10"/>
        <v>616629760</v>
      </c>
      <c r="L32" s="1">
        <f t="shared" si="10"/>
        <v>707402240</v>
      </c>
      <c r="N32" s="1">
        <f t="shared" ref="N32:P32" si="11">SUM(N4:N31)</f>
        <v>85404486400</v>
      </c>
      <c r="O32" s="1">
        <f t="shared" si="11"/>
        <v>77346860800</v>
      </c>
      <c r="P32" s="1">
        <f t="shared" si="11"/>
        <v>90605504000</v>
      </c>
    </row>
    <row r="33" ht="15" customHeight="1"/>
    <row r="34" ht="15" customHeight="1"/>
    <row r="35" ht="28" customHeight="1" spans="5:8">
      <c r="E35" s="36" t="s">
        <v>11</v>
      </c>
      <c r="F35">
        <f t="shared" ref="F35:H35" si="12">J32/F32</f>
        <v>117.88742467231</v>
      </c>
      <c r="G35">
        <f t="shared" si="12"/>
        <v>110.77552780213</v>
      </c>
      <c r="H35">
        <f t="shared" si="12"/>
        <v>112.286640186109</v>
      </c>
    </row>
    <row r="36" ht="15" customHeight="1"/>
    <row r="37" ht="26" customHeight="1" spans="5:8">
      <c r="E37" s="36" t="s">
        <v>12</v>
      </c>
      <c r="F37">
        <f t="shared" ref="F37:H37" si="13">N32/F32</f>
        <v>15645.2399934345</v>
      </c>
      <c r="G37">
        <f t="shared" si="13"/>
        <v>13895.1115965565</v>
      </c>
      <c r="H37">
        <f t="shared" si="13"/>
        <v>14381.899082662</v>
      </c>
    </row>
    <row r="38" ht="15" customHeight="1"/>
    <row r="39" ht="53" customHeight="1" spans="5:8">
      <c r="E39" s="36" t="s">
        <v>13</v>
      </c>
      <c r="F39">
        <f t="shared" ref="F39:H39" si="14">SQRT(F37-F35*F35)</f>
        <v>41.806639395734</v>
      </c>
      <c r="G39">
        <f t="shared" si="14"/>
        <v>40.2975686204029</v>
      </c>
      <c r="H39">
        <f t="shared" si="14"/>
        <v>42.114243651968</v>
      </c>
    </row>
    <row r="41" ht="37" customHeight="1" spans="5:8">
      <c r="E41" s="36" t="s">
        <v>14</v>
      </c>
      <c r="F41">
        <f t="shared" ref="F41:H41" si="15">1/(50*F39)</f>
        <v>0.000478392912921885</v>
      </c>
      <c r="G41">
        <f t="shared" si="15"/>
        <v>0.000496307858878461</v>
      </c>
      <c r="H41">
        <f t="shared" si="15"/>
        <v>0.000474898710404963</v>
      </c>
    </row>
    <row r="43" ht="38.25" spans="5:8">
      <c r="E43" s="36" t="s">
        <v>15</v>
      </c>
      <c r="F43">
        <f t="shared" ref="F43:H43" si="16">F41*1000000</f>
        <v>478.392912921885</v>
      </c>
      <c r="G43">
        <f t="shared" si="16"/>
        <v>496.307858878461</v>
      </c>
      <c r="H43">
        <f t="shared" si="16"/>
        <v>474.898710404963</v>
      </c>
    </row>
  </sheetData>
  <mergeCells count="2">
    <mergeCell ref="B1:D1"/>
    <mergeCell ref="A1:A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B1" sqref="B1:D30"/>
    </sheetView>
  </sheetViews>
  <sheetFormatPr defaultColWidth="8.8" defaultRowHeight="12.75" outlineLevelCol="3"/>
  <cols>
    <col min="1" max="1" width="15.3" customWidth="1"/>
    <col min="2" max="2" width="12.9" customWidth="1"/>
    <col min="3" max="3" width="12.5" customWidth="1"/>
    <col min="4" max="4" width="11.8" customWidth="1"/>
  </cols>
  <sheetData>
    <row r="1" s="1" customFormat="1" ht="24" customHeight="1" spans="1:4">
      <c r="A1" s="37" t="s">
        <v>16</v>
      </c>
      <c r="B1" s="37" t="s">
        <v>17</v>
      </c>
      <c r="C1" s="37"/>
      <c r="D1" s="37"/>
    </row>
    <row r="2" s="1" customFormat="1" ht="27" customHeight="1" spans="1:4">
      <c r="A2" s="37"/>
      <c r="B2" s="1" t="s">
        <v>2</v>
      </c>
      <c r="C2" s="1" t="s">
        <v>3</v>
      </c>
      <c r="D2" s="1" t="s">
        <v>4</v>
      </c>
    </row>
    <row r="3" ht="15" customHeight="1" spans="1:4">
      <c r="A3">
        <v>10</v>
      </c>
      <c r="B3">
        <v>8</v>
      </c>
      <c r="C3">
        <v>8</v>
      </c>
      <c r="D3">
        <v>64</v>
      </c>
    </row>
    <row r="4" ht="15" customHeight="1" spans="1:4">
      <c r="A4">
        <v>20</v>
      </c>
      <c r="B4">
        <v>64</v>
      </c>
      <c r="C4">
        <v>72</v>
      </c>
      <c r="D4">
        <v>112</v>
      </c>
    </row>
    <row r="5" ht="15" customHeight="1" spans="1:4">
      <c r="A5">
        <v>30</v>
      </c>
      <c r="B5">
        <v>168</v>
      </c>
      <c r="C5">
        <v>216</v>
      </c>
      <c r="D5">
        <v>240</v>
      </c>
    </row>
    <row r="6" ht="15" customHeight="1" spans="1:4">
      <c r="A6">
        <v>40</v>
      </c>
      <c r="B6">
        <v>272</v>
      </c>
      <c r="C6">
        <v>344</v>
      </c>
      <c r="D6">
        <v>352</v>
      </c>
    </row>
    <row r="7" ht="15" customHeight="1" spans="1:4">
      <c r="A7">
        <v>50</v>
      </c>
      <c r="B7">
        <v>376</v>
      </c>
      <c r="C7">
        <v>440</v>
      </c>
      <c r="D7">
        <v>472</v>
      </c>
    </row>
    <row r="8" ht="15" customHeight="1" spans="1:4">
      <c r="A8">
        <v>60</v>
      </c>
      <c r="B8">
        <v>480</v>
      </c>
      <c r="C8">
        <v>544</v>
      </c>
      <c r="D8">
        <v>560</v>
      </c>
    </row>
    <row r="9" ht="15" customHeight="1" spans="1:4">
      <c r="A9">
        <v>70</v>
      </c>
      <c r="B9">
        <v>552</v>
      </c>
      <c r="C9">
        <v>608</v>
      </c>
      <c r="D9">
        <v>640</v>
      </c>
    </row>
    <row r="10" ht="15" customHeight="1" spans="1:4">
      <c r="A10">
        <v>80</v>
      </c>
      <c r="B10">
        <v>624</v>
      </c>
      <c r="C10">
        <v>688</v>
      </c>
      <c r="D10">
        <v>704</v>
      </c>
    </row>
    <row r="11" ht="15" customHeight="1" spans="1:4">
      <c r="A11">
        <v>90</v>
      </c>
      <c r="B11">
        <v>680</v>
      </c>
      <c r="C11">
        <v>728</v>
      </c>
      <c r="D11">
        <v>768</v>
      </c>
    </row>
    <row r="12" ht="15" customHeight="1" spans="1:4">
      <c r="A12">
        <v>100</v>
      </c>
      <c r="B12">
        <v>736</v>
      </c>
      <c r="C12">
        <v>768</v>
      </c>
      <c r="D12">
        <v>824</v>
      </c>
    </row>
    <row r="13" ht="15" customHeight="1" spans="1:4">
      <c r="A13">
        <v>110</v>
      </c>
      <c r="B13">
        <v>768</v>
      </c>
      <c r="C13">
        <v>792</v>
      </c>
      <c r="D13">
        <v>840</v>
      </c>
    </row>
    <row r="14" ht="15" customHeight="1" spans="1:4">
      <c r="A14">
        <v>120</v>
      </c>
      <c r="B14">
        <v>760</v>
      </c>
      <c r="C14">
        <v>744</v>
      </c>
      <c r="D14">
        <v>784</v>
      </c>
    </row>
    <row r="15" ht="15" customHeight="1" spans="1:4">
      <c r="A15">
        <v>130</v>
      </c>
      <c r="B15">
        <v>720</v>
      </c>
      <c r="C15">
        <v>680</v>
      </c>
      <c r="D15">
        <v>704</v>
      </c>
    </row>
    <row r="16" ht="15" customHeight="1" spans="1:4">
      <c r="A16">
        <v>140</v>
      </c>
      <c r="B16">
        <v>624</v>
      </c>
      <c r="C16">
        <v>544</v>
      </c>
      <c r="D16">
        <v>632</v>
      </c>
    </row>
    <row r="17" ht="15" customHeight="1" spans="1:4">
      <c r="A17">
        <v>150</v>
      </c>
      <c r="B17">
        <v>552</v>
      </c>
      <c r="C17">
        <v>520</v>
      </c>
      <c r="D17">
        <v>544</v>
      </c>
    </row>
    <row r="18" ht="15" customHeight="1" spans="1:4">
      <c r="A18">
        <v>160</v>
      </c>
      <c r="B18">
        <v>480</v>
      </c>
      <c r="C18">
        <v>448</v>
      </c>
      <c r="D18">
        <v>472</v>
      </c>
    </row>
    <row r="19" ht="15" customHeight="1" spans="1:4">
      <c r="A19">
        <v>170</v>
      </c>
      <c r="B19">
        <v>400</v>
      </c>
      <c r="C19">
        <v>376</v>
      </c>
      <c r="D19">
        <v>408</v>
      </c>
    </row>
    <row r="20" ht="15" customHeight="1" spans="1:4">
      <c r="A20">
        <v>180</v>
      </c>
      <c r="B20">
        <v>376</v>
      </c>
      <c r="C20">
        <v>336</v>
      </c>
      <c r="D20">
        <v>352</v>
      </c>
    </row>
    <row r="21" ht="15" customHeight="1" spans="1:4">
      <c r="A21">
        <v>190</v>
      </c>
      <c r="B21">
        <v>328</v>
      </c>
      <c r="C21">
        <v>296</v>
      </c>
      <c r="D21">
        <v>312</v>
      </c>
    </row>
    <row r="22" ht="15" customHeight="1" spans="1:4">
      <c r="A22">
        <v>200</v>
      </c>
      <c r="B22">
        <v>264</v>
      </c>
      <c r="C22">
        <v>240</v>
      </c>
      <c r="D22">
        <v>272</v>
      </c>
    </row>
    <row r="23" ht="15" customHeight="1" spans="1:4">
      <c r="A23">
        <v>210</v>
      </c>
      <c r="B23">
        <v>240</v>
      </c>
      <c r="C23">
        <v>224</v>
      </c>
      <c r="D23">
        <v>216</v>
      </c>
    </row>
    <row r="24" ht="15" customHeight="1" spans="1:4">
      <c r="A24">
        <v>220</v>
      </c>
      <c r="B24">
        <v>208</v>
      </c>
      <c r="C24">
        <v>184</v>
      </c>
      <c r="D24">
        <v>200</v>
      </c>
    </row>
    <row r="25" ht="15" customHeight="1" spans="1:4">
      <c r="A25">
        <v>230</v>
      </c>
      <c r="B25">
        <v>144</v>
      </c>
      <c r="C25">
        <v>136</v>
      </c>
      <c r="D25">
        <v>184</v>
      </c>
    </row>
    <row r="26" ht="15" customHeight="1" spans="1:4">
      <c r="A26">
        <v>240</v>
      </c>
      <c r="B26">
        <v>144</v>
      </c>
      <c r="C26">
        <v>56</v>
      </c>
      <c r="D26">
        <v>152</v>
      </c>
    </row>
    <row r="27" ht="15" customHeight="1" spans="1:4">
      <c r="A27">
        <v>250</v>
      </c>
      <c r="B27">
        <v>128</v>
      </c>
      <c r="C27">
        <v>120</v>
      </c>
      <c r="D27">
        <v>144</v>
      </c>
    </row>
    <row r="28" ht="15" customHeight="1" spans="1:4">
      <c r="A28">
        <v>260</v>
      </c>
      <c r="B28">
        <v>128</v>
      </c>
      <c r="C28">
        <v>80</v>
      </c>
      <c r="D28">
        <v>120</v>
      </c>
    </row>
    <row r="29" ht="15" customHeight="1" spans="1:4">
      <c r="A29">
        <v>270</v>
      </c>
      <c r="B29">
        <v>96</v>
      </c>
      <c r="C29">
        <v>64</v>
      </c>
      <c r="D29">
        <v>96</v>
      </c>
    </row>
    <row r="30" ht="15" customHeight="1" spans="1:4">
      <c r="A30">
        <v>280</v>
      </c>
      <c r="B30">
        <v>96</v>
      </c>
      <c r="C30">
        <v>60</v>
      </c>
      <c r="D30">
        <v>88</v>
      </c>
    </row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</sheetData>
  <mergeCells count="2">
    <mergeCell ref="B1:D1"/>
    <mergeCell ref="A1:A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opLeftCell="A19" workbookViewId="0">
      <selection activeCell="O22" sqref="O22"/>
    </sheetView>
  </sheetViews>
  <sheetFormatPr defaultColWidth="8.8" defaultRowHeight="12.75"/>
  <cols>
    <col min="1" max="1" width="8.2" customWidth="1"/>
    <col min="2" max="4" width="10.8" customWidth="1"/>
    <col min="5" max="7" width="12.3" customWidth="1"/>
    <col min="8" max="16" width="8.2" customWidth="1"/>
  </cols>
  <sheetData>
    <row r="1" s="1" customFormat="1" ht="48" customHeight="1" spans="1:7">
      <c r="A1" s="18" t="s">
        <v>0</v>
      </c>
      <c r="B1" s="19" t="s">
        <v>18</v>
      </c>
      <c r="C1" s="4"/>
      <c r="D1" s="4"/>
      <c r="E1" s="19" t="s">
        <v>19</v>
      </c>
      <c r="F1" s="4"/>
      <c r="G1" s="5"/>
    </row>
    <row r="2" s="1" customFormat="1" ht="35" customHeight="1" spans="1:7">
      <c r="A2" s="20"/>
      <c r="B2" s="21" t="s">
        <v>2</v>
      </c>
      <c r="C2" s="21" t="s">
        <v>3</v>
      </c>
      <c r="D2" s="21" t="s">
        <v>4</v>
      </c>
      <c r="E2" s="21" t="s">
        <v>2</v>
      </c>
      <c r="F2" s="21" t="s">
        <v>3</v>
      </c>
      <c r="G2" s="22" t="s">
        <v>4</v>
      </c>
    </row>
    <row r="3" ht="15" customHeight="1" spans="1:12">
      <c r="A3" s="23">
        <v>10</v>
      </c>
      <c r="B3" s="24">
        <v>100</v>
      </c>
      <c r="C3" s="24">
        <v>100</v>
      </c>
      <c r="D3" s="25">
        <v>16</v>
      </c>
      <c r="E3" s="26">
        <v>8</v>
      </c>
      <c r="F3" s="27">
        <v>8</v>
      </c>
      <c r="G3" s="25">
        <v>64</v>
      </c>
      <c r="H3" s="28"/>
      <c r="I3" s="28"/>
      <c r="J3" s="28"/>
      <c r="K3" s="28"/>
      <c r="L3" s="28"/>
    </row>
    <row r="4" ht="15" customHeight="1" spans="1:12">
      <c r="A4" s="6">
        <v>20</v>
      </c>
      <c r="B4" s="24">
        <v>360</v>
      </c>
      <c r="C4" s="24">
        <v>360</v>
      </c>
      <c r="D4" s="29">
        <v>128</v>
      </c>
      <c r="E4" s="30">
        <v>64</v>
      </c>
      <c r="F4" s="31">
        <v>72</v>
      </c>
      <c r="G4" s="29">
        <v>112</v>
      </c>
      <c r="H4" s="28"/>
      <c r="I4" s="28"/>
      <c r="J4" s="28"/>
      <c r="K4" s="28"/>
      <c r="L4" s="28"/>
    </row>
    <row r="5" ht="15" customHeight="1" spans="1:12">
      <c r="A5" s="6">
        <v>30</v>
      </c>
      <c r="B5" s="24">
        <v>640</v>
      </c>
      <c r="C5" s="24">
        <v>640</v>
      </c>
      <c r="D5" s="29">
        <v>248</v>
      </c>
      <c r="E5" s="30">
        <v>168</v>
      </c>
      <c r="F5" s="31">
        <v>216</v>
      </c>
      <c r="G5" s="29">
        <v>240</v>
      </c>
      <c r="H5" s="28"/>
      <c r="I5" s="28"/>
      <c r="J5" s="28"/>
      <c r="K5" s="28"/>
      <c r="L5" s="28"/>
    </row>
    <row r="6" ht="15" customHeight="1" spans="1:12">
      <c r="A6" s="6">
        <v>40</v>
      </c>
      <c r="B6" s="24">
        <v>880</v>
      </c>
      <c r="C6" s="24">
        <v>880</v>
      </c>
      <c r="D6" s="29">
        <v>408</v>
      </c>
      <c r="E6" s="30">
        <v>272</v>
      </c>
      <c r="F6" s="31">
        <v>344</v>
      </c>
      <c r="G6" s="29">
        <v>352</v>
      </c>
      <c r="H6" s="28"/>
      <c r="I6" s="28"/>
      <c r="J6" s="28"/>
      <c r="K6" s="28"/>
      <c r="L6" s="28"/>
    </row>
    <row r="7" ht="15" customHeight="1" spans="1:12">
      <c r="A7" s="6">
        <v>50</v>
      </c>
      <c r="B7" s="24">
        <v>960</v>
      </c>
      <c r="C7" s="24">
        <v>980</v>
      </c>
      <c r="D7" s="29">
        <v>536</v>
      </c>
      <c r="E7" s="30">
        <v>376</v>
      </c>
      <c r="F7" s="31">
        <v>440</v>
      </c>
      <c r="G7" s="29">
        <v>472</v>
      </c>
      <c r="H7" s="28"/>
      <c r="I7" s="28"/>
      <c r="J7" s="28"/>
      <c r="K7" s="28"/>
      <c r="L7" s="28"/>
    </row>
    <row r="8" ht="15" customHeight="1" spans="1:12">
      <c r="A8" s="6">
        <v>60</v>
      </c>
      <c r="B8" s="24">
        <v>980</v>
      </c>
      <c r="C8" s="24">
        <v>1000</v>
      </c>
      <c r="D8" s="29">
        <v>640</v>
      </c>
      <c r="E8" s="30">
        <v>480</v>
      </c>
      <c r="F8" s="31">
        <v>544</v>
      </c>
      <c r="G8" s="29">
        <v>560</v>
      </c>
      <c r="H8" s="28"/>
      <c r="I8" s="28"/>
      <c r="J8" s="28"/>
      <c r="K8" s="28"/>
      <c r="L8" s="28"/>
    </row>
    <row r="9" ht="15" customHeight="1" spans="1:12">
      <c r="A9" s="6">
        <v>70</v>
      </c>
      <c r="B9" s="24">
        <v>880</v>
      </c>
      <c r="C9" s="24">
        <v>920</v>
      </c>
      <c r="D9" s="29">
        <v>624</v>
      </c>
      <c r="E9" s="30">
        <v>552</v>
      </c>
      <c r="F9" s="31">
        <v>608</v>
      </c>
      <c r="G9" s="29">
        <v>640</v>
      </c>
      <c r="H9" s="28"/>
      <c r="I9" s="28"/>
      <c r="J9" s="28"/>
      <c r="K9" s="28"/>
      <c r="L9" s="28"/>
    </row>
    <row r="10" ht="15" customHeight="1" spans="1:12">
      <c r="A10" s="6">
        <v>80</v>
      </c>
      <c r="B10" s="24">
        <v>660</v>
      </c>
      <c r="C10" s="24">
        <v>720</v>
      </c>
      <c r="D10" s="29">
        <v>576</v>
      </c>
      <c r="E10" s="30">
        <v>624</v>
      </c>
      <c r="F10" s="31">
        <v>688</v>
      </c>
      <c r="G10" s="29">
        <v>704</v>
      </c>
      <c r="H10" s="28"/>
      <c r="I10" s="28"/>
      <c r="J10" s="28"/>
      <c r="K10" s="28"/>
      <c r="L10" s="28"/>
    </row>
    <row r="11" ht="15" customHeight="1" spans="1:12">
      <c r="A11" s="6">
        <v>90</v>
      </c>
      <c r="B11" s="24">
        <v>420</v>
      </c>
      <c r="C11" s="24">
        <v>540</v>
      </c>
      <c r="D11" s="29">
        <v>536</v>
      </c>
      <c r="E11" s="30">
        <v>680</v>
      </c>
      <c r="F11" s="31">
        <v>728</v>
      </c>
      <c r="G11" s="29">
        <v>768</v>
      </c>
      <c r="H11" s="28"/>
      <c r="I11" s="28"/>
      <c r="J11" s="28"/>
      <c r="K11" s="28"/>
      <c r="L11" s="28"/>
    </row>
    <row r="12" ht="15" customHeight="1" spans="1:12">
      <c r="A12" s="6">
        <v>100</v>
      </c>
      <c r="B12" s="24">
        <v>240</v>
      </c>
      <c r="C12" s="24">
        <v>340</v>
      </c>
      <c r="D12" s="29">
        <v>472</v>
      </c>
      <c r="E12" s="30">
        <v>736</v>
      </c>
      <c r="F12" s="31">
        <v>768</v>
      </c>
      <c r="G12" s="29">
        <v>824</v>
      </c>
      <c r="H12" s="28"/>
      <c r="I12" s="28"/>
      <c r="J12" s="28"/>
      <c r="K12" s="28"/>
      <c r="L12" s="28"/>
    </row>
    <row r="13" ht="15" customHeight="1" spans="1:12">
      <c r="A13" s="6">
        <v>110</v>
      </c>
      <c r="B13" s="24">
        <v>100</v>
      </c>
      <c r="C13" s="24">
        <v>180</v>
      </c>
      <c r="D13" s="29">
        <v>400</v>
      </c>
      <c r="E13" s="30">
        <v>768</v>
      </c>
      <c r="F13" s="31">
        <v>792</v>
      </c>
      <c r="G13" s="29">
        <v>840</v>
      </c>
      <c r="H13" s="28"/>
      <c r="I13" s="28"/>
      <c r="J13" s="28"/>
      <c r="K13" s="28"/>
      <c r="L13" s="28"/>
    </row>
    <row r="14" ht="15" customHeight="1" spans="1:12">
      <c r="A14" s="6">
        <v>120</v>
      </c>
      <c r="B14" s="24">
        <v>-20</v>
      </c>
      <c r="C14" s="24">
        <v>80</v>
      </c>
      <c r="D14" s="29">
        <v>352</v>
      </c>
      <c r="E14" s="30">
        <v>760</v>
      </c>
      <c r="F14" s="31">
        <v>744</v>
      </c>
      <c r="G14" s="29">
        <v>784</v>
      </c>
      <c r="H14" s="28"/>
      <c r="I14" s="28"/>
      <c r="J14" s="28"/>
      <c r="K14" s="28"/>
      <c r="L14" s="28"/>
    </row>
    <row r="15" ht="15" customHeight="1" spans="1:12">
      <c r="A15" s="6">
        <v>130</v>
      </c>
      <c r="B15" s="24">
        <v>-100</v>
      </c>
      <c r="C15" s="24">
        <v>0</v>
      </c>
      <c r="D15" s="29">
        <v>296</v>
      </c>
      <c r="E15" s="30">
        <v>720</v>
      </c>
      <c r="F15" s="31">
        <v>680</v>
      </c>
      <c r="G15" s="29">
        <v>704</v>
      </c>
      <c r="H15" s="28"/>
      <c r="I15" s="28"/>
      <c r="J15" s="28"/>
      <c r="K15" s="28"/>
      <c r="L15" s="28"/>
    </row>
    <row r="16" ht="15" customHeight="1" spans="1:12">
      <c r="A16" s="6">
        <v>140</v>
      </c>
      <c r="B16" s="24">
        <v>-140</v>
      </c>
      <c r="C16" s="24">
        <v>-60</v>
      </c>
      <c r="D16" s="29">
        <v>248</v>
      </c>
      <c r="E16" s="30">
        <v>624</v>
      </c>
      <c r="F16" s="31">
        <v>544</v>
      </c>
      <c r="G16" s="29">
        <v>632</v>
      </c>
      <c r="H16" s="28"/>
      <c r="I16" s="28"/>
      <c r="J16" s="28"/>
      <c r="K16" s="28"/>
      <c r="L16" s="28"/>
    </row>
    <row r="17" ht="15" customHeight="1" spans="1:12">
      <c r="A17" s="6">
        <v>150</v>
      </c>
      <c r="B17" s="24">
        <v>-160</v>
      </c>
      <c r="C17" s="24">
        <v>-80</v>
      </c>
      <c r="D17" s="29">
        <v>224</v>
      </c>
      <c r="E17" s="30">
        <v>552</v>
      </c>
      <c r="F17" s="31">
        <v>520</v>
      </c>
      <c r="G17" s="29">
        <v>544</v>
      </c>
      <c r="H17" s="28"/>
      <c r="I17" s="28"/>
      <c r="J17" s="28"/>
      <c r="K17" s="28"/>
      <c r="L17" s="28"/>
    </row>
    <row r="18" ht="15" customHeight="1" spans="1:12">
      <c r="A18" s="6">
        <v>160</v>
      </c>
      <c r="B18" s="24">
        <v>-160</v>
      </c>
      <c r="C18" s="24">
        <v>-120</v>
      </c>
      <c r="D18" s="29">
        <v>176</v>
      </c>
      <c r="E18" s="30">
        <v>480</v>
      </c>
      <c r="F18" s="31">
        <v>448</v>
      </c>
      <c r="G18" s="29">
        <v>472</v>
      </c>
      <c r="H18" s="28"/>
      <c r="I18" s="28"/>
      <c r="J18" s="28"/>
      <c r="K18" s="28"/>
      <c r="L18" s="28"/>
    </row>
    <row r="19" ht="15" customHeight="1" spans="1:12">
      <c r="A19" s="6">
        <v>170</v>
      </c>
      <c r="B19" s="24">
        <v>-160</v>
      </c>
      <c r="C19" s="24">
        <v>-120</v>
      </c>
      <c r="D19" s="29">
        <v>152</v>
      </c>
      <c r="E19" s="30">
        <v>400</v>
      </c>
      <c r="F19" s="31">
        <v>376</v>
      </c>
      <c r="G19" s="29">
        <v>408</v>
      </c>
      <c r="H19" s="28"/>
      <c r="I19" s="28"/>
      <c r="J19" s="28"/>
      <c r="K19" s="28"/>
      <c r="L19" s="28"/>
    </row>
    <row r="20" ht="15" customHeight="1" spans="1:12">
      <c r="A20" s="6">
        <v>180</v>
      </c>
      <c r="B20" s="24">
        <v>-140</v>
      </c>
      <c r="C20" s="24">
        <v>-120</v>
      </c>
      <c r="D20" s="29">
        <v>144</v>
      </c>
      <c r="E20" s="30">
        <v>376</v>
      </c>
      <c r="F20" s="31">
        <v>336</v>
      </c>
      <c r="G20" s="29">
        <v>352</v>
      </c>
      <c r="H20" s="28"/>
      <c r="I20" s="28"/>
      <c r="J20" s="28"/>
      <c r="K20" s="28"/>
      <c r="L20" s="28"/>
    </row>
    <row r="21" ht="15" customHeight="1" spans="1:12">
      <c r="A21" s="6">
        <v>190</v>
      </c>
      <c r="B21" s="24">
        <v>-120</v>
      </c>
      <c r="C21" s="24">
        <v>-120</v>
      </c>
      <c r="D21" s="29">
        <v>112</v>
      </c>
      <c r="E21" s="30">
        <v>328</v>
      </c>
      <c r="F21" s="31">
        <v>296</v>
      </c>
      <c r="G21" s="29">
        <v>312</v>
      </c>
      <c r="H21" s="28"/>
      <c r="I21" s="28"/>
      <c r="J21" s="28"/>
      <c r="K21" s="28"/>
      <c r="L21" s="28"/>
    </row>
    <row r="22" ht="15" customHeight="1" spans="1:12">
      <c r="A22" s="6">
        <v>200</v>
      </c>
      <c r="B22" s="24">
        <v>-80</v>
      </c>
      <c r="C22" s="24">
        <v>-120</v>
      </c>
      <c r="D22" s="29">
        <v>104</v>
      </c>
      <c r="E22" s="30">
        <v>264</v>
      </c>
      <c r="F22" s="31">
        <v>240</v>
      </c>
      <c r="G22" s="29">
        <v>272</v>
      </c>
      <c r="H22" s="28"/>
      <c r="I22" s="28"/>
      <c r="J22" s="28"/>
      <c r="K22" s="28"/>
      <c r="L22" s="28"/>
    </row>
    <row r="23" ht="15" customHeight="1" spans="1:12">
      <c r="A23" s="6">
        <v>210</v>
      </c>
      <c r="B23" s="24">
        <v>-40</v>
      </c>
      <c r="C23" s="24">
        <v>-100</v>
      </c>
      <c r="D23" s="29">
        <v>80</v>
      </c>
      <c r="E23" s="30">
        <v>240</v>
      </c>
      <c r="F23" s="31">
        <v>224</v>
      </c>
      <c r="G23" s="29">
        <v>216</v>
      </c>
      <c r="H23" s="28"/>
      <c r="I23" s="28"/>
      <c r="J23" s="28"/>
      <c r="K23" s="28"/>
      <c r="L23" s="28"/>
    </row>
    <row r="24" ht="15" customHeight="1" spans="1:12">
      <c r="A24" s="6">
        <v>220</v>
      </c>
      <c r="B24" s="24">
        <v>0</v>
      </c>
      <c r="C24" s="24">
        <v>-80</v>
      </c>
      <c r="D24" s="29">
        <v>64</v>
      </c>
      <c r="E24" s="30">
        <v>208</v>
      </c>
      <c r="F24" s="31">
        <v>184</v>
      </c>
      <c r="G24" s="29">
        <v>200</v>
      </c>
      <c r="H24" s="28"/>
      <c r="I24" s="28"/>
      <c r="J24" s="28"/>
      <c r="K24" s="28"/>
      <c r="L24" s="28"/>
    </row>
    <row r="25" ht="15" customHeight="1" spans="1:12">
      <c r="A25" s="6">
        <v>230</v>
      </c>
      <c r="B25" s="24">
        <v>0</v>
      </c>
      <c r="C25" s="24">
        <v>-60</v>
      </c>
      <c r="D25" s="29">
        <v>56</v>
      </c>
      <c r="E25" s="30">
        <v>144</v>
      </c>
      <c r="F25" s="31">
        <v>136</v>
      </c>
      <c r="G25" s="29">
        <v>184</v>
      </c>
      <c r="H25" s="28"/>
      <c r="I25" s="28"/>
      <c r="J25" s="28"/>
      <c r="K25" s="28"/>
      <c r="L25" s="28"/>
    </row>
    <row r="26" ht="15" customHeight="1" spans="1:12">
      <c r="A26" s="6">
        <v>240</v>
      </c>
      <c r="B26" s="24">
        <v>20</v>
      </c>
      <c r="C26" s="24">
        <v>-40</v>
      </c>
      <c r="D26" s="29">
        <v>56</v>
      </c>
      <c r="E26" s="30">
        <v>144</v>
      </c>
      <c r="F26" s="31">
        <v>56</v>
      </c>
      <c r="G26" s="29">
        <v>152</v>
      </c>
      <c r="H26" s="28"/>
      <c r="I26" s="28"/>
      <c r="J26" s="28"/>
      <c r="K26" s="28"/>
      <c r="L26" s="28"/>
    </row>
    <row r="27" ht="15" customHeight="1" spans="1:12">
      <c r="A27" s="6">
        <v>250</v>
      </c>
      <c r="B27" s="24">
        <v>20</v>
      </c>
      <c r="C27" s="24">
        <v>-20</v>
      </c>
      <c r="D27" s="29">
        <v>40</v>
      </c>
      <c r="E27" s="30">
        <v>128</v>
      </c>
      <c r="F27" s="31">
        <v>120</v>
      </c>
      <c r="G27" s="29">
        <v>144</v>
      </c>
      <c r="H27" s="28"/>
      <c r="I27" s="28"/>
      <c r="J27" s="28"/>
      <c r="K27" s="28"/>
      <c r="L27" s="28"/>
    </row>
    <row r="28" ht="15" customHeight="1" spans="1:12">
      <c r="A28" s="6">
        <v>260</v>
      </c>
      <c r="B28" s="24">
        <v>40</v>
      </c>
      <c r="C28" s="24">
        <v>-20</v>
      </c>
      <c r="D28" s="29">
        <v>40</v>
      </c>
      <c r="E28" s="30">
        <v>128</v>
      </c>
      <c r="F28" s="31">
        <v>80</v>
      </c>
      <c r="G28" s="29">
        <v>120</v>
      </c>
      <c r="H28" s="28"/>
      <c r="I28" s="28"/>
      <c r="J28" s="28"/>
      <c r="K28" s="28"/>
      <c r="L28" s="28"/>
    </row>
    <row r="29" ht="15" customHeight="1" spans="1:12">
      <c r="A29" s="6">
        <v>270</v>
      </c>
      <c r="B29" s="24">
        <v>60</v>
      </c>
      <c r="C29" s="24">
        <v>-20</v>
      </c>
      <c r="D29" s="29">
        <v>24</v>
      </c>
      <c r="E29" s="30">
        <v>96</v>
      </c>
      <c r="F29" s="31">
        <v>64</v>
      </c>
      <c r="G29" s="29">
        <v>96</v>
      </c>
      <c r="H29" s="28"/>
      <c r="I29" s="28"/>
      <c r="J29" s="28"/>
      <c r="K29" s="28"/>
      <c r="L29" s="28"/>
    </row>
    <row r="30" ht="15" customHeight="1" spans="1:12">
      <c r="A30" s="32">
        <v>280</v>
      </c>
      <c r="B30" s="24">
        <v>80</v>
      </c>
      <c r="C30" s="24">
        <v>-20</v>
      </c>
      <c r="D30" s="33">
        <v>16</v>
      </c>
      <c r="E30" s="34">
        <v>96</v>
      </c>
      <c r="F30" s="35">
        <v>60</v>
      </c>
      <c r="G30" s="33">
        <v>88</v>
      </c>
      <c r="H30" s="28"/>
      <c r="I30" s="28"/>
      <c r="J30" s="28"/>
      <c r="K30" s="28"/>
      <c r="L30" s="28"/>
    </row>
    <row r="31" s="1" customFormat="1" ht="15" customHeight="1"/>
    <row r="32" ht="15" customHeight="1"/>
    <row r="33" ht="15" customHeight="1"/>
    <row r="34" ht="28" customHeight="1" spans="5:5">
      <c r="E34" s="36"/>
    </row>
    <row r="35" ht="15" customHeight="1"/>
    <row r="36" ht="26" customHeight="1" spans="5:5">
      <c r="E36" s="36"/>
    </row>
    <row r="37" ht="15" customHeight="1"/>
    <row r="38" ht="53" customHeight="1" spans="5:5">
      <c r="E38" s="36"/>
    </row>
    <row r="40" ht="37" customHeight="1" spans="5:5">
      <c r="E40" s="36"/>
    </row>
    <row r="42" spans="5:5">
      <c r="E42" s="36"/>
    </row>
  </sheetData>
  <mergeCells count="3">
    <mergeCell ref="B1:D1"/>
    <mergeCell ref="E1:G1"/>
    <mergeCell ref="A1:A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" sqref="A1:G5"/>
    </sheetView>
  </sheetViews>
  <sheetFormatPr defaultColWidth="8.8" defaultRowHeight="12.75" outlineLevelCol="6"/>
  <cols>
    <col min="1" max="1" width="12" customWidth="1"/>
  </cols>
  <sheetData>
    <row r="1" s="1" customFormat="1" ht="18" customHeight="1" spans="1:7">
      <c r="A1" s="2"/>
      <c r="B1" s="3" t="s">
        <v>20</v>
      </c>
      <c r="C1" s="4"/>
      <c r="D1" s="5"/>
      <c r="E1" s="3" t="s">
        <v>21</v>
      </c>
      <c r="F1" s="4"/>
      <c r="G1" s="5"/>
    </row>
    <row r="2" ht="18" customHeight="1" spans="1:7">
      <c r="A2" s="6"/>
      <c r="B2" s="7" t="s">
        <v>2</v>
      </c>
      <c r="C2" s="8" t="s">
        <v>3</v>
      </c>
      <c r="D2" s="9" t="s">
        <v>4</v>
      </c>
      <c r="E2" s="7" t="s">
        <v>2</v>
      </c>
      <c r="F2" s="8" t="s">
        <v>3</v>
      </c>
      <c r="G2" s="9" t="s">
        <v>4</v>
      </c>
    </row>
    <row r="3" ht="38.25" spans="1:7">
      <c r="A3" s="10" t="s">
        <v>22</v>
      </c>
      <c r="B3" s="11"/>
      <c r="C3" s="12"/>
      <c r="D3" s="13"/>
      <c r="E3" s="11"/>
      <c r="F3" s="12"/>
      <c r="G3" s="13"/>
    </row>
    <row r="4" ht="38.25" spans="1:7">
      <c r="A4" s="10" t="s">
        <v>23</v>
      </c>
      <c r="B4" s="11"/>
      <c r="C4" s="12"/>
      <c r="D4" s="13"/>
      <c r="E4" s="11"/>
      <c r="F4" s="12"/>
      <c r="G4" s="13"/>
    </row>
    <row r="5" ht="33" customHeight="1" spans="1:7">
      <c r="A5" s="14" t="s">
        <v>24</v>
      </c>
      <c r="B5" s="15"/>
      <c r="C5" s="16"/>
      <c r="D5" s="17"/>
      <c r="E5" s="15"/>
      <c r="F5" s="16"/>
      <c r="G5" s="17"/>
    </row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10% duty cycle</vt:lpstr>
      <vt:lpstr>20% duty cycle</vt:lpstr>
      <vt:lpstr>20% duty cycle_only data</vt:lpstr>
      <vt:lpstr>10% and 20% duty cycle for prin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priyanshuaggarwal</dc:creator>
  <cp:lastModifiedBy>anshumansingh</cp:lastModifiedBy>
  <dcterms:created xsi:type="dcterms:W3CDTF">2019-02-13T22:34:00Z</dcterms:created>
  <dcterms:modified xsi:type="dcterms:W3CDTF">2019-02-21T18:37:55Z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