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 Flow" sheetId="1" r:id="rId4"/>
    <sheet state="visible" name="Financial Ratio" sheetId="2" r:id="rId5"/>
  </sheets>
  <definedNames/>
  <calcPr/>
  <extLst>
    <ext uri="GoogleSheetsCustomDataVersion2">
      <go:sheetsCustomData xmlns:go="http://customooxmlschemas.google.com/" r:id="rId6" roundtripDataChecksum="hUMlbR5KtK+E3Py5pqG8LkI3I1rAZA6cDs3tEQg22Nw="/>
    </ext>
  </extLst>
</workbook>
</file>

<file path=xl/sharedStrings.xml><?xml version="1.0" encoding="utf-8"?>
<sst xmlns="http://schemas.openxmlformats.org/spreadsheetml/2006/main" count="99" uniqueCount="95">
  <si>
    <t> </t>
  </si>
  <si>
    <t>Dec '23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</si>
  <si>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</si>
  <si>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</si>
  <si>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</si>
  <si>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</si>
  <si>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</si>
  <si>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</si>
  <si>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</si>
  <si>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</si>
  <si>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</si>
  <si>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</si>
  <si>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</si>
  <si>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</si>
  <si>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</si>
  <si>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</si>
  <si>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</si>
  <si>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</si>
  <si>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</si>
  <si>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</si>
  <si>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</si>
  <si>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 xml:space="preserve">
Dec '18</t>
  </si>
  <si>
    <t>Sep '18</t>
  </si>
  <si>
    <t>Jun '18</t>
  </si>
  <si>
    <t>Mar '18</t>
  </si>
  <si>
    <t>Dec '17</t>
  </si>
  <si>
    <t>Interest Earned</t>
  </si>
  <si>
    <t>(a) Int. /Disc. on Adv/Bills</t>
  </si>
  <si>
    <t>(b) Income on Investment</t>
  </si>
  <si>
    <t>(c) Int. on balances With RBI</t>
  </si>
  <si>
    <t>(d) Others</t>
  </si>
  <si>
    <t>Other Income</t>
  </si>
  <si>
    <t>EXPENDITURE</t>
  </si>
  <si>
    <t>Interest Expended</t>
  </si>
  <si>
    <t>Employees Cost</t>
  </si>
  <si>
    <t>Other Expenses</t>
  </si>
  <si>
    <t>Operating Profit before Provisions and contingencies</t>
  </si>
  <si>
    <t>Provisions And Contingencies</t>
  </si>
  <si>
    <t>P/L Before Tax</t>
  </si>
  <si>
    <t>Tax</t>
  </si>
  <si>
    <t>P/L After Tax from Ordinary Activities</t>
  </si>
  <si>
    <t>Net Profit/(Loss) For the Period</t>
  </si>
  <si>
    <t>Equity Share Capital</t>
  </si>
  <si>
    <t>EPS Before Extra Ordinary</t>
  </si>
  <si>
    <t>Basic EPS</t>
  </si>
  <si>
    <t>Diluted EPS</t>
  </si>
  <si>
    <t>EPS After Extra Ordinary</t>
  </si>
  <si>
    <t>NPA Ratios :</t>
  </si>
  <si>
    <t>i) Gross NPA</t>
  </si>
  <si>
    <t>ii) Net NPA</t>
  </si>
  <si>
    <t>i) % of Gross NPA</t>
  </si>
  <si>
    <t>ii) % of Net NPA</t>
  </si>
  <si>
    <t>Return on Assets %</t>
  </si>
  <si>
    <t>Calculation</t>
  </si>
  <si>
    <t>Total Interest Earned</t>
  </si>
  <si>
    <t>Net Interest Income</t>
  </si>
  <si>
    <t>Other Income' as a proportion of 'Total Income'</t>
  </si>
  <si>
    <t>Total Expenditure</t>
  </si>
  <si>
    <t>Expenditure Trend</t>
  </si>
  <si>
    <t>Total Income</t>
  </si>
  <si>
    <t>Cost to Income ratio</t>
  </si>
  <si>
    <t>Inference:</t>
  </si>
  <si>
    <t xml:space="preserve">HDFC is constantly investing in Expansion </t>
  </si>
  <si>
    <t>Cost to Income Ratio is Stable</t>
  </si>
  <si>
    <t>Total Income has nearly quadripeled</t>
  </si>
  <si>
    <t>Years</t>
  </si>
  <si>
    <t>Inference</t>
  </si>
  <si>
    <t>EPS</t>
  </si>
  <si>
    <t>EPS has increased</t>
  </si>
  <si>
    <t>Maket Price</t>
  </si>
  <si>
    <t>P/E Ratio</t>
  </si>
  <si>
    <t>PE has decreased</t>
  </si>
  <si>
    <t>Net income</t>
  </si>
  <si>
    <t>Income has increased</t>
  </si>
  <si>
    <t xml:space="preserve">Total Assets </t>
  </si>
  <si>
    <t>Assests have nearly tripled in 5 years</t>
  </si>
  <si>
    <t>Total Liabilities</t>
  </si>
  <si>
    <t>Liabilities have also increased</t>
  </si>
  <si>
    <t>Shareholder's Equity</t>
  </si>
  <si>
    <t>ROE</t>
  </si>
  <si>
    <t>ROE is stable</t>
  </si>
  <si>
    <t>Total Current Assets</t>
  </si>
  <si>
    <t>Total Current Liabilities</t>
  </si>
  <si>
    <t>Current Ratio</t>
  </si>
  <si>
    <t>D/E Ratio</t>
  </si>
  <si>
    <t>DE has reduce form 9.03 to current 7.71</t>
  </si>
  <si>
    <t>Currently HDFC has PE of 17.5, but says it is fairly valued cirrently, as any PE less than 20 is considered good</t>
  </si>
  <si>
    <t>EPS is Rs 83, but is very good</t>
  </si>
  <si>
    <t>ROE is same as NIFTY</t>
  </si>
  <si>
    <t>Currently HDFC is at fair valuation, as BANKNIFTY PE is at 15.8, so we can say any PE multiple near to that is fair</t>
  </si>
  <si>
    <t>PE</t>
  </si>
  <si>
    <t>x</t>
  </si>
  <si>
    <t>=</t>
  </si>
  <si>
    <t>Current Market Price</t>
  </si>
  <si>
    <t>as of 31 March,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</si>
</sst>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5">
    <font>
      <sz val="11.0"/>
      <color theme="1"/>
      <name val="Calibri"/>
      <scheme val="minor"/>
    </font>
    <font>
      <b/>
      <sz val="9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9.0"/>
      <color rgb="FF000000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sz val="10.0"/>
      <color rgb="FF000000"/>
      <name val="Times New Roman"/>
    </font>
    <font/>
    <font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3" fillId="2" fontId="3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1"/>
    </xf>
    <xf borderId="4" fillId="2" fontId="2" numFmtId="0" xfId="0" applyBorder="1" applyFont="1"/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7" fillId="2" fontId="4" numFmtId="0" xfId="0" applyAlignment="1" applyBorder="1" applyFont="1">
      <alignment shrinkToFit="0" wrapText="1"/>
    </xf>
    <xf borderId="8" fillId="2" fontId="1" numFmtId="0" xfId="0" applyBorder="1" applyFont="1"/>
    <xf borderId="9" fillId="2" fontId="5" numFmtId="0" xfId="0" applyBorder="1" applyFont="1"/>
    <xf borderId="6" fillId="2" fontId="6" numFmtId="4" xfId="0" applyBorder="1" applyFont="1" applyNumberFormat="1"/>
    <xf borderId="7" fillId="2" fontId="6" numFmtId="4" xfId="0" applyBorder="1" applyFont="1" applyNumberFormat="1"/>
    <xf borderId="7" fillId="2" fontId="7" numFmtId="4" xfId="0" applyAlignment="1" applyBorder="1" applyFont="1" applyNumberFormat="1">
      <alignment shrinkToFit="0" wrapText="1"/>
    </xf>
    <xf borderId="8" fillId="2" fontId="6" numFmtId="4" xfId="0" applyBorder="1" applyFont="1" applyNumberFormat="1"/>
    <xf borderId="10" fillId="2" fontId="5" numFmtId="0" xfId="0" applyBorder="1" applyFont="1"/>
    <xf borderId="6" fillId="2" fontId="6" numFmtId="0" xfId="0" applyBorder="1" applyFont="1"/>
    <xf borderId="7" fillId="2" fontId="6" numFmtId="0" xfId="0" applyBorder="1" applyFont="1"/>
    <xf borderId="7" fillId="2" fontId="7" numFmtId="0" xfId="0" applyAlignment="1" applyBorder="1" applyFont="1">
      <alignment shrinkToFit="0" wrapText="1"/>
    </xf>
    <xf borderId="8" fillId="2" fontId="6" numFmtId="0" xfId="0" applyBorder="1" applyFont="1"/>
    <xf borderId="11" fillId="2" fontId="5" numFmtId="0" xfId="0" applyBorder="1" applyFont="1"/>
    <xf borderId="12" fillId="2" fontId="6" numFmtId="4" xfId="0" applyBorder="1" applyFont="1" applyNumberFormat="1"/>
    <xf borderId="13" fillId="2" fontId="6" numFmtId="4" xfId="0" applyBorder="1" applyFont="1" applyNumberFormat="1"/>
    <xf borderId="13" fillId="2" fontId="7" numFmtId="4" xfId="0" applyAlignment="1" applyBorder="1" applyFont="1" applyNumberFormat="1">
      <alignment shrinkToFit="0" wrapText="1"/>
    </xf>
    <xf borderId="14" fillId="2" fontId="6" numFmtId="4" xfId="0" applyBorder="1" applyFont="1" applyNumberFormat="1"/>
    <xf borderId="15" fillId="2" fontId="8" numFmtId="0" xfId="0" applyBorder="1" applyFont="1"/>
    <xf borderId="15" fillId="2" fontId="9" numFmtId="0" xfId="0" applyAlignment="1" applyBorder="1" applyFont="1">
      <alignment shrinkToFit="0" wrapText="1"/>
    </xf>
    <xf borderId="16" fillId="2" fontId="8" numFmtId="0" xfId="0" applyBorder="1" applyFont="1"/>
    <xf borderId="17" fillId="0" fontId="8" numFmtId="0" xfId="0" applyBorder="1" applyFont="1"/>
    <xf borderId="2" fillId="2" fontId="6" numFmtId="4" xfId="0" applyBorder="1" applyFont="1" applyNumberFormat="1"/>
    <xf borderId="3" fillId="2" fontId="6" numFmtId="4" xfId="0" applyBorder="1" applyFont="1" applyNumberFormat="1"/>
    <xf borderId="3" fillId="2" fontId="7" numFmtId="4" xfId="0" applyAlignment="1" applyBorder="1" applyFont="1" applyNumberFormat="1">
      <alignment shrinkToFit="0" wrapText="1"/>
    </xf>
    <xf borderId="4" fillId="2" fontId="6" numFmtId="4" xfId="0" applyBorder="1" applyFont="1" applyNumberFormat="1"/>
    <xf borderId="18" fillId="2" fontId="8" numFmtId="0" xfId="0" applyAlignment="1" applyBorder="1" applyFont="1">
      <alignment horizontal="center"/>
    </xf>
    <xf borderId="19" fillId="0" fontId="10" numFmtId="0" xfId="0" applyBorder="1" applyFont="1"/>
    <xf borderId="20" fillId="0" fontId="10" numFmtId="0" xfId="0" applyBorder="1" applyFont="1"/>
    <xf borderId="2" fillId="2" fontId="6" numFmtId="0" xfId="0" applyBorder="1" applyFont="1"/>
    <xf borderId="3" fillId="2" fontId="6" numFmtId="0" xfId="0" applyBorder="1" applyFont="1"/>
    <xf borderId="3" fillId="2" fontId="7" numFmtId="0" xfId="0" applyAlignment="1" applyBorder="1" applyFont="1">
      <alignment shrinkToFit="0" wrapText="1"/>
    </xf>
    <xf borderId="4" fillId="2" fontId="6" numFmtId="0" xfId="0" applyBorder="1" applyFont="1"/>
    <xf borderId="12" fillId="2" fontId="6" numFmtId="0" xfId="0" applyBorder="1" applyFont="1"/>
    <xf borderId="13" fillId="2" fontId="6" numFmtId="0" xfId="0" applyBorder="1" applyFont="1"/>
    <xf borderId="13" fillId="2" fontId="7" numFmtId="0" xfId="0" applyAlignment="1" applyBorder="1" applyFont="1">
      <alignment shrinkToFit="0" wrapText="1"/>
    </xf>
    <xf borderId="14" fillId="2" fontId="6" numFmtId="0" xfId="0" applyBorder="1" applyFont="1"/>
    <xf borderId="0" fillId="0" fontId="11" numFmtId="0" xfId="0" applyFont="1"/>
    <xf borderId="15" fillId="3" fontId="2" numFmtId="0" xfId="0" applyBorder="1" applyFill="1" applyFont="1"/>
    <xf borderId="2" fillId="0" fontId="2" numFmtId="0" xfId="0" applyBorder="1" applyFont="1"/>
    <xf borderId="3" fillId="0" fontId="11" numFmtId="4" xfId="0" applyBorder="1" applyFont="1" applyNumberFormat="1"/>
    <xf borderId="4" fillId="0" fontId="11" numFmtId="4" xfId="0" applyBorder="1" applyFont="1" applyNumberFormat="1"/>
    <xf borderId="6" fillId="0" fontId="2" numFmtId="0" xfId="0" applyBorder="1" applyFont="1"/>
    <xf borderId="7" fillId="0" fontId="11" numFmtId="4" xfId="0" applyBorder="1" applyFont="1" applyNumberFormat="1"/>
    <xf borderId="8" fillId="0" fontId="11" numFmtId="4" xfId="0" applyBorder="1" applyFont="1" applyNumberFormat="1"/>
    <xf borderId="12" fillId="0" fontId="2" numFmtId="0" xfId="0" applyBorder="1" applyFont="1"/>
    <xf borderId="13" fillId="0" fontId="11" numFmtId="0" xfId="0" applyBorder="1" applyFont="1"/>
    <xf borderId="14" fillId="0" fontId="11" numFmtId="0" xfId="0" applyBorder="1" applyFont="1"/>
    <xf borderId="0" fillId="0" fontId="2" numFmtId="0" xfId="0" applyFont="1"/>
    <xf borderId="7" fillId="0" fontId="11" numFmtId="10" xfId="0" applyBorder="1" applyFont="1" applyNumberFormat="1"/>
    <xf borderId="8" fillId="0" fontId="11" numFmtId="0" xfId="0" applyBorder="1" applyFont="1"/>
    <xf borderId="13" fillId="0" fontId="11" numFmtId="164" xfId="0" applyBorder="1" applyFont="1" applyNumberFormat="1"/>
    <xf borderId="14" fillId="0" fontId="11" numFmtId="164" xfId="0" applyBorder="1" applyFont="1" applyNumberFormat="1"/>
    <xf borderId="7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0" fillId="0" fontId="12" numFmtId="0" xfId="0" applyFont="1"/>
    <xf borderId="23" fillId="0" fontId="13" numFmtId="0" xfId="0" applyAlignment="1" applyBorder="1" applyFont="1">
      <alignment horizontal="center" shrinkToFit="0" wrapText="1"/>
    </xf>
    <xf borderId="7" fillId="0" fontId="13" numFmtId="0" xfId="0" applyAlignment="1" applyBorder="1" applyFont="1">
      <alignment horizontal="center" shrinkToFit="0" wrapText="1"/>
    </xf>
    <xf borderId="0" fillId="0" fontId="13" numFmtId="0" xfId="0" applyFont="1"/>
    <xf borderId="23" fillId="0" fontId="13" numFmtId="4" xfId="0" applyAlignment="1" applyBorder="1" applyFont="1" applyNumberFormat="1">
      <alignment horizontal="center"/>
    </xf>
    <xf borderId="7" fillId="0" fontId="13" numFmtId="4" xfId="0" applyAlignment="1" applyBorder="1" applyFont="1" applyNumberFormat="1">
      <alignment horizontal="center"/>
    </xf>
    <xf borderId="7" fillId="4" fontId="3" numFmtId="0" xfId="0" applyAlignment="1" applyBorder="1" applyFill="1" applyFont="1">
      <alignment horizontal="center"/>
    </xf>
    <xf borderId="23" fillId="0" fontId="13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  <xf borderId="7" fillId="0" fontId="13" numFmtId="4" xfId="0" applyAlignment="1" applyBorder="1" applyFont="1" applyNumberFormat="1">
      <alignment horizontal="center" shrinkToFit="0" wrapText="1"/>
    </xf>
    <xf borderId="23" fillId="0" fontId="13" numFmtId="4" xfId="0" applyAlignment="1" applyBorder="1" applyFont="1" applyNumberFormat="1">
      <alignment horizontal="center" shrinkToFit="0" wrapText="1"/>
    </xf>
    <xf borderId="23" fillId="0" fontId="13" numFmtId="10" xfId="0" applyAlignment="1" applyBorder="1" applyFont="1" applyNumberFormat="1">
      <alignment horizontal="center"/>
    </xf>
    <xf borderId="7" fillId="0" fontId="13" numFmtId="10" xfId="0" applyAlignment="1" applyBorder="1" applyFont="1" applyNumberFormat="1">
      <alignment horizontal="center"/>
    </xf>
    <xf borderId="24" fillId="5" fontId="3" numFmtId="0" xfId="0" applyAlignment="1" applyBorder="1" applyFill="1" applyFont="1">
      <alignment horizontal="center"/>
    </xf>
    <xf borderId="21" fillId="0" fontId="13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0" fillId="0" fontId="14" numFmtId="0" xfId="0" applyFont="1"/>
    <xf borderId="15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Net Interest Income</a:t>
            </a:r>
          </a:p>
        </c:rich>
      </c:tx>
      <c:overlay val="0"/>
    </c:title>
    <c:plotArea>
      <c:layout>
        <c:manualLayout>
          <c:xMode val="edge"/>
          <c:yMode val="edge"/>
          <c:x val="0.08238927481308167"/>
          <c:y val="0.1378105127685542"/>
          <c:w val="0.889129533776072"/>
          <c:h val="0.7306708266882814"/>
        </c:manualLayout>
      </c:layout>
      <c:lineChart>
        <c:varyColors val="0"/>
        <c:ser>
          <c:idx val="0"/>
          <c:order val="0"/>
          <c:tx>
            <c:v>Net Interest Income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'Cash Flow'!$B$1:$Z$1</c:f>
            </c:strRef>
          </c:cat>
          <c:val>
            <c:numRef>
              <c:f>'Cash Flow'!$B$35:$Z$35</c:f>
              <c:numCache/>
            </c:numRef>
          </c:val>
          <c:smooth val="0"/>
        </c:ser>
        <c:axId val="499413962"/>
        <c:axId val="1733627683"/>
      </c:lineChart>
      <c:catAx>
        <c:axId val="49941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3627683"/>
      </c:catAx>
      <c:valAx>
        <c:axId val="173362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941396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Expenditure Trend</a:t>
            </a:r>
          </a:p>
        </c:rich>
      </c:tx>
      <c:overlay val="0"/>
    </c:title>
    <c:plotArea>
      <c:layout>
        <c:manualLayout>
          <c:xMode val="edge"/>
          <c:yMode val="edge"/>
          <c:x val="0.0948983761326068"/>
          <c:y val="0.1682622386278952"/>
          <c:w val="0.8992083539305135"/>
          <c:h val="0.8100420260591426"/>
        </c:manualLayout>
      </c:layout>
      <c:lineChart>
        <c:varyColors val="0"/>
        <c:ser>
          <c:idx val="0"/>
          <c:order val="0"/>
          <c:tx>
            <c:v>Expenditure Trend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'Cash Flow'!$B$1:$Y$1</c:f>
            </c:strRef>
          </c:cat>
          <c:val>
            <c:numRef>
              <c:f>'Cash Flow'!$B$40:$Y$40</c:f>
              <c:numCache/>
            </c:numRef>
          </c:val>
          <c:smooth val="0"/>
        </c:ser>
        <c:axId val="1447956660"/>
        <c:axId val="1182990217"/>
      </c:lineChart>
      <c:catAx>
        <c:axId val="1447956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2990217"/>
      </c:catAx>
      <c:valAx>
        <c:axId val="118299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795666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Arial black"/>
              </a:defRPr>
            </a:pPr>
            <a:r>
              <a:rPr b="1" i="0" sz="1400">
                <a:solidFill>
                  <a:srgbClr val="757575"/>
                </a:solidFill>
                <a:latin typeface="Arial black"/>
              </a:rPr>
              <a:t>Total 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'Cash Flow'!$B$1:$Z$1</c:f>
            </c:strRef>
          </c:cat>
          <c:val>
            <c:numRef>
              <c:f>'Cash Flow'!$B$41:$Z$41</c:f>
              <c:numCache/>
            </c:numRef>
          </c:val>
          <c:smooth val="0"/>
        </c:ser>
        <c:axId val="1111434426"/>
        <c:axId val="561911790"/>
      </c:lineChart>
      <c:catAx>
        <c:axId val="1111434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1911790"/>
      </c:catAx>
      <c:valAx>
        <c:axId val="561911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143442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Market Price Over The Years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Ratio'!$C$4:$I$4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Ratio'!$C$4:$I$4</c:f>
              <c:numCache/>
            </c:numRef>
          </c:val>
          <c:smooth val="0"/>
        </c:ser>
        <c:axId val="2137967754"/>
        <c:axId val="95942866"/>
      </c:lineChart>
      <c:catAx>
        <c:axId val="213796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942866"/>
      </c:catAx>
      <c:valAx>
        <c:axId val="95942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796775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Maket Price vs. Years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Ratio'!$C$4:$I$4</c:f>
              <c:numCache/>
            </c:numRef>
          </c:val>
          <c:smooth val="0"/>
        </c:ser>
        <c:axId val="2079542606"/>
        <c:axId val="1920036733"/>
      </c:lineChart>
      <c:catAx>
        <c:axId val="207954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036733"/>
      </c:catAx>
      <c:valAx>
        <c:axId val="1920036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Maket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42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Return On Equity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Ratio'!$C$11:$I$11</c:f>
              <c:numCache/>
            </c:numRef>
          </c:val>
          <c:smooth val="0"/>
        </c:ser>
        <c:axId val="1452673430"/>
        <c:axId val="698703743"/>
      </c:lineChart>
      <c:catAx>
        <c:axId val="1452673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8703743"/>
      </c:catAx>
      <c:valAx>
        <c:axId val="698703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267343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Current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Ratio'!$C$15:$I$15</c:f>
              <c:numCache/>
            </c:numRef>
          </c:val>
          <c:smooth val="0"/>
        </c:ser>
        <c:axId val="488250796"/>
        <c:axId val="1781555149"/>
      </c:lineChart>
      <c:catAx>
        <c:axId val="488250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1555149"/>
      </c:catAx>
      <c:valAx>
        <c:axId val="178155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25079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D/E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'Financial Ratio'!$C$2:$I$2</c:f>
            </c:strRef>
          </c:cat>
          <c:val>
            <c:numRef>
              <c:f>'Financial Ratio'!$C$16:$I$16</c:f>
              <c:numCache/>
            </c:numRef>
          </c:val>
          <c:smooth val="0"/>
        </c:ser>
        <c:axId val="319650052"/>
        <c:axId val="1254397658"/>
      </c:lineChart>
      <c:catAx>
        <c:axId val="31965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4397658"/>
      </c:catAx>
      <c:valAx>
        <c:axId val="1254397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96500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50</xdr:row>
      <xdr:rowOff>133350</xdr:rowOff>
    </xdr:from>
    <xdr:ext cx="8277225" cy="3600450"/>
    <xdr:graphicFrame>
      <xdr:nvGraphicFramePr>
        <xdr:cNvPr id="135871048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628650</xdr:colOff>
      <xdr:row>50</xdr:row>
      <xdr:rowOff>114300</xdr:rowOff>
    </xdr:from>
    <xdr:ext cx="6781800" cy="3514725"/>
    <xdr:graphicFrame>
      <xdr:nvGraphicFramePr>
        <xdr:cNvPr id="20020571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371475</xdr:colOff>
      <xdr:row>50</xdr:row>
      <xdr:rowOff>66675</xdr:rowOff>
    </xdr:from>
    <xdr:ext cx="6734175" cy="3467100"/>
    <xdr:graphicFrame>
      <xdr:nvGraphicFramePr>
        <xdr:cNvPr id="13582876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0</xdr:rowOff>
    </xdr:from>
    <xdr:ext cx="4829175" cy="2571750"/>
    <xdr:graphicFrame>
      <xdr:nvGraphicFramePr>
        <xdr:cNvPr id="32855108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26</xdr:row>
      <xdr:rowOff>0</xdr:rowOff>
    </xdr:from>
    <xdr:ext cx="4467225" cy="2581275"/>
    <xdr:graphicFrame>
      <xdr:nvGraphicFramePr>
        <xdr:cNvPr id="203964692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41</xdr:row>
      <xdr:rowOff>180975</xdr:rowOff>
    </xdr:from>
    <xdr:ext cx="4905375" cy="2571750"/>
    <xdr:graphicFrame>
      <xdr:nvGraphicFramePr>
        <xdr:cNvPr id="20938913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42</xdr:row>
      <xdr:rowOff>0</xdr:rowOff>
    </xdr:from>
    <xdr:ext cx="4448175" cy="2590800"/>
    <xdr:graphicFrame>
      <xdr:nvGraphicFramePr>
        <xdr:cNvPr id="98474282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752475</xdr:colOff>
      <xdr:row>58</xdr:row>
      <xdr:rowOff>0</xdr:rowOff>
    </xdr:from>
    <xdr:ext cx="4657725" cy="2581275"/>
    <xdr:graphicFrame>
      <xdr:nvGraphicFramePr>
        <xdr:cNvPr id="79609036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9" width="13.0"/>
    <col customWidth="1" min="10" max="10" width="11.86"/>
    <col customWidth="1" min="11" max="15" width="13.0"/>
    <col customWidth="1" min="16" max="16" width="11.86"/>
    <col customWidth="1" min="17" max="20" width="13.0"/>
    <col customWidth="1" min="21" max="21" width="11.86"/>
    <col customWidth="1" min="22" max="26" width="13.0"/>
  </cols>
  <sheetData>
    <row r="1" ht="17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6" t="s">
        <v>25</v>
      </c>
    </row>
    <row r="2" ht="13.5" customHeight="1">
      <c r="A2" s="7" t="s">
        <v>26</v>
      </c>
      <c r="B2" s="8"/>
      <c r="C2" s="9"/>
      <c r="D2" s="9"/>
      <c r="E2" s="9"/>
      <c r="F2" s="9"/>
      <c r="G2" s="10"/>
      <c r="H2" s="10"/>
      <c r="I2" s="10"/>
      <c r="J2" s="10"/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1"/>
    </row>
    <row r="3" ht="13.5" customHeight="1">
      <c r="A3" s="12" t="s">
        <v>27</v>
      </c>
      <c r="B3" s="13">
        <v>56772.58</v>
      </c>
      <c r="C3" s="14">
        <v>54294.5</v>
      </c>
      <c r="D3" s="14">
        <v>38007.95</v>
      </c>
      <c r="E3" s="14">
        <v>35642.78</v>
      </c>
      <c r="F3" s="14">
        <v>33641.41</v>
      </c>
      <c r="G3" s="15">
        <v>30409.39</v>
      </c>
      <c r="H3" s="15">
        <v>27402.28</v>
      </c>
      <c r="I3" s="15">
        <v>25908.86</v>
      </c>
      <c r="J3" s="15">
        <v>24895.49</v>
      </c>
      <c r="K3" s="15">
        <v>24114.94</v>
      </c>
      <c r="L3" s="14">
        <v>23592.73</v>
      </c>
      <c r="M3" s="14">
        <v>23811.63</v>
      </c>
      <c r="N3" s="14">
        <v>23580.69</v>
      </c>
      <c r="O3" s="14">
        <v>23404.85</v>
      </c>
      <c r="P3" s="14">
        <v>24037.37</v>
      </c>
      <c r="Q3" s="14">
        <v>24044.58</v>
      </c>
      <c r="R3" s="14">
        <v>23424.63</v>
      </c>
      <c r="S3" s="14">
        <v>22513.98</v>
      </c>
      <c r="T3" s="14">
        <v>21804.69</v>
      </c>
      <c r="U3" s="14">
        <v>21019.49</v>
      </c>
      <c r="V3" s="14">
        <v>20306.29</v>
      </c>
      <c r="W3" s="14">
        <v>18827.68</v>
      </c>
      <c r="X3" s="14">
        <v>17390.73</v>
      </c>
      <c r="Y3" s="14">
        <v>16663.37</v>
      </c>
      <c r="Z3" s="16">
        <v>16156.61</v>
      </c>
    </row>
    <row r="4" ht="13.5" customHeight="1">
      <c r="A4" s="17" t="s">
        <v>28</v>
      </c>
      <c r="B4" s="13">
        <v>12215.78</v>
      </c>
      <c r="C4" s="14">
        <v>11639.51</v>
      </c>
      <c r="D4" s="14">
        <v>8911.24</v>
      </c>
      <c r="E4" s="14">
        <v>8376.44</v>
      </c>
      <c r="F4" s="14">
        <v>8039.22</v>
      </c>
      <c r="G4" s="15">
        <v>7701.93</v>
      </c>
      <c r="H4" s="15">
        <v>7193.57</v>
      </c>
      <c r="I4" s="15">
        <v>6576.53</v>
      </c>
      <c r="J4" s="15">
        <v>6525.82</v>
      </c>
      <c r="K4" s="15">
        <v>6450.64</v>
      </c>
      <c r="L4" s="14">
        <v>6493.14</v>
      </c>
      <c r="M4" s="14">
        <v>6166.33</v>
      </c>
      <c r="N4" s="14">
        <v>5831.91</v>
      </c>
      <c r="O4" s="14">
        <v>5618.39</v>
      </c>
      <c r="P4" s="14">
        <v>5597.64</v>
      </c>
      <c r="Q4" s="14">
        <v>5090.7</v>
      </c>
      <c r="R4" s="14">
        <v>5203.14</v>
      </c>
      <c r="S4" s="14">
        <v>5091.69</v>
      </c>
      <c r="T4" s="14">
        <v>5247.79</v>
      </c>
      <c r="U4" s="14">
        <v>5046.92</v>
      </c>
      <c r="V4" s="14">
        <v>5319.01</v>
      </c>
      <c r="W4" s="14">
        <v>5042.24</v>
      </c>
      <c r="X4" s="14">
        <v>4589.29</v>
      </c>
      <c r="Y4" s="14">
        <v>4222.64</v>
      </c>
      <c r="Z4" s="16">
        <v>4100.3</v>
      </c>
    </row>
    <row r="5" ht="13.5" customHeight="1">
      <c r="A5" s="17" t="s">
        <v>29</v>
      </c>
      <c r="B5" s="18">
        <v>376.07</v>
      </c>
      <c r="C5" s="19">
        <v>412.91</v>
      </c>
      <c r="D5" s="19">
        <v>791.85</v>
      </c>
      <c r="E5" s="19">
        <v>308.65</v>
      </c>
      <c r="F5" s="19">
        <v>231.66</v>
      </c>
      <c r="G5" s="20">
        <v>160.24</v>
      </c>
      <c r="H5" s="20">
        <v>296.24</v>
      </c>
      <c r="I5" s="20">
        <v>695.45</v>
      </c>
      <c r="J5" s="20">
        <v>863.19</v>
      </c>
      <c r="K5" s="20">
        <v>690.9</v>
      </c>
      <c r="L5" s="19">
        <v>302.83</v>
      </c>
      <c r="M5" s="19">
        <v>314.87</v>
      </c>
      <c r="N5" s="19">
        <v>558.34</v>
      </c>
      <c r="O5" s="19">
        <v>841.56</v>
      </c>
      <c r="P5" s="19">
        <v>626.48</v>
      </c>
      <c r="Q5" s="19">
        <v>629.02</v>
      </c>
      <c r="R5" s="19">
        <v>608.29</v>
      </c>
      <c r="S5" s="19">
        <v>416.42</v>
      </c>
      <c r="T5" s="19">
        <v>175.2</v>
      </c>
      <c r="U5" s="19">
        <v>111.5</v>
      </c>
      <c r="V5" s="19">
        <v>98.24</v>
      </c>
      <c r="W5" s="19">
        <v>93.58</v>
      </c>
      <c r="X5" s="19">
        <v>332.38</v>
      </c>
      <c r="Y5" s="19">
        <v>196.81</v>
      </c>
      <c r="Z5" s="21">
        <v>112.38</v>
      </c>
    </row>
    <row r="6" ht="13.5" customHeight="1">
      <c r="A6" s="17" t="s">
        <v>30</v>
      </c>
      <c r="B6" s="13">
        <v>1218.18</v>
      </c>
      <c r="C6" s="14">
        <v>1351.47</v>
      </c>
      <c r="D6" s="19">
        <v>875.77</v>
      </c>
      <c r="E6" s="19">
        <v>791.49</v>
      </c>
      <c r="F6" s="19">
        <v>795.48</v>
      </c>
      <c r="G6" s="20">
        <v>314.82</v>
      </c>
      <c r="H6" s="20">
        <v>279.95</v>
      </c>
      <c r="I6" s="20">
        <v>267.88</v>
      </c>
      <c r="J6" s="20">
        <v>183.55</v>
      </c>
      <c r="K6" s="20">
        <v>96.89</v>
      </c>
      <c r="L6" s="19">
        <v>94.27</v>
      </c>
      <c r="M6" s="19">
        <v>130.76</v>
      </c>
      <c r="N6" s="19">
        <v>108.76</v>
      </c>
      <c r="O6" s="19">
        <v>112.17</v>
      </c>
      <c r="P6" s="19">
        <v>116.48</v>
      </c>
      <c r="Q6" s="19">
        <v>120.76</v>
      </c>
      <c r="R6" s="19">
        <v>133.66</v>
      </c>
      <c r="S6" s="19">
        <v>144.19</v>
      </c>
      <c r="T6" s="19">
        <v>163.91</v>
      </c>
      <c r="U6" s="19">
        <v>155.34</v>
      </c>
      <c r="V6" s="19">
        <v>166.72</v>
      </c>
      <c r="W6" s="19">
        <v>236.06</v>
      </c>
      <c r="X6" s="19">
        <v>236.58</v>
      </c>
      <c r="Y6" s="19">
        <v>238.26</v>
      </c>
      <c r="Z6" s="21">
        <v>211.98</v>
      </c>
    </row>
    <row r="7" ht="13.5" customHeight="1">
      <c r="A7" s="22" t="s">
        <v>31</v>
      </c>
      <c r="B7" s="23">
        <v>11137.04</v>
      </c>
      <c r="C7" s="24">
        <v>10707.84</v>
      </c>
      <c r="D7" s="24">
        <v>9229.85</v>
      </c>
      <c r="E7" s="24">
        <v>8731.18</v>
      </c>
      <c r="F7" s="24">
        <v>8499.84</v>
      </c>
      <c r="G7" s="25">
        <v>7595.58</v>
      </c>
      <c r="H7" s="25">
        <v>6388.23</v>
      </c>
      <c r="I7" s="25">
        <v>7637.06</v>
      </c>
      <c r="J7" s="25">
        <v>8183.55</v>
      </c>
      <c r="K7" s="25">
        <v>7400.79</v>
      </c>
      <c r="L7" s="24">
        <v>6288.5</v>
      </c>
      <c r="M7" s="24">
        <v>7593.91</v>
      </c>
      <c r="N7" s="24">
        <v>7443.22</v>
      </c>
      <c r="O7" s="24">
        <v>6092.45</v>
      </c>
      <c r="P7" s="24">
        <v>4075.31</v>
      </c>
      <c r="Q7" s="24">
        <v>6032.57</v>
      </c>
      <c r="R7" s="24">
        <v>6669.28</v>
      </c>
      <c r="S7" s="24">
        <v>5588.72</v>
      </c>
      <c r="T7" s="24">
        <v>4970.25</v>
      </c>
      <c r="U7" s="24">
        <v>4871.21</v>
      </c>
      <c r="V7" s="24">
        <v>4921.01</v>
      </c>
      <c r="W7" s="24">
        <v>4015.59</v>
      </c>
      <c r="X7" s="24">
        <v>3818.06</v>
      </c>
      <c r="Y7" s="24">
        <v>4228.58</v>
      </c>
      <c r="Z7" s="26">
        <v>3869.17</v>
      </c>
    </row>
    <row r="8" ht="13.5" customHeight="1">
      <c r="A8" s="7" t="s">
        <v>32</v>
      </c>
      <c r="B8" s="27"/>
      <c r="C8" s="27"/>
      <c r="D8" s="27"/>
      <c r="E8" s="27"/>
      <c r="F8" s="27"/>
      <c r="G8" s="28"/>
      <c r="H8" s="28"/>
      <c r="I8" s="28"/>
      <c r="J8" s="28"/>
      <c r="K8" s="28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9"/>
      <c r="Z8" s="30"/>
    </row>
    <row r="9" ht="13.5" customHeight="1">
      <c r="A9" s="12" t="s">
        <v>33</v>
      </c>
      <c r="B9" s="31">
        <v>42111.27</v>
      </c>
      <c r="C9" s="32">
        <v>40313.16</v>
      </c>
      <c r="D9" s="32">
        <v>24987.74</v>
      </c>
      <c r="E9" s="32">
        <v>21767.53</v>
      </c>
      <c r="F9" s="32">
        <v>19719.94</v>
      </c>
      <c r="G9" s="33">
        <v>17565.22</v>
      </c>
      <c r="H9" s="33">
        <v>15690.62</v>
      </c>
      <c r="I9" s="33">
        <v>14575.98</v>
      </c>
      <c r="J9" s="33">
        <v>14024.57</v>
      </c>
      <c r="K9" s="33">
        <v>13668.98</v>
      </c>
      <c r="L9" s="32">
        <v>13474.01</v>
      </c>
      <c r="M9" s="32">
        <v>13303.44</v>
      </c>
      <c r="N9" s="32">
        <v>13762.09</v>
      </c>
      <c r="O9" s="32">
        <v>14200.58</v>
      </c>
      <c r="P9" s="32">
        <v>14712.55</v>
      </c>
      <c r="Q9" s="32">
        <v>14681.0</v>
      </c>
      <c r="R9" s="32">
        <v>15196.82</v>
      </c>
      <c r="S9" s="32">
        <v>14651.24</v>
      </c>
      <c r="T9" s="32">
        <v>14097.34</v>
      </c>
      <c r="U9" s="32">
        <v>13243.76</v>
      </c>
      <c r="V9" s="32">
        <v>13313.51</v>
      </c>
      <c r="W9" s="32">
        <v>12436.15</v>
      </c>
      <c r="X9" s="32">
        <v>11735.41</v>
      </c>
      <c r="Y9" s="32">
        <v>10663.37</v>
      </c>
      <c r="Z9" s="34">
        <v>10266.93</v>
      </c>
    </row>
    <row r="10" ht="13.5" customHeight="1">
      <c r="A10" s="17" t="s">
        <v>34</v>
      </c>
      <c r="B10" s="13">
        <v>5351.76</v>
      </c>
      <c r="C10" s="14">
        <v>5170.19</v>
      </c>
      <c r="D10" s="14">
        <v>4782.07</v>
      </c>
      <c r="E10" s="14">
        <v>4362.06</v>
      </c>
      <c r="F10" s="14">
        <v>4126.23</v>
      </c>
      <c r="G10" s="15">
        <v>3523.83</v>
      </c>
      <c r="H10" s="15">
        <v>3500.24</v>
      </c>
      <c r="I10" s="15">
        <v>3144.64</v>
      </c>
      <c r="J10" s="15">
        <v>3154.42</v>
      </c>
      <c r="K10" s="15">
        <v>2967.05</v>
      </c>
      <c r="L10" s="14">
        <v>2765.58</v>
      </c>
      <c r="M10" s="14">
        <v>2678.85</v>
      </c>
      <c r="N10" s="14">
        <v>2630.12</v>
      </c>
      <c r="O10" s="14">
        <v>2542.38</v>
      </c>
      <c r="P10" s="14">
        <v>2513.44</v>
      </c>
      <c r="Q10" s="14">
        <v>2498.26</v>
      </c>
      <c r="R10" s="14">
        <v>2454.96</v>
      </c>
      <c r="S10" s="14">
        <v>2355.07</v>
      </c>
      <c r="T10" s="14">
        <v>2217.38</v>
      </c>
      <c r="U10" s="14">
        <v>2074.4</v>
      </c>
      <c r="V10" s="14">
        <v>1967.64</v>
      </c>
      <c r="W10" s="14">
        <v>1909.21</v>
      </c>
      <c r="X10" s="14">
        <v>1810.51</v>
      </c>
      <c r="Y10" s="14">
        <v>1741.2</v>
      </c>
      <c r="Z10" s="16">
        <v>1691.26</v>
      </c>
    </row>
    <row r="11" ht="13.5" customHeight="1">
      <c r="A11" s="17" t="s">
        <v>35</v>
      </c>
      <c r="B11" s="13">
        <v>10609.32</v>
      </c>
      <c r="C11" s="14">
        <v>10229.0</v>
      </c>
      <c r="D11" s="14">
        <v>9274.83</v>
      </c>
      <c r="E11" s="14">
        <v>9100.05</v>
      </c>
      <c r="F11" s="14">
        <v>8337.37</v>
      </c>
      <c r="G11" s="15">
        <v>7700.74</v>
      </c>
      <c r="H11" s="15">
        <v>7001.57</v>
      </c>
      <c r="I11" s="15">
        <v>7008.15</v>
      </c>
      <c r="J11" s="15">
        <v>6696.66</v>
      </c>
      <c r="K11" s="15">
        <v>6310.84</v>
      </c>
      <c r="L11" s="14">
        <v>5394.85</v>
      </c>
      <c r="M11" s="14">
        <v>6502.44</v>
      </c>
      <c r="N11" s="14">
        <v>5944.69</v>
      </c>
      <c r="O11" s="14">
        <v>5512.68</v>
      </c>
      <c r="P11" s="14">
        <v>4398.02</v>
      </c>
      <c r="Q11" s="14">
        <v>5779.55</v>
      </c>
      <c r="R11" s="14">
        <v>5441.81</v>
      </c>
      <c r="S11" s="14">
        <v>5050.61</v>
      </c>
      <c r="T11" s="14">
        <v>4899.88</v>
      </c>
      <c r="U11" s="14">
        <v>5042.7</v>
      </c>
      <c r="V11" s="14">
        <v>4751.7</v>
      </c>
      <c r="W11" s="14">
        <v>4389.84</v>
      </c>
      <c r="X11" s="14">
        <v>4173.37</v>
      </c>
      <c r="Y11" s="14">
        <v>4309.43</v>
      </c>
      <c r="Z11" s="16">
        <v>4040.96</v>
      </c>
    </row>
    <row r="12" ht="13.5" customHeight="1">
      <c r="A12" s="17" t="s">
        <v>36</v>
      </c>
      <c r="B12" s="13">
        <v>23647.3</v>
      </c>
      <c r="C12" s="14">
        <v>22693.88</v>
      </c>
      <c r="D12" s="14">
        <v>18772.02</v>
      </c>
      <c r="E12" s="14">
        <v>18620.9</v>
      </c>
      <c r="F12" s="14">
        <v>19024.07</v>
      </c>
      <c r="G12" s="15">
        <v>17392.17</v>
      </c>
      <c r="H12" s="15">
        <v>15367.84</v>
      </c>
      <c r="I12" s="15">
        <v>16357.01</v>
      </c>
      <c r="J12" s="15">
        <v>16775.95</v>
      </c>
      <c r="K12" s="15">
        <v>15807.29</v>
      </c>
      <c r="L12" s="14">
        <v>15137.03</v>
      </c>
      <c r="M12" s="14">
        <v>15532.77</v>
      </c>
      <c r="N12" s="14">
        <v>15186.02</v>
      </c>
      <c r="O12" s="14">
        <v>13813.78</v>
      </c>
      <c r="P12" s="14">
        <v>12829.27</v>
      </c>
      <c r="Q12" s="14">
        <v>12958.82</v>
      </c>
      <c r="R12" s="14">
        <v>12945.41</v>
      </c>
      <c r="S12" s="14">
        <v>11698.08</v>
      </c>
      <c r="T12" s="14">
        <v>11147.24</v>
      </c>
      <c r="U12" s="14">
        <v>10843.6</v>
      </c>
      <c r="V12" s="14">
        <v>10778.42</v>
      </c>
      <c r="W12" s="14">
        <v>9479.95</v>
      </c>
      <c r="X12" s="14">
        <v>8647.75</v>
      </c>
      <c r="Y12" s="14">
        <v>8835.66</v>
      </c>
      <c r="Z12" s="16">
        <v>8451.29</v>
      </c>
    </row>
    <row r="13" ht="13.5" customHeight="1">
      <c r="A13" s="17" t="s">
        <v>37</v>
      </c>
      <c r="B13" s="13">
        <v>4216.64</v>
      </c>
      <c r="C13" s="14">
        <v>2903.83</v>
      </c>
      <c r="D13" s="14">
        <v>2860.03</v>
      </c>
      <c r="E13" s="14">
        <v>2685.37</v>
      </c>
      <c r="F13" s="14">
        <v>2806.44</v>
      </c>
      <c r="G13" s="15">
        <v>3240.13</v>
      </c>
      <c r="H13" s="15">
        <v>3187.73</v>
      </c>
      <c r="I13" s="15">
        <v>3312.35</v>
      </c>
      <c r="J13" s="15">
        <v>2993.98</v>
      </c>
      <c r="K13" s="15">
        <v>3924.66</v>
      </c>
      <c r="L13" s="14">
        <v>4830.84</v>
      </c>
      <c r="M13" s="14">
        <v>4693.7</v>
      </c>
      <c r="N13" s="14">
        <v>3414.13</v>
      </c>
      <c r="O13" s="14">
        <v>3703.5</v>
      </c>
      <c r="P13" s="14">
        <v>3891.52</v>
      </c>
      <c r="Q13" s="14">
        <v>3784.49</v>
      </c>
      <c r="R13" s="14">
        <v>3043.56</v>
      </c>
      <c r="S13" s="14">
        <v>2700.68</v>
      </c>
      <c r="T13" s="14">
        <v>2613.66</v>
      </c>
      <c r="U13" s="14">
        <v>1889.22</v>
      </c>
      <c r="V13" s="14">
        <v>2211.53</v>
      </c>
      <c r="W13" s="14">
        <v>1819.96</v>
      </c>
      <c r="X13" s="14">
        <v>1629.37</v>
      </c>
      <c r="Y13" s="14">
        <v>1541.1</v>
      </c>
      <c r="Z13" s="16">
        <v>1351.44</v>
      </c>
    </row>
    <row r="14" ht="13.5" customHeight="1">
      <c r="A14" s="17" t="s">
        <v>38</v>
      </c>
      <c r="B14" s="13">
        <v>19430.66</v>
      </c>
      <c r="C14" s="14">
        <v>19790.05</v>
      </c>
      <c r="D14" s="14">
        <v>15911.99</v>
      </c>
      <c r="E14" s="14">
        <v>15935.53</v>
      </c>
      <c r="F14" s="14">
        <v>16217.63</v>
      </c>
      <c r="G14" s="15">
        <v>14152.04</v>
      </c>
      <c r="H14" s="15">
        <v>12180.11</v>
      </c>
      <c r="I14" s="15">
        <v>13044.66</v>
      </c>
      <c r="J14" s="15">
        <v>13781.97</v>
      </c>
      <c r="K14" s="15">
        <v>11882.63</v>
      </c>
      <c r="L14" s="14">
        <v>10306.19</v>
      </c>
      <c r="M14" s="14">
        <v>10839.07</v>
      </c>
      <c r="N14" s="14">
        <v>11771.89</v>
      </c>
      <c r="O14" s="14">
        <v>10110.28</v>
      </c>
      <c r="P14" s="14">
        <v>8937.75</v>
      </c>
      <c r="Q14" s="14">
        <v>9174.33</v>
      </c>
      <c r="R14" s="14">
        <v>9901.85</v>
      </c>
      <c r="S14" s="14">
        <v>8997.4</v>
      </c>
      <c r="T14" s="14">
        <v>8533.58</v>
      </c>
      <c r="U14" s="14">
        <v>8954.38</v>
      </c>
      <c r="V14" s="14">
        <v>8566.89</v>
      </c>
      <c r="W14" s="14">
        <v>7659.99</v>
      </c>
      <c r="X14" s="14">
        <v>7018.38</v>
      </c>
      <c r="Y14" s="14">
        <v>7294.56</v>
      </c>
      <c r="Z14" s="16">
        <v>7099.85</v>
      </c>
    </row>
    <row r="15" ht="13.5" customHeight="1">
      <c r="A15" s="17" t="s">
        <v>39</v>
      </c>
      <c r="B15" s="13">
        <v>3058.12</v>
      </c>
      <c r="C15" s="14">
        <v>3813.94</v>
      </c>
      <c r="D15" s="14">
        <v>3960.22</v>
      </c>
      <c r="E15" s="14">
        <v>3888.08</v>
      </c>
      <c r="F15" s="14">
        <v>3958.14</v>
      </c>
      <c r="G15" s="15">
        <v>3546.26</v>
      </c>
      <c r="H15" s="15">
        <v>2984.12</v>
      </c>
      <c r="I15" s="15">
        <v>2989.48</v>
      </c>
      <c r="J15" s="15">
        <v>3439.77</v>
      </c>
      <c r="K15" s="15">
        <v>3048.32</v>
      </c>
      <c r="L15" s="14">
        <v>2576.55</v>
      </c>
      <c r="M15" s="14">
        <v>2652.56</v>
      </c>
      <c r="N15" s="14">
        <v>3013.6</v>
      </c>
      <c r="O15" s="14">
        <v>2597.17</v>
      </c>
      <c r="P15" s="14">
        <v>2279.13</v>
      </c>
      <c r="Q15" s="14">
        <v>2246.64</v>
      </c>
      <c r="R15" s="14">
        <v>2485.37</v>
      </c>
      <c r="S15" s="14">
        <v>2652.41</v>
      </c>
      <c r="T15" s="14">
        <v>2965.42</v>
      </c>
      <c r="U15" s="14">
        <v>3069.26</v>
      </c>
      <c r="V15" s="14">
        <v>2981.04</v>
      </c>
      <c r="W15" s="14">
        <v>2654.26</v>
      </c>
      <c r="X15" s="14">
        <v>2416.94</v>
      </c>
      <c r="Y15" s="14">
        <v>2495.28</v>
      </c>
      <c r="Z15" s="16">
        <v>2457.25</v>
      </c>
    </row>
    <row r="16" ht="13.5" customHeight="1">
      <c r="A16" s="17" t="s">
        <v>40</v>
      </c>
      <c r="B16" s="13">
        <v>16372.54</v>
      </c>
      <c r="C16" s="14">
        <v>15976.11</v>
      </c>
      <c r="D16" s="14">
        <v>11951.77</v>
      </c>
      <c r="E16" s="14">
        <v>12047.45</v>
      </c>
      <c r="F16" s="14">
        <v>12259.49</v>
      </c>
      <c r="G16" s="15">
        <v>10605.78</v>
      </c>
      <c r="H16" s="15">
        <v>9195.99</v>
      </c>
      <c r="I16" s="15">
        <v>10055.18</v>
      </c>
      <c r="J16" s="15">
        <v>10342.2</v>
      </c>
      <c r="K16" s="15">
        <v>8834.31</v>
      </c>
      <c r="L16" s="14">
        <v>7729.64</v>
      </c>
      <c r="M16" s="14">
        <v>8186.51</v>
      </c>
      <c r="N16" s="14">
        <v>8758.29</v>
      </c>
      <c r="O16" s="14">
        <v>7513.11</v>
      </c>
      <c r="P16" s="14">
        <v>6658.62</v>
      </c>
      <c r="Q16" s="14">
        <v>6927.69</v>
      </c>
      <c r="R16" s="14">
        <v>7416.48</v>
      </c>
      <c r="S16" s="14">
        <v>6344.99</v>
      </c>
      <c r="T16" s="14">
        <v>5568.16</v>
      </c>
      <c r="U16" s="14">
        <v>5885.12</v>
      </c>
      <c r="V16" s="14">
        <v>5585.85</v>
      </c>
      <c r="W16" s="14">
        <v>5005.73</v>
      </c>
      <c r="X16" s="14">
        <v>4601.44</v>
      </c>
      <c r="Y16" s="14">
        <v>4799.28</v>
      </c>
      <c r="Z16" s="16">
        <v>4642.6</v>
      </c>
    </row>
    <row r="17" ht="13.5" customHeight="1">
      <c r="A17" s="17" t="s">
        <v>41</v>
      </c>
      <c r="B17" s="13">
        <v>16372.54</v>
      </c>
      <c r="C17" s="14">
        <v>15976.11</v>
      </c>
      <c r="D17" s="14">
        <v>11951.77</v>
      </c>
      <c r="E17" s="14">
        <v>12047.45</v>
      </c>
      <c r="F17" s="14">
        <v>12259.49</v>
      </c>
      <c r="G17" s="15">
        <v>10605.78</v>
      </c>
      <c r="H17" s="15">
        <v>9195.99</v>
      </c>
      <c r="I17" s="15">
        <v>10055.18</v>
      </c>
      <c r="J17" s="15">
        <v>10342.2</v>
      </c>
      <c r="K17" s="15">
        <v>8834.31</v>
      </c>
      <c r="L17" s="14">
        <v>7729.64</v>
      </c>
      <c r="M17" s="14">
        <v>8186.51</v>
      </c>
      <c r="N17" s="14">
        <v>8758.29</v>
      </c>
      <c r="O17" s="14">
        <v>7513.11</v>
      </c>
      <c r="P17" s="14">
        <v>6658.62</v>
      </c>
      <c r="Q17" s="14">
        <v>6927.69</v>
      </c>
      <c r="R17" s="14">
        <v>7416.48</v>
      </c>
      <c r="S17" s="14">
        <v>6344.99</v>
      </c>
      <c r="T17" s="14">
        <v>5568.16</v>
      </c>
      <c r="U17" s="14">
        <v>5885.12</v>
      </c>
      <c r="V17" s="14">
        <v>5585.85</v>
      </c>
      <c r="W17" s="14">
        <v>5005.73</v>
      </c>
      <c r="X17" s="14">
        <v>4601.44</v>
      </c>
      <c r="Y17" s="14">
        <v>4799.28</v>
      </c>
      <c r="Z17" s="16">
        <v>4642.6</v>
      </c>
    </row>
    <row r="18" ht="13.5" customHeight="1">
      <c r="A18" s="17" t="s">
        <v>42</v>
      </c>
      <c r="B18" s="18">
        <v>759.25</v>
      </c>
      <c r="C18" s="19">
        <v>758.18</v>
      </c>
      <c r="D18" s="19">
        <v>559.18</v>
      </c>
      <c r="E18" s="19">
        <v>557.97</v>
      </c>
      <c r="F18" s="19">
        <v>557.68</v>
      </c>
      <c r="G18" s="20">
        <v>557.0</v>
      </c>
      <c r="H18" s="20">
        <v>555.46</v>
      </c>
      <c r="I18" s="20">
        <v>554.55</v>
      </c>
      <c r="J18" s="20">
        <v>554.24</v>
      </c>
      <c r="K18" s="20">
        <v>553.75</v>
      </c>
      <c r="L18" s="19">
        <v>552.67</v>
      </c>
      <c r="M18" s="19">
        <v>551.26</v>
      </c>
      <c r="N18" s="19">
        <v>550.77</v>
      </c>
      <c r="O18" s="19">
        <v>550.37</v>
      </c>
      <c r="P18" s="19">
        <v>549.03</v>
      </c>
      <c r="Q18" s="19">
        <v>548.33</v>
      </c>
      <c r="R18" s="19">
        <v>547.7</v>
      </c>
      <c r="S18" s="19">
        <v>547.08</v>
      </c>
      <c r="T18" s="19">
        <v>546.56</v>
      </c>
      <c r="U18" s="19">
        <v>544.66</v>
      </c>
      <c r="V18" s="19">
        <v>543.9</v>
      </c>
      <c r="W18" s="19">
        <v>543.44</v>
      </c>
      <c r="X18" s="19">
        <v>520.83</v>
      </c>
      <c r="Y18" s="19">
        <v>519.02</v>
      </c>
      <c r="Z18" s="21">
        <v>518.02</v>
      </c>
    </row>
    <row r="19" ht="13.5" customHeight="1">
      <c r="A19" s="7" t="s">
        <v>43</v>
      </c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</row>
    <row r="20" ht="13.5" customHeight="1">
      <c r="A20" s="12" t="s">
        <v>44</v>
      </c>
      <c r="B20" s="38">
        <v>21.58</v>
      </c>
      <c r="C20" s="39">
        <v>21.13</v>
      </c>
      <c r="D20" s="39">
        <v>21.4</v>
      </c>
      <c r="E20" s="39">
        <v>21.6</v>
      </c>
      <c r="F20" s="39">
        <v>21.99</v>
      </c>
      <c r="G20" s="40">
        <v>19.07</v>
      </c>
      <c r="H20" s="40">
        <v>16.6</v>
      </c>
      <c r="I20" s="40">
        <v>18.1</v>
      </c>
      <c r="J20" s="40">
        <v>18.7</v>
      </c>
      <c r="K20" s="40">
        <v>16.0</v>
      </c>
      <c r="L20" s="39">
        <v>14.0</v>
      </c>
      <c r="M20" s="39">
        <v>14.9</v>
      </c>
      <c r="N20" s="39">
        <v>15.9</v>
      </c>
      <c r="O20" s="39">
        <v>13.7</v>
      </c>
      <c r="P20" s="39">
        <v>12.1</v>
      </c>
      <c r="Q20" s="39">
        <v>12.6</v>
      </c>
      <c r="R20" s="39">
        <v>13.5</v>
      </c>
      <c r="S20" s="39">
        <v>11.6</v>
      </c>
      <c r="T20" s="39">
        <v>20.4</v>
      </c>
      <c r="U20" s="39">
        <v>21.6</v>
      </c>
      <c r="V20" s="39">
        <v>20.6</v>
      </c>
      <c r="W20" s="39">
        <v>18.7</v>
      </c>
      <c r="X20" s="39">
        <v>17.7</v>
      </c>
      <c r="Y20" s="39">
        <v>18.5</v>
      </c>
      <c r="Z20" s="41">
        <v>17.9</v>
      </c>
    </row>
    <row r="21" ht="13.5" customHeight="1">
      <c r="A21" s="22" t="s">
        <v>45</v>
      </c>
      <c r="B21" s="42">
        <v>21.49</v>
      </c>
      <c r="C21" s="43">
        <v>21.02</v>
      </c>
      <c r="D21" s="43">
        <v>21.28</v>
      </c>
      <c r="E21" s="43">
        <v>21.49</v>
      </c>
      <c r="F21" s="43">
        <v>21.89</v>
      </c>
      <c r="G21" s="44">
        <v>19.0</v>
      </c>
      <c r="H21" s="44">
        <v>16.5</v>
      </c>
      <c r="I21" s="44">
        <v>18.0</v>
      </c>
      <c r="J21" s="44">
        <v>18.7</v>
      </c>
      <c r="K21" s="44">
        <v>15.9</v>
      </c>
      <c r="L21" s="43">
        <v>13.9</v>
      </c>
      <c r="M21" s="43">
        <v>14.7</v>
      </c>
      <c r="N21" s="43">
        <v>15.8</v>
      </c>
      <c r="O21" s="43">
        <v>13.6</v>
      </c>
      <c r="P21" s="43">
        <v>12.1</v>
      </c>
      <c r="Q21" s="43">
        <v>12.6</v>
      </c>
      <c r="R21" s="43">
        <v>13.4</v>
      </c>
      <c r="S21" s="43">
        <v>11.5</v>
      </c>
      <c r="T21" s="43">
        <v>20.2</v>
      </c>
      <c r="U21" s="43">
        <v>21.4</v>
      </c>
      <c r="V21" s="43">
        <v>20.4</v>
      </c>
      <c r="W21" s="43">
        <v>18.5</v>
      </c>
      <c r="X21" s="43">
        <v>17.5</v>
      </c>
      <c r="Y21" s="43">
        <v>18.3</v>
      </c>
      <c r="Z21" s="45">
        <v>17.7</v>
      </c>
    </row>
    <row r="22" ht="13.5" customHeight="1">
      <c r="A22" s="7" t="s">
        <v>46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</row>
    <row r="23" ht="13.5" customHeight="1">
      <c r="A23" s="12" t="s">
        <v>44</v>
      </c>
      <c r="B23" s="38">
        <v>21.58</v>
      </c>
      <c r="C23" s="39">
        <v>21.13</v>
      </c>
      <c r="D23" s="39">
        <v>21.4</v>
      </c>
      <c r="E23" s="39">
        <v>21.6</v>
      </c>
      <c r="F23" s="39">
        <v>21.99</v>
      </c>
      <c r="G23" s="40">
        <v>19.07</v>
      </c>
      <c r="H23" s="40">
        <v>16.6</v>
      </c>
      <c r="I23" s="40">
        <v>18.1</v>
      </c>
      <c r="J23" s="40">
        <v>18.7</v>
      </c>
      <c r="K23" s="40">
        <v>16.0</v>
      </c>
      <c r="L23" s="39">
        <v>14.0</v>
      </c>
      <c r="M23" s="39">
        <v>14.9</v>
      </c>
      <c r="N23" s="39">
        <v>15.9</v>
      </c>
      <c r="O23" s="39">
        <v>13.7</v>
      </c>
      <c r="P23" s="39">
        <v>12.1</v>
      </c>
      <c r="Q23" s="39">
        <v>12.6</v>
      </c>
      <c r="R23" s="39">
        <v>13.5</v>
      </c>
      <c r="S23" s="39">
        <v>11.6</v>
      </c>
      <c r="T23" s="39">
        <v>20.4</v>
      </c>
      <c r="U23" s="39">
        <v>21.6</v>
      </c>
      <c r="V23" s="39">
        <v>20.6</v>
      </c>
      <c r="W23" s="39">
        <v>18.7</v>
      </c>
      <c r="X23" s="39">
        <v>17.7</v>
      </c>
      <c r="Y23" s="39">
        <v>18.5</v>
      </c>
      <c r="Z23" s="41">
        <v>17.9</v>
      </c>
    </row>
    <row r="24" ht="13.5" customHeight="1">
      <c r="A24" s="22" t="s">
        <v>45</v>
      </c>
      <c r="B24" s="42">
        <v>21.49</v>
      </c>
      <c r="C24" s="43">
        <v>21.02</v>
      </c>
      <c r="D24" s="43">
        <v>21.28</v>
      </c>
      <c r="E24" s="43">
        <v>21.49</v>
      </c>
      <c r="F24" s="43">
        <v>21.89</v>
      </c>
      <c r="G24" s="44">
        <v>19.0</v>
      </c>
      <c r="H24" s="44">
        <v>16.5</v>
      </c>
      <c r="I24" s="44">
        <v>18.0</v>
      </c>
      <c r="J24" s="44">
        <v>18.7</v>
      </c>
      <c r="K24" s="44">
        <v>15.9</v>
      </c>
      <c r="L24" s="43">
        <v>13.9</v>
      </c>
      <c r="M24" s="43">
        <v>14.7</v>
      </c>
      <c r="N24" s="43">
        <v>15.8</v>
      </c>
      <c r="O24" s="43">
        <v>13.6</v>
      </c>
      <c r="P24" s="43">
        <v>12.1</v>
      </c>
      <c r="Q24" s="43">
        <v>12.6</v>
      </c>
      <c r="R24" s="43">
        <v>13.4</v>
      </c>
      <c r="S24" s="43">
        <v>11.5</v>
      </c>
      <c r="T24" s="43">
        <v>20.2</v>
      </c>
      <c r="U24" s="43">
        <v>21.4</v>
      </c>
      <c r="V24" s="43">
        <v>20.4</v>
      </c>
      <c r="W24" s="43">
        <v>18.5</v>
      </c>
      <c r="X24" s="43">
        <v>17.5</v>
      </c>
      <c r="Y24" s="43">
        <v>18.3</v>
      </c>
      <c r="Z24" s="45">
        <v>17.7</v>
      </c>
    </row>
    <row r="25" ht="13.5" customHeight="1">
      <c r="A25" s="7" t="s">
        <v>47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</row>
    <row r="26" ht="13.5" customHeight="1">
      <c r="A26" s="12" t="s">
        <v>48</v>
      </c>
      <c r="B26" s="31">
        <v>31011.67</v>
      </c>
      <c r="C26" s="32">
        <v>31577.89</v>
      </c>
      <c r="D26" s="32">
        <v>19064.12</v>
      </c>
      <c r="E26" s="32">
        <v>18019.03</v>
      </c>
      <c r="F26" s="32">
        <v>18763.9</v>
      </c>
      <c r="G26" s="33">
        <v>183010.0</v>
      </c>
      <c r="H26" s="33">
        <v>18033.67</v>
      </c>
      <c r="I26" s="33">
        <v>16140.96</v>
      </c>
      <c r="J26" s="33">
        <v>16013.55</v>
      </c>
      <c r="K26" s="33">
        <v>16346.07</v>
      </c>
      <c r="L26" s="32">
        <v>17098.51</v>
      </c>
      <c r="M26" s="32">
        <v>15086.0</v>
      </c>
      <c r="N26" s="32">
        <v>8825.56</v>
      </c>
      <c r="O26" s="32">
        <v>11304.6</v>
      </c>
      <c r="P26" s="32">
        <v>13773.46</v>
      </c>
      <c r="Q26" s="32">
        <v>12649.97</v>
      </c>
      <c r="R26" s="32">
        <v>13427.25</v>
      </c>
      <c r="S26" s="32">
        <v>12508.15</v>
      </c>
      <c r="T26" s="32">
        <v>11768.95</v>
      </c>
      <c r="U26" s="32">
        <v>11224.16</v>
      </c>
      <c r="V26" s="32">
        <v>10902.86</v>
      </c>
      <c r="W26" s="32">
        <v>10097.73</v>
      </c>
      <c r="X26" s="32">
        <v>9538.62</v>
      </c>
      <c r="Y26" s="32">
        <v>8606.97</v>
      </c>
      <c r="Z26" s="34">
        <v>8234.88</v>
      </c>
    </row>
    <row r="27" ht="13.5" customHeight="1">
      <c r="A27" s="17" t="s">
        <v>49</v>
      </c>
      <c r="B27" s="13">
        <v>7664.1</v>
      </c>
      <c r="C27" s="14">
        <v>8072.79</v>
      </c>
      <c r="D27" s="14">
        <v>4776.87</v>
      </c>
      <c r="E27" s="14">
        <v>4368.43</v>
      </c>
      <c r="F27" s="14">
        <v>5024.27</v>
      </c>
      <c r="G27" s="15">
        <v>4882.67</v>
      </c>
      <c r="H27" s="15">
        <v>4887.73</v>
      </c>
      <c r="I27" s="15">
        <v>4407.68</v>
      </c>
      <c r="J27" s="15">
        <v>4676.77</v>
      </c>
      <c r="K27" s="15">
        <v>4755.09</v>
      </c>
      <c r="L27" s="14">
        <v>5485.8</v>
      </c>
      <c r="M27" s="14">
        <v>4554.82</v>
      </c>
      <c r="N27" s="14">
        <v>1015.99</v>
      </c>
      <c r="O27" s="14">
        <v>1756.08</v>
      </c>
      <c r="P27" s="14">
        <v>3279.96</v>
      </c>
      <c r="Q27" s="14">
        <v>3542.36</v>
      </c>
      <c r="R27" s="14">
        <v>4468.35</v>
      </c>
      <c r="S27" s="14">
        <v>3790.95</v>
      </c>
      <c r="T27" s="14">
        <v>3567.18</v>
      </c>
      <c r="U27" s="14">
        <v>3214.52</v>
      </c>
      <c r="V27" s="14">
        <v>3301.54</v>
      </c>
      <c r="W27" s="14">
        <v>3028.24</v>
      </c>
      <c r="X27" s="14">
        <v>2907.1</v>
      </c>
      <c r="Y27" s="14">
        <v>2601.02</v>
      </c>
      <c r="Z27" s="16">
        <v>2773.66</v>
      </c>
    </row>
    <row r="28" ht="13.5" customHeight="1">
      <c r="A28" s="17" t="s">
        <v>50</v>
      </c>
      <c r="B28" s="18">
        <v>1.26</v>
      </c>
      <c r="C28" s="19">
        <v>1.34</v>
      </c>
      <c r="D28" s="19">
        <v>1.17</v>
      </c>
      <c r="E28" s="19">
        <v>1.12</v>
      </c>
      <c r="F28" s="19">
        <v>1.23</v>
      </c>
      <c r="G28" s="20">
        <v>1.23</v>
      </c>
      <c r="H28" s="20">
        <v>1.28</v>
      </c>
      <c r="I28" s="20">
        <v>1.17</v>
      </c>
      <c r="J28" s="20">
        <v>1.26</v>
      </c>
      <c r="K28" s="20">
        <v>1.35</v>
      </c>
      <c r="L28" s="19">
        <v>1.47</v>
      </c>
      <c r="M28" s="19">
        <v>1.32</v>
      </c>
      <c r="N28" s="19">
        <v>0.81</v>
      </c>
      <c r="O28" s="19">
        <v>1.08</v>
      </c>
      <c r="P28" s="19">
        <v>1.36</v>
      </c>
      <c r="Q28" s="19">
        <v>1.26</v>
      </c>
      <c r="R28" s="19">
        <v>1.42</v>
      </c>
      <c r="S28" s="19">
        <v>1.38</v>
      </c>
      <c r="T28" s="19">
        <v>1.4</v>
      </c>
      <c r="U28" s="19">
        <v>1.36</v>
      </c>
      <c r="V28" s="19">
        <v>1.38</v>
      </c>
      <c r="W28" s="19">
        <v>1.33</v>
      </c>
      <c r="X28" s="19">
        <v>1.33</v>
      </c>
      <c r="Y28" s="19">
        <v>1.3</v>
      </c>
      <c r="Z28" s="21">
        <v>1.29</v>
      </c>
    </row>
    <row r="29" ht="13.5" customHeight="1">
      <c r="A29" s="17" t="s">
        <v>51</v>
      </c>
      <c r="B29" s="18">
        <v>0.31</v>
      </c>
      <c r="C29" s="19">
        <v>0.35</v>
      </c>
      <c r="D29" s="19">
        <v>0.3</v>
      </c>
      <c r="E29" s="19">
        <v>0.27</v>
      </c>
      <c r="F29" s="19">
        <v>0.33</v>
      </c>
      <c r="G29" s="20">
        <v>0.33</v>
      </c>
      <c r="H29" s="20">
        <v>0.35</v>
      </c>
      <c r="I29" s="20">
        <v>0.32</v>
      </c>
      <c r="J29" s="20">
        <v>0.37</v>
      </c>
      <c r="K29" s="20">
        <v>0.4</v>
      </c>
      <c r="L29" s="19">
        <v>0.48</v>
      </c>
      <c r="M29" s="19">
        <v>0.4</v>
      </c>
      <c r="N29" s="19">
        <v>0.09</v>
      </c>
      <c r="O29" s="19">
        <v>0.17</v>
      </c>
      <c r="P29" s="19">
        <v>0.33</v>
      </c>
      <c r="Q29" s="19">
        <v>0.36</v>
      </c>
      <c r="R29" s="19">
        <v>0.48</v>
      </c>
      <c r="S29" s="19">
        <v>0.42</v>
      </c>
      <c r="T29" s="19">
        <v>0.43</v>
      </c>
      <c r="U29" s="19">
        <v>0.39</v>
      </c>
      <c r="V29" s="19">
        <v>0.42</v>
      </c>
      <c r="W29" s="19">
        <v>0.4</v>
      </c>
      <c r="X29" s="19">
        <v>0.41</v>
      </c>
      <c r="Y29" s="19">
        <v>0.4</v>
      </c>
      <c r="Z29" s="21">
        <v>0.44</v>
      </c>
    </row>
    <row r="30" ht="13.5" customHeight="1">
      <c r="A30" s="22" t="s">
        <v>52</v>
      </c>
      <c r="B30" s="42">
        <v>0.49</v>
      </c>
      <c r="C30" s="43">
        <v>0.5</v>
      </c>
      <c r="D30" s="43">
        <v>0.51</v>
      </c>
      <c r="E30" s="43">
        <v>0.53</v>
      </c>
      <c r="F30" s="43">
        <v>0.56</v>
      </c>
      <c r="G30" s="44">
        <v>0.51</v>
      </c>
      <c r="H30" s="44">
        <v>0.46</v>
      </c>
      <c r="I30" s="44">
        <v>0.52</v>
      </c>
      <c r="J30" s="44">
        <v>0.56</v>
      </c>
      <c r="K30" s="44">
        <v>0.5</v>
      </c>
      <c r="L30" s="43">
        <v>0.45</v>
      </c>
      <c r="M30" s="43">
        <v>0.5</v>
      </c>
      <c r="N30" s="43">
        <v>0.55</v>
      </c>
      <c r="O30" s="43">
        <v>0.48</v>
      </c>
      <c r="P30" s="43">
        <v>0.44</v>
      </c>
      <c r="Q30" s="43">
        <v>0.49</v>
      </c>
      <c r="R30" s="43">
        <v>0.55</v>
      </c>
      <c r="S30" s="43">
        <v>0.5</v>
      </c>
      <c r="T30" s="43">
        <v>0.46</v>
      </c>
      <c r="U30" s="43">
        <v>0.51</v>
      </c>
      <c r="V30" s="43">
        <v>0.49</v>
      </c>
      <c r="W30" s="43">
        <v>0.46</v>
      </c>
      <c r="X30" s="43">
        <v>0.44</v>
      </c>
      <c r="Y30" s="43">
        <v>0.5</v>
      </c>
      <c r="Z30" s="45">
        <v>0.5</v>
      </c>
    </row>
    <row r="31" ht="13.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7" t="s">
        <v>53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8" t="s">
        <v>54</v>
      </c>
      <c r="B34" s="49">
        <f t="shared" ref="B34:Z34" si="1">SUM(B3:B6)</f>
        <v>70582.61</v>
      </c>
      <c r="C34" s="49">
        <f t="shared" si="1"/>
        <v>67698.39</v>
      </c>
      <c r="D34" s="49">
        <f t="shared" si="1"/>
        <v>48586.81</v>
      </c>
      <c r="E34" s="49">
        <f t="shared" si="1"/>
        <v>45119.36</v>
      </c>
      <c r="F34" s="49">
        <f t="shared" si="1"/>
        <v>42707.77</v>
      </c>
      <c r="G34" s="49">
        <f t="shared" si="1"/>
        <v>38586.38</v>
      </c>
      <c r="H34" s="49">
        <f t="shared" si="1"/>
        <v>35172.04</v>
      </c>
      <c r="I34" s="49">
        <f t="shared" si="1"/>
        <v>33448.72</v>
      </c>
      <c r="J34" s="49">
        <f t="shared" si="1"/>
        <v>32468.05</v>
      </c>
      <c r="K34" s="49">
        <f t="shared" si="1"/>
        <v>31353.37</v>
      </c>
      <c r="L34" s="49">
        <f t="shared" si="1"/>
        <v>30482.97</v>
      </c>
      <c r="M34" s="49">
        <f t="shared" si="1"/>
        <v>30423.59</v>
      </c>
      <c r="N34" s="49">
        <f t="shared" si="1"/>
        <v>30079.7</v>
      </c>
      <c r="O34" s="49">
        <f t="shared" si="1"/>
        <v>29976.97</v>
      </c>
      <c r="P34" s="49">
        <f t="shared" si="1"/>
        <v>30377.97</v>
      </c>
      <c r="Q34" s="49">
        <f t="shared" si="1"/>
        <v>29885.06</v>
      </c>
      <c r="R34" s="49">
        <f t="shared" si="1"/>
        <v>29369.72</v>
      </c>
      <c r="S34" s="49">
        <f t="shared" si="1"/>
        <v>28166.28</v>
      </c>
      <c r="T34" s="49">
        <f t="shared" si="1"/>
        <v>27391.59</v>
      </c>
      <c r="U34" s="49">
        <f t="shared" si="1"/>
        <v>26333.25</v>
      </c>
      <c r="V34" s="49">
        <f t="shared" si="1"/>
        <v>25890.26</v>
      </c>
      <c r="W34" s="49">
        <f t="shared" si="1"/>
        <v>24199.56</v>
      </c>
      <c r="X34" s="49">
        <f t="shared" si="1"/>
        <v>22548.98</v>
      </c>
      <c r="Y34" s="49">
        <f t="shared" si="1"/>
        <v>21321.08</v>
      </c>
      <c r="Z34" s="50">
        <f t="shared" si="1"/>
        <v>20581.27</v>
      </c>
    </row>
    <row r="35" ht="13.5" customHeight="1">
      <c r="A35" s="51" t="s">
        <v>55</v>
      </c>
      <c r="B35" s="52">
        <f t="shared" ref="B35:Z35" si="2">B34-B9</f>
        <v>28471.34</v>
      </c>
      <c r="C35" s="52">
        <f t="shared" si="2"/>
        <v>27385.23</v>
      </c>
      <c r="D35" s="52">
        <f t="shared" si="2"/>
        <v>23599.07</v>
      </c>
      <c r="E35" s="52">
        <f t="shared" si="2"/>
        <v>23351.83</v>
      </c>
      <c r="F35" s="52">
        <f t="shared" si="2"/>
        <v>22987.83</v>
      </c>
      <c r="G35" s="52">
        <f t="shared" si="2"/>
        <v>21021.16</v>
      </c>
      <c r="H35" s="52">
        <f t="shared" si="2"/>
        <v>19481.42</v>
      </c>
      <c r="I35" s="52">
        <f t="shared" si="2"/>
        <v>18872.74</v>
      </c>
      <c r="J35" s="52">
        <f t="shared" si="2"/>
        <v>18443.48</v>
      </c>
      <c r="K35" s="52">
        <f t="shared" si="2"/>
        <v>17684.39</v>
      </c>
      <c r="L35" s="52">
        <f t="shared" si="2"/>
        <v>17008.96</v>
      </c>
      <c r="M35" s="52">
        <f t="shared" si="2"/>
        <v>17120.15</v>
      </c>
      <c r="N35" s="52">
        <f t="shared" si="2"/>
        <v>16317.61</v>
      </c>
      <c r="O35" s="52">
        <f t="shared" si="2"/>
        <v>15776.39</v>
      </c>
      <c r="P35" s="52">
        <f t="shared" si="2"/>
        <v>15665.42</v>
      </c>
      <c r="Q35" s="52">
        <f t="shared" si="2"/>
        <v>15204.06</v>
      </c>
      <c r="R35" s="52">
        <f t="shared" si="2"/>
        <v>14172.9</v>
      </c>
      <c r="S35" s="52">
        <f t="shared" si="2"/>
        <v>13515.04</v>
      </c>
      <c r="T35" s="52">
        <f t="shared" si="2"/>
        <v>13294.25</v>
      </c>
      <c r="U35" s="52">
        <f t="shared" si="2"/>
        <v>13089.49</v>
      </c>
      <c r="V35" s="52">
        <f t="shared" si="2"/>
        <v>12576.75</v>
      </c>
      <c r="W35" s="52">
        <f t="shared" si="2"/>
        <v>11763.41</v>
      </c>
      <c r="X35" s="52">
        <f t="shared" si="2"/>
        <v>10813.57</v>
      </c>
      <c r="Y35" s="52">
        <f t="shared" si="2"/>
        <v>10657.71</v>
      </c>
      <c r="Z35" s="53">
        <f t="shared" si="2"/>
        <v>10314.34</v>
      </c>
    </row>
    <row r="36" ht="13.5" customHeight="1">
      <c r="A36" s="54" t="s">
        <v>56</v>
      </c>
      <c r="B36" s="55">
        <f t="shared" ref="B36:Z36" si="3">B7/(B7+B34)</f>
        <v>0.136283501</v>
      </c>
      <c r="C36" s="55">
        <f t="shared" si="3"/>
        <v>0.1365687395</v>
      </c>
      <c r="D36" s="55">
        <f t="shared" si="3"/>
        <v>0.1596399723</v>
      </c>
      <c r="E36" s="55">
        <f t="shared" si="3"/>
        <v>0.1621372785</v>
      </c>
      <c r="F36" s="55">
        <f t="shared" si="3"/>
        <v>0.1659878288</v>
      </c>
      <c r="G36" s="55">
        <f t="shared" si="3"/>
        <v>0.1644707154</v>
      </c>
      <c r="H36" s="55">
        <f t="shared" si="3"/>
        <v>0.1537100216</v>
      </c>
      <c r="I36" s="55">
        <f t="shared" si="3"/>
        <v>0.1858808571</v>
      </c>
      <c r="J36" s="55">
        <f t="shared" si="3"/>
        <v>0.2013094196</v>
      </c>
      <c r="K36" s="55">
        <f t="shared" si="3"/>
        <v>0.1909676277</v>
      </c>
      <c r="L36" s="55">
        <f t="shared" si="3"/>
        <v>0.1710157358</v>
      </c>
      <c r="M36" s="55">
        <f t="shared" si="3"/>
        <v>0.1997477477</v>
      </c>
      <c r="N36" s="55">
        <f t="shared" si="3"/>
        <v>0.1983646262</v>
      </c>
      <c r="O36" s="55">
        <f t="shared" si="3"/>
        <v>0.1689090093</v>
      </c>
      <c r="P36" s="55">
        <f t="shared" si="3"/>
        <v>0.1182851096</v>
      </c>
      <c r="Q36" s="55">
        <f t="shared" si="3"/>
        <v>0.1679556808</v>
      </c>
      <c r="R36" s="55">
        <f t="shared" si="3"/>
        <v>0.185057299</v>
      </c>
      <c r="S36" s="55">
        <f t="shared" si="3"/>
        <v>0.1655671752</v>
      </c>
      <c r="T36" s="55">
        <f t="shared" si="3"/>
        <v>0.1535836652</v>
      </c>
      <c r="U36" s="55">
        <f t="shared" si="3"/>
        <v>0.1561062105</v>
      </c>
      <c r="V36" s="55">
        <f t="shared" si="3"/>
        <v>0.1597146109</v>
      </c>
      <c r="W36" s="55">
        <f t="shared" si="3"/>
        <v>0.1423203492</v>
      </c>
      <c r="X36" s="55">
        <f t="shared" si="3"/>
        <v>0.1448042708</v>
      </c>
      <c r="Y36" s="55">
        <f t="shared" si="3"/>
        <v>0.165504355</v>
      </c>
      <c r="Z36" s="56">
        <f t="shared" si="3"/>
        <v>0.158245414</v>
      </c>
    </row>
    <row r="37" ht="13.5" customHeight="1">
      <c r="A37" s="57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57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8" t="s">
        <v>57</v>
      </c>
      <c r="B39" s="49">
        <f t="shared" ref="B39:Z39" si="4">SUM(B9:B18)</f>
        <v>141929.4</v>
      </c>
      <c r="C39" s="49">
        <f t="shared" si="4"/>
        <v>137624.45</v>
      </c>
      <c r="D39" s="49">
        <f t="shared" si="4"/>
        <v>105011.62</v>
      </c>
      <c r="E39" s="49">
        <f t="shared" si="4"/>
        <v>101012.39</v>
      </c>
      <c r="F39" s="49">
        <f t="shared" si="4"/>
        <v>99266.48</v>
      </c>
      <c r="G39" s="49">
        <f t="shared" si="4"/>
        <v>88888.95</v>
      </c>
      <c r="H39" s="49">
        <f t="shared" si="4"/>
        <v>78859.67</v>
      </c>
      <c r="I39" s="49">
        <f t="shared" si="4"/>
        <v>81097.18</v>
      </c>
      <c r="J39" s="49">
        <f t="shared" si="4"/>
        <v>82105.96</v>
      </c>
      <c r="K39" s="49">
        <f t="shared" si="4"/>
        <v>75832.14</v>
      </c>
      <c r="L39" s="49">
        <f t="shared" si="4"/>
        <v>70497</v>
      </c>
      <c r="M39" s="49">
        <f t="shared" si="4"/>
        <v>73127.11</v>
      </c>
      <c r="N39" s="49">
        <f t="shared" si="4"/>
        <v>73789.89</v>
      </c>
      <c r="O39" s="49">
        <f t="shared" si="4"/>
        <v>68056.96</v>
      </c>
      <c r="P39" s="49">
        <f t="shared" si="4"/>
        <v>63427.95</v>
      </c>
      <c r="Q39" s="49">
        <f t="shared" si="4"/>
        <v>65526.8</v>
      </c>
      <c r="R39" s="49">
        <f t="shared" si="4"/>
        <v>66850.44</v>
      </c>
      <c r="S39" s="49">
        <f t="shared" si="4"/>
        <v>61342.55</v>
      </c>
      <c r="T39" s="49">
        <f t="shared" si="4"/>
        <v>58157.38</v>
      </c>
      <c r="U39" s="49">
        <f t="shared" si="4"/>
        <v>57432.22</v>
      </c>
      <c r="V39" s="49">
        <f t="shared" si="4"/>
        <v>56286.33</v>
      </c>
      <c r="W39" s="49">
        <f t="shared" si="4"/>
        <v>50904.26</v>
      </c>
      <c r="X39" s="49">
        <f t="shared" si="4"/>
        <v>47155.44</v>
      </c>
      <c r="Y39" s="49">
        <f t="shared" si="4"/>
        <v>46998.18</v>
      </c>
      <c r="Z39" s="50">
        <f t="shared" si="4"/>
        <v>45162.2</v>
      </c>
    </row>
    <row r="40" ht="13.5" customHeight="1">
      <c r="A40" s="51" t="s">
        <v>58</v>
      </c>
      <c r="B40" s="58">
        <f t="shared" ref="B40:Y40" si="5">(B39-C39)/C39</f>
        <v>0.03128041565</v>
      </c>
      <c r="C40" s="58">
        <f t="shared" si="5"/>
        <v>0.3105640119</v>
      </c>
      <c r="D40" s="58">
        <f t="shared" si="5"/>
        <v>0.03959147982</v>
      </c>
      <c r="E40" s="58">
        <f t="shared" si="5"/>
        <v>0.01758811232</v>
      </c>
      <c r="F40" s="58">
        <f t="shared" si="5"/>
        <v>0.1167471322</v>
      </c>
      <c r="G40" s="58">
        <f t="shared" si="5"/>
        <v>0.1271788228</v>
      </c>
      <c r="H40" s="58">
        <f t="shared" si="5"/>
        <v>-0.02759047849</v>
      </c>
      <c r="I40" s="58">
        <f t="shared" si="5"/>
        <v>-0.0122863188</v>
      </c>
      <c r="J40" s="58">
        <f t="shared" si="5"/>
        <v>0.08273299422</v>
      </c>
      <c r="K40" s="58">
        <f t="shared" si="5"/>
        <v>0.07567896506</v>
      </c>
      <c r="L40" s="58">
        <f t="shared" si="5"/>
        <v>-0.03596627844</v>
      </c>
      <c r="M40" s="58">
        <f t="shared" si="5"/>
        <v>-0.008981989267</v>
      </c>
      <c r="N40" s="58">
        <f t="shared" si="5"/>
        <v>0.08423723305</v>
      </c>
      <c r="O40" s="58">
        <f t="shared" si="5"/>
        <v>0.0729806024</v>
      </c>
      <c r="P40" s="58">
        <f t="shared" si="5"/>
        <v>-0.03203040588</v>
      </c>
      <c r="Q40" s="58">
        <f t="shared" si="5"/>
        <v>-0.01980001927</v>
      </c>
      <c r="R40" s="58">
        <f t="shared" si="5"/>
        <v>0.08978906159</v>
      </c>
      <c r="S40" s="58">
        <f t="shared" si="5"/>
        <v>0.05476811369</v>
      </c>
      <c r="T40" s="58">
        <f t="shared" si="5"/>
        <v>0.012626362</v>
      </c>
      <c r="U40" s="58">
        <f t="shared" si="5"/>
        <v>0.02035822908</v>
      </c>
      <c r="V40" s="58">
        <f t="shared" si="5"/>
        <v>0.1057292651</v>
      </c>
      <c r="W40" s="58">
        <f t="shared" si="5"/>
        <v>0.07949920518</v>
      </c>
      <c r="X40" s="58">
        <f t="shared" si="5"/>
        <v>0.003346087019</v>
      </c>
      <c r="Y40" s="58">
        <f t="shared" si="5"/>
        <v>0.04065302399</v>
      </c>
      <c r="Z40" s="59"/>
    </row>
    <row r="41" ht="13.5" customHeight="1">
      <c r="A41" s="51" t="s">
        <v>59</v>
      </c>
      <c r="B41" s="52">
        <f t="shared" ref="B41:Z41" si="6">B34+B7</f>
        <v>81719.65</v>
      </c>
      <c r="C41" s="52">
        <f t="shared" si="6"/>
        <v>78406.23</v>
      </c>
      <c r="D41" s="52">
        <f t="shared" si="6"/>
        <v>57816.66</v>
      </c>
      <c r="E41" s="52">
        <f t="shared" si="6"/>
        <v>53850.54</v>
      </c>
      <c r="F41" s="52">
        <f t="shared" si="6"/>
        <v>51207.61</v>
      </c>
      <c r="G41" s="52">
        <f t="shared" si="6"/>
        <v>46181.96</v>
      </c>
      <c r="H41" s="52">
        <f t="shared" si="6"/>
        <v>41560.27</v>
      </c>
      <c r="I41" s="52">
        <f t="shared" si="6"/>
        <v>41085.78</v>
      </c>
      <c r="J41" s="52">
        <f t="shared" si="6"/>
        <v>40651.6</v>
      </c>
      <c r="K41" s="52">
        <f t="shared" si="6"/>
        <v>38754.16</v>
      </c>
      <c r="L41" s="52">
        <f t="shared" si="6"/>
        <v>36771.47</v>
      </c>
      <c r="M41" s="52">
        <f t="shared" si="6"/>
        <v>38017.5</v>
      </c>
      <c r="N41" s="52">
        <f t="shared" si="6"/>
        <v>37522.92</v>
      </c>
      <c r="O41" s="52">
        <f t="shared" si="6"/>
        <v>36069.42</v>
      </c>
      <c r="P41" s="52">
        <f t="shared" si="6"/>
        <v>34453.28</v>
      </c>
      <c r="Q41" s="52">
        <f t="shared" si="6"/>
        <v>35917.63</v>
      </c>
      <c r="R41" s="52">
        <f t="shared" si="6"/>
        <v>36039</v>
      </c>
      <c r="S41" s="52">
        <f t="shared" si="6"/>
        <v>33755</v>
      </c>
      <c r="T41" s="52">
        <f t="shared" si="6"/>
        <v>32361.84</v>
      </c>
      <c r="U41" s="52">
        <f t="shared" si="6"/>
        <v>31204.46</v>
      </c>
      <c r="V41" s="52">
        <f t="shared" si="6"/>
        <v>30811.27</v>
      </c>
      <c r="W41" s="52">
        <f t="shared" si="6"/>
        <v>28215.15</v>
      </c>
      <c r="X41" s="52">
        <f t="shared" si="6"/>
        <v>26367.04</v>
      </c>
      <c r="Y41" s="52">
        <f t="shared" si="6"/>
        <v>25549.66</v>
      </c>
      <c r="Z41" s="53">
        <f t="shared" si="6"/>
        <v>24450.44</v>
      </c>
    </row>
    <row r="42" ht="13.5" customHeight="1">
      <c r="A42" s="51" t="s">
        <v>60</v>
      </c>
      <c r="B42" s="60">
        <f t="shared" ref="B42:Z42" si="7">B39/B41</f>
        <v>1.736784237</v>
      </c>
      <c r="C42" s="60">
        <f t="shared" si="7"/>
        <v>1.755274421</v>
      </c>
      <c r="D42" s="60">
        <f t="shared" si="7"/>
        <v>1.816286517</v>
      </c>
      <c r="E42" s="60">
        <f t="shared" si="7"/>
        <v>1.875791589</v>
      </c>
      <c r="F42" s="60">
        <f t="shared" si="7"/>
        <v>1.938510311</v>
      </c>
      <c r="G42" s="60">
        <f t="shared" si="7"/>
        <v>1.924754818</v>
      </c>
      <c r="H42" s="60">
        <f t="shared" si="7"/>
        <v>1.897477326</v>
      </c>
      <c r="I42" s="60">
        <f t="shared" si="7"/>
        <v>1.97385032</v>
      </c>
      <c r="J42" s="60">
        <f t="shared" si="7"/>
        <v>2.019747316</v>
      </c>
      <c r="K42" s="60">
        <f t="shared" si="7"/>
        <v>1.956748385</v>
      </c>
      <c r="L42" s="60">
        <f t="shared" si="7"/>
        <v>1.917165672</v>
      </c>
      <c r="M42" s="60">
        <f t="shared" si="7"/>
        <v>1.923511804</v>
      </c>
      <c r="N42" s="60">
        <f t="shared" si="7"/>
        <v>1.966528458</v>
      </c>
      <c r="O42" s="60">
        <f t="shared" si="7"/>
        <v>1.886832669</v>
      </c>
      <c r="P42" s="60">
        <f t="shared" si="7"/>
        <v>1.840984371</v>
      </c>
      <c r="Q42" s="60">
        <f t="shared" si="7"/>
        <v>1.824363133</v>
      </c>
      <c r="R42" s="60">
        <f t="shared" si="7"/>
        <v>1.854947141</v>
      </c>
      <c r="S42" s="60">
        <f t="shared" si="7"/>
        <v>1.817287809</v>
      </c>
      <c r="T42" s="60">
        <f t="shared" si="7"/>
        <v>1.797097446</v>
      </c>
      <c r="U42" s="60">
        <f t="shared" si="7"/>
        <v>1.840513183</v>
      </c>
      <c r="V42" s="60">
        <f t="shared" si="7"/>
        <v>1.8268098</v>
      </c>
      <c r="W42" s="60">
        <f t="shared" si="7"/>
        <v>1.804146354</v>
      </c>
      <c r="X42" s="60">
        <f t="shared" si="7"/>
        <v>1.788423729</v>
      </c>
      <c r="Y42" s="60">
        <f t="shared" si="7"/>
        <v>1.839483578</v>
      </c>
      <c r="Z42" s="61">
        <f t="shared" si="7"/>
        <v>1.847091504</v>
      </c>
    </row>
    <row r="43" ht="13.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7" t="s">
        <v>61</v>
      </c>
      <c r="B44" s="46">
        <v>1.0</v>
      </c>
      <c r="C44" s="46" t="s">
        <v>62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>
        <v>2.0</v>
      </c>
      <c r="C45" s="46" t="s">
        <v>63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>
        <v>3.0</v>
      </c>
      <c r="C46" s="46" t="s">
        <v>64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3">
    <mergeCell ref="B19:Z19"/>
    <mergeCell ref="B22:Z22"/>
    <mergeCell ref="B25:Z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4.43"/>
    <col customWidth="1" min="3" max="8" width="12.29"/>
    <col customWidth="1" min="9" max="9" width="10.71"/>
    <col customWidth="1" min="10" max="11" width="8.86"/>
    <col customWidth="1" min="12" max="26" width="8.71"/>
  </cols>
  <sheetData>
    <row r="1" ht="13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3.5" customHeight="1">
      <c r="A2" s="46"/>
      <c r="B2" s="62" t="s">
        <v>65</v>
      </c>
      <c r="C2" s="63">
        <v>2023.0</v>
      </c>
      <c r="D2" s="64">
        <v>2022.0</v>
      </c>
      <c r="E2" s="63">
        <v>2021.0</v>
      </c>
      <c r="F2" s="64">
        <v>2020.0</v>
      </c>
      <c r="G2" s="63">
        <v>2019.0</v>
      </c>
      <c r="H2" s="64">
        <v>2018.0</v>
      </c>
      <c r="I2" s="63">
        <v>2017.0</v>
      </c>
      <c r="J2" s="65"/>
      <c r="K2" s="65" t="s">
        <v>66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46"/>
      <c r="B3" s="62" t="s">
        <v>67</v>
      </c>
      <c r="C3" s="66">
        <v>82.69</v>
      </c>
      <c r="D3" s="67">
        <v>68.82</v>
      </c>
      <c r="E3" s="67">
        <v>57.9</v>
      </c>
      <c r="F3" s="67">
        <v>49.87</v>
      </c>
      <c r="G3" s="67">
        <v>41.99</v>
      </c>
      <c r="H3" s="67">
        <v>35.89</v>
      </c>
      <c r="I3" s="67">
        <v>30.02</v>
      </c>
      <c r="J3" s="68"/>
      <c r="K3" s="68" t="s">
        <v>68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>
      <c r="A4" s="46"/>
      <c r="B4" s="62" t="s">
        <v>69</v>
      </c>
      <c r="C4" s="69">
        <v>1440.9</v>
      </c>
      <c r="D4" s="70">
        <v>1476.5</v>
      </c>
      <c r="E4" s="70">
        <v>1651.2</v>
      </c>
      <c r="F4" s="70">
        <v>1687.6</v>
      </c>
      <c r="G4" s="70">
        <v>1603.5</v>
      </c>
      <c r="H4" s="70">
        <v>1496.7</v>
      </c>
      <c r="I4" s="70">
        <v>1434.2</v>
      </c>
      <c r="J4" s="68"/>
      <c r="K4" s="68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>
      <c r="A5" s="46"/>
      <c r="B5" s="71" t="s">
        <v>70</v>
      </c>
      <c r="C5" s="72">
        <v>17.50998</v>
      </c>
      <c r="D5" s="73">
        <v>21.45452</v>
      </c>
      <c r="E5" s="73">
        <v>28.51813</v>
      </c>
      <c r="F5" s="73">
        <v>33.83998</v>
      </c>
      <c r="G5" s="73">
        <v>38.18766</v>
      </c>
      <c r="H5" s="73">
        <v>41.70242</v>
      </c>
      <c r="I5" s="73">
        <v>47.77482</v>
      </c>
      <c r="J5" s="68"/>
      <c r="K5" s="68" t="s">
        <v>71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>
      <c r="A6" s="46"/>
      <c r="B6" s="74"/>
      <c r="C6" s="75"/>
      <c r="D6" s="75"/>
      <c r="E6" s="75"/>
      <c r="F6" s="75"/>
      <c r="G6" s="75"/>
      <c r="H6" s="75"/>
      <c r="I6" s="75"/>
      <c r="J6" s="68"/>
      <c r="K6" s="68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3.5" customHeight="1">
      <c r="A7" s="46"/>
      <c r="B7" s="62" t="s">
        <v>72</v>
      </c>
      <c r="C7" s="76">
        <v>45997.11</v>
      </c>
      <c r="D7" s="76">
        <v>38052.75</v>
      </c>
      <c r="E7" s="76">
        <v>31833.21</v>
      </c>
      <c r="F7" s="76">
        <v>27253.95</v>
      </c>
      <c r="G7" s="76">
        <v>22332.43</v>
      </c>
      <c r="H7" s="76">
        <v>18510.03</v>
      </c>
      <c r="I7" s="77">
        <v>15280.46</v>
      </c>
      <c r="J7" s="68"/>
      <c r="K7" s="68" t="s">
        <v>73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>
      <c r="A8" s="46"/>
      <c r="B8" s="62" t="s">
        <v>74</v>
      </c>
      <c r="C8" s="76">
        <v>2530432.44</v>
      </c>
      <c r="D8" s="76">
        <v>2122934.3</v>
      </c>
      <c r="E8" s="76">
        <v>1799506.63</v>
      </c>
      <c r="F8" s="76">
        <v>1580830.44</v>
      </c>
      <c r="G8" s="76">
        <v>1292805.7</v>
      </c>
      <c r="H8" s="76">
        <v>1103232.76</v>
      </c>
      <c r="I8" s="77">
        <v>892462.68</v>
      </c>
      <c r="J8" s="68"/>
      <c r="K8" s="68" t="s">
        <v>75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>
      <c r="A9" s="46"/>
      <c r="B9" s="62" t="s">
        <v>76</v>
      </c>
      <c r="C9" s="76">
        <v>2240134.68</v>
      </c>
      <c r="D9" s="76">
        <v>1874887.72</v>
      </c>
      <c r="E9" s="76">
        <v>1589063.69</v>
      </c>
      <c r="F9" s="76">
        <v>1403895.09</v>
      </c>
      <c r="G9" s="76">
        <v>1138631.25</v>
      </c>
      <c r="H9" s="76">
        <v>993277.3</v>
      </c>
      <c r="I9" s="77">
        <v>800377.29</v>
      </c>
      <c r="J9" s="68"/>
      <c r="K9" s="68" t="s">
        <v>77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>
      <c r="A10" s="46"/>
      <c r="B10" s="62" t="s">
        <v>78</v>
      </c>
      <c r="C10" s="69">
        <v>290297.76</v>
      </c>
      <c r="D10" s="69">
        <v>248046.58</v>
      </c>
      <c r="E10" s="69">
        <v>210442.94</v>
      </c>
      <c r="F10" s="69">
        <v>176935.35</v>
      </c>
      <c r="G10" s="69">
        <v>154174.45</v>
      </c>
      <c r="H10" s="69">
        <v>109955.46</v>
      </c>
      <c r="I10" s="69">
        <v>92085.39</v>
      </c>
      <c r="J10" s="68"/>
      <c r="K10" s="68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>
      <c r="A11" s="46"/>
      <c r="B11" s="71" t="s">
        <v>79</v>
      </c>
      <c r="C11" s="78">
        <v>0.15845</v>
      </c>
      <c r="D11" s="79">
        <v>0.15341</v>
      </c>
      <c r="E11" s="79">
        <v>0.15127</v>
      </c>
      <c r="F11" s="79">
        <v>0.15403</v>
      </c>
      <c r="G11" s="79">
        <v>0.14485</v>
      </c>
      <c r="H11" s="79">
        <v>0.16834</v>
      </c>
      <c r="I11" s="79">
        <v>0.16594</v>
      </c>
      <c r="J11" s="68"/>
      <c r="K11" s="68" t="s">
        <v>80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3.5" customHeight="1">
      <c r="A12" s="46"/>
      <c r="B12" s="74"/>
      <c r="C12" s="75"/>
      <c r="D12" s="75"/>
      <c r="E12" s="75"/>
      <c r="F12" s="75"/>
      <c r="G12" s="75"/>
      <c r="H12" s="75"/>
      <c r="I12" s="75"/>
      <c r="J12" s="68"/>
      <c r="K12" s="68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>
      <c r="A13" s="46"/>
      <c r="B13" s="62" t="s">
        <v>81</v>
      </c>
      <c r="C13" s="76">
        <v>197147.81</v>
      </c>
      <c r="D13" s="76">
        <v>155385.73</v>
      </c>
      <c r="E13" s="76">
        <v>121272.51</v>
      </c>
      <c r="F13" s="76">
        <v>87940.11</v>
      </c>
      <c r="G13" s="76">
        <v>81817.64</v>
      </c>
      <c r="H13" s="76">
        <v>123061.55</v>
      </c>
      <c r="I13" s="77">
        <v>49311.12</v>
      </c>
      <c r="J13" s="68"/>
      <c r="K13" s="68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>
      <c r="A14" s="46"/>
      <c r="B14" s="62" t="s">
        <v>82</v>
      </c>
      <c r="C14" s="76">
        <v>1882663.25</v>
      </c>
      <c r="D14" s="76">
        <v>1558003.03</v>
      </c>
      <c r="E14" s="76">
        <v>1333720.87</v>
      </c>
      <c r="F14" s="76">
        <v>1146207.13</v>
      </c>
      <c r="G14" s="76">
        <v>922502.68</v>
      </c>
      <c r="H14" s="76">
        <v>788375.14</v>
      </c>
      <c r="I14" s="77">
        <v>643134.25</v>
      </c>
      <c r="J14" s="68"/>
      <c r="K14" s="68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46"/>
      <c r="B15" s="80" t="s">
        <v>83</v>
      </c>
      <c r="C15" s="81">
        <v>0.10472</v>
      </c>
      <c r="D15" s="81">
        <v>0.09973</v>
      </c>
      <c r="E15" s="81">
        <v>0.09093</v>
      </c>
      <c r="F15" s="81">
        <v>0.07672</v>
      </c>
      <c r="G15" s="81">
        <v>0.08869</v>
      </c>
      <c r="H15" s="81">
        <v>0.1561</v>
      </c>
      <c r="I15" s="81">
        <v>0.07667</v>
      </c>
      <c r="J15" s="68"/>
      <c r="K15" s="68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>
      <c r="A16" s="46"/>
      <c r="B16" s="82" t="s">
        <v>84</v>
      </c>
      <c r="C16" s="73">
        <v>7.71668</v>
      </c>
      <c r="D16" s="73">
        <v>7.55861</v>
      </c>
      <c r="E16" s="73">
        <v>7.55104</v>
      </c>
      <c r="F16" s="73">
        <v>7.93451</v>
      </c>
      <c r="G16" s="73">
        <v>7.38534</v>
      </c>
      <c r="H16" s="73">
        <v>9.03345</v>
      </c>
      <c r="I16" s="73">
        <v>8.69169</v>
      </c>
      <c r="J16" s="68"/>
      <c r="K16" s="68" t="s">
        <v>85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46"/>
      <c r="B18" s="82" t="s">
        <v>66</v>
      </c>
      <c r="C18" s="46">
        <v>1.0</v>
      </c>
      <c r="D18" s="46" t="s">
        <v>86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46"/>
      <c r="B19" s="46"/>
      <c r="C19" s="46">
        <v>2.0</v>
      </c>
      <c r="D19" s="46" t="s">
        <v>87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46"/>
      <c r="B20" s="46"/>
      <c r="C20" s="46">
        <v>3.0</v>
      </c>
      <c r="D20" s="46" t="s">
        <v>88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>
      <c r="A21" s="46"/>
      <c r="B21" s="46"/>
      <c r="C21" s="46">
        <v>4.0</v>
      </c>
      <c r="D21" s="46" t="s">
        <v>89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>
      <c r="A23" s="46"/>
      <c r="B23" s="46"/>
      <c r="C23" s="83" t="s">
        <v>90</v>
      </c>
      <c r="D23" s="83" t="s">
        <v>91</v>
      </c>
      <c r="E23" s="83" t="s">
        <v>67</v>
      </c>
      <c r="F23" s="83" t="s">
        <v>92</v>
      </c>
      <c r="G23" s="83" t="s">
        <v>93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46"/>
      <c r="B24" s="46"/>
      <c r="C24" s="46">
        <f>G24/E24</f>
        <v>17.50997702</v>
      </c>
      <c r="D24" s="46"/>
      <c r="E24" s="46">
        <f>C3</f>
        <v>82.69</v>
      </c>
      <c r="F24" s="46"/>
      <c r="G24" s="84">
        <v>1447.9</v>
      </c>
      <c r="H24" s="46" t="s">
        <v>94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2024-03-31T05:53:35Z</dcterms:created>
  <dc:creator>HARI GOYAL - 70522100026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0x0101006297FA42F35CF44E9D8CA7400EF2BCFE</vt:lpwstr>
  </property>
</Properties>
</file>