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Tesis\Datos\"/>
    </mc:Choice>
  </mc:AlternateContent>
  <xr:revisionPtr revIDLastSave="0" documentId="13_ncr:1_{3BC45DD8-84A8-4DC3-AE8B-CB0D15CC6FE0}" xr6:coauthVersionLast="47" xr6:coauthVersionMax="47" xr10:uidLastSave="{00000000-0000-0000-0000-000000000000}"/>
  <bookViews>
    <workbookView xWindow="28680" yWindow="-1545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0" i="1"/>
  <c r="E11" i="1"/>
  <c r="E9" i="1"/>
  <c r="C13" i="1"/>
  <c r="D13" i="1"/>
  <c r="E13" i="1"/>
  <c r="C10" i="1"/>
  <c r="F10" i="1" s="1"/>
  <c r="C11" i="1"/>
  <c r="C12" i="1"/>
  <c r="F12" i="1" s="1"/>
  <c r="C9" i="1"/>
  <c r="B9" i="1"/>
  <c r="F9" i="1" s="1"/>
  <c r="D2" i="1"/>
  <c r="G2" i="1"/>
  <c r="H2" i="1" s="1"/>
  <c r="C3" i="1"/>
  <c r="H3" i="1" s="1"/>
  <c r="C4" i="1"/>
  <c r="D11" i="1" s="1"/>
  <c r="G4" i="1"/>
  <c r="B11" i="1" s="1"/>
  <c r="F11" i="1" s="1"/>
  <c r="H4" i="1"/>
  <c r="H5" i="1"/>
  <c r="B6" i="1"/>
  <c r="C6" i="1"/>
  <c r="K2" i="1" s="1"/>
  <c r="D6" i="1"/>
  <c r="E6" i="1"/>
  <c r="F6" i="1"/>
  <c r="B13" i="1" l="1"/>
  <c r="J2" i="1"/>
  <c r="M2" i="1" s="1"/>
  <c r="G6" i="1"/>
  <c r="L2" i="1" s="1"/>
  <c r="F13" i="1"/>
  <c r="H6" i="1" l="1"/>
</calcChain>
</file>

<file path=xl/sharedStrings.xml><?xml version="1.0" encoding="utf-8"?>
<sst xmlns="http://schemas.openxmlformats.org/spreadsheetml/2006/main" count="17" uniqueCount="10">
  <si>
    <t>Puya</t>
  </si>
  <si>
    <t>goudotiana</t>
  </si>
  <si>
    <t>santosii</t>
  </si>
  <si>
    <t>nitida</t>
  </si>
  <si>
    <t>Total</t>
  </si>
  <si>
    <t>bicolor</t>
  </si>
  <si>
    <t>sf</t>
  </si>
  <si>
    <t>F</t>
  </si>
  <si>
    <t>SF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</si>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</sst>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15" sqref="C15"/>
    </sheetView>
  </sheetViews>
  <sheetFormatPr defaultRowHeight="15" x14ac:dyDescent="0.25"/>
  <cols>
    <col min="3" max="3" width="9.5703125" bestFit="1" customWidth="1"/>
  </cols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4</v>
      </c>
      <c r="J1">
        <v>2002</v>
      </c>
      <c r="K1" t="s">
        <v>6</v>
      </c>
      <c r="L1">
        <v>1988</v>
      </c>
    </row>
    <row r="2" spans="1:13" x14ac:dyDescent="0.25">
      <c r="A2" t="s">
        <v>1</v>
      </c>
      <c r="B2">
        <v>31</v>
      </c>
      <c r="C2">
        <v>8</v>
      </c>
      <c r="D2">
        <f>4+1+2+1+5+4+5+2+1+1+6+1+4+1+1+1+1</f>
        <v>41</v>
      </c>
      <c r="E2">
        <v>85</v>
      </c>
      <c r="F2">
        <v>83</v>
      </c>
      <c r="G2">
        <f>14+1+15+8+4+2+1+5+1+2+5</f>
        <v>58</v>
      </c>
      <c r="H2">
        <f>SUM(B2:G2)</f>
        <v>306</v>
      </c>
      <c r="J2">
        <f>B6+E6</f>
        <v>116</v>
      </c>
      <c r="K2">
        <f>C6+F6</f>
        <v>807</v>
      </c>
      <c r="L2">
        <f>D6+G6</f>
        <v>147</v>
      </c>
      <c r="M2">
        <f>SUM(J2:L2)</f>
        <v>1070</v>
      </c>
    </row>
    <row r="3" spans="1:13" x14ac:dyDescent="0.25">
      <c r="A3" t="s">
        <v>2</v>
      </c>
      <c r="B3">
        <v>0</v>
      </c>
      <c r="C3">
        <f>9+3+6+5+3+5+4+2+1+2+5</f>
        <v>45</v>
      </c>
      <c r="D3">
        <v>0</v>
      </c>
      <c r="E3">
        <v>0</v>
      </c>
      <c r="F3">
        <v>0</v>
      </c>
      <c r="G3">
        <v>0</v>
      </c>
      <c r="H3">
        <f t="shared" ref="H3:H6" si="0">SUM(B3:G3)</f>
        <v>45</v>
      </c>
    </row>
    <row r="4" spans="1:13" x14ac:dyDescent="0.25">
      <c r="A4" t="s">
        <v>3</v>
      </c>
      <c r="B4">
        <v>0</v>
      </c>
      <c r="C4">
        <f>200+30+23+10+63+107+83+10+45+41+2+2+13+1</f>
        <v>630</v>
      </c>
      <c r="D4">
        <v>12</v>
      </c>
      <c r="E4">
        <v>0</v>
      </c>
      <c r="F4">
        <v>35</v>
      </c>
      <c r="G4">
        <f>19+6+2+9</f>
        <v>36</v>
      </c>
      <c r="H4">
        <f t="shared" si="0"/>
        <v>713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6</v>
      </c>
      <c r="G5">
        <v>0</v>
      </c>
      <c r="H5">
        <f t="shared" si="0"/>
        <v>6</v>
      </c>
    </row>
    <row r="6" spans="1:13" x14ac:dyDescent="0.25">
      <c r="A6" t="s">
        <v>4</v>
      </c>
      <c r="B6">
        <f>SUM(B2:B5)</f>
        <v>31</v>
      </c>
      <c r="C6">
        <f t="shared" ref="C6:G6" si="1">SUM(C2:C5)</f>
        <v>683</v>
      </c>
      <c r="D6">
        <f t="shared" si="1"/>
        <v>53</v>
      </c>
      <c r="E6">
        <f t="shared" si="1"/>
        <v>85</v>
      </c>
      <c r="F6">
        <f t="shared" si="1"/>
        <v>124</v>
      </c>
      <c r="G6">
        <f t="shared" si="1"/>
        <v>94</v>
      </c>
      <c r="H6">
        <f t="shared" si="0"/>
        <v>1070</v>
      </c>
    </row>
    <row r="8" spans="1:13" x14ac:dyDescent="0.25">
      <c r="B8" t="s">
        <v>7</v>
      </c>
      <c r="C8" t="s">
        <v>9</v>
      </c>
      <c r="D8" t="s">
        <v>8</v>
      </c>
      <c r="E8" t="s">
        <v>9</v>
      </c>
    </row>
    <row r="9" spans="1:13" x14ac:dyDescent="0.25">
      <c r="A9" t="s">
        <v>1</v>
      </c>
      <c r="B9">
        <f>B2+D2+E2+G2</f>
        <v>215</v>
      </c>
      <c r="C9" s="1">
        <f>B9/$B$13</f>
        <v>0.81749049429657794</v>
      </c>
      <c r="D9">
        <v>91</v>
      </c>
      <c r="E9" s="2">
        <f>D9/$D$13</f>
        <v>0.1127633209417596</v>
      </c>
      <c r="F9">
        <f>SUM(B9:D9)</f>
        <v>306.81749049429658</v>
      </c>
    </row>
    <row r="10" spans="1:13" x14ac:dyDescent="0.25">
      <c r="A10" t="s">
        <v>2</v>
      </c>
      <c r="B10">
        <v>0</v>
      </c>
      <c r="C10">
        <f t="shared" ref="C10:E12" si="2">B10/$B$13</f>
        <v>0</v>
      </c>
      <c r="D10">
        <v>45</v>
      </c>
      <c r="E10" s="2">
        <f t="shared" ref="E10:E11" si="3">D10/$D$13</f>
        <v>5.5762081784386616E-2</v>
      </c>
      <c r="F10">
        <f>SUM(B10:D10)</f>
        <v>45</v>
      </c>
    </row>
    <row r="11" spans="1:13" x14ac:dyDescent="0.25">
      <c r="A11" t="s">
        <v>3</v>
      </c>
      <c r="B11">
        <f>D4+G4</f>
        <v>48</v>
      </c>
      <c r="C11" s="1">
        <f t="shared" si="2"/>
        <v>0.18250950570342206</v>
      </c>
      <c r="D11">
        <f>C4+F4</f>
        <v>665</v>
      </c>
      <c r="E11" s="2">
        <f t="shared" si="3"/>
        <v>0.82403965303593552</v>
      </c>
      <c r="F11">
        <f>SUM(B11:D11)</f>
        <v>713.18250950570336</v>
      </c>
    </row>
    <row r="12" spans="1:13" x14ac:dyDescent="0.25">
      <c r="A12" t="s">
        <v>5</v>
      </c>
      <c r="B12">
        <v>0</v>
      </c>
      <c r="C12">
        <f t="shared" si="2"/>
        <v>0</v>
      </c>
      <c r="D12">
        <v>6</v>
      </c>
      <c r="E12" s="2">
        <f>D12/$D$13</f>
        <v>7.4349442379182153E-3</v>
      </c>
      <c r="F12">
        <f>SUM(B12:D12)</f>
        <v>6</v>
      </c>
    </row>
    <row r="13" spans="1:13" x14ac:dyDescent="0.25">
      <c r="A13" t="s">
        <v>4</v>
      </c>
      <c r="B13">
        <f>SUM(B9:B12)</f>
        <v>263</v>
      </c>
      <c r="C13">
        <f t="shared" ref="C13:E13" si="4">SUM(C9:C12)</f>
        <v>1</v>
      </c>
      <c r="D13">
        <f t="shared" si="4"/>
        <v>807</v>
      </c>
      <c r="E13">
        <f t="shared" si="4"/>
        <v>1</v>
      </c>
      <c r="F13">
        <f>SUM(B13:D13)</f>
        <v>1071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 Pinzon Bustos</cp:lastModifiedBy>
  <dcterms:created xsi:type="dcterms:W3CDTF">2015-06-05T18:17:20Z</dcterms:created>
  <dcterms:modified xsi:type="dcterms:W3CDTF">2023-10-28T00:14:38Z</dcterms:modified>
</cp:coreProperties>
</file>