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 Szczakiewicz\Desktop\"/>
    </mc:Choice>
  </mc:AlternateContent>
  <xr:revisionPtr revIDLastSave="0" documentId="8_{A5387E2A-EBC3-47F0-8840-C22FC5E33495}" xr6:coauthVersionLast="47" xr6:coauthVersionMax="47" xr10:uidLastSave="{00000000-0000-0000-0000-000000000000}"/>
  <bookViews>
    <workbookView xWindow="28680" yWindow="-120" windowWidth="29040" windowHeight="15840" xr2:uid="{6C05A31F-B8A8-4102-8BA5-E52C980F734D}"/>
  </bookViews>
  <sheets>
    <sheet name="Arkusz1" sheetId="1" r:id="rId1"/>
  </sheets>
  <definedNames>
    <definedName name="A">Arkusz1!$D$3:$I$10</definedName>
    <definedName name="B">Arkusz1!$D$3:$I$10</definedName>
    <definedName name="Y">Arkusz1!$B$3:$B$10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1" i="1"/>
  <c r="G22" i="1"/>
  <c r="G23" i="1"/>
  <c r="G24" i="1"/>
  <c r="G25" i="1"/>
  <c r="G26" i="1"/>
  <c r="G20" i="1"/>
  <c r="K20" i="1" a="1"/>
  <c r="K20" i="1" s="1"/>
  <c r="K3" i="1" a="1"/>
  <c r="K3" i="1" s="1"/>
  <c r="C12" i="1" s="1" a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E20" i="1"/>
  <c r="F20" i="1"/>
  <c r="D20" i="1"/>
  <c r="I14" i="1" l="1"/>
  <c r="D14" i="1"/>
  <c r="C12" i="1"/>
  <c r="C14" i="1" s="1"/>
  <c r="E14" i="1"/>
  <c r="H14" i="1"/>
  <c r="F14" i="1"/>
  <c r="G14" i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<sst xmlns="http://schemas.openxmlformats.org/spreadsheetml/2006/main" count="21" uniqueCount="21">
  <si>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PK/CM-1/1/21</t>
  </si>
  <si>
    <t>PK/CM-1/2/21</t>
  </si>
  <si>
    <t>PK/CM-1/3/21</t>
  </si>
  <si>
    <t>PK/CM-1/1/22</t>
  </si>
  <si>
    <t>PK/CM-1/2/22</t>
  </si>
  <si>
    <t>PK/CM-1/3/22</t>
  </si>
  <si>
    <t>PK/CM-1/4/22</t>
  </si>
  <si>
    <t>PK/CM-1/5/22</t>
  </si>
  <si>
    <t>PK/CM-1/6/22</t>
  </si>
  <si>
    <t>nazwa</t>
  </si>
  <si>
    <t>uzyskane fiolki</t>
  </si>
  <si>
    <t>zebrane komorki</t>
  </si>
  <si>
    <t>x1</t>
  </si>
  <si>
    <t>x2</t>
  </si>
  <si>
    <t>x3</t>
  </si>
  <si>
    <t>i1</t>
  </si>
  <si>
    <t>i2</t>
  </si>
  <si>
    <t>i3</t>
  </si>
  <si>
    <t>x1/i1</t>
  </si>
  <si>
    <t>x2/i2</t>
  </si>
  <si>
    <t>x3/i3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</si>
</sst>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41B-F84C-4688-994E-D6D2D8C60A48}">
  <dimension ref="A1:S27"/>
  <sheetViews>
    <sheetView tabSelected="1" workbookViewId="0">
      <selection activeCell="I16" sqref="I16"/>
    </sheetView>
  </sheetViews>
  <sheetFormatPr defaultRowHeight="14.4" x14ac:dyDescent="0.3"/>
  <cols>
    <col min="2" max="2" width="16.6640625" customWidth="1"/>
    <col min="3" max="3" width="16.109375" customWidth="1"/>
    <col min="10" max="10" width="9.5546875" bestFit="1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9" ht="15" thickBot="1" x14ac:dyDescent="0.35">
      <c r="A2" s="14" t="s">
        <v>0</v>
      </c>
      <c r="B2" s="14">
        <v>191</v>
      </c>
      <c r="C2" s="14">
        <v>891</v>
      </c>
      <c r="D2" s="14">
        <v>13</v>
      </c>
      <c r="E2" s="14">
        <v>13</v>
      </c>
      <c r="F2" s="14">
        <v>7</v>
      </c>
    </row>
    <row r="3" spans="1:19" x14ac:dyDescent="0.3">
      <c r="A3" s="1" t="s">
        <v>1</v>
      </c>
      <c r="B3" s="11">
        <v>171</v>
      </c>
      <c r="C3" s="10">
        <v>848.6</v>
      </c>
      <c r="D3" s="2">
        <v>13</v>
      </c>
      <c r="E3" s="3">
        <v>5</v>
      </c>
      <c r="F3" s="3">
        <v>11</v>
      </c>
      <c r="G3" s="3">
        <v>5</v>
      </c>
      <c r="H3" s="3">
        <v>0.5</v>
      </c>
      <c r="I3" s="4">
        <v>2.5</v>
      </c>
      <c r="K3" cm="1">
        <f t="array" ref="K3:K9">MMULT(MMULT(MINVERSE(MMULT(TRANSPOSE(M3:S10), M3:S10)), TRANSPOSE(M3:S10)),Y)</f>
        <v>207.27494125818646</v>
      </c>
      <c r="M3">
        <v>1</v>
      </c>
      <c r="N3">
        <v>13</v>
      </c>
      <c r="O3">
        <v>5</v>
      </c>
      <c r="P3">
        <v>11</v>
      </c>
      <c r="Q3">
        <v>5</v>
      </c>
      <c r="R3">
        <v>0.5</v>
      </c>
      <c r="S3">
        <v>2.5</v>
      </c>
    </row>
    <row r="4" spans="1:19" x14ac:dyDescent="0.3">
      <c r="A4" s="1" t="s">
        <v>2</v>
      </c>
      <c r="B4" s="12">
        <v>182</v>
      </c>
      <c r="C4" s="10">
        <v>1110</v>
      </c>
      <c r="D4" s="5">
        <v>13</v>
      </c>
      <c r="E4">
        <v>5</v>
      </c>
      <c r="F4">
        <v>12</v>
      </c>
      <c r="G4">
        <v>5</v>
      </c>
      <c r="H4">
        <v>0.5</v>
      </c>
      <c r="I4" s="6">
        <v>2.5</v>
      </c>
      <c r="K4">
        <v>-14.328185727586131</v>
      </c>
      <c r="M4">
        <v>1</v>
      </c>
      <c r="N4">
        <v>13</v>
      </c>
      <c r="O4">
        <v>5</v>
      </c>
      <c r="P4">
        <v>12</v>
      </c>
      <c r="Q4">
        <v>5</v>
      </c>
      <c r="R4">
        <v>0.5</v>
      </c>
      <c r="S4">
        <v>2.5</v>
      </c>
    </row>
    <row r="5" spans="1:19" x14ac:dyDescent="0.3">
      <c r="A5" s="1" t="s">
        <v>3</v>
      </c>
      <c r="B5" s="12">
        <v>174</v>
      </c>
      <c r="C5" s="10">
        <v>818.3</v>
      </c>
      <c r="D5" s="5">
        <v>3</v>
      </c>
      <c r="E5">
        <v>7</v>
      </c>
      <c r="F5">
        <v>5</v>
      </c>
      <c r="G5">
        <v>2.5</v>
      </c>
      <c r="H5">
        <v>2.5</v>
      </c>
      <c r="I5" s="6">
        <v>1</v>
      </c>
      <c r="K5">
        <v>28.417123547464918</v>
      </c>
      <c r="M5">
        <v>1</v>
      </c>
      <c r="N5">
        <v>3</v>
      </c>
      <c r="O5">
        <v>7</v>
      </c>
      <c r="P5">
        <v>5</v>
      </c>
      <c r="Q5">
        <v>2.5</v>
      </c>
      <c r="R5">
        <v>2.5</v>
      </c>
      <c r="S5">
        <v>1</v>
      </c>
    </row>
    <row r="6" spans="1:19" x14ac:dyDescent="0.3">
      <c r="A6" s="1" t="s">
        <v>4</v>
      </c>
      <c r="B6" s="12">
        <v>251</v>
      </c>
      <c r="C6" s="10">
        <v>860</v>
      </c>
      <c r="D6" s="5">
        <v>11</v>
      </c>
      <c r="E6">
        <v>13</v>
      </c>
      <c r="F6">
        <v>10</v>
      </c>
      <c r="G6">
        <v>2.5</v>
      </c>
      <c r="H6">
        <v>2.5</v>
      </c>
      <c r="I6" s="6">
        <v>1</v>
      </c>
      <c r="K6">
        <v>4.2772761530386827</v>
      </c>
      <c r="M6">
        <v>1</v>
      </c>
      <c r="N6">
        <v>11</v>
      </c>
      <c r="O6">
        <v>13</v>
      </c>
      <c r="P6">
        <v>10</v>
      </c>
      <c r="Q6">
        <v>2.5</v>
      </c>
      <c r="R6">
        <v>2.5</v>
      </c>
      <c r="S6">
        <v>1</v>
      </c>
    </row>
    <row r="7" spans="1:19" x14ac:dyDescent="0.3">
      <c r="A7" s="1" t="s">
        <v>5</v>
      </c>
      <c r="B7" s="12">
        <v>174</v>
      </c>
      <c r="C7" s="10">
        <v>924</v>
      </c>
      <c r="D7" s="5">
        <v>11</v>
      </c>
      <c r="E7">
        <v>10</v>
      </c>
      <c r="F7">
        <v>12</v>
      </c>
      <c r="G7">
        <v>2.5</v>
      </c>
      <c r="H7">
        <v>2.5</v>
      </c>
      <c r="I7" s="6">
        <v>1</v>
      </c>
      <c r="K7">
        <v>17.473541963249239</v>
      </c>
      <c r="M7">
        <v>1</v>
      </c>
      <c r="N7">
        <v>11</v>
      </c>
      <c r="O7">
        <v>10</v>
      </c>
      <c r="P7">
        <v>12</v>
      </c>
      <c r="Q7">
        <v>2.5</v>
      </c>
      <c r="R7">
        <v>2.5</v>
      </c>
      <c r="S7">
        <v>1</v>
      </c>
    </row>
    <row r="8" spans="1:19" x14ac:dyDescent="0.3">
      <c r="A8" s="1" t="s">
        <v>6</v>
      </c>
      <c r="B8" s="12">
        <v>248</v>
      </c>
      <c r="C8" s="10">
        <v>1161</v>
      </c>
      <c r="D8" s="5">
        <v>5</v>
      </c>
      <c r="E8">
        <v>5</v>
      </c>
      <c r="F8">
        <v>5</v>
      </c>
      <c r="G8">
        <v>0.5</v>
      </c>
      <c r="H8">
        <v>0.5</v>
      </c>
      <c r="I8" s="6">
        <v>0.5</v>
      </c>
      <c r="K8">
        <v>-89.264189576387992</v>
      </c>
      <c r="M8">
        <v>1</v>
      </c>
      <c r="N8">
        <v>5</v>
      </c>
      <c r="O8">
        <v>5</v>
      </c>
      <c r="P8">
        <v>5</v>
      </c>
      <c r="Q8">
        <v>0.5</v>
      </c>
      <c r="R8">
        <v>0.5</v>
      </c>
      <c r="S8">
        <v>0.5</v>
      </c>
    </row>
    <row r="9" spans="1:19" x14ac:dyDescent="0.3">
      <c r="A9" s="1" t="s">
        <v>7</v>
      </c>
      <c r="B9" s="12">
        <v>250</v>
      </c>
      <c r="C9" s="10">
        <v>1725</v>
      </c>
      <c r="D9" s="5">
        <v>5</v>
      </c>
      <c r="E9">
        <v>5</v>
      </c>
      <c r="F9">
        <v>8</v>
      </c>
      <c r="G9">
        <v>2.5</v>
      </c>
      <c r="H9">
        <v>1</v>
      </c>
      <c r="I9" s="6">
        <v>0.5</v>
      </c>
      <c r="K9">
        <v>-31.449555926642766</v>
      </c>
      <c r="M9">
        <v>1</v>
      </c>
      <c r="N9">
        <v>5</v>
      </c>
      <c r="O9">
        <v>5</v>
      </c>
      <c r="P9">
        <v>8</v>
      </c>
      <c r="Q9">
        <v>2.5</v>
      </c>
      <c r="R9">
        <v>1</v>
      </c>
      <c r="S9">
        <v>0.5</v>
      </c>
    </row>
    <row r="10" spans="1:19" ht="15" thickBot="1" x14ac:dyDescent="0.35">
      <c r="A10" s="1" t="s">
        <v>8</v>
      </c>
      <c r="B10" s="13">
        <v>210</v>
      </c>
      <c r="C10" s="10">
        <v>953.3</v>
      </c>
      <c r="D10" s="7">
        <v>5</v>
      </c>
      <c r="E10" s="8">
        <v>5</v>
      </c>
      <c r="F10" s="8">
        <v>11</v>
      </c>
      <c r="G10" s="8">
        <v>0.5</v>
      </c>
      <c r="H10" s="8">
        <v>0.5</v>
      </c>
      <c r="I10" s="9">
        <v>2.5</v>
      </c>
      <c r="M10">
        <v>1</v>
      </c>
      <c r="N10">
        <v>5</v>
      </c>
      <c r="O10">
        <v>5</v>
      </c>
      <c r="P10">
        <v>11</v>
      </c>
      <c r="Q10">
        <v>0.5</v>
      </c>
      <c r="R10">
        <v>0.5</v>
      </c>
      <c r="S10">
        <v>2.5</v>
      </c>
    </row>
    <row r="12" spans="1:19" x14ac:dyDescent="0.3">
      <c r="C12" cm="1">
        <f t="array" ref="C12:I12">TRANSPOSE(_xlfn.ANCHORARRAY(K3))</f>
        <v>207.27494125818646</v>
      </c>
      <c r="D12">
        <v>-14.328185727586131</v>
      </c>
      <c r="E12">
        <v>28.417123547464918</v>
      </c>
      <c r="F12">
        <v>4.2772761530386827</v>
      </c>
      <c r="G12">
        <v>17.473541963249239</v>
      </c>
      <c r="H12">
        <v>-89.264189576387992</v>
      </c>
      <c r="I12">
        <v>-31.449555926642766</v>
      </c>
    </row>
    <row r="13" spans="1:19" x14ac:dyDescent="0.3">
      <c r="C13">
        <v>1</v>
      </c>
      <c r="D13" s="5">
        <v>6</v>
      </c>
      <c r="E13">
        <v>5</v>
      </c>
      <c r="F13">
        <v>5</v>
      </c>
      <c r="G13">
        <v>0.5</v>
      </c>
      <c r="H13">
        <v>0.5</v>
      </c>
      <c r="I13" s="6">
        <v>0.5</v>
      </c>
    </row>
    <row r="14" spans="1:19" x14ac:dyDescent="0.3">
      <c r="C14">
        <f>C12*C13</f>
        <v>207.27494125818646</v>
      </c>
      <c r="D14">
        <f>D12*D13</f>
        <v>-85.969114365516788</v>
      </c>
      <c r="E14">
        <f>E12*E13</f>
        <v>142.08561773732458</v>
      </c>
      <c r="F14">
        <f t="shared" ref="F14:I14" si="0">F12*F13</f>
        <v>21.386380765193415</v>
      </c>
      <c r="G14">
        <f t="shared" si="0"/>
        <v>8.7367709816246197</v>
      </c>
      <c r="H14">
        <f t="shared" si="0"/>
        <v>-44.632094788193996</v>
      </c>
      <c r="I14">
        <f t="shared" si="0"/>
        <v>-15.724777963321383</v>
      </c>
      <c r="J14" s="15">
        <f>SUM(C14:I14)</f>
        <v>233.15772362529685</v>
      </c>
    </row>
    <row r="19" spans="4:11" ht="15" thickBot="1" x14ac:dyDescent="0.35">
      <c r="D19" t="s">
        <v>18</v>
      </c>
      <c r="E19" t="s">
        <v>19</v>
      </c>
      <c r="F19" t="s">
        <v>20</v>
      </c>
    </row>
    <row r="20" spans="4:11" x14ac:dyDescent="0.3">
      <c r="D20" s="2">
        <f>D3/G3</f>
        <v>2.6</v>
      </c>
      <c r="E20" s="3">
        <f t="shared" ref="E20:F20" si="1">E3/H3</f>
        <v>10</v>
      </c>
      <c r="F20" s="4">
        <f t="shared" si="1"/>
        <v>4.4000000000000004</v>
      </c>
      <c r="G20">
        <f>SUM(D20:F20)</f>
        <v>17</v>
      </c>
      <c r="K20" cm="1">
        <f t="array" ref="K20:K22">MMULT(MMULT(MINVERSE(MMULT(TRANSPOSE(D20:F27), D20:F27)), TRANSPOSE(D20:F27)),Y)</f>
        <v>2.1530450951947113</v>
      </c>
    </row>
    <row r="21" spans="4:11" x14ac:dyDescent="0.3">
      <c r="D21" s="5">
        <f t="shared" ref="D21:D27" si="2">D4/G4</f>
        <v>2.6</v>
      </c>
      <c r="E21">
        <f t="shared" ref="E21:E27" si="3">E4/H4</f>
        <v>10</v>
      </c>
      <c r="F21" s="6">
        <f t="shared" ref="F21:F27" si="4">F4/I4</f>
        <v>4.8</v>
      </c>
      <c r="G21">
        <f t="shared" ref="G21:G26" si="5">SUM(D21:F21)</f>
        <v>17.399999999999999</v>
      </c>
      <c r="K21">
        <v>12.196745955453387</v>
      </c>
    </row>
    <row r="22" spans="4:11" x14ac:dyDescent="0.3">
      <c r="D22" s="5">
        <f t="shared" si="2"/>
        <v>1.2</v>
      </c>
      <c r="E22">
        <f t="shared" si="3"/>
        <v>2.8</v>
      </c>
      <c r="F22" s="6">
        <f t="shared" si="4"/>
        <v>5</v>
      </c>
      <c r="G22">
        <f t="shared" si="5"/>
        <v>9</v>
      </c>
      <c r="K22">
        <v>12.524942378615085</v>
      </c>
    </row>
    <row r="23" spans="4:11" x14ac:dyDescent="0.3">
      <c r="D23" s="5">
        <f t="shared" si="2"/>
        <v>4.4000000000000004</v>
      </c>
      <c r="E23">
        <f t="shared" si="3"/>
        <v>5.2</v>
      </c>
      <c r="F23" s="6">
        <f t="shared" si="4"/>
        <v>10</v>
      </c>
      <c r="G23">
        <f t="shared" si="5"/>
        <v>19.600000000000001</v>
      </c>
    </row>
    <row r="24" spans="4:11" x14ac:dyDescent="0.3">
      <c r="D24" s="5">
        <f t="shared" si="2"/>
        <v>4.4000000000000004</v>
      </c>
      <c r="E24">
        <f t="shared" si="3"/>
        <v>4</v>
      </c>
      <c r="F24" s="6">
        <f t="shared" si="4"/>
        <v>12</v>
      </c>
      <c r="G24">
        <f t="shared" si="5"/>
        <v>20.399999999999999</v>
      </c>
    </row>
    <row r="25" spans="4:11" x14ac:dyDescent="0.3">
      <c r="D25" s="5">
        <f t="shared" si="2"/>
        <v>10</v>
      </c>
      <c r="E25">
        <f t="shared" si="3"/>
        <v>10</v>
      </c>
      <c r="F25" s="6">
        <f t="shared" si="4"/>
        <v>10</v>
      </c>
      <c r="G25">
        <f t="shared" si="5"/>
        <v>30</v>
      </c>
    </row>
    <row r="26" spans="4:11" x14ac:dyDescent="0.3">
      <c r="D26" s="5">
        <f t="shared" si="2"/>
        <v>2</v>
      </c>
      <c r="E26">
        <f t="shared" si="3"/>
        <v>5</v>
      </c>
      <c r="F26" s="6">
        <f t="shared" si="4"/>
        <v>16</v>
      </c>
      <c r="G26">
        <f t="shared" si="5"/>
        <v>23</v>
      </c>
    </row>
    <row r="27" spans="4:11" ht="15" thickBot="1" x14ac:dyDescent="0.35">
      <c r="D27" s="7">
        <f t="shared" si="2"/>
        <v>10</v>
      </c>
      <c r="E27" s="8">
        <f t="shared" si="3"/>
        <v>10</v>
      </c>
      <c r="F27" s="9">
        <f t="shared" si="4"/>
        <v>4.4000000000000004</v>
      </c>
      <c r="G27">
        <f>SUM(D27:F27)</f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Arkusz1</vt:lpstr>
      <vt:lpstr>A</vt:lpstr>
      <vt:lpstr>B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Szczakiewicz</dc:creator>
  <cp:lastModifiedBy>Antoni Szczukiewicz</cp:lastModifiedBy>
  <dcterms:created xsi:type="dcterms:W3CDTF">2023-08-17T13:05:14Z</dcterms:created>
  <dcterms:modified xsi:type="dcterms:W3CDTF">2023-08-17T14:22:46Z</dcterms:modified>
</cp:coreProperties>
</file>