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140" yWindow="0" windowWidth="37000" windowHeight="17920" tabRatio="500"/>
  </bookViews>
  <sheets>
    <sheet name="Dashboard 2" sheetId="8" r:id="rId1"/>
    <sheet name="NPS Non-purchaser current" sheetId="3" r:id="rId2"/>
    <sheet name="NPS Non-purchaser previous" sheetId="4" r:id="rId3"/>
    <sheet name="NPS non-purcahser Last year" sheetId="14" r:id="rId4"/>
    <sheet name="NPS purch cat comp current" sheetId="12" r:id="rId5"/>
    <sheet name="NPS purch cat comp previous" sheetId="13" r:id="rId6"/>
    <sheet name="NPS purch cat comp last year" sheetId="15" r:id="rId7"/>
    <sheet name="Analytics Current" sheetId="7" r:id="rId8"/>
    <sheet name="Analytics Previous" sheetId="6" r:id="rId9"/>
    <sheet name="Analytics Last Year" sheetId="1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8" l="1"/>
  <c r="A78" i="8"/>
  <c r="C78" i="8"/>
  <c r="A17" i="8"/>
  <c r="D17" i="8"/>
  <c r="E17" i="8"/>
  <c r="A13" i="8"/>
  <c r="D13" i="8"/>
  <c r="E13" i="8"/>
  <c r="A9" i="8"/>
  <c r="D9" i="8"/>
  <c r="E9" i="8"/>
  <c r="C2" i="8"/>
  <c r="B17" i="8"/>
  <c r="C17" i="8"/>
  <c r="B13" i="8"/>
  <c r="C13" i="8"/>
  <c r="B9" i="8"/>
  <c r="C9" i="8"/>
  <c r="A94" i="8"/>
  <c r="B94" i="8"/>
  <c r="A90" i="8"/>
  <c r="A95" i="8"/>
  <c r="B95" i="8"/>
  <c r="B90" i="8"/>
  <c r="C90" i="8"/>
  <c r="A75" i="8"/>
  <c r="A79" i="8"/>
  <c r="B79" i="8"/>
  <c r="B75" i="8"/>
  <c r="C75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C71" i="8"/>
  <c r="A44" i="8"/>
  <c r="B44" i="8"/>
  <c r="A42" i="8"/>
  <c r="A45" i="8"/>
  <c r="B45" i="8"/>
  <c r="B42" i="8"/>
  <c r="C42" i="8"/>
  <c r="C3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C94" i="8"/>
  <c r="C95" i="8"/>
  <c r="C96" i="8"/>
  <c r="C79" i="8"/>
  <c r="C37" i="8"/>
  <c r="C45" i="8"/>
  <c r="C44" i="8"/>
  <c r="A48" i="8"/>
  <c r="A49" i="8"/>
  <c r="A50" i="8"/>
</calcChain>
</file>

<file path=xl/sharedStrings.xml><?xml version="1.0" encoding="utf-8"?>
<sst xmlns="http://schemas.openxmlformats.org/spreadsheetml/2006/main" count="446" uniqueCount="127">
  <si>
    <t>Happiness</t>
  </si>
  <si>
    <t>Adoption</t>
  </si>
  <si>
    <t>Retention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</si>
  <si>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</si>
  <si>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</si>
  <si>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</si>
  <si>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</si>
  <si>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</si>
  <si>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</si>
  <si>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</si>
  <si>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</si>
  <si>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</si>
  <si>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</si>
  <si>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</si>
  <si>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</si>
  <si>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Current</t>
  </si>
  <si>
    <t>Previous</t>
  </si>
  <si>
    <t>Difference</t>
  </si>
  <si>
    <t>#=================================================================</t>
  </si>
  <si>
    <t># Task completion &amp; Engagement: Comparing category visits and PDP (and incoming blog traffic)</t>
  </si>
  <si>
    <t># Date: Nov 6 2016 - Nov 19 2016</t>
  </si>
  <si>
    <t>##############################################</t>
  </si>
  <si>
    <t xml:space="preserve"># Comparing category visits and PDP </t>
  </si>
  <si>
    <t>All Visits</t>
  </si>
  <si>
    <t>category</t>
  </si>
  <si>
    <t>pdp</t>
  </si>
  <si>
    <t>Category to PDP</t>
  </si>
  <si>
    <t>Metrics</t>
  </si>
  <si>
    <t>Visits</t>
  </si>
  <si>
    <t># New visitor bounce rate (want exit)</t>
  </si>
  <si>
    <t>Bounce</t>
  </si>
  <si>
    <t>Exits</t>
  </si>
  <si>
    <t>Exit Rate</t>
  </si>
  <si>
    <t>Day</t>
  </si>
  <si>
    <t>Infinity%</t>
  </si>
  <si>
    <t># Adoption: new visitor time on page</t>
  </si>
  <si>
    <t># new visitor time on page</t>
  </si>
  <si>
    <t>less than 15 seconds</t>
  </si>
  <si>
    <t># Retention: return visitor exit rate (why is there no average over the period?)</t>
  </si>
  <si>
    <t># Return visitor exit rate</t>
  </si>
  <si>
    <t># Retention: Return visits</t>
  </si>
  <si>
    <t># Freeform Table</t>
  </si>
  <si>
    <t>Segments</t>
  </si>
  <si>
    <t>New Visits</t>
  </si>
  <si>
    <t>Return Visits</t>
  </si>
  <si>
    <t># Engagement: Order per visit(what does that number mean?)  (others are FYI, not good for comparing categories)</t>
  </si>
  <si>
    <t>Orders per Visit</t>
  </si>
  <si>
    <t>Total Revenue</t>
  </si>
  <si>
    <t>$ per Visit</t>
  </si>
  <si>
    <t>0 CAD</t>
  </si>
  <si>
    <t>0.00 CAD</t>
  </si>
  <si>
    <t># Date: Dec 4 2016 - Dec 17 2016</t>
  </si>
  <si>
    <t>Selected Elements:
pPurchaserFiscal: DecFY17</t>
  </si>
  <si>
    <t>Product Availability</t>
  </si>
  <si>
    <t>Checkout experience</t>
  </si>
  <si>
    <t>Reservation Experience</t>
  </si>
  <si>
    <t>Shipping experience</t>
  </si>
  <si>
    <t>Pickup Experience</t>
  </si>
  <si>
    <t>Ease Of Shop Experience</t>
  </si>
  <si>
    <t>Product Variety</t>
  </si>
  <si>
    <t>Condition of products when received</t>
  </si>
  <si>
    <t>Selected Elements:
pPurchaserFiscal: NovFY17</t>
  </si>
  <si>
    <t>% of new visitors that spent less than 15 seconds</t>
  </si>
  <si>
    <t>All category new visits</t>
  </si>
  <si>
    <t xml:space="preserve">% of new category visits less than 15 sec </t>
  </si>
  <si>
    <t>Percentage</t>
  </si>
  <si>
    <t>Exit Rate, New visitor</t>
  </si>
  <si>
    <t>% Return Visits</t>
  </si>
  <si>
    <t>Return visits</t>
  </si>
  <si>
    <t>Total Visits</t>
  </si>
  <si>
    <t xml:space="preserve">Current </t>
  </si>
  <si>
    <t xml:space="preserve">Previous </t>
  </si>
  <si>
    <t>Task Completion</t>
  </si>
  <si>
    <t>Category</t>
  </si>
  <si>
    <t>Category then PDP</t>
  </si>
  <si>
    <t>Current timeframe</t>
  </si>
  <si>
    <t>Previous timeframe</t>
  </si>
  <si>
    <t>Category visits compared to category then pdp visists</t>
  </si>
  <si>
    <t>NPS ease of navigation, Non-purchaser</t>
  </si>
  <si>
    <t>Non purchaser Current Current Category Comparison</t>
  </si>
  <si>
    <t>NPS Non-Purchaser previous period category comparison</t>
  </si>
  <si>
    <t>NPS ease of navigation, purchaser</t>
  </si>
  <si>
    <t>NPS ease of online shopping, non-purchaser</t>
  </si>
  <si>
    <t># Adoption: new visitor exit rate - (why is there no average for the period?)</t>
  </si>
  <si>
    <t>Difference from previous</t>
  </si>
  <si>
    <t>Last year</t>
  </si>
  <si>
    <t>Difference year over year</t>
  </si>
  <si>
    <t>no data</t>
  </si>
  <si>
    <t>Non purchaser Current Last Year Category Comparison</t>
  </si>
  <si>
    <t>0.0,120</t>
  </si>
  <si>
    <t># Segments: All visits to all pages in category (baby, maternity), Exclude Bot Traffic</t>
  </si>
  <si>
    <t># Segments: All visits to all pages in category (baby, maternity), New Visits</t>
  </si>
  <si>
    <t># Segments: All visits to all pages in category (baby, maternity), Return Visits, Exclude Bot Traffic</t>
  </si>
  <si>
    <t># Segments: All visits to all pages in category (baby, maternity)</t>
  </si>
  <si>
    <t>0.0,342</t>
  </si>
  <si>
    <t>0.0,378</t>
  </si>
  <si>
    <t>0.0,289</t>
  </si>
  <si>
    <t>0.0,419</t>
  </si>
  <si>
    <t>0.0,489</t>
  </si>
  <si>
    <t>0.0,501</t>
  </si>
  <si>
    <t>0.0,327</t>
  </si>
  <si>
    <t>0.0,156</t>
  </si>
  <si>
    <t>0.0,262</t>
  </si>
  <si>
    <t>0.0,274</t>
  </si>
  <si>
    <t>0.0,291</t>
  </si>
  <si>
    <t>0.0,372</t>
  </si>
  <si>
    <t>0.0,306</t>
  </si>
  <si>
    <t>0.0,375</t>
  </si>
  <si>
    <t>0.0,363</t>
  </si>
  <si>
    <t>0.0,544</t>
  </si>
  <si>
    <t>0.0,431</t>
  </si>
  <si>
    <t>0.0,366</t>
  </si>
  <si>
    <t>0.0,495</t>
  </si>
  <si>
    <t>0.0,551</t>
  </si>
  <si>
    <t>0.0,733</t>
  </si>
  <si>
    <t>0.0,529</t>
  </si>
  <si>
    <t>0.0,627</t>
  </si>
  <si>
    <t>0.0,511</t>
  </si>
  <si>
    <t>0.0,469</t>
  </si>
  <si>
    <t>0.0,776</t>
  </si>
  <si>
    <t>0.0,695</t>
  </si>
  <si>
    <t>0.0,692</t>
  </si>
  <si>
    <t>0.0,577</t>
  </si>
  <si>
    <t>0.0,408</t>
  </si>
  <si>
    <t>Baby, Beauty, and Personal Care</t>
  </si>
  <si>
    <t>UX KPI: Baby &amp; Maternity</t>
  </si>
  <si>
    <t>Exit rate, Return 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</si>
</sst>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36"/>
      <color theme="1"/>
      <name val="Calibri"/>
      <scheme val="minor"/>
    </font>
    <font>
      <sz val="24"/>
      <color theme="1"/>
      <name val="Calibri"/>
      <family val="2"/>
      <scheme val="minor"/>
    </font>
    <font>
      <b/>
      <sz val="10"/>
      <name val="Arial"/>
    </font>
    <font>
      <sz val="24"/>
      <name val="Arial"/>
    </font>
    <font>
      <sz val="12"/>
      <color rgb="FF505050"/>
      <name val="Arial"/>
    </font>
    <font>
      <i/>
      <sz val="12"/>
      <color theme="0" tint="-0.499984740745262"/>
      <name val="Calibri"/>
      <scheme val="minor"/>
    </font>
    <font>
      <i/>
      <sz val="12"/>
      <color rgb="FFDF362A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  <xf numFmtId="2" fontId="3" fillId="0" borderId="0" xfId="0" applyNumberFormat="1" applyFont="1"/>
    <xf numFmtId="10" fontId="0" fillId="0" borderId="0" xfId="0" applyNumberFormat="1" applyFont="1"/>
    <xf numFmtId="1" fontId="0" fillId="0" borderId="0" xfId="0" applyNumberFormat="1"/>
    <xf numFmtId="0" fontId="6" fillId="0" borderId="0" xfId="0" applyFont="1"/>
    <xf numFmtId="0" fontId="0" fillId="0" borderId="0" xfId="0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/>
    <xf numFmtId="0" fontId="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9" fillId="0" borderId="0" xfId="0" applyFont="1"/>
    <xf numFmtId="164" fontId="3" fillId="0" borderId="0" xfId="0" applyNumberFormat="1" applyFont="1"/>
    <xf numFmtId="165" fontId="10" fillId="0" borderId="0" xfId="0" applyNumberFormat="1" applyFont="1" applyAlignment="1">
      <alignment horizontal="right"/>
    </xf>
    <xf numFmtId="0" fontId="0" fillId="0" borderId="0" xfId="0"/>
    <xf numFmtId="0" fontId="11" fillId="0" borderId="0" xfId="0" applyFont="1"/>
    <xf numFmtId="1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8" fillId="2" borderId="0" xfId="0" applyFont="1" applyFill="1" applyBorder="1" applyAlignment="1">
      <alignment vertical="center" wrapText="1"/>
    </xf>
    <xf numFmtId="0" fontId="6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0" xfId="0"/>
    <xf numFmtId="0" fontId="4" fillId="2" borderId="1" xfId="0" applyFont="1" applyFill="1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6"/>
  <sheetViews>
    <sheetView tabSelected="1" workbookViewId="0">
      <selection activeCell="L21" sqref="L21"/>
    </sheetView>
  </sheetViews>
  <sheetFormatPr baseColWidth="10" defaultRowHeight="16" x14ac:dyDescent="0.2"/>
  <cols>
    <col min="1" max="1" width="34.5" customWidth="1"/>
    <col min="2" max="2" width="15.6640625" hidden="1" customWidth="1"/>
    <col min="3" max="3" width="26.1640625" customWidth="1"/>
    <col min="4" max="4" width="15.6640625" style="20" hidden="1" customWidth="1"/>
    <col min="5" max="5" width="25.5" customWidth="1"/>
  </cols>
  <sheetData>
    <row r="1" spans="1:5" ht="47" x14ac:dyDescent="0.55000000000000004">
      <c r="A1" s="9" t="s">
        <v>125</v>
      </c>
    </row>
    <row r="2" spans="1:5" s="14" customFormat="1" x14ac:dyDescent="0.2">
      <c r="A2" s="14" t="s">
        <v>75</v>
      </c>
      <c r="C2" s="14" t="str">
        <f>('Analytics Current'!A3)</f>
        <v># Date: Dec 4 2016 - Dec 17 2016</v>
      </c>
      <c r="D2" s="20"/>
    </row>
    <row r="3" spans="1:5" s="14" customFormat="1" x14ac:dyDescent="0.2">
      <c r="A3" s="14" t="s">
        <v>76</v>
      </c>
      <c r="C3" s="14" t="str">
        <f>('Analytics Previous'!A3)</f>
        <v># Date: Nov 6 2016 - Nov 19 2016</v>
      </c>
      <c r="D3" s="20"/>
    </row>
    <row r="4" spans="1:5" s="14" customFormat="1" x14ac:dyDescent="0.2">
      <c r="D4" s="20"/>
    </row>
    <row r="5" spans="1:5" s="14" customFormat="1" ht="31" x14ac:dyDescent="0.35">
      <c r="A5" s="13" t="s">
        <v>0</v>
      </c>
      <c r="D5" s="20"/>
    </row>
    <row r="6" spans="1:5" s="14" customFormat="1" x14ac:dyDescent="0.2">
      <c r="D6" s="20"/>
    </row>
    <row r="7" spans="1:5" s="14" customFormat="1" x14ac:dyDescent="0.2">
      <c r="A7" s="3" t="s">
        <v>78</v>
      </c>
      <c r="D7" s="20"/>
    </row>
    <row r="8" spans="1:5" s="14" customFormat="1" x14ac:dyDescent="0.2">
      <c r="A8" s="4" t="s">
        <v>15</v>
      </c>
      <c r="B8" s="4" t="s">
        <v>16</v>
      </c>
      <c r="C8" s="4" t="s">
        <v>84</v>
      </c>
      <c r="D8" s="4" t="s">
        <v>85</v>
      </c>
      <c r="E8" s="4" t="s">
        <v>86</v>
      </c>
    </row>
    <row r="9" spans="1:5" s="14" customFormat="1" x14ac:dyDescent="0.2">
      <c r="A9" s="17">
        <f>('NPS Non-purchaser current'!H6)</f>
        <v>0</v>
      </c>
      <c r="B9" s="17">
        <f>('NPS Non-purchaser previous'!H6)</f>
        <v>0</v>
      </c>
      <c r="C9" s="23">
        <f>(A9-B9)</f>
        <v>0</v>
      </c>
      <c r="D9" s="17">
        <f>('NPS non-purcahser Last year'!H6)</f>
        <v>29.4</v>
      </c>
      <c r="E9" s="17">
        <f>(A9-D9)</f>
        <v>-29.4</v>
      </c>
    </row>
    <row r="10" spans="1:5" s="14" customFormat="1" x14ac:dyDescent="0.2">
      <c r="D10" s="20"/>
    </row>
    <row r="11" spans="1:5" s="14" customFormat="1" x14ac:dyDescent="0.2">
      <c r="A11" s="3" t="s">
        <v>81</v>
      </c>
      <c r="D11" s="20"/>
    </row>
    <row r="12" spans="1:5" s="2" customFormat="1" x14ac:dyDescent="0.2">
      <c r="A12" s="4" t="s">
        <v>15</v>
      </c>
      <c r="B12" s="4" t="s">
        <v>16</v>
      </c>
      <c r="C12" s="4" t="s">
        <v>17</v>
      </c>
      <c r="D12" s="4" t="s">
        <v>85</v>
      </c>
      <c r="E12" s="4" t="s">
        <v>86</v>
      </c>
    </row>
    <row r="13" spans="1:5" s="14" customFormat="1" x14ac:dyDescent="0.2">
      <c r="A13" s="17">
        <f>('NPS purch cat comp current'!H6)</f>
        <v>46.3</v>
      </c>
      <c r="B13" s="17">
        <f>('NPS purch cat comp previous'!H6)</f>
        <v>45</v>
      </c>
      <c r="C13" s="23">
        <f>(A13-B13)</f>
        <v>1.2999999999999972</v>
      </c>
      <c r="D13" s="17">
        <f>('NPS purch cat comp last year'!H5)</f>
        <v>41.4</v>
      </c>
      <c r="E13" s="17">
        <f>(A13-D13)</f>
        <v>4.8999999999999986</v>
      </c>
    </row>
    <row r="14" spans="1:5" s="14" customFormat="1" x14ac:dyDescent="0.2">
      <c r="D14" s="20"/>
    </row>
    <row r="15" spans="1:5" s="14" customFormat="1" x14ac:dyDescent="0.2">
      <c r="A15" s="3" t="s">
        <v>82</v>
      </c>
      <c r="D15" s="20"/>
    </row>
    <row r="16" spans="1:5" s="4" customFormat="1" x14ac:dyDescent="0.2">
      <c r="A16" s="4" t="s">
        <v>15</v>
      </c>
      <c r="B16" s="4" t="s">
        <v>16</v>
      </c>
      <c r="C16" s="4" t="s">
        <v>17</v>
      </c>
      <c r="D16" s="4" t="s">
        <v>85</v>
      </c>
      <c r="E16" s="4" t="s">
        <v>86</v>
      </c>
    </row>
    <row r="17" spans="1:5" s="14" customFormat="1" x14ac:dyDescent="0.2">
      <c r="A17" s="14">
        <f>('NPS Non-purchaser current'!I6)</f>
        <v>-7.1</v>
      </c>
      <c r="B17" s="14">
        <f>('NPS Non-purchaser previous'!I6)</f>
        <v>-7.7</v>
      </c>
      <c r="C17" s="3">
        <f>(A17-B17)</f>
        <v>0.60000000000000053</v>
      </c>
      <c r="D17" s="20">
        <f>('NPS non-purcahser Last year'!I6)</f>
        <v>20</v>
      </c>
      <c r="E17" s="17">
        <f>(A17-D17)</f>
        <v>-27.1</v>
      </c>
    </row>
    <row r="18" spans="1:5" s="14" customFormat="1" x14ac:dyDescent="0.2">
      <c r="D18" s="20"/>
    </row>
    <row r="19" spans="1:5" ht="31" x14ac:dyDescent="0.35">
      <c r="A19" s="13" t="s">
        <v>1</v>
      </c>
    </row>
    <row r="21" spans="1:5" x14ac:dyDescent="0.2">
      <c r="A21" s="3" t="s">
        <v>66</v>
      </c>
    </row>
    <row r="22" spans="1:5" s="2" customFormat="1" x14ac:dyDescent="0.2">
      <c r="A22" s="4" t="s">
        <v>15</v>
      </c>
      <c r="B22" s="4" t="s">
        <v>16</v>
      </c>
      <c r="C22" s="4" t="s">
        <v>17</v>
      </c>
      <c r="D22" s="4" t="s">
        <v>85</v>
      </c>
      <c r="E22" s="4" t="s">
        <v>86</v>
      </c>
    </row>
    <row r="23" spans="1:5" hidden="1" x14ac:dyDescent="0.2">
      <c r="A23" s="15">
        <f>('Analytics Current'!B27)</f>
        <v>0.3206</v>
      </c>
      <c r="B23" s="15">
        <f>('Analytics Previous'!B27)</f>
        <v>0.40529999999999999</v>
      </c>
      <c r="D23" s="15"/>
    </row>
    <row r="24" spans="1:5" hidden="1" x14ac:dyDescent="0.2">
      <c r="A24" s="15">
        <f>('Analytics Current'!B28)</f>
        <v>0.26919999999999999</v>
      </c>
      <c r="B24" s="15">
        <f>('Analytics Previous'!B28)</f>
        <v>0.31830000000000003</v>
      </c>
      <c r="D24" s="15"/>
    </row>
    <row r="25" spans="1:5" hidden="1" x14ac:dyDescent="0.2">
      <c r="A25" s="15">
        <f>('Analytics Current'!B29)</f>
        <v>0.37059999999999998</v>
      </c>
      <c r="B25" s="15">
        <f>('Analytics Previous'!B29)</f>
        <v>0.29749999999999999</v>
      </c>
      <c r="D25" s="15"/>
    </row>
    <row r="26" spans="1:5" hidden="1" x14ac:dyDescent="0.2">
      <c r="A26" s="15">
        <f>('Analytics Current'!B30)</f>
        <v>0.42330000000000001</v>
      </c>
      <c r="B26" s="15">
        <f>('Analytics Previous'!B30)</f>
        <v>0.3715</v>
      </c>
      <c r="D26" s="15"/>
    </row>
    <row r="27" spans="1:5" hidden="1" x14ac:dyDescent="0.2">
      <c r="A27" s="15">
        <f>('Analytics Current'!B31)</f>
        <v>0.39219999999999999</v>
      </c>
      <c r="B27" s="15">
        <f>('Analytics Previous'!B31)</f>
        <v>0.39529999999999998</v>
      </c>
      <c r="D27" s="15"/>
    </row>
    <row r="28" spans="1:5" hidden="1" x14ac:dyDescent="0.2">
      <c r="A28" s="15">
        <f>('Analytics Current'!B32)</f>
        <v>0.31859999999999999</v>
      </c>
      <c r="B28" s="15">
        <f>('Analytics Previous'!B32)</f>
        <v>0.4</v>
      </c>
      <c r="D28" s="15"/>
    </row>
    <row r="29" spans="1:5" hidden="1" x14ac:dyDescent="0.2">
      <c r="A29" s="15">
        <f>('Analytics Current'!B33)</f>
        <v>0.34010000000000001</v>
      </c>
      <c r="B29" s="15">
        <f>('Analytics Previous'!B33)</f>
        <v>0.25230000000000002</v>
      </c>
      <c r="D29" s="15"/>
    </row>
    <row r="30" spans="1:5" hidden="1" x14ac:dyDescent="0.2">
      <c r="A30" s="15">
        <f>('Analytics Current'!B34)</f>
        <v>0.41149999999999998</v>
      </c>
      <c r="B30" s="15">
        <f>('Analytics Previous'!B34)</f>
        <v>0.3105</v>
      </c>
      <c r="D30" s="15"/>
    </row>
    <row r="31" spans="1:5" hidden="1" x14ac:dyDescent="0.2">
      <c r="A31" s="15">
        <f>('Analytics Current'!B35)</f>
        <v>0.41639999999999999</v>
      </c>
      <c r="B31" s="15">
        <f>('Analytics Previous'!B35)</f>
        <v>0.374</v>
      </c>
      <c r="D31" s="15"/>
    </row>
    <row r="32" spans="1:5" hidden="1" x14ac:dyDescent="0.2">
      <c r="A32" s="15">
        <f>('Analytics Current'!B36)</f>
        <v>0.38080000000000003</v>
      </c>
      <c r="B32" s="15">
        <f>('Analytics Previous'!B36)</f>
        <v>0.37130000000000002</v>
      </c>
      <c r="D32" s="15"/>
    </row>
    <row r="33" spans="1:5" hidden="1" x14ac:dyDescent="0.2">
      <c r="A33" s="15">
        <f>('Analytics Current'!B37)</f>
        <v>0.31609999999999999</v>
      </c>
      <c r="B33" s="15">
        <f>('Analytics Previous'!B37)</f>
        <v>0.2495</v>
      </c>
      <c r="D33" s="15"/>
    </row>
    <row r="34" spans="1:5" hidden="1" x14ac:dyDescent="0.2">
      <c r="A34" s="15">
        <f>('Analytics Current'!B38)</f>
        <v>0.30769999999999997</v>
      </c>
      <c r="B34" s="15">
        <f>('Analytics Previous'!B38)</f>
        <v>0.3579</v>
      </c>
      <c r="D34" s="15"/>
    </row>
    <row r="35" spans="1:5" hidden="1" x14ac:dyDescent="0.2">
      <c r="A35" s="15">
        <f>('Analytics Current'!B39)</f>
        <v>0.3543</v>
      </c>
      <c r="B35" s="15">
        <f>('Analytics Previous'!B39)</f>
        <v>0.26369999999999999</v>
      </c>
      <c r="D35" s="15"/>
    </row>
    <row r="36" spans="1:5" hidden="1" x14ac:dyDescent="0.2">
      <c r="A36" s="15">
        <f>('Analytics Current'!B40)</f>
        <v>0.42180000000000001</v>
      </c>
      <c r="B36" s="15">
        <f>('Analytics Previous'!B40)</f>
        <v>0</v>
      </c>
      <c r="D36" s="15"/>
    </row>
    <row r="37" spans="1:5" s="3" customFormat="1" x14ac:dyDescent="0.2">
      <c r="A37" s="16">
        <f>AVERAGE(A23:A36)</f>
        <v>0.36022857142857145</v>
      </c>
      <c r="B37" s="16">
        <f>AVERAGE(B23:B36)</f>
        <v>0.31193571428571432</v>
      </c>
      <c r="C37" s="16">
        <f>(A37-B37)</f>
        <v>4.8292857142857137E-2</v>
      </c>
      <c r="D37" s="24" t="s">
        <v>87</v>
      </c>
    </row>
    <row r="38" spans="1:5" hidden="1" x14ac:dyDescent="0.2"/>
    <row r="40" spans="1:5" x14ac:dyDescent="0.2">
      <c r="A40" s="3" t="s">
        <v>62</v>
      </c>
    </row>
    <row r="41" spans="1:5" s="2" customFormat="1" x14ac:dyDescent="0.2">
      <c r="A41" s="4" t="s">
        <v>15</v>
      </c>
      <c r="B41" s="4" t="s">
        <v>16</v>
      </c>
      <c r="C41" s="4" t="s">
        <v>17</v>
      </c>
      <c r="D41" s="4" t="s">
        <v>85</v>
      </c>
      <c r="E41" s="4" t="s">
        <v>86</v>
      </c>
    </row>
    <row r="42" spans="1:5" s="14" customFormat="1" x14ac:dyDescent="0.2">
      <c r="A42" s="15">
        <f>(A44/B44)</f>
        <v>0.53435114503816794</v>
      </c>
      <c r="B42" s="15">
        <f>(A45/B45)</f>
        <v>0.49433962264150944</v>
      </c>
      <c r="C42" s="16">
        <f>(A42-B42)</f>
        <v>4.0011522396658505E-2</v>
      </c>
      <c r="D42" s="24" t="s">
        <v>87</v>
      </c>
    </row>
    <row r="43" spans="1:5" hidden="1" x14ac:dyDescent="0.2">
      <c r="A43" s="2" t="s">
        <v>64</v>
      </c>
      <c r="B43" s="2" t="s">
        <v>63</v>
      </c>
      <c r="C43" s="2" t="s">
        <v>65</v>
      </c>
      <c r="D43" s="2"/>
    </row>
    <row r="44" spans="1:5" hidden="1" x14ac:dyDescent="0.2">
      <c r="A44" s="5">
        <f>('Analytics Current'!C55)</f>
        <v>210</v>
      </c>
      <c r="B44" s="5">
        <f>('Analytics Current'!B55)</f>
        <v>393</v>
      </c>
      <c r="C44" s="3">
        <f>FLOOR(A44/B44*100, 0.1)</f>
        <v>53.400000000000006</v>
      </c>
      <c r="D44" s="5"/>
    </row>
    <row r="45" spans="1:5" hidden="1" x14ac:dyDescent="0.2">
      <c r="A45" s="5">
        <f>('Analytics Previous'!C55)</f>
        <v>131</v>
      </c>
      <c r="B45" s="5">
        <f>('Analytics Previous'!B55)</f>
        <v>265</v>
      </c>
      <c r="C45" s="3">
        <f>FLOOR(A45/B45*100, 0.1)</f>
        <v>49.400000000000006</v>
      </c>
      <c r="D45" s="5"/>
    </row>
    <row r="46" spans="1:5" s="8" customFormat="1" hidden="1" x14ac:dyDescent="0.2"/>
    <row r="47" spans="1:5" hidden="1" x14ac:dyDescent="0.2"/>
    <row r="48" spans="1:5" hidden="1" x14ac:dyDescent="0.2">
      <c r="A48" s="12">
        <f>FLOOR((A37+C44), 1)</f>
        <v>53</v>
      </c>
      <c r="C48" s="10"/>
    </row>
    <row r="49" spans="1:5" hidden="1" x14ac:dyDescent="0.2">
      <c r="A49" s="12">
        <f>FLOOR((B37+C45),1)</f>
        <v>49</v>
      </c>
    </row>
    <row r="50" spans="1:5" hidden="1" x14ac:dyDescent="0.2">
      <c r="A50" s="12">
        <f>(A48-A49)</f>
        <v>4</v>
      </c>
    </row>
    <row r="53" spans="1:5" ht="31" x14ac:dyDescent="0.35">
      <c r="A53" s="13" t="s">
        <v>2</v>
      </c>
    </row>
    <row r="55" spans="1:5" x14ac:dyDescent="0.2">
      <c r="A55" s="3" t="s">
        <v>126</v>
      </c>
    </row>
    <row r="56" spans="1:5" x14ac:dyDescent="0.2">
      <c r="A56" s="4" t="s">
        <v>70</v>
      </c>
      <c r="B56" s="4" t="s">
        <v>71</v>
      </c>
      <c r="C56" s="4" t="s">
        <v>17</v>
      </c>
      <c r="D56" s="4" t="s">
        <v>85</v>
      </c>
      <c r="E56" s="4" t="s">
        <v>86</v>
      </c>
    </row>
    <row r="57" spans="1:5" hidden="1" x14ac:dyDescent="0.2">
      <c r="A57" s="7">
        <f>('Analytics Current'!B83)</f>
        <v>0.2326</v>
      </c>
      <c r="B57" s="11">
        <f>('Analytics Previous'!B83)</f>
        <v>0.23669999999999999</v>
      </c>
      <c r="D57" s="11"/>
    </row>
    <row r="58" spans="1:5" hidden="1" x14ac:dyDescent="0.2">
      <c r="A58" s="7">
        <f>('Analytics Current'!B84)</f>
        <v>0.28839999999999999</v>
      </c>
      <c r="B58" s="11">
        <f>('Analytics Previous'!B84)</f>
        <v>0.28060000000000002</v>
      </c>
      <c r="D58" s="11"/>
    </row>
    <row r="59" spans="1:5" hidden="1" x14ac:dyDescent="0.2">
      <c r="A59" s="7">
        <f>('Analytics Current'!B85)</f>
        <v>0.28420000000000001</v>
      </c>
      <c r="B59" s="11">
        <f>('Analytics Previous'!B85)</f>
        <v>0.25569999999999998</v>
      </c>
      <c r="D59" s="11"/>
    </row>
    <row r="60" spans="1:5" hidden="1" x14ac:dyDescent="0.2">
      <c r="A60" s="7">
        <f>('Analytics Current'!B86)</f>
        <v>0.35060000000000002</v>
      </c>
      <c r="B60" s="11">
        <f>('Analytics Previous'!B86)</f>
        <v>0.28660000000000002</v>
      </c>
      <c r="D60" s="11"/>
    </row>
    <row r="61" spans="1:5" hidden="1" x14ac:dyDescent="0.2">
      <c r="A61" s="7">
        <f>('Analytics Current'!B87)</f>
        <v>0.29249999999999998</v>
      </c>
      <c r="B61" s="11">
        <f>('Analytics Previous'!B87)</f>
        <v>0.25280000000000002</v>
      </c>
      <c r="D61" s="11"/>
    </row>
    <row r="62" spans="1:5" hidden="1" x14ac:dyDescent="0.2">
      <c r="A62" s="7">
        <f>('Analytics Current'!B88)</f>
        <v>0.31630000000000003</v>
      </c>
      <c r="B62" s="11">
        <f>('Analytics Previous'!B88)</f>
        <v>0.33729999999999999</v>
      </c>
      <c r="D62" s="11"/>
    </row>
    <row r="63" spans="1:5" hidden="1" x14ac:dyDescent="0.2">
      <c r="A63" s="7">
        <f>('Analytics Current'!B89)</f>
        <v>0.27829999999999999</v>
      </c>
      <c r="B63" s="11">
        <f>('Analytics Previous'!B89)</f>
        <v>0.3271</v>
      </c>
      <c r="D63" s="11"/>
    </row>
    <row r="64" spans="1:5" hidden="1" x14ac:dyDescent="0.2">
      <c r="A64" s="7">
        <f>('Analytics Current'!B90)</f>
        <v>0.28310000000000002</v>
      </c>
      <c r="B64" s="11">
        <f>('Analytics Previous'!B90)</f>
        <v>0.32</v>
      </c>
      <c r="D64" s="11"/>
    </row>
    <row r="65" spans="1:5" hidden="1" x14ac:dyDescent="0.2">
      <c r="A65" s="7">
        <f>('Analytics Current'!B91)</f>
        <v>0.28939999999999999</v>
      </c>
      <c r="B65" s="11">
        <f>('Analytics Previous'!B91)</f>
        <v>0.26800000000000002</v>
      </c>
      <c r="D65" s="11"/>
    </row>
    <row r="66" spans="1:5" hidden="1" x14ac:dyDescent="0.2">
      <c r="A66" s="7">
        <f>('Analytics Current'!B92)</f>
        <v>0.25890000000000002</v>
      </c>
      <c r="B66" s="11">
        <f>('Analytics Previous'!B92)</f>
        <v>0.27629999999999999</v>
      </c>
      <c r="D66" s="11"/>
    </row>
    <row r="67" spans="1:5" hidden="1" x14ac:dyDescent="0.2">
      <c r="A67" s="7">
        <f>('Analytics Current'!B93)</f>
        <v>0.2702</v>
      </c>
      <c r="B67" s="11">
        <f>('Analytics Previous'!B93)</f>
        <v>0.20649999999999999</v>
      </c>
      <c r="D67" s="11"/>
    </row>
    <row r="68" spans="1:5" hidden="1" x14ac:dyDescent="0.2">
      <c r="A68" s="7">
        <f>('Analytics Current'!B94)</f>
        <v>0.25180000000000002</v>
      </c>
      <c r="B68" s="11">
        <f>('Analytics Previous'!B94)</f>
        <v>0.24829999999999999</v>
      </c>
      <c r="D68" s="11"/>
    </row>
    <row r="69" spans="1:5" hidden="1" x14ac:dyDescent="0.2">
      <c r="A69" s="7">
        <f>('Analytics Current'!B95)</f>
        <v>0.31419999999999998</v>
      </c>
      <c r="B69" s="11">
        <f>('Analytics Previous'!B95)</f>
        <v>0.24590000000000001</v>
      </c>
      <c r="D69" s="11"/>
    </row>
    <row r="70" spans="1:5" hidden="1" x14ac:dyDescent="0.2">
      <c r="A70" s="7" t="str">
        <f>('Analytics Current'!B96)</f>
        <v>Infinity%</v>
      </c>
      <c r="B70" s="11">
        <f>('Analytics Previous'!B96)</f>
        <v>0</v>
      </c>
      <c r="D70" s="11"/>
    </row>
    <row r="71" spans="1:5" s="3" customFormat="1" x14ac:dyDescent="0.2">
      <c r="A71" s="16">
        <f>AVERAGE(A57:A70)</f>
        <v>0.285423076923077</v>
      </c>
      <c r="B71" s="16">
        <f>AVERAGE(B57:B70)</f>
        <v>0.25298571428571431</v>
      </c>
      <c r="C71" s="16">
        <f>(A71-B71)</f>
        <v>3.2437362637362688E-2</v>
      </c>
      <c r="D71" s="24" t="s">
        <v>87</v>
      </c>
    </row>
    <row r="72" spans="1:5" x14ac:dyDescent="0.2">
      <c r="A72" s="7"/>
    </row>
    <row r="73" spans="1:5" x14ac:dyDescent="0.2">
      <c r="A73" s="3" t="s">
        <v>67</v>
      </c>
    </row>
    <row r="74" spans="1:5" s="2" customFormat="1" x14ac:dyDescent="0.2">
      <c r="A74" s="4" t="s">
        <v>15</v>
      </c>
      <c r="B74" s="4" t="s">
        <v>16</v>
      </c>
      <c r="C74" s="4" t="s">
        <v>17</v>
      </c>
      <c r="D74" s="4" t="s">
        <v>85</v>
      </c>
      <c r="E74" s="4" t="s">
        <v>86</v>
      </c>
    </row>
    <row r="75" spans="1:5" s="14" customFormat="1" x14ac:dyDescent="0.2">
      <c r="A75" s="16">
        <f>(A78/B78)</f>
        <v>0.68804217269451484</v>
      </c>
      <c r="B75" s="16">
        <f>(A79/B79)</f>
        <v>0.37357420716028217</v>
      </c>
      <c r="C75" s="16">
        <f>(A75-B75)</f>
        <v>0.31446796553423267</v>
      </c>
      <c r="D75" s="24" t="s">
        <v>87</v>
      </c>
    </row>
    <row r="76" spans="1:5" s="14" customFormat="1" hidden="1" x14ac:dyDescent="0.2">
      <c r="A76" s="3"/>
      <c r="D76" s="20"/>
    </row>
    <row r="77" spans="1:5" hidden="1" x14ac:dyDescent="0.2">
      <c r="A77" s="27" t="s">
        <v>68</v>
      </c>
      <c r="B77" s="28" t="s">
        <v>69</v>
      </c>
      <c r="C77" s="28" t="s">
        <v>65</v>
      </c>
      <c r="D77" s="4"/>
    </row>
    <row r="78" spans="1:5" hidden="1" x14ac:dyDescent="0.2">
      <c r="A78" s="12">
        <f>('Analytics Current'!C112)</f>
        <v>10311</v>
      </c>
      <c r="B78" s="5">
        <f>('Analytics Current'!C109)</f>
        <v>14986</v>
      </c>
      <c r="C78">
        <f>FLOOR((A78/B78)*100, 0.1)</f>
        <v>68.8</v>
      </c>
      <c r="D78" s="5"/>
    </row>
    <row r="79" spans="1:5" hidden="1" x14ac:dyDescent="0.2">
      <c r="A79" s="12">
        <f>('Analytics Previous'!C112)</f>
        <v>39662</v>
      </c>
      <c r="B79" s="5">
        <f>('Analytics Previous'!C110)</f>
        <v>106169</v>
      </c>
      <c r="C79">
        <f>FLOOR((A79/B79)*100, 0.1)</f>
        <v>37.300000000000004</v>
      </c>
      <c r="D79" s="5"/>
    </row>
    <row r="80" spans="1:5" hidden="1" x14ac:dyDescent="0.2">
      <c r="A80" s="7"/>
    </row>
    <row r="81" spans="1:5" hidden="1" x14ac:dyDescent="0.2"/>
    <row r="82" spans="1:5" hidden="1" x14ac:dyDescent="0.2">
      <c r="A82" s="12"/>
    </row>
    <row r="83" spans="1:5" hidden="1" x14ac:dyDescent="0.2">
      <c r="A83" s="12"/>
    </row>
    <row r="84" spans="1:5" x14ac:dyDescent="0.2">
      <c r="A84" s="12"/>
    </row>
    <row r="86" spans="1:5" ht="31" x14ac:dyDescent="0.35">
      <c r="A86" s="13" t="s">
        <v>72</v>
      </c>
    </row>
    <row r="87" spans="1:5" s="14" customFormat="1" x14ac:dyDescent="0.2">
      <c r="D87" s="20"/>
    </row>
    <row r="88" spans="1:5" s="14" customFormat="1" x14ac:dyDescent="0.2">
      <c r="A88" s="3" t="s">
        <v>77</v>
      </c>
      <c r="D88" s="20"/>
    </row>
    <row r="89" spans="1:5" s="14" customFormat="1" x14ac:dyDescent="0.2">
      <c r="A89" s="4" t="s">
        <v>15</v>
      </c>
      <c r="B89" s="4" t="s">
        <v>16</v>
      </c>
      <c r="C89" s="4" t="s">
        <v>17</v>
      </c>
      <c r="D89" s="4" t="s">
        <v>85</v>
      </c>
      <c r="E89" s="4" t="s">
        <v>86</v>
      </c>
    </row>
    <row r="90" spans="1:5" x14ac:dyDescent="0.2">
      <c r="A90" s="16">
        <f>(A94/B94)</f>
        <v>0.54317362872013875</v>
      </c>
      <c r="B90" s="16">
        <f>(A95/B95)</f>
        <v>0.49085813425864139</v>
      </c>
      <c r="C90" s="16">
        <f>(A90-B90)</f>
        <v>5.2315494461497358E-2</v>
      </c>
      <c r="D90" s="24" t="s">
        <v>87</v>
      </c>
    </row>
    <row r="92" spans="1:5" hidden="1" x14ac:dyDescent="0.2"/>
    <row r="93" spans="1:5" hidden="1" x14ac:dyDescent="0.2">
      <c r="A93" s="2" t="s">
        <v>74</v>
      </c>
      <c r="B93" s="2" t="s">
        <v>73</v>
      </c>
      <c r="C93" s="2" t="s">
        <v>65</v>
      </c>
      <c r="D93" s="2"/>
    </row>
    <row r="94" spans="1:5" hidden="1" x14ac:dyDescent="0.2">
      <c r="A94" s="5">
        <f>('Analytics Current'!E11)</f>
        <v>8140</v>
      </c>
      <c r="B94" s="12">
        <f>('Analytics Current'!C11)</f>
        <v>14986</v>
      </c>
      <c r="C94">
        <f>FLOOR((A94/B94)*100,1)</f>
        <v>54</v>
      </c>
      <c r="D94" s="12"/>
    </row>
    <row r="95" spans="1:5" hidden="1" x14ac:dyDescent="0.2">
      <c r="A95" s="5">
        <f>('Analytics Previous'!E11)</f>
        <v>7356</v>
      </c>
      <c r="B95" s="5">
        <f>('Analytics Current'!C11)</f>
        <v>14986</v>
      </c>
      <c r="C95">
        <f>FLOOR((A95/B95)*100,1)</f>
        <v>49</v>
      </c>
      <c r="D95" s="5"/>
    </row>
    <row r="96" spans="1:5" hidden="1" x14ac:dyDescent="0.2">
      <c r="C96">
        <f>(C94-C95)</f>
        <v>5</v>
      </c>
    </row>
  </sheetData>
  <phoneticPr fontId="12" type="noConversion"/>
  <pageMargins left="0.7" right="0.7" top="0.75" bottom="0.75" header="0.3" footer="0.3"/>
  <pageSetup scale="84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6" sqref="X4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4" sqref="F24"/>
    </sheetView>
  </sheetViews>
  <sheetFormatPr baseColWidth="10" defaultColWidth="8.83203125" defaultRowHeight="16" x14ac:dyDescent="0.2"/>
  <cols>
    <col min="1" max="1" width="29.33203125" customWidth="1"/>
    <col min="2" max="2" width="10.5" customWidth="1"/>
    <col min="3" max="3" width="5.6640625" customWidth="1"/>
    <col min="4" max="4" width="4.83203125" customWidth="1"/>
    <col min="5" max="5" width="18.33203125" customWidth="1"/>
    <col min="6" max="6" width="9.5" customWidth="1"/>
    <col min="7" max="7" width="10" customWidth="1"/>
    <col min="8" max="8" width="14.83203125" customWidth="1"/>
    <col min="9" max="9" width="19.5" customWidth="1"/>
    <col min="10" max="10" width="13.83203125" customWidth="1"/>
    <col min="11" max="11" width="15.5" customWidth="1"/>
  </cols>
  <sheetData>
    <row r="1" spans="1:11" s="30" customFormat="1" x14ac:dyDescent="0.2">
      <c r="A1" s="29" t="s">
        <v>79</v>
      </c>
    </row>
    <row r="2" spans="1:11" s="30" customFormat="1" x14ac:dyDescent="0.2"/>
    <row r="4" spans="1:11" ht="16" customHeight="1" x14ac:dyDescent="0.2">
      <c r="A4" s="38"/>
      <c r="B4" s="36" t="s">
        <v>4</v>
      </c>
      <c r="C4" s="36" t="s">
        <v>5</v>
      </c>
      <c r="D4" s="33" t="s">
        <v>6</v>
      </c>
      <c r="E4" s="34"/>
      <c r="F4" s="34"/>
      <c r="G4" s="34"/>
      <c r="H4" s="34"/>
      <c r="I4" s="34"/>
      <c r="J4" s="35"/>
      <c r="K4" s="31" t="s">
        <v>7</v>
      </c>
    </row>
    <row r="5" spans="1:11" ht="26" x14ac:dyDescent="0.2">
      <c r="A5" s="39"/>
      <c r="B5" s="37"/>
      <c r="C5" s="37"/>
      <c r="D5" s="1" t="s">
        <v>8</v>
      </c>
      <c r="E5" s="1" t="s">
        <v>9</v>
      </c>
      <c r="F5" s="1" t="s">
        <v>10</v>
      </c>
      <c r="G5" s="1" t="s">
        <v>11</v>
      </c>
      <c r="H5" s="18" t="s">
        <v>12</v>
      </c>
      <c r="I5" s="18" t="s">
        <v>13</v>
      </c>
      <c r="J5" s="1" t="s">
        <v>14</v>
      </c>
      <c r="K5" s="32"/>
    </row>
    <row r="6" spans="1:11" x14ac:dyDescent="0.2">
      <c r="A6" s="22" t="s">
        <v>124</v>
      </c>
      <c r="B6" s="26">
        <v>14</v>
      </c>
      <c r="C6" s="22">
        <v>-7.1</v>
      </c>
      <c r="D6" s="22">
        <v>14.3</v>
      </c>
      <c r="E6" s="22">
        <v>21.4</v>
      </c>
      <c r="F6" s="22">
        <v>35.700000000000003</v>
      </c>
      <c r="G6" s="22">
        <v>28.6</v>
      </c>
      <c r="H6" s="22">
        <v>0</v>
      </c>
      <c r="I6" s="22">
        <v>-7.1</v>
      </c>
      <c r="J6" s="22">
        <v>14.3</v>
      </c>
      <c r="K6" s="22">
        <v>0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:K6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9.83203125" customWidth="1"/>
    <col min="9" max="9" width="27" customWidth="1"/>
    <col min="10" max="10" width="13.83203125" bestFit="1" customWidth="1"/>
    <col min="11" max="11" width="15.5" bestFit="1" customWidth="1"/>
  </cols>
  <sheetData>
    <row r="1" spans="1:11" s="30" customFormat="1" x14ac:dyDescent="0.2">
      <c r="A1" s="29" t="s">
        <v>80</v>
      </c>
    </row>
    <row r="2" spans="1:11" s="30" customFormat="1" x14ac:dyDescent="0.2"/>
    <row r="4" spans="1:11" ht="16" customHeight="1" x14ac:dyDescent="0.2">
      <c r="A4" s="38" t="s">
        <v>3</v>
      </c>
      <c r="B4" s="36" t="s">
        <v>4</v>
      </c>
      <c r="C4" s="36" t="s">
        <v>5</v>
      </c>
      <c r="D4" s="33" t="s">
        <v>6</v>
      </c>
      <c r="E4" s="34"/>
      <c r="F4" s="34"/>
      <c r="G4" s="34"/>
      <c r="H4" s="34"/>
      <c r="I4" s="34"/>
      <c r="J4" s="35"/>
      <c r="K4" s="31" t="s">
        <v>7</v>
      </c>
    </row>
    <row r="5" spans="1:11" ht="16" customHeight="1" x14ac:dyDescent="0.2">
      <c r="A5" s="39"/>
      <c r="B5" s="37"/>
      <c r="C5" s="37"/>
      <c r="D5" s="1" t="s">
        <v>8</v>
      </c>
      <c r="E5" s="1" t="s">
        <v>9</v>
      </c>
      <c r="F5" s="1" t="s">
        <v>10</v>
      </c>
      <c r="G5" s="1" t="s">
        <v>11</v>
      </c>
      <c r="H5" s="18" t="s">
        <v>12</v>
      </c>
      <c r="I5" s="18" t="s">
        <v>13</v>
      </c>
      <c r="J5" s="1" t="s">
        <v>14</v>
      </c>
      <c r="K5" s="32"/>
    </row>
    <row r="6" spans="1:11" x14ac:dyDescent="0.2">
      <c r="A6" s="22" t="s">
        <v>124</v>
      </c>
      <c r="B6" s="26">
        <v>13</v>
      </c>
      <c r="C6" s="22">
        <v>-38.5</v>
      </c>
      <c r="D6" s="22">
        <v>-7.7</v>
      </c>
      <c r="E6" s="22">
        <v>-7.7</v>
      </c>
      <c r="F6" s="22">
        <v>23.1</v>
      </c>
      <c r="G6" s="22">
        <v>0</v>
      </c>
      <c r="H6" s="22">
        <v>0</v>
      </c>
      <c r="I6" s="22">
        <v>-7.7</v>
      </c>
      <c r="J6" s="22">
        <v>46.2</v>
      </c>
      <c r="K6" s="22">
        <v>-7.7</v>
      </c>
    </row>
  </sheetData>
  <mergeCells count="6">
    <mergeCell ref="A1:XFD2"/>
    <mergeCell ref="K4:K5"/>
    <mergeCell ref="D4:J4"/>
    <mergeCell ref="C4:C5"/>
    <mergeCell ref="B4:B5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M33" sqref="M33"/>
    </sheetView>
  </sheetViews>
  <sheetFormatPr baseColWidth="10" defaultRowHeight="16" x14ac:dyDescent="0.2"/>
  <cols>
    <col min="1" max="2" width="10.83203125" customWidth="1"/>
  </cols>
  <sheetData>
    <row r="1" spans="1:16" s="30" customFormat="1" x14ac:dyDescent="0.2">
      <c r="A1" s="29" t="s">
        <v>88</v>
      </c>
    </row>
    <row r="2" spans="1:16" s="30" customFormat="1" x14ac:dyDescent="0.2"/>
    <row r="3" spans="1:16" s="20" customFormat="1" x14ac:dyDescent="0.2"/>
    <row r="4" spans="1:16" s="20" customFormat="1" ht="16" customHeight="1" x14ac:dyDescent="0.2">
      <c r="A4" s="38"/>
      <c r="B4" s="36" t="s">
        <v>4</v>
      </c>
      <c r="C4" s="36" t="s">
        <v>5</v>
      </c>
      <c r="D4" s="33" t="s">
        <v>6</v>
      </c>
      <c r="E4" s="34"/>
      <c r="F4" s="34"/>
      <c r="G4" s="34"/>
      <c r="H4" s="34"/>
      <c r="I4" s="34"/>
      <c r="J4" s="35"/>
      <c r="K4" s="31" t="s">
        <v>7</v>
      </c>
    </row>
    <row r="5" spans="1:16" s="20" customFormat="1" ht="39" x14ac:dyDescent="0.2">
      <c r="A5" s="39"/>
      <c r="B5" s="37"/>
      <c r="C5" s="37"/>
      <c r="D5" s="19" t="s">
        <v>8</v>
      </c>
      <c r="E5" s="19" t="s">
        <v>9</v>
      </c>
      <c r="F5" s="19" t="s">
        <v>10</v>
      </c>
      <c r="G5" s="19" t="s">
        <v>11</v>
      </c>
      <c r="H5" s="18" t="s">
        <v>12</v>
      </c>
      <c r="I5" s="18" t="s">
        <v>13</v>
      </c>
      <c r="J5" s="19" t="s">
        <v>14</v>
      </c>
      <c r="K5" s="32"/>
    </row>
    <row r="6" spans="1:16" x14ac:dyDescent="0.2">
      <c r="A6" s="22" t="s">
        <v>124</v>
      </c>
      <c r="B6" s="26">
        <v>17</v>
      </c>
      <c r="C6" s="22">
        <v>-11.8</v>
      </c>
      <c r="D6" s="22">
        <v>52.9</v>
      </c>
      <c r="E6" s="22"/>
      <c r="F6" s="22">
        <v>47.1</v>
      </c>
      <c r="G6" s="22">
        <v>58.8</v>
      </c>
      <c r="H6" s="22">
        <v>29.4</v>
      </c>
      <c r="I6" s="22">
        <v>20</v>
      </c>
      <c r="J6" s="22">
        <v>23.5</v>
      </c>
      <c r="K6" s="22">
        <v>17.600000000000001</v>
      </c>
      <c r="L6" s="22"/>
      <c r="M6" s="22"/>
      <c r="N6" s="22"/>
      <c r="O6" s="22"/>
      <c r="P6" s="22"/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I8" sqref="I8"/>
    </sheetView>
  </sheetViews>
  <sheetFormatPr baseColWidth="10" defaultRowHeight="16" x14ac:dyDescent="0.2"/>
  <sheetData>
    <row r="1" spans="1:16" s="41" customFormat="1" x14ac:dyDescent="0.2">
      <c r="A1" s="40" t="s">
        <v>52</v>
      </c>
    </row>
    <row r="2" spans="1:16" s="41" customFormat="1" x14ac:dyDescent="0.2"/>
    <row r="4" spans="1:16" x14ac:dyDescent="0.2">
      <c r="A4" s="42" t="s">
        <v>3</v>
      </c>
      <c r="B4" s="33" t="s">
        <v>4</v>
      </c>
      <c r="C4" s="33" t="s">
        <v>5</v>
      </c>
      <c r="D4" s="33" t="s">
        <v>6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 t="s">
        <v>7</v>
      </c>
    </row>
    <row r="5" spans="1:16" ht="52" x14ac:dyDescent="0.2">
      <c r="A5" s="42"/>
      <c r="B5" s="33"/>
      <c r="C5" s="33"/>
      <c r="D5" s="1" t="s">
        <v>8</v>
      </c>
      <c r="E5" s="1" t="s">
        <v>53</v>
      </c>
      <c r="F5" s="1" t="s">
        <v>10</v>
      </c>
      <c r="G5" s="1" t="s">
        <v>11</v>
      </c>
      <c r="H5" s="18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3"/>
    </row>
    <row r="6" spans="1:16" x14ac:dyDescent="0.2">
      <c r="A6" s="22" t="s">
        <v>124</v>
      </c>
      <c r="B6" s="22">
        <v>492</v>
      </c>
      <c r="C6" s="22">
        <v>44.3</v>
      </c>
      <c r="D6" s="22">
        <v>46.1</v>
      </c>
      <c r="E6" s="22">
        <v>49.8</v>
      </c>
      <c r="F6" s="22">
        <v>48.2</v>
      </c>
      <c r="G6" s="22">
        <v>39.4</v>
      </c>
      <c r="H6" s="22">
        <v>46.3</v>
      </c>
      <c r="I6" s="22">
        <v>54.4</v>
      </c>
      <c r="J6" s="22">
        <v>70.7</v>
      </c>
      <c r="K6" s="22">
        <v>42.9</v>
      </c>
      <c r="L6" s="22">
        <v>44</v>
      </c>
      <c r="M6" s="22">
        <v>56.3</v>
      </c>
      <c r="N6" s="22">
        <v>39.6</v>
      </c>
      <c r="O6" s="22">
        <v>61.9</v>
      </c>
      <c r="P6" s="22">
        <v>44.1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6" sqref="A6:P6"/>
    </sheetView>
  </sheetViews>
  <sheetFormatPr baseColWidth="10" defaultRowHeight="16" x14ac:dyDescent="0.2"/>
  <sheetData>
    <row r="1" spans="1:16" s="41" customFormat="1" x14ac:dyDescent="0.2">
      <c r="A1" s="40" t="s">
        <v>61</v>
      </c>
    </row>
    <row r="2" spans="1:16" s="41" customFormat="1" x14ac:dyDescent="0.2"/>
    <row r="4" spans="1:16" x14ac:dyDescent="0.2">
      <c r="A4" s="42" t="s">
        <v>3</v>
      </c>
      <c r="B4" s="33" t="s">
        <v>4</v>
      </c>
      <c r="C4" s="33" t="s">
        <v>5</v>
      </c>
      <c r="D4" s="33" t="s">
        <v>6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 t="s">
        <v>7</v>
      </c>
    </row>
    <row r="5" spans="1:16" ht="52" x14ac:dyDescent="0.2">
      <c r="A5" s="42"/>
      <c r="B5" s="33"/>
      <c r="C5" s="33"/>
      <c r="D5" s="1" t="s">
        <v>8</v>
      </c>
      <c r="E5" s="1" t="s">
        <v>53</v>
      </c>
      <c r="F5" s="1" t="s">
        <v>10</v>
      </c>
      <c r="G5" s="1" t="s">
        <v>11</v>
      </c>
      <c r="H5" s="18" t="s">
        <v>12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33"/>
    </row>
    <row r="6" spans="1:16" x14ac:dyDescent="0.2">
      <c r="A6" s="22" t="s">
        <v>124</v>
      </c>
      <c r="B6" s="22">
        <v>100</v>
      </c>
      <c r="C6" s="22">
        <v>58</v>
      </c>
      <c r="D6" s="22">
        <v>45</v>
      </c>
      <c r="E6" s="22">
        <v>58</v>
      </c>
      <c r="F6" s="22">
        <v>49</v>
      </c>
      <c r="G6" s="22">
        <v>48</v>
      </c>
      <c r="H6" s="22">
        <v>45</v>
      </c>
      <c r="I6" s="22">
        <v>63.6</v>
      </c>
      <c r="J6" s="22">
        <v>50</v>
      </c>
      <c r="K6" s="22">
        <v>63.6</v>
      </c>
      <c r="L6" s="22">
        <v>8.3000000000000007</v>
      </c>
      <c r="M6" s="22">
        <v>66</v>
      </c>
      <c r="N6" s="22">
        <v>40</v>
      </c>
      <c r="O6" s="22">
        <v>77.3</v>
      </c>
      <c r="P6" s="22">
        <v>57</v>
      </c>
    </row>
  </sheetData>
  <mergeCells count="6">
    <mergeCell ref="A1:XFD2"/>
    <mergeCell ref="A4:A5"/>
    <mergeCell ref="B4:B5"/>
    <mergeCell ref="C4:C5"/>
    <mergeCell ref="D4:O4"/>
    <mergeCell ref="P4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A5" sqref="A5:P5"/>
    </sheetView>
  </sheetViews>
  <sheetFormatPr baseColWidth="10" defaultRowHeight="16" x14ac:dyDescent="0.2"/>
  <sheetData>
    <row r="3" spans="1:16" x14ac:dyDescent="0.2">
      <c r="A3" s="42" t="s">
        <v>3</v>
      </c>
      <c r="B3" s="33" t="s">
        <v>4</v>
      </c>
      <c r="C3" s="33" t="s">
        <v>5</v>
      </c>
      <c r="D3" s="33" t="s">
        <v>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 t="s">
        <v>7</v>
      </c>
    </row>
    <row r="4" spans="1:16" ht="52" x14ac:dyDescent="0.2">
      <c r="A4" s="42"/>
      <c r="B4" s="33"/>
      <c r="C4" s="33"/>
      <c r="D4" s="19" t="s">
        <v>8</v>
      </c>
      <c r="E4" s="19" t="s">
        <v>53</v>
      </c>
      <c r="F4" s="19" t="s">
        <v>10</v>
      </c>
      <c r="G4" s="19" t="s">
        <v>11</v>
      </c>
      <c r="H4" s="18" t="s">
        <v>12</v>
      </c>
      <c r="I4" s="19" t="s">
        <v>54</v>
      </c>
      <c r="J4" s="19" t="s">
        <v>55</v>
      </c>
      <c r="K4" s="19" t="s">
        <v>56</v>
      </c>
      <c r="L4" s="19" t="s">
        <v>57</v>
      </c>
      <c r="M4" s="19" t="s">
        <v>58</v>
      </c>
      <c r="N4" s="19" t="s">
        <v>59</v>
      </c>
      <c r="O4" s="19" t="s">
        <v>60</v>
      </c>
      <c r="P4" s="33"/>
    </row>
    <row r="5" spans="1:16" x14ac:dyDescent="0.2">
      <c r="A5" s="22" t="s">
        <v>124</v>
      </c>
      <c r="B5" s="22">
        <v>461</v>
      </c>
      <c r="C5" s="22">
        <v>50.5</v>
      </c>
      <c r="D5" s="22">
        <v>54.1</v>
      </c>
      <c r="E5" s="22">
        <v>61.8</v>
      </c>
      <c r="F5" s="22">
        <v>46</v>
      </c>
      <c r="G5" s="22">
        <v>40</v>
      </c>
      <c r="H5" s="22">
        <v>41.4</v>
      </c>
      <c r="I5" s="22">
        <v>51</v>
      </c>
      <c r="J5" s="22">
        <v>64.599999999999994</v>
      </c>
      <c r="K5" s="22">
        <v>61.4</v>
      </c>
      <c r="L5" s="22">
        <v>56.3</v>
      </c>
      <c r="M5" s="22">
        <v>56.6</v>
      </c>
      <c r="N5" s="22">
        <v>42.9</v>
      </c>
      <c r="O5" s="22">
        <v>79.8</v>
      </c>
      <c r="P5" s="22">
        <v>52.9</v>
      </c>
    </row>
  </sheetData>
  <mergeCells count="5"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80" workbookViewId="0">
      <selection activeCell="C110" sqref="C110"/>
    </sheetView>
  </sheetViews>
  <sheetFormatPr baseColWidth="10" defaultRowHeight="16" x14ac:dyDescent="0.2"/>
  <cols>
    <col min="1" max="16384" width="10.83203125" style="25"/>
  </cols>
  <sheetData>
    <row r="1" spans="1:5" x14ac:dyDescent="0.2">
      <c r="A1" s="25" t="s">
        <v>18</v>
      </c>
    </row>
    <row r="2" spans="1:5" x14ac:dyDescent="0.2">
      <c r="A2" s="25" t="s">
        <v>19</v>
      </c>
    </row>
    <row r="3" spans="1:5" x14ac:dyDescent="0.2">
      <c r="A3" s="25" t="s">
        <v>51</v>
      </c>
    </row>
    <row r="4" spans="1:5" x14ac:dyDescent="0.2">
      <c r="A4" s="25" t="s">
        <v>90</v>
      </c>
    </row>
    <row r="5" spans="1:5" x14ac:dyDescent="0.2">
      <c r="A5" s="25" t="s">
        <v>18</v>
      </c>
    </row>
    <row r="7" spans="1:5" x14ac:dyDescent="0.2">
      <c r="A7" s="25" t="s">
        <v>21</v>
      </c>
    </row>
    <row r="8" spans="1:5" x14ac:dyDescent="0.2">
      <c r="A8" s="25" t="s">
        <v>22</v>
      </c>
    </row>
    <row r="9" spans="1:5" x14ac:dyDescent="0.2">
      <c r="A9" s="25" t="s">
        <v>21</v>
      </c>
    </row>
    <row r="10" spans="1:5" x14ac:dyDescent="0.2">
      <c r="B10" s="25" t="s">
        <v>23</v>
      </c>
      <c r="C10" s="25" t="s">
        <v>24</v>
      </c>
      <c r="D10" s="25" t="s">
        <v>25</v>
      </c>
      <c r="E10" s="25" t="s">
        <v>26</v>
      </c>
    </row>
    <row r="11" spans="1:5" x14ac:dyDescent="0.2">
      <c r="A11" s="25" t="s">
        <v>27</v>
      </c>
      <c r="B11" s="5">
        <v>32318</v>
      </c>
      <c r="C11" s="5">
        <v>14986</v>
      </c>
      <c r="D11" s="5">
        <v>25070</v>
      </c>
      <c r="E11" s="5">
        <v>8140</v>
      </c>
    </row>
    <row r="12" spans="1:5" x14ac:dyDescent="0.2">
      <c r="A12" s="25" t="s">
        <v>28</v>
      </c>
      <c r="B12" s="5">
        <v>32318</v>
      </c>
      <c r="C12" s="5">
        <v>14986</v>
      </c>
      <c r="D12" s="5">
        <v>25070</v>
      </c>
      <c r="E12" s="5">
        <v>8140</v>
      </c>
    </row>
    <row r="14" spans="1:5" x14ac:dyDescent="0.2">
      <c r="A14" s="25" t="s">
        <v>18</v>
      </c>
    </row>
    <row r="15" spans="1:5" x14ac:dyDescent="0.2">
      <c r="A15" s="25" t="s">
        <v>83</v>
      </c>
    </row>
    <row r="16" spans="1:5" x14ac:dyDescent="0.2">
      <c r="A16" s="25" t="s">
        <v>51</v>
      </c>
    </row>
    <row r="17" spans="1:5" x14ac:dyDescent="0.2">
      <c r="A17" s="25" t="s">
        <v>91</v>
      </c>
    </row>
    <row r="18" spans="1:5" x14ac:dyDescent="0.2">
      <c r="A18" s="25" t="s">
        <v>18</v>
      </c>
    </row>
    <row r="20" spans="1:5" x14ac:dyDescent="0.2">
      <c r="A20" s="25" t="s">
        <v>21</v>
      </c>
    </row>
    <row r="21" spans="1:5" x14ac:dyDescent="0.2">
      <c r="A21" s="25" t="s">
        <v>29</v>
      </c>
    </row>
    <row r="22" spans="1:5" x14ac:dyDescent="0.2">
      <c r="A22" s="25" t="s">
        <v>21</v>
      </c>
    </row>
    <row r="23" spans="1:5" x14ac:dyDescent="0.2">
      <c r="B23" s="25" t="s">
        <v>24</v>
      </c>
      <c r="C23" s="25" t="s">
        <v>32</v>
      </c>
      <c r="D23" s="25" t="s">
        <v>24</v>
      </c>
      <c r="E23" s="25" t="s">
        <v>30</v>
      </c>
    </row>
    <row r="24" spans="1:5" x14ac:dyDescent="0.2">
      <c r="B24" s="25" t="s">
        <v>32</v>
      </c>
      <c r="C24" s="25" t="s">
        <v>32</v>
      </c>
      <c r="D24" s="25" t="s">
        <v>30</v>
      </c>
      <c r="E24" s="25" t="s">
        <v>30</v>
      </c>
    </row>
    <row r="25" spans="1:5" x14ac:dyDescent="0.2">
      <c r="A25" s="25" t="s">
        <v>33</v>
      </c>
    </row>
    <row r="26" spans="1:5" x14ac:dyDescent="0.2">
      <c r="A26" s="6">
        <v>42707</v>
      </c>
      <c r="B26" s="7">
        <v>0</v>
      </c>
      <c r="C26" s="7">
        <v>0</v>
      </c>
      <c r="D26" s="7">
        <v>0</v>
      </c>
      <c r="E26" s="7">
        <v>0</v>
      </c>
    </row>
    <row r="27" spans="1:5" x14ac:dyDescent="0.2">
      <c r="A27" s="6">
        <v>42708</v>
      </c>
      <c r="B27" s="7">
        <v>0.3206</v>
      </c>
      <c r="C27" s="7">
        <v>0.999</v>
      </c>
      <c r="D27" s="7">
        <v>0.27710000000000001</v>
      </c>
      <c r="E27" s="7">
        <v>0.1206</v>
      </c>
    </row>
    <row r="28" spans="1:5" x14ac:dyDescent="0.2">
      <c r="A28" s="6">
        <v>42709</v>
      </c>
      <c r="B28" s="7">
        <v>0.26919999999999999</v>
      </c>
      <c r="C28" s="7">
        <v>0.99760000000000004</v>
      </c>
      <c r="D28" s="7">
        <v>0.2472</v>
      </c>
      <c r="E28" s="7">
        <v>0.1095</v>
      </c>
    </row>
    <row r="29" spans="1:5" x14ac:dyDescent="0.2">
      <c r="A29" s="6">
        <v>42710</v>
      </c>
      <c r="B29" s="7">
        <v>0.37059999999999998</v>
      </c>
      <c r="C29" s="7">
        <v>0.99850000000000005</v>
      </c>
      <c r="D29" s="7">
        <v>0.31819999999999998</v>
      </c>
      <c r="E29" s="7">
        <v>0.20369999999999999</v>
      </c>
    </row>
    <row r="30" spans="1:5" x14ac:dyDescent="0.2">
      <c r="A30" s="6">
        <v>42711</v>
      </c>
      <c r="B30" s="7">
        <v>0.42330000000000001</v>
      </c>
      <c r="C30" s="7">
        <v>0.997</v>
      </c>
      <c r="D30" s="7">
        <v>0.32790000000000002</v>
      </c>
      <c r="E30" s="7">
        <v>0.22509999999999999</v>
      </c>
    </row>
    <row r="31" spans="1:5" x14ac:dyDescent="0.2">
      <c r="A31" s="6">
        <v>42712</v>
      </c>
      <c r="B31" s="7">
        <v>0.39219999999999999</v>
      </c>
      <c r="C31" s="7">
        <v>0.99670000000000003</v>
      </c>
      <c r="D31" s="7">
        <v>0.47889999999999999</v>
      </c>
      <c r="E31" s="7">
        <v>0.26469999999999999</v>
      </c>
    </row>
    <row r="32" spans="1:5" x14ac:dyDescent="0.2">
      <c r="A32" s="6">
        <v>42713</v>
      </c>
      <c r="B32" s="7">
        <v>0.31859999999999999</v>
      </c>
      <c r="C32" s="7">
        <v>0.99660000000000004</v>
      </c>
      <c r="D32" s="7">
        <v>0.28989999999999999</v>
      </c>
      <c r="E32" s="7">
        <v>0.159</v>
      </c>
    </row>
    <row r="33" spans="1:5" x14ac:dyDescent="0.2">
      <c r="A33" s="6">
        <v>42714</v>
      </c>
      <c r="B33" s="7">
        <v>0.34010000000000001</v>
      </c>
      <c r="C33" s="7">
        <v>0.99490000000000001</v>
      </c>
      <c r="D33" s="7">
        <v>0.33700000000000002</v>
      </c>
      <c r="E33" s="7">
        <v>0.16700000000000001</v>
      </c>
    </row>
    <row r="34" spans="1:5" x14ac:dyDescent="0.2">
      <c r="A34" s="6">
        <v>42715</v>
      </c>
      <c r="B34" s="7">
        <v>0.41149999999999998</v>
      </c>
      <c r="C34" s="7">
        <v>0.99860000000000004</v>
      </c>
      <c r="D34" s="7">
        <v>0.4098</v>
      </c>
      <c r="E34" s="7">
        <v>0.1845</v>
      </c>
    </row>
    <row r="35" spans="1:5" x14ac:dyDescent="0.2">
      <c r="A35" s="6">
        <v>42716</v>
      </c>
      <c r="B35" s="7">
        <v>0.41639999999999999</v>
      </c>
      <c r="C35" s="7">
        <v>1</v>
      </c>
      <c r="D35" s="7">
        <v>0.55669999999999997</v>
      </c>
      <c r="E35" s="7">
        <v>0.1971</v>
      </c>
    </row>
    <row r="36" spans="1:5" x14ac:dyDescent="0.2">
      <c r="A36" s="6">
        <v>42717</v>
      </c>
      <c r="B36" s="7">
        <v>0.38080000000000003</v>
      </c>
      <c r="C36" s="7">
        <v>1</v>
      </c>
      <c r="D36" s="7">
        <v>0.41670000000000001</v>
      </c>
      <c r="E36" s="7">
        <v>0.2074</v>
      </c>
    </row>
    <row r="37" spans="1:5" x14ac:dyDescent="0.2">
      <c r="A37" s="6">
        <v>42718</v>
      </c>
      <c r="B37" s="7">
        <v>0.31609999999999999</v>
      </c>
      <c r="C37" s="7">
        <v>1</v>
      </c>
      <c r="D37" s="7">
        <v>0.3553</v>
      </c>
      <c r="E37" s="7">
        <v>0.1762</v>
      </c>
    </row>
    <row r="38" spans="1:5" x14ac:dyDescent="0.2">
      <c r="A38" s="6">
        <v>42719</v>
      </c>
      <c r="B38" s="7">
        <v>0.30769999999999997</v>
      </c>
      <c r="C38" s="7">
        <v>1</v>
      </c>
      <c r="D38" s="7">
        <v>0.36840000000000001</v>
      </c>
      <c r="E38" s="7">
        <v>0.21199999999999999</v>
      </c>
    </row>
    <row r="39" spans="1:5" x14ac:dyDescent="0.2">
      <c r="A39" s="6">
        <v>42720</v>
      </c>
      <c r="B39" s="7">
        <v>0.3543</v>
      </c>
      <c r="C39" s="7">
        <v>0.99850000000000005</v>
      </c>
      <c r="D39" s="7">
        <v>0.2</v>
      </c>
      <c r="E39" s="7">
        <v>0.1991</v>
      </c>
    </row>
    <row r="40" spans="1:5" x14ac:dyDescent="0.2">
      <c r="A40" s="6">
        <v>42721</v>
      </c>
      <c r="B40" s="7">
        <v>0.42180000000000001</v>
      </c>
      <c r="C40" s="7">
        <v>1</v>
      </c>
      <c r="D40" s="7">
        <v>0.32529999999999998</v>
      </c>
      <c r="E40" s="7">
        <v>0.35249999999999998</v>
      </c>
    </row>
    <row r="42" spans="1:5" x14ac:dyDescent="0.2">
      <c r="A42" s="25" t="s">
        <v>18</v>
      </c>
    </row>
    <row r="43" spans="1:5" x14ac:dyDescent="0.2">
      <c r="A43" s="25" t="s">
        <v>35</v>
      </c>
    </row>
    <row r="44" spans="1:5" x14ac:dyDescent="0.2">
      <c r="A44" s="25" t="s">
        <v>51</v>
      </c>
    </row>
    <row r="45" spans="1:5" x14ac:dyDescent="0.2">
      <c r="A45" s="25" t="s">
        <v>91</v>
      </c>
    </row>
    <row r="46" spans="1:5" x14ac:dyDescent="0.2">
      <c r="A46" s="25" t="s">
        <v>18</v>
      </c>
    </row>
    <row r="48" spans="1:5" x14ac:dyDescent="0.2">
      <c r="A48" s="25" t="s">
        <v>21</v>
      </c>
    </row>
    <row r="49" spans="1:3" x14ac:dyDescent="0.2">
      <c r="A49" s="25" t="s">
        <v>36</v>
      </c>
    </row>
    <row r="50" spans="1:3" x14ac:dyDescent="0.2">
      <c r="A50" s="25" t="s">
        <v>21</v>
      </c>
    </row>
    <row r="51" spans="1:3" x14ac:dyDescent="0.2">
      <c r="B51" s="25" t="s">
        <v>24</v>
      </c>
      <c r="C51" s="25" t="s">
        <v>24</v>
      </c>
    </row>
    <row r="52" spans="1:3" x14ac:dyDescent="0.2">
      <c r="B52" s="25" t="s">
        <v>28</v>
      </c>
      <c r="C52" s="25" t="s">
        <v>28</v>
      </c>
    </row>
    <row r="53" spans="1:3" x14ac:dyDescent="0.2">
      <c r="B53" s="25" t="s">
        <v>28</v>
      </c>
      <c r="C53" s="25" t="s">
        <v>37</v>
      </c>
    </row>
    <row r="54" spans="1:3" x14ac:dyDescent="0.2">
      <c r="A54" s="25" t="s">
        <v>33</v>
      </c>
      <c r="B54" s="5">
        <v>4680</v>
      </c>
      <c r="C54" s="5">
        <v>2519</v>
      </c>
    </row>
    <row r="55" spans="1:3" x14ac:dyDescent="0.2">
      <c r="A55" s="6">
        <v>42708</v>
      </c>
      <c r="B55" s="25">
        <v>393</v>
      </c>
      <c r="C55" s="25">
        <v>210</v>
      </c>
    </row>
    <row r="56" spans="1:3" x14ac:dyDescent="0.2">
      <c r="A56" s="6">
        <v>42709</v>
      </c>
      <c r="B56" s="25">
        <v>509</v>
      </c>
      <c r="C56" s="25">
        <v>320</v>
      </c>
    </row>
    <row r="57" spans="1:3" x14ac:dyDescent="0.2">
      <c r="A57" s="6">
        <v>42710</v>
      </c>
      <c r="B57" s="25">
        <v>313</v>
      </c>
      <c r="C57" s="25">
        <v>169</v>
      </c>
    </row>
    <row r="58" spans="1:3" x14ac:dyDescent="0.2">
      <c r="A58" s="6">
        <v>42711</v>
      </c>
      <c r="B58" s="25">
        <v>300</v>
      </c>
      <c r="C58" s="25">
        <v>136</v>
      </c>
    </row>
    <row r="59" spans="1:3" x14ac:dyDescent="0.2">
      <c r="A59" s="6">
        <v>42712</v>
      </c>
      <c r="B59" s="25">
        <v>255</v>
      </c>
      <c r="C59" s="25">
        <v>138</v>
      </c>
    </row>
    <row r="60" spans="1:3" x14ac:dyDescent="0.2">
      <c r="A60" s="6">
        <v>42713</v>
      </c>
      <c r="B60" s="25">
        <v>339</v>
      </c>
      <c r="C60" s="25">
        <v>163</v>
      </c>
    </row>
    <row r="61" spans="1:3" x14ac:dyDescent="0.2">
      <c r="A61" s="6">
        <v>42714</v>
      </c>
      <c r="B61" s="25">
        <v>297</v>
      </c>
      <c r="C61" s="25">
        <v>162</v>
      </c>
    </row>
    <row r="62" spans="1:3" x14ac:dyDescent="0.2">
      <c r="A62" s="6">
        <v>42715</v>
      </c>
      <c r="B62" s="25">
        <v>384</v>
      </c>
      <c r="C62" s="25">
        <v>172</v>
      </c>
    </row>
    <row r="63" spans="1:3" x14ac:dyDescent="0.2">
      <c r="A63" s="6">
        <v>42716</v>
      </c>
      <c r="B63" s="25">
        <v>329</v>
      </c>
      <c r="C63" s="25">
        <v>163</v>
      </c>
    </row>
    <row r="64" spans="1:3" x14ac:dyDescent="0.2">
      <c r="A64" s="6">
        <v>42717</v>
      </c>
      <c r="B64" s="25">
        <v>260</v>
      </c>
      <c r="C64" s="25">
        <v>135</v>
      </c>
    </row>
    <row r="65" spans="1:4" x14ac:dyDescent="0.2">
      <c r="A65" s="6">
        <v>42718</v>
      </c>
      <c r="B65" s="25">
        <v>348</v>
      </c>
      <c r="C65" s="25">
        <v>196</v>
      </c>
    </row>
    <row r="66" spans="1:4" x14ac:dyDescent="0.2">
      <c r="A66" s="6">
        <v>42719</v>
      </c>
      <c r="B66" s="25">
        <v>299</v>
      </c>
      <c r="C66" s="25">
        <v>168</v>
      </c>
    </row>
    <row r="67" spans="1:4" x14ac:dyDescent="0.2">
      <c r="A67" s="6">
        <v>42720</v>
      </c>
      <c r="B67" s="25">
        <v>381</v>
      </c>
      <c r="C67" s="25">
        <v>234</v>
      </c>
    </row>
    <row r="68" spans="1:4" x14ac:dyDescent="0.2">
      <c r="A68" s="6">
        <v>42721</v>
      </c>
      <c r="B68" s="25">
        <v>275</v>
      </c>
      <c r="C68" s="25">
        <v>154</v>
      </c>
    </row>
    <row r="70" spans="1:4" x14ac:dyDescent="0.2">
      <c r="A70" s="25" t="s">
        <v>18</v>
      </c>
    </row>
    <row r="71" spans="1:4" x14ac:dyDescent="0.2">
      <c r="A71" s="25" t="s">
        <v>38</v>
      </c>
    </row>
    <row r="72" spans="1:4" x14ac:dyDescent="0.2">
      <c r="A72" s="25" t="s">
        <v>51</v>
      </c>
    </row>
    <row r="73" spans="1:4" x14ac:dyDescent="0.2">
      <c r="A73" s="25" t="s">
        <v>92</v>
      </c>
    </row>
    <row r="74" spans="1:4" x14ac:dyDescent="0.2">
      <c r="A74" s="25" t="s">
        <v>18</v>
      </c>
    </row>
    <row r="76" spans="1:4" x14ac:dyDescent="0.2">
      <c r="A76" s="25" t="s">
        <v>21</v>
      </c>
    </row>
    <row r="77" spans="1:4" x14ac:dyDescent="0.2">
      <c r="A77" s="25" t="s">
        <v>39</v>
      </c>
    </row>
    <row r="78" spans="1:4" x14ac:dyDescent="0.2">
      <c r="A78" s="25" t="s">
        <v>21</v>
      </c>
    </row>
    <row r="79" spans="1:4" x14ac:dyDescent="0.2">
      <c r="B79" s="25" t="s">
        <v>24</v>
      </c>
      <c r="C79" s="25" t="s">
        <v>24</v>
      </c>
      <c r="D79" s="25" t="s">
        <v>31</v>
      </c>
    </row>
    <row r="80" spans="1:4" x14ac:dyDescent="0.2">
      <c r="B80" s="25" t="s">
        <v>32</v>
      </c>
      <c r="C80" s="25" t="s">
        <v>31</v>
      </c>
      <c r="D80" s="25" t="s">
        <v>31</v>
      </c>
    </row>
    <row r="81" spans="1:4" x14ac:dyDescent="0.2">
      <c r="A81" s="25" t="s">
        <v>33</v>
      </c>
      <c r="C81" s="5">
        <v>2930</v>
      </c>
      <c r="D81" s="5">
        <v>22161</v>
      </c>
    </row>
    <row r="82" spans="1:4" x14ac:dyDescent="0.2">
      <c r="A82" s="6">
        <v>42708</v>
      </c>
      <c r="B82" s="7">
        <v>0.31859999999999999</v>
      </c>
      <c r="C82" s="25">
        <v>267</v>
      </c>
      <c r="D82" s="5">
        <v>2122</v>
      </c>
    </row>
    <row r="83" spans="1:4" x14ac:dyDescent="0.2">
      <c r="A83" s="6">
        <v>42709</v>
      </c>
      <c r="B83" s="7">
        <v>0.2326</v>
      </c>
      <c r="C83" s="25">
        <v>237</v>
      </c>
      <c r="D83" s="5">
        <v>2872</v>
      </c>
    </row>
    <row r="84" spans="1:4" x14ac:dyDescent="0.2">
      <c r="A84" s="6">
        <v>42710</v>
      </c>
      <c r="B84" s="7">
        <v>0.28839999999999999</v>
      </c>
      <c r="C84" s="25">
        <v>154</v>
      </c>
      <c r="D84" s="5">
        <v>1309</v>
      </c>
    </row>
    <row r="85" spans="1:4" x14ac:dyDescent="0.2">
      <c r="A85" s="6">
        <v>42711</v>
      </c>
      <c r="B85" s="7">
        <v>0.28420000000000001</v>
      </c>
      <c r="C85" s="25">
        <v>193</v>
      </c>
      <c r="D85" s="5">
        <v>1323</v>
      </c>
    </row>
    <row r="86" spans="1:4" x14ac:dyDescent="0.2">
      <c r="A86" s="6">
        <v>42712</v>
      </c>
      <c r="B86" s="7">
        <v>0.35060000000000002</v>
      </c>
      <c r="C86" s="25">
        <v>183</v>
      </c>
      <c r="D86" s="5">
        <v>1201</v>
      </c>
    </row>
    <row r="87" spans="1:4" x14ac:dyDescent="0.2">
      <c r="A87" s="6">
        <v>42713</v>
      </c>
      <c r="B87" s="7">
        <v>0.29249999999999998</v>
      </c>
      <c r="C87" s="25">
        <v>227</v>
      </c>
      <c r="D87" s="5">
        <v>1369</v>
      </c>
    </row>
    <row r="88" spans="1:4" x14ac:dyDescent="0.2">
      <c r="A88" s="6">
        <v>42714</v>
      </c>
      <c r="B88" s="7">
        <v>0.31630000000000003</v>
      </c>
      <c r="C88" s="25">
        <v>173</v>
      </c>
      <c r="D88" s="5">
        <v>1111</v>
      </c>
    </row>
    <row r="89" spans="1:4" x14ac:dyDescent="0.2">
      <c r="A89" s="6">
        <v>42715</v>
      </c>
      <c r="B89" s="7">
        <v>0.27829999999999999</v>
      </c>
      <c r="C89" s="25">
        <v>258</v>
      </c>
      <c r="D89" s="5">
        <v>1654</v>
      </c>
    </row>
    <row r="90" spans="1:4" x14ac:dyDescent="0.2">
      <c r="A90" s="6">
        <v>42716</v>
      </c>
      <c r="B90" s="7">
        <v>0.28310000000000002</v>
      </c>
      <c r="C90" s="25">
        <v>233</v>
      </c>
      <c r="D90" s="5">
        <v>2059</v>
      </c>
    </row>
    <row r="91" spans="1:4" x14ac:dyDescent="0.2">
      <c r="A91" s="6">
        <v>42717</v>
      </c>
      <c r="B91" s="7">
        <v>0.28939999999999999</v>
      </c>
      <c r="C91" s="25">
        <v>178</v>
      </c>
      <c r="D91" s="5">
        <v>1321</v>
      </c>
    </row>
    <row r="92" spans="1:4" x14ac:dyDescent="0.2">
      <c r="A92" s="6">
        <v>42718</v>
      </c>
      <c r="B92" s="7">
        <v>0.25890000000000002</v>
      </c>
      <c r="C92" s="25">
        <v>211</v>
      </c>
      <c r="D92" s="5">
        <v>1675</v>
      </c>
    </row>
    <row r="93" spans="1:4" x14ac:dyDescent="0.2">
      <c r="A93" s="6">
        <v>42719</v>
      </c>
      <c r="B93" s="7">
        <v>0.2702</v>
      </c>
      <c r="C93" s="25">
        <v>157</v>
      </c>
      <c r="D93" s="5">
        <v>1270</v>
      </c>
    </row>
    <row r="94" spans="1:4" x14ac:dyDescent="0.2">
      <c r="A94" s="6">
        <v>42720</v>
      </c>
      <c r="B94" s="7">
        <v>0.25180000000000002</v>
      </c>
      <c r="C94" s="25">
        <v>244</v>
      </c>
      <c r="D94" s="5">
        <v>1658</v>
      </c>
    </row>
    <row r="95" spans="1:4" x14ac:dyDescent="0.2">
      <c r="A95" s="6">
        <v>42721</v>
      </c>
      <c r="B95" s="7">
        <v>0.31419999999999998</v>
      </c>
      <c r="C95" s="25">
        <v>214</v>
      </c>
      <c r="D95" s="5">
        <v>1214</v>
      </c>
    </row>
    <row r="96" spans="1:4" x14ac:dyDescent="0.2">
      <c r="A96" s="6">
        <v>42722</v>
      </c>
      <c r="B96" s="25" t="s">
        <v>34</v>
      </c>
      <c r="C96" s="25">
        <v>1</v>
      </c>
      <c r="D96" s="25">
        <v>3</v>
      </c>
    </row>
    <row r="98" spans="1:3" x14ac:dyDescent="0.2">
      <c r="A98" s="25" t="s">
        <v>18</v>
      </c>
    </row>
    <row r="99" spans="1:3" x14ac:dyDescent="0.2">
      <c r="A99" s="25" t="s">
        <v>40</v>
      </c>
    </row>
    <row r="100" spans="1:3" x14ac:dyDescent="0.2">
      <c r="A100" s="25" t="s">
        <v>51</v>
      </c>
    </row>
    <row r="101" spans="1:3" x14ac:dyDescent="0.2">
      <c r="A101" s="25" t="s">
        <v>90</v>
      </c>
    </row>
    <row r="102" spans="1:3" x14ac:dyDescent="0.2">
      <c r="A102" s="25" t="s">
        <v>18</v>
      </c>
    </row>
    <row r="104" spans="1:3" x14ac:dyDescent="0.2">
      <c r="A104" s="25" t="s">
        <v>21</v>
      </c>
    </row>
    <row r="105" spans="1:3" x14ac:dyDescent="0.2">
      <c r="A105" s="25" t="s">
        <v>41</v>
      </c>
    </row>
    <row r="106" spans="1:3" x14ac:dyDescent="0.2">
      <c r="A106" s="25" t="s">
        <v>21</v>
      </c>
    </row>
    <row r="107" spans="1:3" x14ac:dyDescent="0.2">
      <c r="C107" s="25" t="s">
        <v>24</v>
      </c>
    </row>
    <row r="108" spans="1:3" x14ac:dyDescent="0.2">
      <c r="A108" s="25" t="s">
        <v>27</v>
      </c>
      <c r="C108" s="5">
        <v>14986</v>
      </c>
    </row>
    <row r="109" spans="1:3" x14ac:dyDescent="0.2">
      <c r="A109" s="25" t="s">
        <v>28</v>
      </c>
      <c r="C109" s="5">
        <v>14986</v>
      </c>
    </row>
    <row r="110" spans="1:3" x14ac:dyDescent="0.2">
      <c r="A110" s="25" t="s">
        <v>28</v>
      </c>
      <c r="B110" s="25" t="s">
        <v>42</v>
      </c>
      <c r="C110" s="5">
        <v>14986</v>
      </c>
    </row>
    <row r="111" spans="1:3" x14ac:dyDescent="0.2">
      <c r="A111" s="25" t="s">
        <v>28</v>
      </c>
      <c r="B111" s="25" t="s">
        <v>43</v>
      </c>
      <c r="C111" s="5">
        <v>4675</v>
      </c>
    </row>
    <row r="112" spans="1:3" x14ac:dyDescent="0.2">
      <c r="A112" s="25" t="s">
        <v>28</v>
      </c>
      <c r="B112" s="25" t="s">
        <v>44</v>
      </c>
      <c r="C112" s="5">
        <v>10311</v>
      </c>
    </row>
    <row r="114" spans="1:4" x14ac:dyDescent="0.2">
      <c r="A114" s="25" t="s">
        <v>18</v>
      </c>
    </row>
    <row r="115" spans="1:4" x14ac:dyDescent="0.2">
      <c r="A115" s="25" t="s">
        <v>45</v>
      </c>
    </row>
    <row r="116" spans="1:4" x14ac:dyDescent="0.2">
      <c r="A116" s="25" t="s">
        <v>51</v>
      </c>
    </row>
    <row r="117" spans="1:4" x14ac:dyDescent="0.2">
      <c r="A117" s="25" t="s">
        <v>93</v>
      </c>
    </row>
    <row r="118" spans="1:4" x14ac:dyDescent="0.2">
      <c r="A118" s="25" t="s">
        <v>18</v>
      </c>
    </row>
    <row r="120" spans="1:4" x14ac:dyDescent="0.2">
      <c r="A120" s="25" t="s">
        <v>21</v>
      </c>
    </row>
    <row r="121" spans="1:4" x14ac:dyDescent="0.2">
      <c r="A121" s="25" t="s">
        <v>41</v>
      </c>
    </row>
    <row r="122" spans="1:4" x14ac:dyDescent="0.2">
      <c r="A122" s="25" t="s">
        <v>21</v>
      </c>
    </row>
    <row r="123" spans="1:4" x14ac:dyDescent="0.2">
      <c r="B123" s="25" t="s">
        <v>24</v>
      </c>
      <c r="C123" s="25" t="s">
        <v>24</v>
      </c>
      <c r="D123" s="25" t="s">
        <v>24</v>
      </c>
    </row>
    <row r="124" spans="1:4" x14ac:dyDescent="0.2">
      <c r="B124" s="25" t="s">
        <v>46</v>
      </c>
      <c r="C124" s="25" t="s">
        <v>47</v>
      </c>
      <c r="D124" s="25" t="s">
        <v>48</v>
      </c>
    </row>
    <row r="125" spans="1:4" x14ac:dyDescent="0.2">
      <c r="A125" s="25" t="s">
        <v>33</v>
      </c>
      <c r="B125" s="25" t="s">
        <v>109</v>
      </c>
      <c r="C125" s="25" t="s">
        <v>49</v>
      </c>
      <c r="D125" s="25" t="s">
        <v>50</v>
      </c>
    </row>
    <row r="126" spans="1:4" x14ac:dyDescent="0.2">
      <c r="A126" s="6">
        <v>42708</v>
      </c>
      <c r="B126" s="25" t="s">
        <v>110</v>
      </c>
      <c r="C126" s="25" t="s">
        <v>49</v>
      </c>
      <c r="D126" s="25" t="s">
        <v>50</v>
      </c>
    </row>
    <row r="127" spans="1:4" x14ac:dyDescent="0.2">
      <c r="A127" s="6">
        <v>42709</v>
      </c>
      <c r="B127" s="25" t="s">
        <v>111</v>
      </c>
      <c r="C127" s="25" t="s">
        <v>49</v>
      </c>
      <c r="D127" s="25" t="s">
        <v>50</v>
      </c>
    </row>
    <row r="128" spans="1:4" x14ac:dyDescent="0.2">
      <c r="A128" s="6">
        <v>42710</v>
      </c>
      <c r="B128" s="25" t="s">
        <v>112</v>
      </c>
      <c r="C128" s="25" t="s">
        <v>49</v>
      </c>
      <c r="D128" s="25" t="s">
        <v>50</v>
      </c>
    </row>
    <row r="129" spans="1:4" x14ac:dyDescent="0.2">
      <c r="A129" s="6">
        <v>42711</v>
      </c>
      <c r="B129" s="25" t="s">
        <v>113</v>
      </c>
      <c r="C129" s="25" t="s">
        <v>49</v>
      </c>
      <c r="D129" s="25" t="s">
        <v>50</v>
      </c>
    </row>
    <row r="130" spans="1:4" x14ac:dyDescent="0.2">
      <c r="A130" s="6">
        <v>42712</v>
      </c>
      <c r="B130" s="25" t="s">
        <v>114</v>
      </c>
      <c r="C130" s="25" t="s">
        <v>49</v>
      </c>
      <c r="D130" s="25" t="s">
        <v>50</v>
      </c>
    </row>
    <row r="131" spans="1:4" x14ac:dyDescent="0.2">
      <c r="A131" s="6">
        <v>42713</v>
      </c>
      <c r="B131" s="25" t="s">
        <v>115</v>
      </c>
      <c r="C131" s="25" t="s">
        <v>49</v>
      </c>
      <c r="D131" s="25" t="s">
        <v>50</v>
      </c>
    </row>
    <row r="132" spans="1:4" x14ac:dyDescent="0.2">
      <c r="A132" s="6">
        <v>42714</v>
      </c>
      <c r="B132" s="25" t="s">
        <v>116</v>
      </c>
      <c r="C132" s="25" t="s">
        <v>49</v>
      </c>
      <c r="D132" s="25" t="s">
        <v>50</v>
      </c>
    </row>
    <row r="133" spans="1:4" x14ac:dyDescent="0.2">
      <c r="A133" s="6">
        <v>42715</v>
      </c>
      <c r="B133" s="25" t="s">
        <v>117</v>
      </c>
      <c r="C133" s="25" t="s">
        <v>49</v>
      </c>
      <c r="D133" s="25" t="s">
        <v>50</v>
      </c>
    </row>
    <row r="134" spans="1:4" x14ac:dyDescent="0.2">
      <c r="A134" s="6">
        <v>42716</v>
      </c>
      <c r="B134" s="25" t="s">
        <v>118</v>
      </c>
      <c r="C134" s="25" t="s">
        <v>49</v>
      </c>
      <c r="D134" s="25" t="s">
        <v>50</v>
      </c>
    </row>
    <row r="135" spans="1:4" x14ac:dyDescent="0.2">
      <c r="A135" s="6">
        <v>42717</v>
      </c>
      <c r="B135" s="25" t="s">
        <v>119</v>
      </c>
      <c r="C135" s="25" t="s">
        <v>49</v>
      </c>
      <c r="D135" s="25" t="s">
        <v>50</v>
      </c>
    </row>
    <row r="136" spans="1:4" x14ac:dyDescent="0.2">
      <c r="A136" s="6">
        <v>42718</v>
      </c>
      <c r="B136" s="25" t="s">
        <v>120</v>
      </c>
      <c r="C136" s="25" t="s">
        <v>49</v>
      </c>
      <c r="D136" s="25" t="s">
        <v>50</v>
      </c>
    </row>
    <row r="137" spans="1:4" x14ac:dyDescent="0.2">
      <c r="A137" s="6">
        <v>42719</v>
      </c>
      <c r="B137" s="25" t="s">
        <v>121</v>
      </c>
      <c r="C137" s="25" t="s">
        <v>49</v>
      </c>
      <c r="D137" s="25" t="s">
        <v>50</v>
      </c>
    </row>
    <row r="138" spans="1:4" x14ac:dyDescent="0.2">
      <c r="A138" s="6">
        <v>42720</v>
      </c>
      <c r="B138" s="25" t="s">
        <v>122</v>
      </c>
      <c r="C138" s="25" t="s">
        <v>49</v>
      </c>
      <c r="D138" s="25" t="s">
        <v>50</v>
      </c>
    </row>
    <row r="139" spans="1:4" x14ac:dyDescent="0.2">
      <c r="A139" s="6">
        <v>42721</v>
      </c>
      <c r="B139" s="25" t="s">
        <v>123</v>
      </c>
      <c r="C139" s="25" t="s">
        <v>49</v>
      </c>
      <c r="D139" s="25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M118" sqref="M118"/>
    </sheetView>
  </sheetViews>
  <sheetFormatPr baseColWidth="10" defaultRowHeight="16" x14ac:dyDescent="0.2"/>
  <sheetData>
    <row r="1" spans="1:7" x14ac:dyDescent="0.2">
      <c r="A1" s="25" t="s">
        <v>18</v>
      </c>
      <c r="B1" s="25"/>
      <c r="C1" s="25"/>
      <c r="D1" s="25"/>
      <c r="E1" s="25"/>
      <c r="F1" s="25"/>
      <c r="G1" s="25"/>
    </row>
    <row r="2" spans="1:7" x14ac:dyDescent="0.2">
      <c r="A2" s="25" t="s">
        <v>19</v>
      </c>
      <c r="B2" s="25"/>
      <c r="C2" s="25"/>
      <c r="D2" s="25"/>
      <c r="E2" s="25"/>
      <c r="F2" s="25"/>
      <c r="G2" s="25"/>
    </row>
    <row r="3" spans="1:7" x14ac:dyDescent="0.2">
      <c r="A3" s="25" t="s">
        <v>20</v>
      </c>
      <c r="B3" s="25"/>
      <c r="C3" s="25"/>
      <c r="D3" s="25"/>
      <c r="E3" s="25"/>
      <c r="F3" s="25"/>
      <c r="G3" s="25"/>
    </row>
    <row r="4" spans="1:7" x14ac:dyDescent="0.2">
      <c r="A4" s="25" t="s">
        <v>90</v>
      </c>
      <c r="B4" s="25"/>
      <c r="C4" s="25"/>
      <c r="D4" s="25"/>
      <c r="E4" s="25"/>
      <c r="F4" s="25"/>
      <c r="G4" s="25"/>
    </row>
    <row r="5" spans="1:7" x14ac:dyDescent="0.2">
      <c r="A5" s="25" t="s">
        <v>18</v>
      </c>
      <c r="B5" s="25"/>
      <c r="C5" s="25"/>
      <c r="D5" s="25"/>
      <c r="E5" s="25"/>
      <c r="F5" s="25"/>
      <c r="G5" s="25"/>
    </row>
    <row r="6" spans="1:7" x14ac:dyDescent="0.2">
      <c r="A6" s="25"/>
      <c r="B6" s="25"/>
      <c r="C6" s="25"/>
      <c r="D6" s="25"/>
      <c r="E6" s="25"/>
      <c r="F6" s="25"/>
      <c r="G6" s="25"/>
    </row>
    <row r="7" spans="1:7" x14ac:dyDescent="0.2">
      <c r="A7" s="25" t="s">
        <v>21</v>
      </c>
      <c r="B7" s="25"/>
      <c r="C7" s="25"/>
      <c r="D7" s="25"/>
      <c r="E7" s="25"/>
      <c r="F7" s="25"/>
      <c r="G7" s="25"/>
    </row>
    <row r="8" spans="1:7" x14ac:dyDescent="0.2">
      <c r="A8" s="25" t="s">
        <v>22</v>
      </c>
      <c r="B8" s="25"/>
      <c r="C8" s="25"/>
      <c r="D8" s="25"/>
      <c r="E8" s="25"/>
      <c r="F8" s="25"/>
      <c r="G8" s="25"/>
    </row>
    <row r="9" spans="1:7" x14ac:dyDescent="0.2">
      <c r="A9" s="25" t="s">
        <v>21</v>
      </c>
      <c r="B9" s="25"/>
      <c r="C9" s="25"/>
      <c r="D9" s="25"/>
      <c r="E9" s="25"/>
      <c r="F9" s="25"/>
      <c r="G9" s="25"/>
    </row>
    <row r="10" spans="1:7" x14ac:dyDescent="0.2">
      <c r="A10" s="25"/>
      <c r="B10" s="25" t="s">
        <v>23</v>
      </c>
      <c r="C10" s="25" t="s">
        <v>24</v>
      </c>
      <c r="D10" s="25" t="s">
        <v>25</v>
      </c>
      <c r="E10" s="25" t="s">
        <v>26</v>
      </c>
      <c r="F10" s="25"/>
      <c r="G10" s="25"/>
    </row>
    <row r="11" spans="1:7" x14ac:dyDescent="0.2">
      <c r="A11" s="25" t="s">
        <v>27</v>
      </c>
      <c r="B11" s="5">
        <v>31587</v>
      </c>
      <c r="C11" s="5">
        <v>13498</v>
      </c>
      <c r="D11" s="5">
        <v>23455</v>
      </c>
      <c r="E11" s="5">
        <v>7356</v>
      </c>
      <c r="F11" s="25"/>
      <c r="G11" s="25"/>
    </row>
    <row r="12" spans="1:7" x14ac:dyDescent="0.2">
      <c r="A12" s="25" t="s">
        <v>28</v>
      </c>
      <c r="B12" s="5">
        <v>31587</v>
      </c>
      <c r="C12" s="5">
        <v>13498</v>
      </c>
      <c r="D12" s="5">
        <v>23455</v>
      </c>
      <c r="E12" s="5">
        <v>7356</v>
      </c>
      <c r="F12" s="25"/>
      <c r="G12" s="25"/>
    </row>
    <row r="13" spans="1:7" x14ac:dyDescent="0.2">
      <c r="A13" s="25"/>
      <c r="B13" s="25"/>
      <c r="C13" s="25"/>
      <c r="D13" s="25"/>
      <c r="E13" s="25"/>
      <c r="F13" s="25"/>
      <c r="G13" s="25"/>
    </row>
    <row r="14" spans="1:7" x14ac:dyDescent="0.2">
      <c r="A14" s="25" t="s">
        <v>18</v>
      </c>
      <c r="B14" s="25"/>
      <c r="C14" s="25"/>
      <c r="D14" s="25"/>
      <c r="E14" s="25"/>
      <c r="F14" s="25"/>
      <c r="G14" s="25"/>
    </row>
    <row r="15" spans="1:7" x14ac:dyDescent="0.2">
      <c r="A15" s="25" t="s">
        <v>83</v>
      </c>
      <c r="B15" s="25"/>
      <c r="C15" s="25"/>
      <c r="D15" s="25"/>
      <c r="E15" s="25"/>
      <c r="F15" s="25"/>
      <c r="G15" s="25"/>
    </row>
    <row r="16" spans="1:7" x14ac:dyDescent="0.2">
      <c r="A16" s="25" t="s">
        <v>20</v>
      </c>
      <c r="B16" s="25"/>
      <c r="C16" s="25"/>
      <c r="D16" s="25"/>
      <c r="E16" s="25"/>
      <c r="F16" s="25"/>
      <c r="G16" s="25"/>
    </row>
    <row r="17" spans="1:7" x14ac:dyDescent="0.2">
      <c r="A17" s="25" t="s">
        <v>91</v>
      </c>
      <c r="B17" s="25"/>
      <c r="C17" s="25"/>
      <c r="D17" s="25"/>
      <c r="E17" s="25"/>
      <c r="F17" s="25"/>
      <c r="G17" s="25"/>
    </row>
    <row r="18" spans="1:7" x14ac:dyDescent="0.2">
      <c r="A18" s="25" t="s">
        <v>18</v>
      </c>
      <c r="B18" s="25"/>
      <c r="C18" s="25"/>
      <c r="D18" s="25"/>
      <c r="E18" s="25"/>
      <c r="F18" s="25"/>
      <c r="G18" s="25"/>
    </row>
    <row r="19" spans="1:7" x14ac:dyDescent="0.2">
      <c r="A19" s="25"/>
      <c r="B19" s="25"/>
      <c r="C19" s="25"/>
      <c r="D19" s="25"/>
      <c r="E19" s="25"/>
      <c r="F19" s="25"/>
      <c r="G19" s="25"/>
    </row>
    <row r="20" spans="1:7" x14ac:dyDescent="0.2">
      <c r="A20" s="25" t="s">
        <v>21</v>
      </c>
      <c r="B20" s="25"/>
      <c r="C20" s="25"/>
      <c r="D20" s="25"/>
      <c r="E20" s="25"/>
      <c r="F20" s="25"/>
      <c r="G20" s="25"/>
    </row>
    <row r="21" spans="1:7" x14ac:dyDescent="0.2">
      <c r="A21" s="25" t="s">
        <v>29</v>
      </c>
      <c r="B21" s="25"/>
      <c r="C21" s="25"/>
      <c r="D21" s="25"/>
      <c r="E21" s="25"/>
      <c r="F21" s="25"/>
      <c r="G21" s="25"/>
    </row>
    <row r="22" spans="1:7" x14ac:dyDescent="0.2">
      <c r="A22" s="25" t="s">
        <v>21</v>
      </c>
      <c r="B22" s="25"/>
      <c r="C22" s="25"/>
      <c r="D22" s="25"/>
      <c r="E22" s="25"/>
      <c r="F22" s="25"/>
      <c r="G22" s="25"/>
    </row>
    <row r="23" spans="1:7" x14ac:dyDescent="0.2">
      <c r="A23" s="25"/>
      <c r="B23" s="25" t="s">
        <v>24</v>
      </c>
      <c r="C23" s="25" t="s">
        <v>32</v>
      </c>
      <c r="D23" s="25" t="s">
        <v>24</v>
      </c>
      <c r="E23" s="25" t="s">
        <v>30</v>
      </c>
      <c r="F23" s="25"/>
      <c r="G23" s="25"/>
    </row>
    <row r="24" spans="1:7" x14ac:dyDescent="0.2">
      <c r="A24" s="25"/>
      <c r="B24" s="25" t="s">
        <v>32</v>
      </c>
      <c r="C24" s="25" t="s">
        <v>32</v>
      </c>
      <c r="D24" s="25" t="s">
        <v>30</v>
      </c>
      <c r="E24" s="25" t="s">
        <v>30</v>
      </c>
      <c r="F24" s="25"/>
      <c r="G24" s="25"/>
    </row>
    <row r="25" spans="1:7" x14ac:dyDescent="0.2">
      <c r="A25" s="25" t="s">
        <v>33</v>
      </c>
      <c r="B25" s="25"/>
      <c r="C25" s="25"/>
      <c r="D25" s="25"/>
      <c r="E25" s="25"/>
      <c r="F25" s="25"/>
      <c r="G25" s="25"/>
    </row>
    <row r="26" spans="1:7" x14ac:dyDescent="0.2">
      <c r="A26" s="6">
        <v>42680</v>
      </c>
      <c r="B26" s="7">
        <v>0.35089999999999999</v>
      </c>
      <c r="C26" s="7">
        <v>0.99870000000000003</v>
      </c>
      <c r="D26" s="7">
        <v>0.4138</v>
      </c>
      <c r="E26" s="7">
        <v>0.41020000000000001</v>
      </c>
      <c r="F26" s="25"/>
      <c r="G26" s="25"/>
    </row>
    <row r="27" spans="1:7" x14ac:dyDescent="0.2">
      <c r="A27" s="6">
        <v>42681</v>
      </c>
      <c r="B27" s="7">
        <v>0.40529999999999999</v>
      </c>
      <c r="C27" s="7">
        <v>0.99839999999999995</v>
      </c>
      <c r="D27" s="7">
        <v>0.41980000000000001</v>
      </c>
      <c r="E27" s="7">
        <v>0.2409</v>
      </c>
      <c r="F27" s="25"/>
      <c r="G27" s="25"/>
    </row>
    <row r="28" spans="1:7" x14ac:dyDescent="0.2">
      <c r="A28" s="6">
        <v>42682</v>
      </c>
      <c r="B28" s="7">
        <v>0.31830000000000003</v>
      </c>
      <c r="C28" s="7">
        <v>1</v>
      </c>
      <c r="D28" s="7">
        <v>0.42420000000000002</v>
      </c>
      <c r="E28" s="7">
        <v>0.18540000000000001</v>
      </c>
      <c r="F28" s="25"/>
      <c r="G28" s="25"/>
    </row>
    <row r="29" spans="1:7" x14ac:dyDescent="0.2">
      <c r="A29" s="6">
        <v>42683</v>
      </c>
      <c r="B29" s="7">
        <v>0.29749999999999999</v>
      </c>
      <c r="C29" s="7">
        <v>0.99909999999999999</v>
      </c>
      <c r="D29" s="7">
        <v>0.37659999999999999</v>
      </c>
      <c r="E29" s="7">
        <v>0.2737</v>
      </c>
      <c r="F29" s="25"/>
      <c r="G29" s="25"/>
    </row>
    <row r="30" spans="1:7" x14ac:dyDescent="0.2">
      <c r="A30" s="6">
        <v>42684</v>
      </c>
      <c r="B30" s="7">
        <v>0.3715</v>
      </c>
      <c r="C30" s="7">
        <v>0.99719999999999998</v>
      </c>
      <c r="D30" s="7">
        <v>0.44</v>
      </c>
      <c r="E30" s="7">
        <v>0.29289999999999999</v>
      </c>
      <c r="F30" s="25"/>
      <c r="G30" s="25"/>
    </row>
    <row r="31" spans="1:7" x14ac:dyDescent="0.2">
      <c r="A31" s="6">
        <v>42685</v>
      </c>
      <c r="B31" s="7">
        <v>0.39529999999999998</v>
      </c>
      <c r="C31" s="7">
        <v>0.99670000000000003</v>
      </c>
      <c r="D31" s="7">
        <v>0.42499999999999999</v>
      </c>
      <c r="E31" s="7">
        <v>0.22650000000000001</v>
      </c>
      <c r="F31" s="25"/>
      <c r="G31" s="25"/>
    </row>
    <row r="32" spans="1:7" x14ac:dyDescent="0.2">
      <c r="A32" s="6">
        <v>42686</v>
      </c>
      <c r="B32" s="7">
        <v>0.4</v>
      </c>
      <c r="C32" s="7">
        <v>1</v>
      </c>
      <c r="D32" s="7">
        <v>0.4</v>
      </c>
      <c r="E32" s="7">
        <v>0.24879999999999999</v>
      </c>
      <c r="F32" s="25"/>
      <c r="G32" s="25"/>
    </row>
    <row r="33" spans="1:7" x14ac:dyDescent="0.2">
      <c r="A33" s="6">
        <v>42687</v>
      </c>
      <c r="B33" s="7">
        <v>0.25230000000000002</v>
      </c>
      <c r="C33" s="7">
        <v>1</v>
      </c>
      <c r="D33" s="7">
        <v>0.24299999999999999</v>
      </c>
      <c r="E33" s="7">
        <v>0.19700000000000001</v>
      </c>
      <c r="F33" s="25"/>
      <c r="G33" s="25"/>
    </row>
    <row r="34" spans="1:7" x14ac:dyDescent="0.2">
      <c r="A34" s="6">
        <v>42688</v>
      </c>
      <c r="B34" s="7">
        <v>0.3105</v>
      </c>
      <c r="C34" s="7">
        <v>1</v>
      </c>
      <c r="D34" s="7">
        <v>0.34039999999999998</v>
      </c>
      <c r="E34" s="7">
        <v>0.2356</v>
      </c>
      <c r="F34" s="25"/>
      <c r="G34" s="25"/>
    </row>
    <row r="35" spans="1:7" x14ac:dyDescent="0.2">
      <c r="A35" s="6">
        <v>42689</v>
      </c>
      <c r="B35" s="7">
        <v>0.374</v>
      </c>
      <c r="C35" s="7">
        <v>0.99819999999999998</v>
      </c>
      <c r="D35" s="7">
        <v>0.39240000000000003</v>
      </c>
      <c r="E35" s="7">
        <v>0.25269999999999998</v>
      </c>
      <c r="F35" s="25"/>
      <c r="G35" s="25"/>
    </row>
    <row r="36" spans="1:7" x14ac:dyDescent="0.2">
      <c r="A36" s="6">
        <v>42690</v>
      </c>
      <c r="B36" s="7">
        <v>0.37130000000000002</v>
      </c>
      <c r="C36" s="7">
        <v>0.99660000000000004</v>
      </c>
      <c r="D36" s="7">
        <v>0.31580000000000003</v>
      </c>
      <c r="E36" s="7">
        <v>0.2366</v>
      </c>
      <c r="F36" s="25"/>
      <c r="G36" s="25"/>
    </row>
    <row r="37" spans="1:7" x14ac:dyDescent="0.2">
      <c r="A37" s="6">
        <v>42691</v>
      </c>
      <c r="B37" s="7">
        <v>0.2495</v>
      </c>
      <c r="C37" s="7">
        <v>0.99760000000000004</v>
      </c>
      <c r="D37" s="7">
        <v>0.2442</v>
      </c>
      <c r="E37" s="7">
        <v>0.1305</v>
      </c>
      <c r="F37" s="25"/>
      <c r="G37" s="25"/>
    </row>
    <row r="38" spans="1:7" x14ac:dyDescent="0.2">
      <c r="A38" s="6">
        <v>42692</v>
      </c>
      <c r="B38" s="7">
        <v>0.3579</v>
      </c>
      <c r="C38" s="7">
        <v>0.99570000000000003</v>
      </c>
      <c r="D38" s="7">
        <v>0.3402</v>
      </c>
      <c r="E38" s="7">
        <v>0.14699999999999999</v>
      </c>
      <c r="F38" s="25"/>
      <c r="G38" s="25"/>
    </row>
    <row r="39" spans="1:7" x14ac:dyDescent="0.2">
      <c r="A39" s="6">
        <v>42693</v>
      </c>
      <c r="B39" s="7">
        <v>0.26369999999999999</v>
      </c>
      <c r="C39" s="7">
        <v>0.99780000000000002</v>
      </c>
      <c r="D39" s="7">
        <v>0.28570000000000001</v>
      </c>
      <c r="E39" s="7">
        <v>0.1273</v>
      </c>
      <c r="F39" s="25"/>
      <c r="G39" s="25"/>
    </row>
    <row r="40" spans="1:7" x14ac:dyDescent="0.2">
      <c r="A40" s="6">
        <v>42694</v>
      </c>
      <c r="B40" s="7">
        <v>0</v>
      </c>
      <c r="C40" s="25" t="s">
        <v>34</v>
      </c>
      <c r="D40" s="7">
        <v>0</v>
      </c>
      <c r="E40" s="7">
        <v>0</v>
      </c>
      <c r="F40" s="25"/>
      <c r="G40" s="25"/>
    </row>
    <row r="41" spans="1:7" x14ac:dyDescent="0.2">
      <c r="A41" s="25"/>
      <c r="B41" s="25"/>
      <c r="C41" s="25"/>
      <c r="D41" s="25"/>
      <c r="E41" s="25"/>
      <c r="F41" s="25"/>
      <c r="G41" s="25"/>
    </row>
    <row r="42" spans="1:7" x14ac:dyDescent="0.2">
      <c r="A42" s="25" t="s">
        <v>18</v>
      </c>
      <c r="B42" s="25"/>
      <c r="C42" s="25"/>
      <c r="D42" s="25"/>
      <c r="E42" s="25"/>
      <c r="F42" s="25"/>
      <c r="G42" s="25"/>
    </row>
    <row r="43" spans="1:7" x14ac:dyDescent="0.2">
      <c r="A43" s="25" t="s">
        <v>35</v>
      </c>
      <c r="B43" s="25"/>
      <c r="C43" s="25"/>
      <c r="D43" s="25"/>
      <c r="E43" s="25"/>
      <c r="F43" s="25"/>
      <c r="G43" s="25"/>
    </row>
    <row r="44" spans="1:7" x14ac:dyDescent="0.2">
      <c r="A44" s="25" t="s">
        <v>20</v>
      </c>
      <c r="B44" s="25"/>
      <c r="C44" s="25"/>
      <c r="D44" s="25"/>
      <c r="E44" s="25"/>
      <c r="F44" s="25"/>
      <c r="G44" s="25"/>
    </row>
    <row r="45" spans="1:7" x14ac:dyDescent="0.2">
      <c r="A45" s="25" t="s">
        <v>91</v>
      </c>
      <c r="B45" s="25"/>
      <c r="C45" s="25"/>
      <c r="D45" s="25"/>
      <c r="E45" s="25"/>
      <c r="F45" s="25"/>
      <c r="G45" s="25"/>
    </row>
    <row r="46" spans="1:7" x14ac:dyDescent="0.2">
      <c r="A46" s="25" t="s">
        <v>18</v>
      </c>
      <c r="B46" s="25"/>
      <c r="C46" s="25"/>
      <c r="D46" s="25"/>
      <c r="E46" s="25"/>
      <c r="F46" s="25"/>
      <c r="G46" s="25"/>
    </row>
    <row r="47" spans="1:7" x14ac:dyDescent="0.2">
      <c r="A47" s="25"/>
      <c r="B47" s="25"/>
      <c r="C47" s="25"/>
      <c r="D47" s="25"/>
      <c r="E47" s="25"/>
      <c r="F47" s="25"/>
      <c r="G47" s="25"/>
    </row>
    <row r="48" spans="1:7" x14ac:dyDescent="0.2">
      <c r="A48" s="25" t="s">
        <v>21</v>
      </c>
      <c r="B48" s="25"/>
      <c r="C48" s="25"/>
      <c r="D48" s="25"/>
      <c r="E48" s="25"/>
      <c r="F48" s="25"/>
      <c r="G48" s="25"/>
    </row>
    <row r="49" spans="1:7" x14ac:dyDescent="0.2">
      <c r="A49" s="25" t="s">
        <v>36</v>
      </c>
      <c r="B49" s="25"/>
      <c r="C49" s="25"/>
      <c r="D49" s="25"/>
      <c r="E49" s="25"/>
      <c r="F49" s="25"/>
      <c r="G49" s="25"/>
    </row>
    <row r="50" spans="1:7" x14ac:dyDescent="0.2">
      <c r="A50" s="25" t="s">
        <v>21</v>
      </c>
      <c r="B50" s="25"/>
      <c r="C50" s="25"/>
      <c r="D50" s="25"/>
      <c r="E50" s="25"/>
      <c r="F50" s="25"/>
      <c r="G50" s="25"/>
    </row>
    <row r="51" spans="1:7" x14ac:dyDescent="0.2">
      <c r="A51" s="25"/>
      <c r="B51" s="25" t="s">
        <v>24</v>
      </c>
      <c r="C51" s="25" t="s">
        <v>24</v>
      </c>
      <c r="D51" s="25"/>
      <c r="E51" s="25"/>
      <c r="F51" s="25"/>
      <c r="G51" s="25"/>
    </row>
    <row r="52" spans="1:7" x14ac:dyDescent="0.2">
      <c r="A52" s="25"/>
      <c r="B52" s="25" t="s">
        <v>28</v>
      </c>
      <c r="C52" s="25" t="s">
        <v>28</v>
      </c>
      <c r="D52" s="25"/>
      <c r="E52" s="25"/>
      <c r="F52" s="25"/>
      <c r="G52" s="25"/>
    </row>
    <row r="53" spans="1:7" x14ac:dyDescent="0.2">
      <c r="A53" s="25"/>
      <c r="B53" s="25" t="s">
        <v>28</v>
      </c>
      <c r="C53" s="25" t="s">
        <v>37</v>
      </c>
      <c r="D53" s="25"/>
      <c r="E53" s="25"/>
      <c r="F53" s="25"/>
      <c r="G53" s="25"/>
    </row>
    <row r="54" spans="1:7" x14ac:dyDescent="0.2">
      <c r="A54" s="25" t="s">
        <v>33</v>
      </c>
      <c r="B54" s="5">
        <v>4587</v>
      </c>
      <c r="C54" s="5">
        <v>2474</v>
      </c>
      <c r="D54" s="25"/>
      <c r="E54" s="25"/>
      <c r="F54" s="25"/>
      <c r="G54" s="25"/>
    </row>
    <row r="55" spans="1:7" x14ac:dyDescent="0.2">
      <c r="A55" s="6">
        <v>42680</v>
      </c>
      <c r="B55" s="25">
        <v>265</v>
      </c>
      <c r="C55" s="25">
        <v>131</v>
      </c>
      <c r="D55" s="25"/>
      <c r="E55" s="25"/>
      <c r="F55" s="25"/>
      <c r="G55" s="25"/>
    </row>
    <row r="56" spans="1:7" x14ac:dyDescent="0.2">
      <c r="A56" s="6">
        <v>42681</v>
      </c>
      <c r="B56" s="25">
        <v>227</v>
      </c>
      <c r="C56" s="25">
        <v>119</v>
      </c>
      <c r="D56" s="25"/>
      <c r="E56" s="25"/>
      <c r="F56" s="25"/>
      <c r="G56" s="25"/>
    </row>
    <row r="57" spans="1:7" x14ac:dyDescent="0.2">
      <c r="A57" s="6">
        <v>42682</v>
      </c>
      <c r="B57" s="25">
        <v>311</v>
      </c>
      <c r="C57" s="25">
        <v>163</v>
      </c>
      <c r="D57" s="25"/>
      <c r="E57" s="25"/>
      <c r="F57" s="25"/>
      <c r="G57" s="25"/>
    </row>
    <row r="58" spans="1:7" x14ac:dyDescent="0.2">
      <c r="A58" s="6">
        <v>42683</v>
      </c>
      <c r="B58" s="25">
        <v>326</v>
      </c>
      <c r="C58" s="25">
        <v>162</v>
      </c>
      <c r="D58" s="25"/>
      <c r="E58" s="25"/>
      <c r="F58" s="25"/>
      <c r="G58" s="25"/>
    </row>
    <row r="59" spans="1:7" x14ac:dyDescent="0.2">
      <c r="A59" s="6">
        <v>42684</v>
      </c>
      <c r="B59" s="25">
        <v>288</v>
      </c>
      <c r="C59" s="25">
        <v>140</v>
      </c>
      <c r="D59" s="25"/>
      <c r="E59" s="25"/>
      <c r="F59" s="25"/>
      <c r="G59" s="25"/>
    </row>
    <row r="60" spans="1:7" x14ac:dyDescent="0.2">
      <c r="A60" s="6">
        <v>42685</v>
      </c>
      <c r="B60" s="25">
        <v>253</v>
      </c>
      <c r="C60" s="25">
        <v>133</v>
      </c>
      <c r="D60" s="25"/>
      <c r="E60" s="25"/>
      <c r="F60" s="25"/>
      <c r="G60" s="25"/>
    </row>
    <row r="61" spans="1:7" x14ac:dyDescent="0.2">
      <c r="A61" s="6">
        <v>42686</v>
      </c>
      <c r="B61" s="25">
        <v>285</v>
      </c>
      <c r="C61" s="25">
        <v>157</v>
      </c>
      <c r="D61" s="25"/>
      <c r="E61" s="25"/>
      <c r="F61" s="25"/>
      <c r="G61" s="25"/>
    </row>
    <row r="62" spans="1:7" x14ac:dyDescent="0.2">
      <c r="A62" s="6">
        <v>42687</v>
      </c>
      <c r="B62" s="25">
        <v>436</v>
      </c>
      <c r="C62" s="25">
        <v>246</v>
      </c>
      <c r="D62" s="25"/>
      <c r="E62" s="25"/>
      <c r="F62" s="25"/>
      <c r="G62" s="25"/>
    </row>
    <row r="63" spans="1:7" x14ac:dyDescent="0.2">
      <c r="A63" s="6">
        <v>42688</v>
      </c>
      <c r="B63" s="25">
        <v>277</v>
      </c>
      <c r="C63" s="25">
        <v>141</v>
      </c>
      <c r="D63" s="25"/>
      <c r="E63" s="25"/>
      <c r="F63" s="25"/>
      <c r="G63" s="25"/>
    </row>
    <row r="64" spans="1:7" x14ac:dyDescent="0.2">
      <c r="A64" s="6">
        <v>42689</v>
      </c>
      <c r="B64" s="25">
        <v>262</v>
      </c>
      <c r="C64" s="25">
        <v>146</v>
      </c>
      <c r="D64" s="25"/>
      <c r="E64" s="25"/>
      <c r="F64" s="25"/>
      <c r="G64" s="25"/>
    </row>
    <row r="65" spans="1:7" x14ac:dyDescent="0.2">
      <c r="A65" s="6">
        <v>42690</v>
      </c>
      <c r="B65" s="25">
        <v>307</v>
      </c>
      <c r="C65" s="25">
        <v>149</v>
      </c>
      <c r="D65" s="25"/>
      <c r="E65" s="25"/>
      <c r="F65" s="25"/>
      <c r="G65" s="25"/>
    </row>
    <row r="66" spans="1:7" x14ac:dyDescent="0.2">
      <c r="A66" s="6">
        <v>42691</v>
      </c>
      <c r="B66" s="25">
        <v>493</v>
      </c>
      <c r="C66" s="25">
        <v>303</v>
      </c>
      <c r="D66" s="25"/>
      <c r="E66" s="25"/>
      <c r="F66" s="25"/>
      <c r="G66" s="25"/>
    </row>
    <row r="67" spans="1:7" x14ac:dyDescent="0.2">
      <c r="A67" s="6">
        <v>42692</v>
      </c>
      <c r="B67" s="25">
        <v>461</v>
      </c>
      <c r="C67" s="25">
        <v>259</v>
      </c>
      <c r="D67" s="25"/>
      <c r="E67" s="25"/>
      <c r="F67" s="25"/>
      <c r="G67" s="25"/>
    </row>
    <row r="68" spans="1:7" x14ac:dyDescent="0.2">
      <c r="A68" s="6">
        <v>42693</v>
      </c>
      <c r="B68" s="25">
        <v>402</v>
      </c>
      <c r="C68" s="25">
        <v>229</v>
      </c>
      <c r="D68" s="25"/>
      <c r="E68" s="25"/>
      <c r="F68" s="25"/>
      <c r="G68" s="25"/>
    </row>
    <row r="69" spans="1:7" x14ac:dyDescent="0.2">
      <c r="A69" s="25"/>
      <c r="B69" s="25"/>
      <c r="C69" s="25"/>
      <c r="D69" s="25"/>
      <c r="E69" s="25"/>
      <c r="F69" s="25"/>
      <c r="G69" s="25"/>
    </row>
    <row r="70" spans="1:7" x14ac:dyDescent="0.2">
      <c r="A70" s="25" t="s">
        <v>18</v>
      </c>
      <c r="B70" s="25"/>
      <c r="C70" s="25"/>
      <c r="D70" s="25"/>
      <c r="E70" s="25"/>
      <c r="F70" s="25"/>
      <c r="G70" s="25"/>
    </row>
    <row r="71" spans="1:7" x14ac:dyDescent="0.2">
      <c r="A71" s="25" t="s">
        <v>38</v>
      </c>
      <c r="B71" s="25"/>
      <c r="C71" s="25"/>
      <c r="D71" s="25"/>
      <c r="E71" s="25"/>
      <c r="F71" s="25"/>
      <c r="G71" s="25"/>
    </row>
    <row r="72" spans="1:7" x14ac:dyDescent="0.2">
      <c r="A72" s="25" t="s">
        <v>20</v>
      </c>
      <c r="B72" s="25"/>
      <c r="C72" s="25"/>
      <c r="D72" s="25"/>
      <c r="E72" s="25"/>
      <c r="F72" s="25"/>
      <c r="G72" s="25"/>
    </row>
    <row r="73" spans="1:7" x14ac:dyDescent="0.2">
      <c r="A73" s="25" t="s">
        <v>92</v>
      </c>
      <c r="B73" s="25"/>
      <c r="C73" s="25"/>
      <c r="D73" s="25"/>
      <c r="E73" s="25"/>
      <c r="F73" s="25"/>
      <c r="G73" s="25"/>
    </row>
    <row r="74" spans="1:7" x14ac:dyDescent="0.2">
      <c r="A74" s="25" t="s">
        <v>18</v>
      </c>
      <c r="B74" s="25"/>
      <c r="C74" s="25"/>
      <c r="D74" s="25"/>
      <c r="E74" s="25"/>
      <c r="F74" s="25"/>
      <c r="G74" s="25"/>
    </row>
    <row r="75" spans="1:7" x14ac:dyDescent="0.2">
      <c r="A75" s="25"/>
      <c r="B75" s="25"/>
      <c r="C75" s="25"/>
      <c r="D75" s="25"/>
      <c r="E75" s="25"/>
      <c r="F75" s="25"/>
      <c r="G75" s="25"/>
    </row>
    <row r="76" spans="1:7" x14ac:dyDescent="0.2">
      <c r="A76" s="25" t="s">
        <v>21</v>
      </c>
      <c r="B76" s="25"/>
      <c r="C76" s="25"/>
      <c r="D76" s="25"/>
      <c r="E76" s="25"/>
      <c r="F76" s="25"/>
      <c r="G76" s="25"/>
    </row>
    <row r="77" spans="1:7" x14ac:dyDescent="0.2">
      <c r="A77" s="25" t="s">
        <v>39</v>
      </c>
      <c r="B77" s="25"/>
      <c r="C77" s="25"/>
      <c r="D77" s="25"/>
      <c r="E77" s="25"/>
      <c r="F77" s="25"/>
      <c r="G77" s="25"/>
    </row>
    <row r="78" spans="1:7" x14ac:dyDescent="0.2">
      <c r="A78" s="25" t="s">
        <v>21</v>
      </c>
      <c r="B78" s="25"/>
      <c r="C78" s="25"/>
      <c r="D78" s="25"/>
      <c r="E78" s="25"/>
      <c r="F78" s="25"/>
      <c r="G78" s="25"/>
    </row>
    <row r="79" spans="1:7" x14ac:dyDescent="0.2">
      <c r="A79" s="25"/>
      <c r="B79" s="25" t="s">
        <v>24</v>
      </c>
      <c r="C79" s="25" t="s">
        <v>24</v>
      </c>
      <c r="D79" s="25" t="s">
        <v>31</v>
      </c>
      <c r="E79" s="25"/>
      <c r="F79" s="25"/>
      <c r="G79" s="25"/>
    </row>
    <row r="80" spans="1:7" x14ac:dyDescent="0.2">
      <c r="A80" s="25"/>
      <c r="B80" s="25" t="s">
        <v>32</v>
      </c>
      <c r="C80" s="25" t="s">
        <v>31</v>
      </c>
      <c r="D80" s="25" t="s">
        <v>31</v>
      </c>
      <c r="E80" s="25"/>
      <c r="F80" s="25"/>
      <c r="G80" s="25"/>
    </row>
    <row r="81" spans="1:7" x14ac:dyDescent="0.2">
      <c r="A81" s="25" t="s">
        <v>33</v>
      </c>
      <c r="B81" s="25"/>
      <c r="C81" s="5">
        <v>2383</v>
      </c>
      <c r="D81" s="5">
        <v>20737</v>
      </c>
      <c r="E81" s="25"/>
      <c r="F81" s="25"/>
      <c r="G81" s="25"/>
    </row>
    <row r="82" spans="1:7" x14ac:dyDescent="0.2">
      <c r="A82" s="6">
        <v>42680</v>
      </c>
      <c r="B82" s="7">
        <v>0.25840000000000002</v>
      </c>
      <c r="C82" s="25">
        <v>116</v>
      </c>
      <c r="D82" s="25">
        <v>919</v>
      </c>
      <c r="E82" s="25"/>
      <c r="F82" s="25"/>
      <c r="G82" s="25"/>
    </row>
    <row r="83" spans="1:7" x14ac:dyDescent="0.2">
      <c r="A83" s="6">
        <v>42681</v>
      </c>
      <c r="B83" s="7">
        <v>0.23669999999999999</v>
      </c>
      <c r="C83" s="25">
        <v>102</v>
      </c>
      <c r="D83" s="5">
        <v>1021</v>
      </c>
      <c r="E83" s="25"/>
      <c r="F83" s="25"/>
      <c r="G83" s="25"/>
    </row>
    <row r="84" spans="1:7" x14ac:dyDescent="0.2">
      <c r="A84" s="6">
        <v>42682</v>
      </c>
      <c r="B84" s="7">
        <v>0.28060000000000002</v>
      </c>
      <c r="C84" s="25">
        <v>174</v>
      </c>
      <c r="D84" s="5">
        <v>1316</v>
      </c>
      <c r="E84" s="25"/>
      <c r="F84" s="25"/>
      <c r="G84" s="25"/>
    </row>
    <row r="85" spans="1:7" x14ac:dyDescent="0.2">
      <c r="A85" s="6">
        <v>42683</v>
      </c>
      <c r="B85" s="7">
        <v>0.25569999999999998</v>
      </c>
      <c r="C85" s="25">
        <v>178</v>
      </c>
      <c r="D85" s="5">
        <v>2276</v>
      </c>
      <c r="E85" s="25"/>
      <c r="F85" s="25"/>
      <c r="G85" s="25"/>
    </row>
    <row r="86" spans="1:7" x14ac:dyDescent="0.2">
      <c r="A86" s="6">
        <v>42684</v>
      </c>
      <c r="B86" s="7">
        <v>0.28660000000000002</v>
      </c>
      <c r="C86" s="25">
        <v>135</v>
      </c>
      <c r="D86" s="5">
        <v>1178</v>
      </c>
      <c r="E86" s="25"/>
      <c r="F86" s="25"/>
      <c r="G86" s="25"/>
    </row>
    <row r="87" spans="1:7" x14ac:dyDescent="0.2">
      <c r="A87" s="6">
        <v>42685</v>
      </c>
      <c r="B87" s="7">
        <v>0.25280000000000002</v>
      </c>
      <c r="C87" s="25">
        <v>114</v>
      </c>
      <c r="D87" s="5">
        <v>1056</v>
      </c>
      <c r="E87" s="25"/>
      <c r="F87" s="25"/>
      <c r="G87" s="25"/>
    </row>
    <row r="88" spans="1:7" x14ac:dyDescent="0.2">
      <c r="A88" s="6">
        <v>42686</v>
      </c>
      <c r="B88" s="7">
        <v>0.33729999999999999</v>
      </c>
      <c r="C88" s="25">
        <v>141</v>
      </c>
      <c r="D88" s="25">
        <v>992</v>
      </c>
      <c r="E88" s="25"/>
      <c r="F88" s="25"/>
      <c r="G88" s="25"/>
    </row>
    <row r="89" spans="1:7" x14ac:dyDescent="0.2">
      <c r="A89" s="6">
        <v>42687</v>
      </c>
      <c r="B89" s="7">
        <v>0.3271</v>
      </c>
      <c r="C89" s="25">
        <v>281</v>
      </c>
      <c r="D89" s="5">
        <v>2014</v>
      </c>
      <c r="E89" s="25"/>
      <c r="F89" s="25"/>
      <c r="G89" s="25"/>
    </row>
    <row r="90" spans="1:7" x14ac:dyDescent="0.2">
      <c r="A90" s="6">
        <v>42688</v>
      </c>
      <c r="B90" s="7">
        <v>0.32</v>
      </c>
      <c r="C90" s="25">
        <v>168</v>
      </c>
      <c r="D90" s="5">
        <v>1148</v>
      </c>
      <c r="E90" s="25"/>
      <c r="F90" s="25"/>
      <c r="G90" s="25"/>
    </row>
    <row r="91" spans="1:7" x14ac:dyDescent="0.2">
      <c r="A91" s="6">
        <v>42689</v>
      </c>
      <c r="B91" s="7">
        <v>0.26800000000000002</v>
      </c>
      <c r="C91" s="25">
        <v>123</v>
      </c>
      <c r="D91" s="25">
        <v>965</v>
      </c>
      <c r="E91" s="25"/>
      <c r="F91" s="25"/>
      <c r="G91" s="25"/>
    </row>
    <row r="92" spans="1:7" x14ac:dyDescent="0.2">
      <c r="A92" s="6">
        <v>42690</v>
      </c>
      <c r="B92" s="7">
        <v>0.27629999999999999</v>
      </c>
      <c r="C92" s="25">
        <v>160</v>
      </c>
      <c r="D92" s="5">
        <v>1057</v>
      </c>
      <c r="E92" s="25"/>
      <c r="F92" s="25"/>
      <c r="G92" s="25"/>
    </row>
    <row r="93" spans="1:7" x14ac:dyDescent="0.2">
      <c r="A93" s="6">
        <v>42691</v>
      </c>
      <c r="B93" s="7">
        <v>0.20649999999999999</v>
      </c>
      <c r="C93" s="25">
        <v>215</v>
      </c>
      <c r="D93" s="5">
        <v>2742</v>
      </c>
      <c r="E93" s="25"/>
      <c r="F93" s="25"/>
      <c r="G93" s="25"/>
    </row>
    <row r="94" spans="1:7" x14ac:dyDescent="0.2">
      <c r="A94" s="6">
        <v>42692</v>
      </c>
      <c r="B94" s="7">
        <v>0.24829999999999999</v>
      </c>
      <c r="C94" s="25">
        <v>250</v>
      </c>
      <c r="D94" s="5">
        <v>1938</v>
      </c>
      <c r="E94" s="25"/>
      <c r="F94" s="25"/>
      <c r="G94" s="25"/>
    </row>
    <row r="95" spans="1:7" x14ac:dyDescent="0.2">
      <c r="A95" s="6">
        <v>42693</v>
      </c>
      <c r="B95" s="7">
        <v>0.24590000000000001</v>
      </c>
      <c r="C95" s="25">
        <v>226</v>
      </c>
      <c r="D95" s="5">
        <v>2112</v>
      </c>
      <c r="E95" s="25"/>
      <c r="F95" s="25"/>
      <c r="G95" s="25"/>
    </row>
    <row r="96" spans="1:7" x14ac:dyDescent="0.2">
      <c r="A96" s="6">
        <v>42694</v>
      </c>
      <c r="B96" s="7">
        <v>0</v>
      </c>
      <c r="C96" s="25">
        <v>0</v>
      </c>
      <c r="D96" s="25">
        <v>3</v>
      </c>
      <c r="E96" s="25"/>
      <c r="F96" s="25"/>
      <c r="G96" s="25"/>
    </row>
    <row r="97" spans="1:7" x14ac:dyDescent="0.2">
      <c r="A97" s="25"/>
      <c r="B97" s="25"/>
      <c r="C97" s="25"/>
      <c r="D97" s="25"/>
      <c r="E97" s="25"/>
      <c r="F97" s="25"/>
      <c r="G97" s="25"/>
    </row>
    <row r="98" spans="1:7" x14ac:dyDescent="0.2">
      <c r="A98" s="25" t="s">
        <v>18</v>
      </c>
      <c r="B98" s="25"/>
      <c r="C98" s="25"/>
      <c r="D98" s="25"/>
      <c r="E98" s="25"/>
      <c r="F98" s="25"/>
      <c r="G98" s="25"/>
    </row>
    <row r="99" spans="1:7" x14ac:dyDescent="0.2">
      <c r="A99" s="25" t="s">
        <v>40</v>
      </c>
      <c r="B99" s="25"/>
      <c r="C99" s="25"/>
      <c r="D99" s="25"/>
      <c r="E99" s="25"/>
      <c r="F99" s="25"/>
      <c r="G99" s="25"/>
    </row>
    <row r="100" spans="1:7" x14ac:dyDescent="0.2">
      <c r="A100" s="25" t="s">
        <v>20</v>
      </c>
      <c r="B100" s="25"/>
      <c r="C100" s="25"/>
      <c r="D100" s="25"/>
      <c r="E100" s="25"/>
      <c r="F100" s="25"/>
      <c r="G100" s="25"/>
    </row>
    <row r="101" spans="1:7" x14ac:dyDescent="0.2">
      <c r="A101" s="25" t="s">
        <v>90</v>
      </c>
      <c r="B101" s="25"/>
      <c r="C101" s="25"/>
      <c r="D101" s="25"/>
      <c r="E101" s="25"/>
      <c r="F101" s="25"/>
      <c r="G101" s="25"/>
    </row>
    <row r="102" spans="1:7" x14ac:dyDescent="0.2">
      <c r="A102" s="25" t="s">
        <v>18</v>
      </c>
      <c r="B102" s="25"/>
      <c r="C102" s="25"/>
      <c r="D102" s="25"/>
      <c r="E102" s="25"/>
      <c r="F102" s="25"/>
      <c r="G102" s="25"/>
    </row>
    <row r="103" spans="1:7" x14ac:dyDescent="0.2">
      <c r="A103" s="25"/>
      <c r="B103" s="25"/>
      <c r="C103" s="25"/>
      <c r="D103" s="25"/>
      <c r="E103" s="25"/>
      <c r="F103" s="25"/>
      <c r="G103" s="25"/>
    </row>
    <row r="104" spans="1:7" x14ac:dyDescent="0.2">
      <c r="A104" s="25" t="s">
        <v>21</v>
      </c>
      <c r="B104" s="25"/>
      <c r="C104" s="25"/>
      <c r="D104" s="25"/>
      <c r="E104" s="25"/>
      <c r="F104" s="25"/>
      <c r="G104" s="25"/>
    </row>
    <row r="105" spans="1:7" x14ac:dyDescent="0.2">
      <c r="A105" s="25" t="s">
        <v>41</v>
      </c>
      <c r="B105" s="25"/>
      <c r="C105" s="25"/>
      <c r="D105" s="25"/>
      <c r="E105" s="25"/>
      <c r="F105" s="25"/>
      <c r="G105" s="25"/>
    </row>
    <row r="106" spans="1:7" x14ac:dyDescent="0.2">
      <c r="A106" s="25" t="s">
        <v>21</v>
      </c>
      <c r="B106" s="25"/>
      <c r="C106" s="25"/>
      <c r="D106" s="25"/>
      <c r="E106" s="25"/>
      <c r="F106" s="25"/>
      <c r="G106" s="25"/>
    </row>
    <row r="107" spans="1:7" x14ac:dyDescent="0.2">
      <c r="A107" s="25"/>
      <c r="B107" s="25"/>
      <c r="C107" s="25" t="s">
        <v>24</v>
      </c>
      <c r="D107" s="25"/>
      <c r="E107" s="25"/>
      <c r="F107" s="25"/>
      <c r="G107" s="25"/>
    </row>
    <row r="108" spans="1:7" x14ac:dyDescent="0.2">
      <c r="A108" s="25" t="s">
        <v>27</v>
      </c>
      <c r="B108" s="25"/>
      <c r="C108" s="5">
        <v>13498</v>
      </c>
      <c r="D108" s="25"/>
      <c r="E108" s="25"/>
      <c r="F108" s="25"/>
      <c r="G108" s="25"/>
    </row>
    <row r="109" spans="1:7" x14ac:dyDescent="0.2">
      <c r="A109" s="25" t="s">
        <v>28</v>
      </c>
      <c r="B109" s="25"/>
      <c r="C109" s="5">
        <v>13498</v>
      </c>
      <c r="D109" s="25"/>
      <c r="E109" s="25"/>
      <c r="F109" s="25"/>
      <c r="G109" s="25"/>
    </row>
    <row r="110" spans="1:7" x14ac:dyDescent="0.2">
      <c r="A110" s="25" t="s">
        <v>28</v>
      </c>
      <c r="B110" s="25" t="s">
        <v>42</v>
      </c>
      <c r="C110" s="5">
        <v>106169</v>
      </c>
      <c r="D110" s="25"/>
      <c r="E110" s="25"/>
      <c r="F110" s="25"/>
      <c r="G110" s="25"/>
    </row>
    <row r="111" spans="1:7" x14ac:dyDescent="0.2">
      <c r="A111" s="25" t="s">
        <v>28</v>
      </c>
      <c r="B111" s="25" t="s">
        <v>44</v>
      </c>
      <c r="C111" s="5">
        <v>66507</v>
      </c>
      <c r="D111" s="25"/>
      <c r="E111" s="25"/>
      <c r="F111" s="25"/>
      <c r="G111" s="25"/>
    </row>
    <row r="112" spans="1:7" x14ac:dyDescent="0.2">
      <c r="A112" s="25" t="s">
        <v>28</v>
      </c>
      <c r="B112" s="25" t="s">
        <v>43</v>
      </c>
      <c r="C112" s="5">
        <v>39662</v>
      </c>
      <c r="D112" s="25"/>
      <c r="E112" s="25"/>
      <c r="F112" s="25"/>
      <c r="G112" s="25"/>
    </row>
    <row r="113" spans="1:7" x14ac:dyDescent="0.2">
      <c r="A113" s="25"/>
      <c r="B113" s="25"/>
      <c r="C113" s="25"/>
      <c r="D113" s="25"/>
      <c r="E113" s="25"/>
      <c r="F113" s="25"/>
      <c r="G113" s="25"/>
    </row>
    <row r="114" spans="1:7" x14ac:dyDescent="0.2">
      <c r="A114" s="25" t="s">
        <v>18</v>
      </c>
      <c r="B114" s="25"/>
      <c r="C114" s="25"/>
      <c r="D114" s="25"/>
      <c r="E114" s="25"/>
      <c r="F114" s="25"/>
      <c r="G114" s="25"/>
    </row>
    <row r="115" spans="1:7" x14ac:dyDescent="0.2">
      <c r="A115" s="25" t="s">
        <v>45</v>
      </c>
      <c r="B115" s="25"/>
      <c r="C115" s="25"/>
      <c r="D115" s="25"/>
      <c r="E115" s="25"/>
      <c r="F115" s="25"/>
      <c r="G115" s="25"/>
    </row>
    <row r="116" spans="1:7" x14ac:dyDescent="0.2">
      <c r="A116" s="25" t="s">
        <v>20</v>
      </c>
      <c r="B116" s="25"/>
      <c r="C116" s="25"/>
      <c r="D116" s="25"/>
      <c r="E116" s="25"/>
      <c r="F116" s="25"/>
      <c r="G116" s="25"/>
    </row>
    <row r="117" spans="1:7" x14ac:dyDescent="0.2">
      <c r="A117" s="25" t="s">
        <v>93</v>
      </c>
      <c r="B117" s="25"/>
      <c r="C117" s="25"/>
      <c r="D117" s="25"/>
      <c r="E117" s="25"/>
      <c r="F117" s="25"/>
      <c r="G117" s="25"/>
    </row>
    <row r="118" spans="1:7" x14ac:dyDescent="0.2">
      <c r="A118" s="25" t="s">
        <v>18</v>
      </c>
      <c r="B118" s="25"/>
      <c r="C118" s="25"/>
      <c r="D118" s="25"/>
      <c r="E118" s="25"/>
      <c r="F118" s="25"/>
      <c r="G118" s="25"/>
    </row>
    <row r="119" spans="1:7" x14ac:dyDescent="0.2">
      <c r="A119" s="25"/>
      <c r="B119" s="25"/>
      <c r="C119" s="25"/>
      <c r="D119" s="25"/>
      <c r="E119" s="25"/>
      <c r="F119" s="25"/>
      <c r="G119" s="25"/>
    </row>
    <row r="120" spans="1:7" x14ac:dyDescent="0.2">
      <c r="A120" s="25" t="s">
        <v>21</v>
      </c>
      <c r="B120" s="25"/>
      <c r="C120" s="25"/>
      <c r="D120" s="25"/>
      <c r="E120" s="25"/>
      <c r="F120" s="25"/>
      <c r="G120" s="25"/>
    </row>
    <row r="121" spans="1:7" x14ac:dyDescent="0.2">
      <c r="A121" s="25" t="s">
        <v>41</v>
      </c>
      <c r="B121" s="25"/>
      <c r="C121" s="25"/>
      <c r="D121" s="25"/>
      <c r="E121" s="25"/>
      <c r="F121" s="25"/>
      <c r="G121" s="25"/>
    </row>
    <row r="122" spans="1:7" x14ac:dyDescent="0.2">
      <c r="A122" s="25" t="s">
        <v>21</v>
      </c>
      <c r="B122" s="25"/>
      <c r="C122" s="25"/>
      <c r="D122" s="25"/>
      <c r="E122" s="25"/>
      <c r="F122" s="25"/>
      <c r="G122" s="25"/>
    </row>
    <row r="123" spans="1:7" x14ac:dyDescent="0.2">
      <c r="A123" s="25"/>
      <c r="B123" s="25" t="s">
        <v>24</v>
      </c>
      <c r="C123" s="25" t="s">
        <v>24</v>
      </c>
      <c r="D123" s="25" t="s">
        <v>24</v>
      </c>
      <c r="E123" s="25"/>
      <c r="F123" s="25"/>
      <c r="G123" s="25"/>
    </row>
    <row r="124" spans="1:7" x14ac:dyDescent="0.2">
      <c r="A124" s="25"/>
      <c r="B124" s="25" t="s">
        <v>46</v>
      </c>
      <c r="C124" s="25" t="s">
        <v>47</v>
      </c>
      <c r="D124" s="25" t="s">
        <v>48</v>
      </c>
      <c r="E124" s="25"/>
      <c r="F124" s="25"/>
      <c r="G124" s="25"/>
    </row>
    <row r="125" spans="1:7" x14ac:dyDescent="0.2">
      <c r="A125" s="25" t="s">
        <v>33</v>
      </c>
      <c r="B125" s="25" t="s">
        <v>94</v>
      </c>
      <c r="C125" s="25" t="s">
        <v>49</v>
      </c>
      <c r="D125" s="25" t="s">
        <v>50</v>
      </c>
      <c r="E125" s="25"/>
      <c r="F125" s="25"/>
      <c r="G125" s="25"/>
    </row>
    <row r="126" spans="1:7" x14ac:dyDescent="0.2">
      <c r="A126" s="6">
        <v>42680</v>
      </c>
      <c r="B126" s="25" t="s">
        <v>95</v>
      </c>
      <c r="C126" s="25" t="s">
        <v>49</v>
      </c>
      <c r="D126" s="25" t="s">
        <v>50</v>
      </c>
      <c r="E126" s="25"/>
      <c r="F126" s="25"/>
      <c r="G126" s="25"/>
    </row>
    <row r="127" spans="1:7" x14ac:dyDescent="0.2">
      <c r="A127" s="6">
        <v>42681</v>
      </c>
      <c r="B127" s="25" t="s">
        <v>96</v>
      </c>
      <c r="C127" s="25" t="s">
        <v>49</v>
      </c>
      <c r="D127" s="25" t="s">
        <v>50</v>
      </c>
      <c r="E127" s="25"/>
      <c r="F127" s="25"/>
      <c r="G127" s="25"/>
    </row>
    <row r="128" spans="1:7" x14ac:dyDescent="0.2">
      <c r="A128" s="6">
        <v>42682</v>
      </c>
      <c r="B128" s="25" t="s">
        <v>97</v>
      </c>
      <c r="C128" s="25" t="s">
        <v>49</v>
      </c>
      <c r="D128" s="25" t="s">
        <v>50</v>
      </c>
      <c r="E128" s="25"/>
      <c r="F128" s="25"/>
      <c r="G128" s="25"/>
    </row>
    <row r="129" spans="1:7" x14ac:dyDescent="0.2">
      <c r="A129" s="6">
        <v>42683</v>
      </c>
      <c r="B129" s="25" t="s">
        <v>98</v>
      </c>
      <c r="C129" s="25" t="s">
        <v>49</v>
      </c>
      <c r="D129" s="25" t="s">
        <v>50</v>
      </c>
      <c r="E129" s="25"/>
      <c r="F129" s="25"/>
      <c r="G129" s="25"/>
    </row>
    <row r="130" spans="1:7" x14ac:dyDescent="0.2">
      <c r="A130" s="6">
        <v>42684</v>
      </c>
      <c r="B130" s="25" t="s">
        <v>99</v>
      </c>
      <c r="C130" s="25" t="s">
        <v>49</v>
      </c>
      <c r="D130" s="25" t="s">
        <v>50</v>
      </c>
      <c r="E130" s="25"/>
      <c r="F130" s="25"/>
      <c r="G130" s="25"/>
    </row>
    <row r="131" spans="1:7" x14ac:dyDescent="0.2">
      <c r="A131" s="6">
        <v>42685</v>
      </c>
      <c r="B131" s="25" t="s">
        <v>100</v>
      </c>
      <c r="C131" s="25" t="s">
        <v>49</v>
      </c>
      <c r="D131" s="25" t="s">
        <v>50</v>
      </c>
      <c r="E131" s="25"/>
      <c r="F131" s="25"/>
      <c r="G131" s="25"/>
    </row>
    <row r="132" spans="1:7" x14ac:dyDescent="0.2">
      <c r="A132" s="6">
        <v>42686</v>
      </c>
      <c r="B132" s="25" t="s">
        <v>101</v>
      </c>
      <c r="C132" s="25" t="s">
        <v>49</v>
      </c>
      <c r="D132" s="25" t="s">
        <v>50</v>
      </c>
      <c r="E132" s="25"/>
      <c r="F132" s="25"/>
      <c r="G132" s="25"/>
    </row>
    <row r="133" spans="1:7" x14ac:dyDescent="0.2">
      <c r="A133" s="6">
        <v>42687</v>
      </c>
      <c r="B133" s="25" t="s">
        <v>102</v>
      </c>
      <c r="C133" s="25" t="s">
        <v>49</v>
      </c>
      <c r="D133" s="25" t="s">
        <v>50</v>
      </c>
      <c r="E133" s="25"/>
      <c r="F133" s="25"/>
      <c r="G133" s="25"/>
    </row>
    <row r="134" spans="1:7" x14ac:dyDescent="0.2">
      <c r="A134" s="6">
        <v>42688</v>
      </c>
      <c r="B134" s="25" t="s">
        <v>103</v>
      </c>
      <c r="C134" s="25" t="s">
        <v>49</v>
      </c>
      <c r="D134" s="25" t="s">
        <v>50</v>
      </c>
      <c r="E134" s="25"/>
      <c r="F134" s="25"/>
      <c r="G134" s="25"/>
    </row>
    <row r="135" spans="1:7" x14ac:dyDescent="0.2">
      <c r="A135" s="6">
        <v>42689</v>
      </c>
      <c r="B135" s="25" t="s">
        <v>104</v>
      </c>
      <c r="C135" s="25" t="s">
        <v>49</v>
      </c>
      <c r="D135" s="25" t="s">
        <v>50</v>
      </c>
      <c r="E135" s="25"/>
      <c r="F135" s="25"/>
      <c r="G135" s="25"/>
    </row>
    <row r="136" spans="1:7" x14ac:dyDescent="0.2">
      <c r="A136" s="6">
        <v>42690</v>
      </c>
      <c r="B136" s="25" t="s">
        <v>105</v>
      </c>
      <c r="C136" s="25" t="s">
        <v>49</v>
      </c>
      <c r="D136" s="25" t="s">
        <v>50</v>
      </c>
      <c r="E136" s="25"/>
      <c r="F136" s="25"/>
      <c r="G136" s="25"/>
    </row>
    <row r="137" spans="1:7" x14ac:dyDescent="0.2">
      <c r="A137" s="6">
        <v>42691</v>
      </c>
      <c r="B137" s="25" t="s">
        <v>106</v>
      </c>
      <c r="C137" s="25" t="s">
        <v>49</v>
      </c>
      <c r="D137" s="25" t="s">
        <v>50</v>
      </c>
      <c r="E137" s="25"/>
      <c r="F137" s="25"/>
      <c r="G137" s="25"/>
    </row>
    <row r="138" spans="1:7" x14ac:dyDescent="0.2">
      <c r="A138" s="6">
        <v>42692</v>
      </c>
      <c r="B138" s="25" t="s">
        <v>107</v>
      </c>
      <c r="C138" s="25" t="s">
        <v>49</v>
      </c>
      <c r="D138" s="25" t="s">
        <v>50</v>
      </c>
      <c r="E138" s="25"/>
      <c r="F138" s="25"/>
      <c r="G138" s="25"/>
    </row>
    <row r="139" spans="1:7" x14ac:dyDescent="0.2">
      <c r="A139" s="6">
        <v>42693</v>
      </c>
      <c r="B139" s="25" t="s">
        <v>108</v>
      </c>
      <c r="C139" s="25" t="s">
        <v>49</v>
      </c>
      <c r="D139" s="25" t="s">
        <v>50</v>
      </c>
      <c r="E139" s="25"/>
      <c r="F139" s="25"/>
      <c r="G139" s="25"/>
    </row>
    <row r="140" spans="1:7" x14ac:dyDescent="0.2">
      <c r="A140" s="6">
        <v>42693</v>
      </c>
      <c r="B140" s="21" t="s">
        <v>89</v>
      </c>
      <c r="C140" s="21" t="s">
        <v>49</v>
      </c>
      <c r="D140" s="21" t="s">
        <v>50</v>
      </c>
      <c r="E140" s="21"/>
      <c r="F140" s="21"/>
      <c r="G140" s="21"/>
    </row>
    <row r="141" spans="1:7" x14ac:dyDescent="0.2">
      <c r="A141" s="20"/>
      <c r="B141" s="20"/>
      <c r="C141" s="20"/>
      <c r="D141" s="20"/>
      <c r="E141" s="20"/>
      <c r="F141" s="20"/>
      <c r="G141" s="20"/>
    </row>
    <row r="142" spans="1:7" x14ac:dyDescent="0.2">
      <c r="A142" s="20"/>
      <c r="B142" s="20"/>
      <c r="C142" s="20"/>
      <c r="D142" s="20"/>
      <c r="E142" s="20"/>
      <c r="F142" s="20"/>
      <c r="G14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 2</vt:lpstr>
      <vt:lpstr>NPS Non-purchaser current</vt:lpstr>
      <vt:lpstr>NPS Non-purchaser previous</vt:lpstr>
      <vt:lpstr>NPS non-purcahser Last year</vt:lpstr>
      <vt:lpstr>NPS purch cat comp current</vt:lpstr>
      <vt:lpstr>NPS purch cat comp previous</vt:lpstr>
      <vt:lpstr>NPS purch cat comp last year</vt:lpstr>
      <vt:lpstr>Analytics Current</vt:lpstr>
      <vt:lpstr>Analytics Previous</vt:lpstr>
      <vt:lpstr>Analytics Last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2016-12-29T17:47:27Z</cp:lastPrinted>
  <dcterms:created xsi:type="dcterms:W3CDTF">2016-12-16T16:50:11Z</dcterms:created>
  <dcterms:modified xsi:type="dcterms:W3CDTF">2016-12-29T20:24:38Z</dcterms:modified>
</cp:coreProperties>
</file>