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4340" yWindow="2980" windowWidth="38400" windowHeight="21080" tabRatio="500"/>
  </bookViews>
  <sheets>
    <sheet name="Category Specific Dashboard" sheetId="1" r:id="rId1"/>
    <sheet name="Current report from omniture" sheetId="2" r:id="rId2"/>
    <sheet name="Previous Report omniture" sheetId="3" r:id="rId3"/>
    <sheet name="YoY report" sheetId="4" r:id="rId4"/>
    <sheet name="NPS Non Purchaser Current" sheetId="5" r:id="rId5"/>
    <sheet name="Sheet1" sheetId="8" r:id="rId6"/>
    <sheet name="NPS Non-Purchaser Previous" sheetId="6" r:id="rId7"/>
    <sheet name="Sheet2" sheetId="9" r:id="rId8"/>
    <sheet name="NPS Non-Purchaser YoY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6" i="1" l="1"/>
  <c r="B93" i="1"/>
  <c r="B81" i="1"/>
  <c r="B47" i="1"/>
  <c r="B29" i="1"/>
  <c r="B129" i="1"/>
  <c r="C129" i="1"/>
  <c r="D129" i="1"/>
  <c r="B126" i="1"/>
  <c r="C126" i="1"/>
  <c r="D126" i="1"/>
  <c r="B123" i="1"/>
  <c r="C123" i="1"/>
  <c r="D123" i="1"/>
  <c r="B120" i="1"/>
  <c r="C120" i="1"/>
  <c r="D120" i="1"/>
  <c r="B117" i="1"/>
  <c r="C117" i="1"/>
  <c r="D117" i="1"/>
  <c r="B114" i="1"/>
  <c r="G41" i="1"/>
  <c r="G114" i="1"/>
  <c r="I114" i="1"/>
  <c r="H114" i="1"/>
  <c r="C114" i="1"/>
  <c r="D114" i="1"/>
  <c r="B111" i="1"/>
  <c r="E111" i="1"/>
  <c r="F111" i="1"/>
  <c r="C111" i="1"/>
  <c r="D111" i="1"/>
  <c r="C93" i="1"/>
  <c r="D93" i="1"/>
  <c r="C69" i="1"/>
  <c r="B69" i="1"/>
  <c r="D69" i="1"/>
  <c r="C44" i="1"/>
  <c r="B44" i="1"/>
  <c r="D44" i="1"/>
  <c r="B63" i="1"/>
  <c r="E63" i="1"/>
  <c r="F63" i="1"/>
  <c r="B13" i="1"/>
  <c r="E13" i="1"/>
  <c r="F13" i="1"/>
  <c r="B105" i="1"/>
  <c r="C105" i="1"/>
  <c r="D105" i="1"/>
  <c r="B102" i="1"/>
  <c r="C102" i="1"/>
  <c r="D102" i="1"/>
  <c r="B99" i="1"/>
  <c r="C99" i="1"/>
  <c r="D99" i="1"/>
  <c r="C96" i="1"/>
  <c r="D96" i="1"/>
  <c r="B90" i="1"/>
  <c r="C90" i="1"/>
  <c r="D90" i="1"/>
  <c r="B87" i="1"/>
  <c r="C87" i="1"/>
  <c r="D87" i="1"/>
  <c r="C81" i="1"/>
  <c r="D81" i="1"/>
  <c r="B78" i="1"/>
  <c r="C78" i="1"/>
  <c r="D78" i="1"/>
  <c r="B75" i="1"/>
  <c r="C75" i="1"/>
  <c r="D75" i="1"/>
  <c r="G17" i="1"/>
  <c r="G90" i="1"/>
  <c r="I90" i="1"/>
  <c r="B66" i="1"/>
  <c r="G66" i="1"/>
  <c r="I66" i="1"/>
  <c r="B41" i="1"/>
  <c r="I41" i="1"/>
  <c r="B72" i="1"/>
  <c r="C72" i="1"/>
  <c r="D72" i="1"/>
  <c r="C66" i="1"/>
  <c r="D66" i="1"/>
  <c r="B57" i="1"/>
  <c r="C57" i="1"/>
  <c r="D57" i="1"/>
  <c r="B51" i="1"/>
  <c r="C51" i="1"/>
  <c r="D51" i="1"/>
  <c r="C54" i="1"/>
  <c r="B54" i="1"/>
  <c r="D54" i="1"/>
  <c r="C47" i="1"/>
  <c r="D47" i="1"/>
  <c r="C41" i="1"/>
  <c r="D41" i="1"/>
  <c r="B20" i="1"/>
  <c r="C20" i="1"/>
  <c r="D20" i="1"/>
  <c r="C17" i="1"/>
  <c r="B32" i="1"/>
  <c r="C32" i="1"/>
  <c r="D32" i="1"/>
  <c r="C29" i="1"/>
  <c r="D29" i="1"/>
  <c r="B26" i="1"/>
  <c r="C26" i="1"/>
  <c r="D26" i="1"/>
  <c r="B23" i="1"/>
  <c r="C23" i="1"/>
  <c r="D23" i="1"/>
  <c r="B17" i="1"/>
  <c r="I17" i="1"/>
  <c r="C13" i="1"/>
  <c r="D13" i="1"/>
  <c r="D17" i="1"/>
  <c r="E87" i="1"/>
  <c r="F87" i="1"/>
  <c r="B38" i="1"/>
  <c r="E38" i="1"/>
  <c r="F38" i="1"/>
  <c r="C63" i="1"/>
  <c r="D63" i="1"/>
  <c r="C38" i="1"/>
  <c r="D38" i="1"/>
  <c r="H90" i="1"/>
  <c r="H66" i="1"/>
  <c r="H41" i="1"/>
  <c r="H17" i="1"/>
  <c r="B3" i="1"/>
  <c r="B2" i="1"/>
</calcChain>
</file>

<file path=xl/sharedStrings.xml><?xml version="1.0" encoding="utf-8"?>
<sst xmlns="http://schemas.openxmlformats.org/spreadsheetml/2006/main" count="1068" uniqueCount="136">
  <si>
    <t>#=================================================================</t>
  </si>
  <si>
    <t># Smart home: Comparing visits (Engagement &amp; Task Completion)</t>
  </si>
  <si>
    <t># Segments: Smart home visits, Exclude Bot Traffic</t>
  </si>
  <si>
    <t>##############################################</t>
  </si>
  <si>
    <t># Page visits in category</t>
  </si>
  <si>
    <t>All Visits</t>
  </si>
  <si>
    <t>category</t>
  </si>
  <si>
    <t>pdp</t>
  </si>
  <si>
    <t>Category to PDP</t>
  </si>
  <si>
    <t>Metrics</t>
  </si>
  <si>
    <t>Visits</t>
  </si>
  <si>
    <t>Segments</t>
  </si>
  <si>
    <t>Return Visits</t>
  </si>
  <si>
    <t>New Visits</t>
  </si>
  <si>
    <t># Smart home: Exit rates (Adoption &amp; Retention)</t>
  </si>
  <si>
    <t># Exit rates for new and return visitors</t>
  </si>
  <si>
    <t>Exit Rate</t>
  </si>
  <si>
    <t># Smart home: Conversion rate (Engagement)</t>
  </si>
  <si>
    <t># Conversion rate and revenue comparison</t>
  </si>
  <si>
    <t>Conversion Rate</t>
  </si>
  <si>
    <t>Total Revenue</t>
  </si>
  <si>
    <t>Smart home visits</t>
  </si>
  <si>
    <t># Appliances: Comparing visits (Engagement &amp; Task Completion)</t>
  </si>
  <si>
    <t># Segments: Appliances visits, Exclude Bot Traffic</t>
  </si>
  <si>
    <t># Appliances: Exit rates (Adoption &amp; Retention)</t>
  </si>
  <si>
    <t># Appliances: Conversion rate (Engagement)</t>
  </si>
  <si>
    <t>Appliances visits</t>
  </si>
  <si>
    <t># Baby &amp; Maternity: Comparing visits (Engagement &amp; Task Completion)</t>
  </si>
  <si>
    <t># Segments: Baby &amp; Maternity visits, Exclude Bot Traffic</t>
  </si>
  <si>
    <t># Baby &amp; Maternity: Exit rates (Adoption &amp; Retention)</t>
  </si>
  <si>
    <t># Baby &amp; Maternity: Conversion rate (Engagement)</t>
  </si>
  <si>
    <t>Baby &amp; Maternity visits</t>
  </si>
  <si>
    <t># Computers: Comparing visits (Engagement &amp; Task Completion)</t>
  </si>
  <si>
    <t># Segments: Computers visits, Exclude Bot Traffic</t>
  </si>
  <si>
    <t># Computers: Exit rates (Adoption &amp; Retention)</t>
  </si>
  <si>
    <t># Computers: Conversion rate (Engagement)</t>
  </si>
  <si>
    <t>Computers visits</t>
  </si>
  <si>
    <t># All Conversion and Revenue comparison (Engagement)</t>
  </si>
  <si>
    <t># Comparing conversion rates by category</t>
  </si>
  <si>
    <t>Happiness</t>
  </si>
  <si>
    <t>Smarthome</t>
  </si>
  <si>
    <t>Omniture current reporting period</t>
  </si>
  <si>
    <t>Omniture previous reporting period</t>
  </si>
  <si>
    <t>Adoption</t>
  </si>
  <si>
    <t>Current</t>
  </si>
  <si>
    <t>Previous</t>
  </si>
  <si>
    <t>Last Year</t>
  </si>
  <si>
    <t>Average</t>
  </si>
  <si>
    <t>∆ Average</t>
  </si>
  <si>
    <t>Year over Year</t>
  </si>
  <si>
    <t>Retention</t>
  </si>
  <si>
    <t>Engagement</t>
  </si>
  <si>
    <t>Task Completion</t>
  </si>
  <si>
    <t>Category UX KPIs</t>
  </si>
  <si>
    <t>Appliances</t>
  </si>
  <si>
    <t>NPS current period</t>
  </si>
  <si>
    <t>NPS previous period</t>
  </si>
  <si>
    <t>Change from previous</t>
  </si>
  <si>
    <t>Last year</t>
  </si>
  <si>
    <t>YoY change</t>
  </si>
  <si>
    <t>EXIT RATE, NEW VISITORS</t>
  </si>
  <si>
    <t>CHANGE</t>
  </si>
  <si>
    <t>EXIT RATE, RETURN VISITORS</t>
  </si>
  <si>
    <t>SITE</t>
  </si>
  <si>
    <t>∆  SITE</t>
  </si>
  <si>
    <t>All of december</t>
  </si>
  <si>
    <t>% RETURN VISITORS</t>
  </si>
  <si>
    <t>CONVERSION  FOR ALL PAGES IN CATEGORY</t>
  </si>
  <si>
    <t>% OF CATEGORY VISITS THAT END UP VISITING PDP</t>
  </si>
  <si>
    <t>Baby &amp; Maternity</t>
  </si>
  <si>
    <t>Computers</t>
  </si>
  <si>
    <t>Selected Elements:
Fiscal Month: DecFY17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</si>
  <si>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</si>
  <si>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</si>
  <si>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</si>
  <si>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</si>
  <si>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</si>
  <si>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</si>
  <si>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</si>
  <si>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</si>
  <si>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</si>
  <si>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</si>
  <si>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</si>
  <si>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</si>
  <si>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Appliances - Major</t>
  </si>
  <si>
    <t>Appliances - Small</t>
  </si>
  <si>
    <t>Cameras/Camcorders</t>
  </si>
  <si>
    <t>Car Audio/Video</t>
  </si>
  <si>
    <t>Cellular Phones</t>
  </si>
  <si>
    <t>Gaming</t>
  </si>
  <si>
    <t>Headphones/Portable Speakers</t>
  </si>
  <si>
    <t>iPods/MP3 Players</t>
  </si>
  <si>
    <t>Movies</t>
  </si>
  <si>
    <t>Music</t>
  </si>
  <si>
    <t>Musical Instruments</t>
  </si>
  <si>
    <t>Office &amp; School Supplies</t>
  </si>
  <si>
    <t>Smart Home</t>
  </si>
  <si>
    <t>Tablets &amp; eReaders</t>
  </si>
  <si>
    <t>TVs/Home Theatre</t>
  </si>
  <si>
    <t>Wearable Technology</t>
  </si>
  <si>
    <t>Baby, Beauty, and Personal Care</t>
  </si>
  <si>
    <t>Health, Fitness, Travel and Fashion Accessories</t>
  </si>
  <si>
    <t>Home, Furniture, Kitchen and Outdoor</t>
  </si>
  <si>
    <t>Toys, Sports and Recreation</t>
  </si>
  <si>
    <t>Other</t>
  </si>
  <si>
    <t>All of november</t>
  </si>
  <si>
    <t>NPS: EASE OF NAV, NON-PURCHAER ALL PAGES IN CATEGORY</t>
  </si>
  <si>
    <t>Selected Elements:
Fiscal Month: NovFY17</t>
  </si>
  <si>
    <t>Selected Elements:
Fiscal Month: DecFY16</t>
  </si>
  <si>
    <t>YOY CHANGE</t>
  </si>
  <si>
    <t>DIF FROM  SITE</t>
  </si>
  <si>
    <t>PREVIOUS PERIOD</t>
  </si>
  <si>
    <t># Date: Dec 1 2016 - Dec 31 2016</t>
  </si>
  <si>
    <t>184,144,679 CAD</t>
  </si>
  <si>
    <t>5,433,190 CAD</t>
  </si>
  <si>
    <t>17,479,021 CAD</t>
  </si>
  <si>
    <t>2,388,637 CAD</t>
  </si>
  <si>
    <t>66,125,712 CAD</t>
  </si>
  <si>
    <t>69,206,954 CAD</t>
  </si>
  <si>
    <t>3,006,613 CAD</t>
  </si>
  <si>
    <t>1,039,630 CAD</t>
  </si>
  <si>
    <t>33,208,371 CAD</t>
  </si>
  <si>
    <t>8,184,183 CAD</t>
  </si>
  <si>
    <t>% OF TOTAL REVENUE</t>
  </si>
  <si>
    <t>% CHANGE</t>
  </si>
  <si>
    <t>MULTIPLE OF SITE</t>
  </si>
  <si>
    <t xml:space="preserve"> % CHANGE</t>
  </si>
  <si>
    <t># Musical Instruments: Comparing visits (Engagement &amp; Task Completion)</t>
  </si>
  <si>
    <t># Segments: Musical Insuments visits, Exclude Bot Traffic</t>
  </si>
  <si>
    <t># Musical Instruments: Exit rates (Adoption &amp; Retention)</t>
  </si>
  <si>
    <t># Musical Instruments: Conversion rate (Engagement)</t>
  </si>
  <si>
    <t>2,132,683 CAD</t>
  </si>
  <si>
    <t>Musical Insuments visits</t>
  </si>
  <si>
    <t>93,559,242 CAD</t>
  </si>
  <si>
    <t>46,563,087 CAD</t>
  </si>
  <si>
    <t>1,124,290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</si>
</sst>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</patternFill>
    </fill>
    <fill>
      <patternFill patternType="solid">
        <fgColor rgb="FFE9E9E9"/>
      </patternFill>
    </fill>
  </fills>
  <borders count="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/>
      <bottom style="thin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0" fontId="3" fillId="2" borderId="0" xfId="0" applyNumberFormat="1" applyFont="1" applyFill="1"/>
    <xf numFmtId="0" fontId="0" fillId="0" borderId="0" xfId="0" applyBorder="1" applyAlignment="1">
      <alignment horizontal="right"/>
    </xf>
    <xf numFmtId="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0" xfId="0"/>
    <xf numFmtId="0" fontId="4" fillId="3" borderId="0" xfId="0" applyFont="1" applyFill="1" applyBorder="1" applyAlignment="1">
      <alignment vertical="center" wrapText="1"/>
    </xf>
    <xf numFmtId="0" fontId="0" fillId="0" borderId="0" xfId="0"/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0" fontId="3" fillId="0" borderId="0" xfId="0" applyNumberFormat="1" applyFont="1"/>
    <xf numFmtId="10" fontId="3" fillId="2" borderId="0" xfId="0" applyNumberFormat="1" applyFont="1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90" zoomScale="150" zoomScaleNormal="150" zoomScalePageLayoutView="150" workbookViewId="0">
      <selection activeCell="C96" sqref="C96"/>
    </sheetView>
  </sheetViews>
  <sheetFormatPr baseColWidth="10" defaultRowHeight="16" x14ac:dyDescent="0.2"/>
  <cols>
    <col min="1" max="1" width="31.6640625" style="3" customWidth="1"/>
    <col min="2" max="2" width="40" customWidth="1"/>
    <col min="3" max="3" width="22.6640625" style="3" customWidth="1"/>
    <col min="4" max="4" width="17.5" style="3" customWidth="1"/>
    <col min="5" max="5" width="22.5" hidden="1" customWidth="1"/>
    <col min="6" max="6" width="17.83203125" customWidth="1"/>
    <col min="7" max="7" width="16.6640625" customWidth="1"/>
    <col min="8" max="8" width="20.1640625" hidden="1" customWidth="1"/>
    <col min="9" max="9" width="17.5" customWidth="1"/>
    <col min="10" max="10" width="25.33203125" customWidth="1"/>
    <col min="11" max="11" width="18.83203125" customWidth="1"/>
  </cols>
  <sheetData>
    <row r="1" spans="1:11" ht="47" x14ac:dyDescent="0.55000000000000004">
      <c r="A1" s="4" t="s">
        <v>53</v>
      </c>
    </row>
    <row r="2" spans="1:11" x14ac:dyDescent="0.2">
      <c r="A2" s="3" t="s">
        <v>41</v>
      </c>
      <c r="B2" t="str">
        <f>('Current report from omniture'!A3)</f>
        <v># Date: Dec 1 2016 - Dec 31 2016</v>
      </c>
      <c r="C2" s="6"/>
    </row>
    <row r="3" spans="1:11" x14ac:dyDescent="0.2">
      <c r="A3" s="3" t="s">
        <v>42</v>
      </c>
      <c r="B3" t="str">
        <f>('Previous Report omniture'!A3)</f>
        <v># Date: Dec 1 2016 - Dec 31 2016</v>
      </c>
      <c r="C3" s="6"/>
    </row>
    <row r="4" spans="1:11" x14ac:dyDescent="0.2">
      <c r="A4" s="3" t="s">
        <v>55</v>
      </c>
      <c r="B4" s="6" t="s">
        <v>65</v>
      </c>
      <c r="C4" s="6"/>
    </row>
    <row r="5" spans="1:11" x14ac:dyDescent="0.2">
      <c r="A5" s="3" t="s">
        <v>56</v>
      </c>
      <c r="B5" t="s">
        <v>105</v>
      </c>
      <c r="C5" s="6"/>
    </row>
    <row r="6" spans="1:11" x14ac:dyDescent="0.2">
      <c r="C6" s="6"/>
    </row>
    <row r="8" spans="1:11" s="3" customFormat="1" x14ac:dyDescent="0.2">
      <c r="B8" s="3" t="s">
        <v>44</v>
      </c>
      <c r="C8" s="3" t="s">
        <v>45</v>
      </c>
      <c r="D8" s="3" t="s">
        <v>57</v>
      </c>
      <c r="E8" s="3" t="s">
        <v>58</v>
      </c>
      <c r="F8" s="3" t="s">
        <v>59</v>
      </c>
      <c r="G8" s="3" t="s">
        <v>47</v>
      </c>
      <c r="H8" s="3" t="s">
        <v>48</v>
      </c>
      <c r="I8" s="3" t="s">
        <v>61</v>
      </c>
      <c r="J8" s="3" t="s">
        <v>46</v>
      </c>
      <c r="K8" s="3" t="s">
        <v>49</v>
      </c>
    </row>
    <row r="10" spans="1:11" ht="31" x14ac:dyDescent="0.35">
      <c r="B10" s="12" t="s">
        <v>40</v>
      </c>
    </row>
    <row r="11" spans="1:11" x14ac:dyDescent="0.2">
      <c r="A11" s="3" t="s">
        <v>39</v>
      </c>
    </row>
    <row r="12" spans="1:11" x14ac:dyDescent="0.2">
      <c r="B12" s="3" t="s">
        <v>106</v>
      </c>
      <c r="C12" s="3" t="s">
        <v>111</v>
      </c>
      <c r="D12" s="3" t="s">
        <v>61</v>
      </c>
      <c r="E12" s="3" t="s">
        <v>58</v>
      </c>
      <c r="F12" s="3" t="s">
        <v>109</v>
      </c>
    </row>
    <row r="13" spans="1:11" ht="31" x14ac:dyDescent="0.35">
      <c r="B13" s="17">
        <f>('NPS Non Purchaser Current'!H19)</f>
        <v>-19.6078431372549</v>
      </c>
      <c r="C13" s="20">
        <f>('NPS Non-Purchaser Previous'!H19)</f>
        <v>9.375</v>
      </c>
      <c r="D13" s="10">
        <f>(B13-C13)</f>
        <v>-28.9828431372549</v>
      </c>
      <c r="E13">
        <f>('NPS Non-Purchaser YoY'!H19)</f>
        <v>-2.0833333333333299</v>
      </c>
      <c r="F13" s="10">
        <f>(B13-E13)</f>
        <v>-17.524509803921571</v>
      </c>
    </row>
    <row r="15" spans="1:11" s="22" customFormat="1" x14ac:dyDescent="0.2">
      <c r="A15" s="3"/>
      <c r="C15" s="3"/>
      <c r="D15" s="3"/>
    </row>
    <row r="16" spans="1:11" s="3" customFormat="1" x14ac:dyDescent="0.2">
      <c r="A16" s="3" t="s">
        <v>51</v>
      </c>
      <c r="B16" s="3" t="s">
        <v>67</v>
      </c>
      <c r="C16" s="3" t="s">
        <v>111</v>
      </c>
      <c r="D16" s="3" t="s">
        <v>124</v>
      </c>
      <c r="G16" s="3" t="s">
        <v>63</v>
      </c>
      <c r="H16" s="3" t="s">
        <v>110</v>
      </c>
      <c r="I16" s="3" t="s">
        <v>125</v>
      </c>
    </row>
    <row r="17" spans="1:9" ht="31" x14ac:dyDescent="0.35">
      <c r="B17" s="7">
        <f>('Current report from omniture'!C45)</f>
        <v>4.8300000000000003E-2</v>
      </c>
      <c r="C17" s="19">
        <f>('Previous Report omniture'!C45)</f>
        <v>4.8300000000000003E-2</v>
      </c>
      <c r="D17" s="28">
        <f>(B17-C17)/C17</f>
        <v>0</v>
      </c>
      <c r="F17" s="3"/>
      <c r="G17" s="7">
        <f>('Current report from omniture'!C43)</f>
        <v>2.1499999999999998E-2</v>
      </c>
      <c r="H17" s="10">
        <f>(B17-G17)*100</f>
        <v>2.6800000000000006</v>
      </c>
      <c r="I17" s="21">
        <f>(B17/G17)</f>
        <v>2.246511627906977</v>
      </c>
    </row>
    <row r="19" spans="1:9" s="22" customFormat="1" x14ac:dyDescent="0.2">
      <c r="A19" s="3"/>
      <c r="B19" s="3" t="s">
        <v>123</v>
      </c>
      <c r="C19" s="3" t="s">
        <v>111</v>
      </c>
      <c r="D19" s="3" t="s">
        <v>61</v>
      </c>
    </row>
    <row r="20" spans="1:9" s="22" customFormat="1" ht="31" x14ac:dyDescent="0.35">
      <c r="A20" s="3"/>
      <c r="B20" s="30">
        <f>(LEFT(('Current report from omniture'!D45),LEN('Current report from omniture'!D45)-4))/(LEFT(('Current report from omniture'!D42),LEN('Current report from omniture'!D42)-4))</f>
        <v>2.9505006766988907E-2</v>
      </c>
      <c r="C20" s="30">
        <f>(LEFT(('Previous Report omniture'!D45),LEN('Previous Report omniture'!D45)-4))/(LEFT(('Previous Report omniture'!D42),LEN('Previous Report omniture'!D42)-4))</f>
        <v>2.9505006766988907E-2</v>
      </c>
      <c r="D20" s="28">
        <f>(B20-C20)/C20</f>
        <v>0</v>
      </c>
    </row>
    <row r="21" spans="1:9" s="22" customFormat="1" x14ac:dyDescent="0.2">
      <c r="C21" s="3"/>
      <c r="D21" s="3"/>
    </row>
    <row r="22" spans="1:9" x14ac:dyDescent="0.2">
      <c r="A22" s="3" t="s">
        <v>43</v>
      </c>
      <c r="B22" s="3" t="s">
        <v>60</v>
      </c>
      <c r="C22" s="3" t="s">
        <v>111</v>
      </c>
      <c r="D22" s="3" t="s">
        <v>124</v>
      </c>
    </row>
    <row r="23" spans="1:9" ht="31" x14ac:dyDescent="0.35">
      <c r="B23" s="7">
        <f>('Current report from omniture'!C30)</f>
        <v>0.25829999999999997</v>
      </c>
      <c r="C23" s="19">
        <f>('Previous Report omniture'!C30)</f>
        <v>0.25829999999999997</v>
      </c>
      <c r="D23" s="28">
        <f>(B23-C23)/C23</f>
        <v>0</v>
      </c>
    </row>
    <row r="25" spans="1:9" x14ac:dyDescent="0.2">
      <c r="A25" s="3" t="s">
        <v>50</v>
      </c>
      <c r="B25" s="3" t="s">
        <v>62</v>
      </c>
      <c r="C25" s="3" t="s">
        <v>111</v>
      </c>
      <c r="D25" s="3" t="s">
        <v>124</v>
      </c>
    </row>
    <row r="26" spans="1:9" ht="31" x14ac:dyDescent="0.35">
      <c r="B26" s="7">
        <f>('Current report from omniture'!C31)</f>
        <v>0.23649999999999999</v>
      </c>
      <c r="C26" s="19">
        <f>('Previous Report omniture'!C31)</f>
        <v>0.23649999999999999</v>
      </c>
      <c r="D26" s="28">
        <f>(B26-C26)/C26</f>
        <v>0</v>
      </c>
    </row>
    <row r="27" spans="1:9" x14ac:dyDescent="0.2">
      <c r="B27" s="2"/>
    </row>
    <row r="28" spans="1:9" x14ac:dyDescent="0.2">
      <c r="B28" s="3" t="s">
        <v>66</v>
      </c>
      <c r="C28" s="3" t="s">
        <v>111</v>
      </c>
      <c r="D28" s="3" t="s">
        <v>126</v>
      </c>
    </row>
    <row r="29" spans="1:9" ht="31" x14ac:dyDescent="0.35">
      <c r="B29" s="7">
        <f>('Current report from omniture'!D14/'Current report from omniture'!D11)</f>
        <v>0.73308482791153695</v>
      </c>
      <c r="C29" s="19">
        <f>('Previous Report omniture'!D14/'Previous Report omniture'!D13)</f>
        <v>0.73308482791153695</v>
      </c>
      <c r="D29" s="28">
        <f>(B29-C29)/C29</f>
        <v>0</v>
      </c>
    </row>
    <row r="30" spans="1:9" x14ac:dyDescent="0.2">
      <c r="A30" s="3" t="s">
        <v>52</v>
      </c>
    </row>
    <row r="31" spans="1:9" x14ac:dyDescent="0.2">
      <c r="B31" s="8" t="s">
        <v>68</v>
      </c>
      <c r="C31" s="3" t="s">
        <v>111</v>
      </c>
      <c r="D31" s="3" t="s">
        <v>61</v>
      </c>
    </row>
    <row r="32" spans="1:9" ht="31" x14ac:dyDescent="0.35">
      <c r="B32" s="7">
        <f>('Current report from omniture'!F13/'Current report from omniture'!D13)</f>
        <v>0.5622635575740198</v>
      </c>
      <c r="C32" s="19">
        <f>('Previous Report omniture'!F13/'Previous Report omniture'!D13)</f>
        <v>0.5622635575740198</v>
      </c>
      <c r="D32" s="28">
        <f>(B32-C32)/C32</f>
        <v>0</v>
      </c>
    </row>
    <row r="35" spans="1:9" ht="31" x14ac:dyDescent="0.35">
      <c r="A35" s="5"/>
      <c r="B35" s="11" t="s">
        <v>54</v>
      </c>
    </row>
    <row r="36" spans="1:9" x14ac:dyDescent="0.2">
      <c r="A36" s="3" t="s">
        <v>39</v>
      </c>
    </row>
    <row r="37" spans="1:9" x14ac:dyDescent="0.2">
      <c r="B37" s="3" t="s">
        <v>106</v>
      </c>
      <c r="C37" s="3" t="s">
        <v>111</v>
      </c>
      <c r="D37" s="3" t="s">
        <v>61</v>
      </c>
      <c r="F37" s="3" t="s">
        <v>109</v>
      </c>
    </row>
    <row r="38" spans="1:9" ht="31" x14ac:dyDescent="0.35">
      <c r="B38" s="17">
        <f>('NPS Non Purchaser Current'!H6)</f>
        <v>-17.105263157894701</v>
      </c>
      <c r="C38" s="10">
        <f>('NPS Non-Purchaser Previous'!H6)</f>
        <v>6.5573770491803298</v>
      </c>
      <c r="D38" s="10">
        <f>(B38-C38)</f>
        <v>-23.662640207075029</v>
      </c>
      <c r="E38">
        <f>('NPS Non-Purchaser YoY'!H6)</f>
        <v>3.6144578313253</v>
      </c>
      <c r="F38" s="10">
        <f>(B38-E38)</f>
        <v>-20.719720989220001</v>
      </c>
    </row>
    <row r="40" spans="1:9" x14ac:dyDescent="0.2">
      <c r="A40" s="3" t="s">
        <v>51</v>
      </c>
      <c r="B40" s="3" t="s">
        <v>67</v>
      </c>
      <c r="C40" s="3" t="s">
        <v>111</v>
      </c>
      <c r="D40" s="3" t="s">
        <v>61</v>
      </c>
      <c r="G40" s="3" t="s">
        <v>63</v>
      </c>
      <c r="H40" s="3" t="s">
        <v>64</v>
      </c>
      <c r="I40" s="3" t="s">
        <v>125</v>
      </c>
    </row>
    <row r="41" spans="1:9" ht="31" x14ac:dyDescent="0.35">
      <c r="B41" s="7">
        <f>('Current report from omniture'!C91)</f>
        <v>3.5400000000000001E-2</v>
      </c>
      <c r="C41" s="19">
        <f>('Previous Report omniture'!C91)</f>
        <v>3.5400000000000001E-2</v>
      </c>
      <c r="D41" s="28">
        <f>(B41-C41)/C41</f>
        <v>0</v>
      </c>
      <c r="G41" s="29">
        <f>('Current report from omniture'!C89)</f>
        <v>2.1499999999999998E-2</v>
      </c>
      <c r="H41" s="10">
        <f>(B41-G41)*100</f>
        <v>1.3900000000000003</v>
      </c>
      <c r="I41" s="21">
        <f>(B41/G41)</f>
        <v>1.6465116279069769</v>
      </c>
    </row>
    <row r="43" spans="1:9" s="22" customFormat="1" x14ac:dyDescent="0.2">
      <c r="A43" s="3"/>
      <c r="B43" s="3" t="s">
        <v>123</v>
      </c>
      <c r="C43" s="3" t="s">
        <v>111</v>
      </c>
      <c r="D43" s="3" t="s">
        <v>61</v>
      </c>
    </row>
    <row r="44" spans="1:9" s="22" customFormat="1" ht="31" x14ac:dyDescent="0.35">
      <c r="A44" s="3"/>
      <c r="B44" s="30">
        <f>(LEFT(('Current report from omniture'!D91),LEN('Current report from omniture'!D91)-4))/(LEFT(('Current report from omniture'!D89),LEN('Current report from omniture'!D89)-4))</f>
        <v>9.4920043820543948E-2</v>
      </c>
      <c r="C44" s="30">
        <f>(LEFT(('Previous Report omniture'!D91),LEN('Previous Report omniture'!D91)-4))/(LEFT(('Previous Report omniture'!D89),LEN('Previous Report omniture'!D89)-4))</f>
        <v>9.4920043820543948E-2</v>
      </c>
      <c r="D44" s="28">
        <f>(B44-C44)/C44</f>
        <v>0</v>
      </c>
    </row>
    <row r="45" spans="1:9" s="22" customFormat="1" x14ac:dyDescent="0.2">
      <c r="A45" s="3"/>
      <c r="C45" s="3"/>
      <c r="D45" s="3"/>
    </row>
    <row r="46" spans="1:9" x14ac:dyDescent="0.2">
      <c r="A46" s="3" t="s">
        <v>43</v>
      </c>
      <c r="B46" s="3" t="s">
        <v>60</v>
      </c>
      <c r="C46" s="3" t="s">
        <v>111</v>
      </c>
      <c r="D46" s="3" t="s">
        <v>124</v>
      </c>
      <c r="G46" s="3"/>
      <c r="H46" s="3"/>
      <c r="I46" s="3"/>
    </row>
    <row r="47" spans="1:9" ht="31" x14ac:dyDescent="0.35">
      <c r="B47" s="7">
        <f>('Current report from omniture'!C76)</f>
        <v>0.22939999999999999</v>
      </c>
      <c r="C47" s="19">
        <f>('Previous Report omniture'!C76)</f>
        <v>0.22939999999999999</v>
      </c>
      <c r="D47" s="28">
        <f>(B47-C47)/C47</f>
        <v>0</v>
      </c>
      <c r="G47" s="2"/>
      <c r="H47" s="10"/>
      <c r="I47" s="9"/>
    </row>
    <row r="49" spans="1:6" x14ac:dyDescent="0.2">
      <c r="A49" s="3" t="s">
        <v>50</v>
      </c>
    </row>
    <row r="50" spans="1:6" x14ac:dyDescent="0.2">
      <c r="B50" s="3" t="s">
        <v>62</v>
      </c>
      <c r="C50" s="3" t="s">
        <v>111</v>
      </c>
      <c r="D50" s="3" t="s">
        <v>124</v>
      </c>
    </row>
    <row r="51" spans="1:6" ht="31" x14ac:dyDescent="0.35">
      <c r="B51" s="7">
        <f>('Current report from omniture'!C76)</f>
        <v>0.22939999999999999</v>
      </c>
      <c r="C51" s="19">
        <f>('Previous Report omniture'!C76)</f>
        <v>0.22939999999999999</v>
      </c>
      <c r="D51" s="28">
        <f>(B51-C51)/C51</f>
        <v>0</v>
      </c>
    </row>
    <row r="53" spans="1:6" x14ac:dyDescent="0.2">
      <c r="B53" s="3" t="s">
        <v>66</v>
      </c>
      <c r="C53" s="3" t="s">
        <v>111</v>
      </c>
      <c r="D53" s="3" t="s">
        <v>124</v>
      </c>
    </row>
    <row r="54" spans="1:6" ht="31" x14ac:dyDescent="0.35">
      <c r="B54" s="7">
        <f>('Current report from omniture'!C106/'Current report from omniture'!C105)</f>
        <v>0.69457604316598798</v>
      </c>
      <c r="C54" s="7">
        <f>('Previous Report omniture'!C106/'Previous Report omniture'!C105)</f>
        <v>0.69457604316598798</v>
      </c>
      <c r="D54" s="28">
        <f>(B54-C54)/C54</f>
        <v>0</v>
      </c>
    </row>
    <row r="55" spans="1:6" x14ac:dyDescent="0.2">
      <c r="A55" s="3" t="s">
        <v>52</v>
      </c>
    </row>
    <row r="56" spans="1:6" x14ac:dyDescent="0.2">
      <c r="B56" s="27" t="s">
        <v>68</v>
      </c>
      <c r="C56" s="3" t="s">
        <v>111</v>
      </c>
      <c r="D56" s="3" t="s">
        <v>124</v>
      </c>
    </row>
    <row r="57" spans="1:6" ht="31" x14ac:dyDescent="0.35">
      <c r="B57" s="7">
        <f>('Current report from omniture'!F59/'Current report from omniture'!D59)</f>
        <v>0.55288771353203903</v>
      </c>
      <c r="C57" s="7">
        <f>('Previous Report omniture'!F59/'Previous Report omniture'!D59)</f>
        <v>0.55288771353203903</v>
      </c>
      <c r="D57" s="28">
        <f>(B57-C57)/C57</f>
        <v>0</v>
      </c>
    </row>
    <row r="60" spans="1:6" ht="31" x14ac:dyDescent="0.35">
      <c r="B60" s="11" t="s">
        <v>69</v>
      </c>
    </row>
    <row r="61" spans="1:6" x14ac:dyDescent="0.2">
      <c r="A61" s="3" t="s">
        <v>39</v>
      </c>
    </row>
    <row r="62" spans="1:6" x14ac:dyDescent="0.2">
      <c r="B62" s="3" t="s">
        <v>106</v>
      </c>
      <c r="C62" s="3" t="s">
        <v>111</v>
      </c>
      <c r="D62" s="3" t="s">
        <v>61</v>
      </c>
      <c r="F62" s="3" t="s">
        <v>109</v>
      </c>
    </row>
    <row r="63" spans="1:6" ht="31" x14ac:dyDescent="0.35">
      <c r="B63" s="17">
        <f>('NPS Non Purchaser Current'!H23)</f>
        <v>-11.1111111111111</v>
      </c>
      <c r="C63" s="20">
        <f>('NPS Non-Purchaser Previous'!H23)</f>
        <v>0</v>
      </c>
      <c r="D63" s="10">
        <f>(B63-C63)</f>
        <v>-11.1111111111111</v>
      </c>
      <c r="E63">
        <f>('NPS Non-Purchaser YoY'!H23)</f>
        <v>29.411764705882401</v>
      </c>
      <c r="F63" s="10">
        <f>(B63-E63)</f>
        <v>-40.522875816993505</v>
      </c>
    </row>
    <row r="65" spans="1:9" x14ac:dyDescent="0.2">
      <c r="A65" s="3" t="s">
        <v>51</v>
      </c>
      <c r="B65" s="3" t="s">
        <v>67</v>
      </c>
      <c r="C65" s="3" t="s">
        <v>111</v>
      </c>
      <c r="D65" s="3" t="s">
        <v>124</v>
      </c>
      <c r="G65" s="3" t="s">
        <v>63</v>
      </c>
      <c r="H65" s="3" t="s">
        <v>64</v>
      </c>
      <c r="I65" s="3" t="s">
        <v>125</v>
      </c>
    </row>
    <row r="66" spans="1:9" ht="31" x14ac:dyDescent="0.35">
      <c r="B66" s="7">
        <f>('Current report from omniture'!C137)</f>
        <v>4.7699999999999999E-2</v>
      </c>
      <c r="C66" s="19">
        <f>('Previous Report omniture'!C137)</f>
        <v>4.7699999999999999E-2</v>
      </c>
      <c r="D66" s="28">
        <f>(B66-C66)/C66</f>
        <v>0</v>
      </c>
      <c r="G66" s="29">
        <f>(G17)</f>
        <v>2.1499999999999998E-2</v>
      </c>
      <c r="H66" s="10">
        <f>(B66-G66)*100</f>
        <v>2.62</v>
      </c>
      <c r="I66" s="21">
        <f>(B66/G66)</f>
        <v>2.2186046511627908</v>
      </c>
    </row>
    <row r="68" spans="1:9" s="22" customFormat="1" x14ac:dyDescent="0.2">
      <c r="A68" s="3"/>
      <c r="B68" s="3" t="s">
        <v>123</v>
      </c>
      <c r="C68" s="3" t="s">
        <v>111</v>
      </c>
      <c r="D68" s="3" t="s">
        <v>61</v>
      </c>
    </row>
    <row r="69" spans="1:9" s="22" customFormat="1" ht="31" x14ac:dyDescent="0.35">
      <c r="A69" s="3"/>
      <c r="B69" s="30">
        <f>(LEFT(('Current report from omniture'!D137),LEN('Current report from omniture'!D137)-4))/(LEFT(('Current report from omniture'!D135),LEN('Current report from omniture'!D135)-4))</f>
        <v>1.2971523331390965E-2</v>
      </c>
      <c r="C69" s="30">
        <f>(LEFT(('Previous Report omniture'!D137),LEN('Previous Report omniture'!D137)-4))/(LEFT(('Previous Report omniture'!D135),LEN('Previous Report omniture'!D135)-4))</f>
        <v>1.2971523331390965E-2</v>
      </c>
      <c r="D69" s="28">
        <f>(B69-C69)/C69</f>
        <v>0</v>
      </c>
    </row>
    <row r="70" spans="1:9" s="22" customFormat="1" x14ac:dyDescent="0.2">
      <c r="A70" s="3"/>
      <c r="C70" s="3"/>
      <c r="D70" s="3"/>
    </row>
    <row r="71" spans="1:9" x14ac:dyDescent="0.2">
      <c r="A71" s="3" t="s">
        <v>43</v>
      </c>
      <c r="B71" s="3" t="s">
        <v>60</v>
      </c>
      <c r="C71" s="3" t="s">
        <v>111</v>
      </c>
      <c r="D71" s="3" t="s">
        <v>124</v>
      </c>
    </row>
    <row r="72" spans="1:9" ht="31" x14ac:dyDescent="0.35">
      <c r="B72" s="7">
        <f>('Current report from omniture'!C123)</f>
        <v>0.2712</v>
      </c>
      <c r="C72" s="19">
        <f>('Previous Report omniture'!C123)</f>
        <v>0.2712</v>
      </c>
      <c r="D72" s="28">
        <f>(B72-C72)/C72</f>
        <v>0</v>
      </c>
    </row>
    <row r="73" spans="1:9" x14ac:dyDescent="0.2">
      <c r="A73" s="3" t="s">
        <v>50</v>
      </c>
    </row>
    <row r="74" spans="1:9" x14ac:dyDescent="0.2">
      <c r="B74" s="3" t="s">
        <v>62</v>
      </c>
      <c r="C74" s="3" t="s">
        <v>111</v>
      </c>
      <c r="D74" s="3" t="s">
        <v>124</v>
      </c>
    </row>
    <row r="75" spans="1:9" ht="31" x14ac:dyDescent="0.35">
      <c r="B75" s="7">
        <f>('Current report from omniture'!C122)</f>
        <v>0.19389999999999999</v>
      </c>
      <c r="C75" s="19">
        <f>('Previous Report omniture'!C122)</f>
        <v>0.19389999999999999</v>
      </c>
      <c r="D75" s="28">
        <f>(B75-C75)/C75</f>
        <v>0</v>
      </c>
    </row>
    <row r="77" spans="1:9" x14ac:dyDescent="0.2">
      <c r="B77" s="3" t="s">
        <v>66</v>
      </c>
      <c r="C77" s="3" t="s">
        <v>111</v>
      </c>
      <c r="D77" s="3" t="s">
        <v>124</v>
      </c>
    </row>
    <row r="78" spans="1:9" ht="31" x14ac:dyDescent="0.35">
      <c r="B78" s="7">
        <f>('Current report from omniture'!D106/'Current report from omniture'!D105)</f>
        <v>0.71806906988567176</v>
      </c>
      <c r="C78" s="7">
        <f>('Previous Report omniture'!D106/'Previous Report omniture'!D105)</f>
        <v>0.71806906988567176</v>
      </c>
      <c r="D78" s="28">
        <f>(B78-C78)/C78</f>
        <v>0</v>
      </c>
    </row>
    <row r="79" spans="1:9" x14ac:dyDescent="0.2">
      <c r="A79" s="3" t="s">
        <v>52</v>
      </c>
    </row>
    <row r="80" spans="1:9" x14ac:dyDescent="0.2">
      <c r="B80" s="8" t="s">
        <v>68</v>
      </c>
      <c r="C80" s="3" t="s">
        <v>111</v>
      </c>
      <c r="D80" s="3" t="s">
        <v>124</v>
      </c>
    </row>
    <row r="81" spans="1:9" ht="31" x14ac:dyDescent="0.35">
      <c r="B81" s="7">
        <f>('Current report from omniture'!F105/'Current report from omniture'!D105)</f>
        <v>0.46737446944349204</v>
      </c>
      <c r="C81" s="7">
        <f>('Previous Report omniture'!F105/'Previous Report omniture'!D105)</f>
        <v>0.46737446944349204</v>
      </c>
      <c r="D81" s="28">
        <f>(B81-C81)/C81</f>
        <v>0</v>
      </c>
    </row>
    <row r="84" spans="1:9" ht="31" x14ac:dyDescent="0.35">
      <c r="B84" s="11" t="s">
        <v>70</v>
      </c>
    </row>
    <row r="85" spans="1:9" x14ac:dyDescent="0.2">
      <c r="A85" s="3" t="s">
        <v>39</v>
      </c>
    </row>
    <row r="86" spans="1:9" x14ac:dyDescent="0.2">
      <c r="B86" s="3" t="s">
        <v>106</v>
      </c>
      <c r="C86" s="3" t="s">
        <v>111</v>
      </c>
      <c r="D86" s="3" t="s">
        <v>61</v>
      </c>
      <c r="F86" s="3" t="s">
        <v>109</v>
      </c>
    </row>
    <row r="87" spans="1:9" ht="31" x14ac:dyDescent="0.35">
      <c r="B87" s="17">
        <f>('NPS Non Purchaser Current'!H11)</f>
        <v>-7.2580645161290303</v>
      </c>
      <c r="C87" s="21">
        <f>('NPS Non-Purchaser Previous'!H11)</f>
        <v>-2.4305555555555598</v>
      </c>
      <c r="D87" s="10">
        <f>(B87-C87)/C87</f>
        <v>1.9861751152073672</v>
      </c>
      <c r="E87">
        <f>('NPS Non-Purchaser YoY'!H11)</f>
        <v>7.2841726618704996</v>
      </c>
      <c r="F87" s="10">
        <f>(B87-E87)</f>
        <v>-14.54223717799953</v>
      </c>
    </row>
    <row r="89" spans="1:9" x14ac:dyDescent="0.2">
      <c r="A89" s="3" t="s">
        <v>51</v>
      </c>
      <c r="B89" s="3" t="s">
        <v>67</v>
      </c>
      <c r="C89" s="3" t="s">
        <v>111</v>
      </c>
      <c r="D89" s="3" t="s">
        <v>124</v>
      </c>
      <c r="G89" s="3" t="s">
        <v>63</v>
      </c>
      <c r="H89" s="3" t="s">
        <v>64</v>
      </c>
      <c r="I89" s="3" t="s">
        <v>125</v>
      </c>
    </row>
    <row r="90" spans="1:9" ht="31" x14ac:dyDescent="0.35">
      <c r="B90" s="7">
        <f>('Current report from omniture'!C183)</f>
        <v>3.5799999999999998E-2</v>
      </c>
      <c r="C90" s="19">
        <f>('Previous Report omniture'!C183)</f>
        <v>3.5799999999999998E-2</v>
      </c>
      <c r="D90" s="28">
        <f>(B90-C90)/C90</f>
        <v>0</v>
      </c>
      <c r="G90" s="29">
        <f>(G17)</f>
        <v>2.1499999999999998E-2</v>
      </c>
      <c r="H90" s="10">
        <f>(B90-G90)*100</f>
        <v>1.43</v>
      </c>
      <c r="I90" s="21">
        <f>(B90/G90)</f>
        <v>1.6651162790697676</v>
      </c>
    </row>
    <row r="92" spans="1:9" s="22" customFormat="1" x14ac:dyDescent="0.2">
      <c r="A92" s="3"/>
      <c r="B92" s="3" t="s">
        <v>123</v>
      </c>
      <c r="C92" s="3" t="s">
        <v>111</v>
      </c>
      <c r="D92" s="3" t="s">
        <v>124</v>
      </c>
    </row>
    <row r="93" spans="1:9" s="22" customFormat="1" ht="31" x14ac:dyDescent="0.35">
      <c r="A93" s="3"/>
      <c r="B93" s="30">
        <f>(LEFT(('Current report from omniture'!D183),LEN('Current report from omniture'!D183)-4))/(LEFT(('Current report from omniture'!D181),LEN('Current report from omniture'!D181)-4))</f>
        <v>0.35909651236786483</v>
      </c>
      <c r="C93" s="30">
        <f>(LEFT(('Previous Report omniture'!D183),LEN('Previous Report omniture'!D183)-4))/(LEFT(('Previous Report omniture'!D181),LEN('Previous Report omniture'!D181)-4))</f>
        <v>0.35909651236786483</v>
      </c>
      <c r="D93" s="28">
        <f>(B93-C93)/C93</f>
        <v>0</v>
      </c>
    </row>
    <row r="94" spans="1:9" s="22" customFormat="1" x14ac:dyDescent="0.2">
      <c r="A94" s="3"/>
      <c r="C94" s="3"/>
      <c r="D94" s="3"/>
    </row>
    <row r="95" spans="1:9" x14ac:dyDescent="0.2">
      <c r="A95" s="3" t="s">
        <v>43</v>
      </c>
      <c r="B95" s="3" t="s">
        <v>60</v>
      </c>
      <c r="C95" s="3" t="s">
        <v>111</v>
      </c>
      <c r="D95" s="3" t="s">
        <v>124</v>
      </c>
    </row>
    <row r="96" spans="1:9" ht="31" x14ac:dyDescent="0.35">
      <c r="B96" s="7">
        <f>('Current report from omniture'!C169)</f>
        <v>0.23419999999999999</v>
      </c>
      <c r="C96" s="19">
        <f>('Previous Report omniture'!C168)</f>
        <v>0.2218</v>
      </c>
      <c r="D96" s="28">
        <f>(B96-C96)/C96</f>
        <v>5.5906221821460753E-2</v>
      </c>
    </row>
    <row r="97" spans="1:9" x14ac:dyDescent="0.2">
      <c r="A97" s="3" t="s">
        <v>50</v>
      </c>
    </row>
    <row r="98" spans="1:9" x14ac:dyDescent="0.2">
      <c r="B98" s="3" t="s">
        <v>62</v>
      </c>
      <c r="C98" s="3" t="s">
        <v>111</v>
      </c>
      <c r="D98" s="3" t="s">
        <v>124</v>
      </c>
    </row>
    <row r="99" spans="1:9" ht="31" x14ac:dyDescent="0.35">
      <c r="B99" s="7">
        <f>('Current report from omniture'!C168)</f>
        <v>0.2218</v>
      </c>
      <c r="C99" s="19">
        <f>('Previous Report omniture'!C169)</f>
        <v>0.23419999999999999</v>
      </c>
      <c r="D99" s="28">
        <f>(B99-C99)/C99</f>
        <v>-5.2946199829205787E-2</v>
      </c>
    </row>
    <row r="101" spans="1:9" x14ac:dyDescent="0.2">
      <c r="B101" s="3" t="s">
        <v>66</v>
      </c>
      <c r="C101" s="3" t="s">
        <v>111</v>
      </c>
      <c r="D101" s="3" t="s">
        <v>124</v>
      </c>
    </row>
    <row r="102" spans="1:9" ht="31" x14ac:dyDescent="0.35">
      <c r="B102" s="7">
        <f>('Current report from omniture'!D152/'Current report from omniture'!D151)</f>
        <v>0.67030739380222448</v>
      </c>
      <c r="C102" s="7">
        <f>('Previous Report omniture'!D153/'Previous Report omniture'!D151)</f>
        <v>0.32969260619777546</v>
      </c>
      <c r="D102" s="28">
        <f>(B102-C102)/C102</f>
        <v>1.0331283783783782</v>
      </c>
    </row>
    <row r="103" spans="1:9" x14ac:dyDescent="0.2">
      <c r="A103" s="3" t="s">
        <v>52</v>
      </c>
    </row>
    <row r="104" spans="1:9" x14ac:dyDescent="0.2">
      <c r="B104" s="8" t="s">
        <v>68</v>
      </c>
      <c r="C104" s="3" t="s">
        <v>111</v>
      </c>
      <c r="D104" s="3" t="s">
        <v>124</v>
      </c>
    </row>
    <row r="105" spans="1:9" ht="31" x14ac:dyDescent="0.35">
      <c r="B105" s="7">
        <f>('Current report from omniture'!F151/'Current report from omniture'!D151)</f>
        <v>0.49614653202733477</v>
      </c>
      <c r="C105" s="7">
        <f>('Previous Report omniture'!F151/'Previous Report omniture'!D151)</f>
        <v>0.49614653202733477</v>
      </c>
      <c r="D105" s="28">
        <f>(B105-C105)/C105</f>
        <v>0</v>
      </c>
    </row>
    <row r="108" spans="1:9" ht="31" x14ac:dyDescent="0.35">
      <c r="B108" s="11" t="s">
        <v>94</v>
      </c>
    </row>
    <row r="109" spans="1:9" x14ac:dyDescent="0.2">
      <c r="A109" s="3" t="s">
        <v>39</v>
      </c>
      <c r="B109" s="22"/>
      <c r="E109" s="22"/>
      <c r="F109" s="22"/>
      <c r="G109" s="22"/>
      <c r="H109" s="22"/>
      <c r="I109" s="22"/>
    </row>
    <row r="110" spans="1:9" x14ac:dyDescent="0.2">
      <c r="B110" s="3" t="s">
        <v>106</v>
      </c>
      <c r="C110" s="3" t="s">
        <v>111</v>
      </c>
      <c r="D110" s="3" t="s">
        <v>61</v>
      </c>
      <c r="E110" s="22"/>
      <c r="F110" s="3" t="s">
        <v>109</v>
      </c>
      <c r="G110" s="22"/>
      <c r="H110" s="22"/>
      <c r="I110" s="22"/>
    </row>
    <row r="111" spans="1:9" ht="31" x14ac:dyDescent="0.35">
      <c r="B111" s="17">
        <f>('NPS Non Purchaser Current'!H35)</f>
        <v>0</v>
      </c>
      <c r="C111" s="21">
        <f>('NPS Non-Purchaser Previous'!H35)</f>
        <v>0</v>
      </c>
      <c r="D111" s="10" t="e">
        <f>(B111-C111)/C111</f>
        <v>#DIV/0!</v>
      </c>
      <c r="E111" s="22">
        <f>('NPS Non-Purchaser YoY'!H35)</f>
        <v>0</v>
      </c>
      <c r="F111" s="10">
        <f>(B111-E111)</f>
        <v>0</v>
      </c>
      <c r="G111" s="22"/>
      <c r="H111" s="22"/>
      <c r="I111" s="22"/>
    </row>
    <row r="112" spans="1:9" x14ac:dyDescent="0.2">
      <c r="B112" s="22"/>
      <c r="E112" s="22"/>
      <c r="F112" s="22"/>
      <c r="G112" s="22"/>
      <c r="H112" s="22"/>
      <c r="I112" s="22"/>
    </row>
    <row r="113" spans="1:9" x14ac:dyDescent="0.2">
      <c r="A113" s="3" t="s">
        <v>51</v>
      </c>
      <c r="B113" s="3" t="s">
        <v>67</v>
      </c>
      <c r="C113" s="3" t="s">
        <v>111</v>
      </c>
      <c r="D113" s="3" t="s">
        <v>124</v>
      </c>
      <c r="E113" s="22"/>
      <c r="F113" s="22"/>
      <c r="G113" s="3" t="s">
        <v>63</v>
      </c>
      <c r="H113" s="3" t="s">
        <v>64</v>
      </c>
      <c r="I113" s="3" t="s">
        <v>125</v>
      </c>
    </row>
    <row r="114" spans="1:9" ht="31" x14ac:dyDescent="0.35">
      <c r="B114" s="7">
        <f>('Current report from omniture'!C207)</f>
        <v>0</v>
      </c>
      <c r="C114" s="19">
        <f>('Previous Report omniture'!C207)</f>
        <v>0</v>
      </c>
      <c r="D114" s="28" t="e">
        <f>(B114-C114)/C114</f>
        <v>#DIV/0!</v>
      </c>
      <c r="E114" s="22"/>
      <c r="F114" s="22"/>
      <c r="G114" s="29">
        <f>(G41)</f>
        <v>2.1499999999999998E-2</v>
      </c>
      <c r="H114" s="10">
        <f>(B114-G114)*100</f>
        <v>-2.15</v>
      </c>
      <c r="I114" s="21">
        <f>(B114/G114)</f>
        <v>0</v>
      </c>
    </row>
    <row r="115" spans="1:9" x14ac:dyDescent="0.2">
      <c r="B115" s="22"/>
      <c r="E115" s="22"/>
      <c r="F115" s="22"/>
      <c r="G115" s="22"/>
      <c r="H115" s="22"/>
      <c r="I115" s="22"/>
    </row>
    <row r="116" spans="1:9" x14ac:dyDescent="0.2">
      <c r="B116" s="3" t="s">
        <v>123</v>
      </c>
      <c r="C116" s="3" t="s">
        <v>111</v>
      </c>
      <c r="D116" s="3" t="s">
        <v>124</v>
      </c>
      <c r="E116" s="22"/>
      <c r="F116" s="22"/>
      <c r="G116" s="22"/>
      <c r="H116" s="22"/>
      <c r="I116" s="22"/>
    </row>
    <row r="117" spans="1:9" ht="31" x14ac:dyDescent="0.35">
      <c r="B117" s="30" t="e">
        <f>(LEFT(('Current report from omniture'!D207),LEN('Current report from omniture'!D207)-4))/(LEFT(('Current report from omniture'!D205),LEN('Current report from omniture'!D205)-4))</f>
        <v>#VALUE!</v>
      </c>
      <c r="C117" s="30" t="e">
        <f>(LEFT(('Previous Report omniture'!D207),LEN('Previous Report omniture'!D207)-4))/(LEFT(('Previous Report omniture'!D205),LEN('Previous Report omniture'!D205)-4))</f>
        <v>#VALUE!</v>
      </c>
      <c r="D117" s="28" t="e">
        <f>(B117-C117)/C117</f>
        <v>#VALUE!</v>
      </c>
      <c r="E117" s="22"/>
      <c r="F117" s="22"/>
      <c r="G117" s="22"/>
      <c r="H117" s="22"/>
      <c r="I117" s="22"/>
    </row>
    <row r="118" spans="1:9" x14ac:dyDescent="0.2">
      <c r="B118" s="22"/>
      <c r="E118" s="22"/>
      <c r="F118" s="22"/>
      <c r="G118" s="22"/>
      <c r="H118" s="22"/>
      <c r="I118" s="22"/>
    </row>
    <row r="119" spans="1:9" x14ac:dyDescent="0.2">
      <c r="A119" s="3" t="s">
        <v>43</v>
      </c>
      <c r="B119" s="3" t="s">
        <v>60</v>
      </c>
      <c r="C119" s="3" t="s">
        <v>111</v>
      </c>
      <c r="D119" s="3" t="s">
        <v>124</v>
      </c>
      <c r="E119" s="22"/>
      <c r="F119" s="22"/>
      <c r="G119" s="22"/>
      <c r="H119" s="22"/>
      <c r="I119" s="22"/>
    </row>
    <row r="120" spans="1:9" ht="31" x14ac:dyDescent="0.35">
      <c r="B120" s="7">
        <f>('Current report from omniture'!C193)</f>
        <v>0</v>
      </c>
      <c r="C120" s="19">
        <f>('Previous Report omniture'!C192)</f>
        <v>0</v>
      </c>
      <c r="D120" s="28" t="e">
        <f>(B120-C120)/C120</f>
        <v>#DIV/0!</v>
      </c>
      <c r="E120" s="22"/>
      <c r="F120" s="22"/>
      <c r="G120" s="22"/>
      <c r="H120" s="22"/>
      <c r="I120" s="22"/>
    </row>
    <row r="121" spans="1:9" x14ac:dyDescent="0.2">
      <c r="A121" s="3" t="s">
        <v>50</v>
      </c>
      <c r="B121" s="22"/>
      <c r="E121" s="22"/>
      <c r="F121" s="22"/>
      <c r="G121" s="22"/>
      <c r="H121" s="22"/>
      <c r="I121" s="22"/>
    </row>
    <row r="122" spans="1:9" x14ac:dyDescent="0.2">
      <c r="B122" s="3" t="s">
        <v>62</v>
      </c>
      <c r="C122" s="3" t="s">
        <v>111</v>
      </c>
      <c r="D122" s="3" t="s">
        <v>124</v>
      </c>
      <c r="E122" s="22"/>
      <c r="F122" s="22"/>
      <c r="G122" s="22"/>
      <c r="H122" s="22"/>
      <c r="I122" s="22"/>
    </row>
    <row r="123" spans="1:9" ht="31" x14ac:dyDescent="0.35">
      <c r="B123" s="7">
        <f>('Current report from omniture'!C192)</f>
        <v>0</v>
      </c>
      <c r="C123" s="19">
        <f>('Previous Report omniture'!C193)</f>
        <v>0</v>
      </c>
      <c r="D123" s="28" t="e">
        <f>(B123-C123)/C123</f>
        <v>#DIV/0!</v>
      </c>
      <c r="E123" s="22"/>
      <c r="F123" s="22"/>
      <c r="G123" s="22"/>
      <c r="H123" s="22"/>
      <c r="I123" s="22"/>
    </row>
    <row r="124" spans="1:9" x14ac:dyDescent="0.2">
      <c r="B124" s="22"/>
      <c r="E124" s="22"/>
      <c r="F124" s="22"/>
      <c r="G124" s="22"/>
      <c r="H124" s="22"/>
      <c r="I124" s="22"/>
    </row>
    <row r="125" spans="1:9" x14ac:dyDescent="0.2">
      <c r="B125" s="3" t="s">
        <v>66</v>
      </c>
      <c r="C125" s="3" t="s">
        <v>111</v>
      </c>
      <c r="D125" s="3" t="s">
        <v>124</v>
      </c>
      <c r="E125" s="22"/>
      <c r="F125" s="22"/>
      <c r="G125" s="22"/>
      <c r="H125" s="22"/>
      <c r="I125" s="22"/>
    </row>
    <row r="126" spans="1:9" ht="31" x14ac:dyDescent="0.35">
      <c r="B126" s="7" t="e">
        <f>('Current report from omniture'!D176/'Current report from omniture'!D175)</f>
        <v>#DIV/0!</v>
      </c>
      <c r="C126" s="7" t="e">
        <f>('Previous Report omniture'!D177/'Previous Report omniture'!D175)</f>
        <v>#DIV/0!</v>
      </c>
      <c r="D126" s="28" t="e">
        <f>(B126-C126)/C126</f>
        <v>#DIV/0!</v>
      </c>
      <c r="E126" s="22"/>
      <c r="F126" s="22"/>
      <c r="G126" s="22"/>
      <c r="H126" s="22"/>
      <c r="I126" s="22"/>
    </row>
    <row r="127" spans="1:9" x14ac:dyDescent="0.2">
      <c r="A127" s="3" t="s">
        <v>52</v>
      </c>
      <c r="B127" s="22"/>
      <c r="E127" s="22"/>
      <c r="F127" s="22"/>
      <c r="G127" s="22"/>
      <c r="H127" s="22"/>
      <c r="I127" s="22"/>
    </row>
    <row r="128" spans="1:9" x14ac:dyDescent="0.2">
      <c r="B128" s="8" t="s">
        <v>68</v>
      </c>
      <c r="C128" s="3" t="s">
        <v>111</v>
      </c>
      <c r="D128" s="3" t="s">
        <v>124</v>
      </c>
      <c r="E128" s="22"/>
      <c r="F128" s="22"/>
      <c r="G128" s="22"/>
      <c r="H128" s="22"/>
      <c r="I128" s="22"/>
    </row>
    <row r="129" spans="2:9" ht="31" x14ac:dyDescent="0.35">
      <c r="B129" s="7" t="e">
        <f>('Current report from omniture'!F175/'Current report from omniture'!D175)</f>
        <v>#DIV/0!</v>
      </c>
      <c r="C129" s="7" t="e">
        <f>('Previous Report omniture'!F175/'Previous Report omniture'!D175)</f>
        <v>#DIV/0!</v>
      </c>
      <c r="D129" s="28" t="e">
        <f>(B129-C129)/C129</f>
        <v>#DIV/0!</v>
      </c>
      <c r="E129" s="22"/>
      <c r="F129" s="22"/>
      <c r="G129" s="22"/>
      <c r="H129" s="22"/>
      <c r="I129" s="22"/>
    </row>
  </sheetData>
  <conditionalFormatting sqref="D17">
    <cfRule type="cellIs" dxfId="264" priority="207" operator="lessThan">
      <formula>0</formula>
    </cfRule>
    <cfRule type="cellIs" dxfId="263" priority="208" operator="greaterThan">
      <formula>0</formula>
    </cfRule>
    <cfRule type="cellIs" dxfId="262" priority="209" operator="greaterThan">
      <formula>0</formula>
    </cfRule>
  </conditionalFormatting>
  <conditionalFormatting sqref="D23">
    <cfRule type="cellIs" dxfId="261" priority="185" operator="lessThan">
      <formula>0</formula>
    </cfRule>
    <cfRule type="cellIs" dxfId="260" priority="186" operator="greaterThan">
      <formula>0</formula>
    </cfRule>
    <cfRule type="cellIs" dxfId="259" priority="204" operator="lessThan">
      <formula>0</formula>
    </cfRule>
    <cfRule type="cellIs" dxfId="258" priority="205" operator="greaterThan">
      <formula>0</formula>
    </cfRule>
    <cfRule type="cellIs" dxfId="257" priority="206" operator="greaterThan">
      <formula>0</formula>
    </cfRule>
  </conditionalFormatting>
  <conditionalFormatting sqref="D26">
    <cfRule type="cellIs" dxfId="256" priority="187" operator="lessThan">
      <formula>0</formula>
    </cfRule>
    <cfRule type="cellIs" dxfId="255" priority="188" operator="greaterThan">
      <formula>0</formula>
    </cfRule>
    <cfRule type="cellIs" dxfId="254" priority="201" operator="lessThan">
      <formula>0</formula>
    </cfRule>
    <cfRule type="cellIs" dxfId="253" priority="202" operator="greaterThan">
      <formula>0</formula>
    </cfRule>
    <cfRule type="cellIs" dxfId="252" priority="203" operator="greaterThan">
      <formula>0</formula>
    </cfRule>
  </conditionalFormatting>
  <conditionalFormatting sqref="D29">
    <cfRule type="cellIs" dxfId="251" priority="198" operator="lessThan">
      <formula>0</formula>
    </cfRule>
    <cfRule type="cellIs" dxfId="250" priority="199" operator="greaterThan">
      <formula>0</formula>
    </cfRule>
    <cfRule type="cellIs" dxfId="249" priority="200" operator="greaterThan">
      <formula>0</formula>
    </cfRule>
  </conditionalFormatting>
  <conditionalFormatting sqref="D32">
    <cfRule type="cellIs" dxfId="248" priority="195" operator="lessThan">
      <formula>0</formula>
    </cfRule>
    <cfRule type="cellIs" dxfId="247" priority="196" operator="greaterThan">
      <formula>0</formula>
    </cfRule>
    <cfRule type="cellIs" dxfId="246" priority="197" operator="greaterThan">
      <formula>0</formula>
    </cfRule>
  </conditionalFormatting>
  <conditionalFormatting sqref="H17">
    <cfRule type="cellIs" dxfId="245" priority="192" operator="lessThan">
      <formula>0</formula>
    </cfRule>
    <cfRule type="cellIs" dxfId="244" priority="193" operator="greaterThan">
      <formula>0</formula>
    </cfRule>
    <cfRule type="cellIs" dxfId="243" priority="194" operator="greaterThan">
      <formula>0</formula>
    </cfRule>
  </conditionalFormatting>
  <conditionalFormatting sqref="I17">
    <cfRule type="cellIs" dxfId="242" priority="65" operator="greaterThan">
      <formula>1</formula>
    </cfRule>
    <cfRule type="cellIs" dxfId="241" priority="66" operator="lessThan">
      <formula>1</formula>
    </cfRule>
    <cfRule type="cellIs" dxfId="240" priority="67" operator="lessThan">
      <formula>1</formula>
    </cfRule>
    <cfRule type="cellIs" dxfId="239" priority="189" operator="lessThan">
      <formula>0</formula>
    </cfRule>
    <cfRule type="cellIs" dxfId="238" priority="190" operator="greaterThan">
      <formula>0</formula>
    </cfRule>
    <cfRule type="cellIs" dxfId="237" priority="191" operator="greaterThan">
      <formula>0</formula>
    </cfRule>
  </conditionalFormatting>
  <conditionalFormatting sqref="D41">
    <cfRule type="cellIs" dxfId="236" priority="182" operator="lessThan">
      <formula>0</formula>
    </cfRule>
    <cfRule type="cellIs" dxfId="235" priority="183" operator="greaterThan">
      <formula>0</formula>
    </cfRule>
    <cfRule type="cellIs" dxfId="234" priority="184" operator="greaterThan">
      <formula>0</formula>
    </cfRule>
  </conditionalFormatting>
  <conditionalFormatting sqref="H41">
    <cfRule type="cellIs" dxfId="233" priority="179" operator="lessThan">
      <formula>0</formula>
    </cfRule>
    <cfRule type="cellIs" dxfId="232" priority="180" operator="greaterThan">
      <formula>0</formula>
    </cfRule>
    <cfRule type="cellIs" dxfId="231" priority="181" operator="greaterThan">
      <formula>0</formula>
    </cfRule>
  </conditionalFormatting>
  <conditionalFormatting sqref="D47">
    <cfRule type="cellIs" dxfId="230" priority="171" operator="lessThan">
      <formula>0</formula>
    </cfRule>
    <cfRule type="cellIs" dxfId="229" priority="172" operator="greaterThan">
      <formula>0</formula>
    </cfRule>
    <cfRule type="cellIs" dxfId="228" priority="173" operator="lessThan">
      <formula>0</formula>
    </cfRule>
    <cfRule type="cellIs" dxfId="227" priority="174" operator="greaterThan">
      <formula>0</formula>
    </cfRule>
    <cfRule type="cellIs" dxfId="226" priority="175" operator="greaterThan">
      <formula>0</formula>
    </cfRule>
  </conditionalFormatting>
  <conditionalFormatting sqref="H47">
    <cfRule type="cellIs" dxfId="225" priority="168" operator="lessThan">
      <formula>0</formula>
    </cfRule>
    <cfRule type="cellIs" dxfId="224" priority="169" operator="greaterThan">
      <formula>0</formula>
    </cfRule>
    <cfRule type="cellIs" dxfId="223" priority="170" operator="greaterThan">
      <formula>0</formula>
    </cfRule>
  </conditionalFormatting>
  <conditionalFormatting sqref="I47">
    <cfRule type="cellIs" dxfId="222" priority="165" operator="lessThan">
      <formula>0</formula>
    </cfRule>
    <cfRule type="cellIs" dxfId="221" priority="166" operator="greaterThan">
      <formula>0</formula>
    </cfRule>
    <cfRule type="cellIs" dxfId="220" priority="167" operator="greaterThan">
      <formula>0</formula>
    </cfRule>
  </conditionalFormatting>
  <conditionalFormatting sqref="D51">
    <cfRule type="cellIs" dxfId="219" priority="160" operator="lessThan">
      <formula>0</formula>
    </cfRule>
    <cfRule type="cellIs" dxfId="218" priority="161" operator="greaterThan">
      <formula>0</formula>
    </cfRule>
    <cfRule type="cellIs" dxfId="217" priority="162" operator="lessThan">
      <formula>0</formula>
    </cfRule>
    <cfRule type="cellIs" dxfId="216" priority="163" operator="greaterThan">
      <formula>0</formula>
    </cfRule>
    <cfRule type="cellIs" dxfId="215" priority="164" operator="greaterThan">
      <formula>0</formula>
    </cfRule>
  </conditionalFormatting>
  <conditionalFormatting sqref="D54">
    <cfRule type="cellIs" dxfId="214" priority="157" operator="lessThan">
      <formula>0</formula>
    </cfRule>
    <cfRule type="cellIs" dxfId="213" priority="158" operator="greaterThan">
      <formula>0</formula>
    </cfRule>
    <cfRule type="cellIs" dxfId="212" priority="159" operator="greaterThan">
      <formula>0</formula>
    </cfRule>
  </conditionalFormatting>
  <conditionalFormatting sqref="D57">
    <cfRule type="cellIs" dxfId="211" priority="154" operator="lessThan">
      <formula>0</formula>
    </cfRule>
    <cfRule type="cellIs" dxfId="210" priority="155" operator="greaterThan">
      <formula>0</formula>
    </cfRule>
    <cfRule type="cellIs" dxfId="209" priority="156" operator="greaterThan">
      <formula>0</formula>
    </cfRule>
  </conditionalFormatting>
  <conditionalFormatting sqref="D66">
    <cfRule type="cellIs" dxfId="208" priority="151" operator="lessThan">
      <formula>0</formula>
    </cfRule>
    <cfRule type="cellIs" dxfId="207" priority="152" operator="greaterThan">
      <formula>0</formula>
    </cfRule>
    <cfRule type="cellIs" dxfId="206" priority="153" operator="greaterThan">
      <formula>0</formula>
    </cfRule>
  </conditionalFormatting>
  <conditionalFormatting sqref="D72">
    <cfRule type="cellIs" dxfId="205" priority="146" operator="lessThan">
      <formula>0</formula>
    </cfRule>
    <cfRule type="cellIs" dxfId="204" priority="147" operator="greaterThan">
      <formula>0</formula>
    </cfRule>
    <cfRule type="cellIs" dxfId="203" priority="148" operator="lessThan">
      <formula>0</formula>
    </cfRule>
    <cfRule type="cellIs" dxfId="202" priority="149" operator="greaterThan">
      <formula>0</formula>
    </cfRule>
    <cfRule type="cellIs" dxfId="201" priority="150" operator="greaterThan">
      <formula>0</formula>
    </cfRule>
  </conditionalFormatting>
  <conditionalFormatting sqref="D75">
    <cfRule type="cellIs" dxfId="200" priority="141" operator="lessThan">
      <formula>0</formula>
    </cfRule>
    <cfRule type="cellIs" dxfId="199" priority="142" operator="greaterThan">
      <formula>0</formula>
    </cfRule>
    <cfRule type="cellIs" dxfId="198" priority="143" operator="lessThan">
      <formula>0</formula>
    </cfRule>
    <cfRule type="cellIs" dxfId="197" priority="144" operator="greaterThan">
      <formula>0</formula>
    </cfRule>
    <cfRule type="cellIs" dxfId="196" priority="145" operator="greaterThan">
      <formula>0</formula>
    </cfRule>
  </conditionalFormatting>
  <conditionalFormatting sqref="D78">
    <cfRule type="cellIs" dxfId="195" priority="138" operator="lessThan">
      <formula>0</formula>
    </cfRule>
    <cfRule type="cellIs" dxfId="194" priority="139" operator="greaterThan">
      <formula>0</formula>
    </cfRule>
    <cfRule type="cellIs" dxfId="193" priority="140" operator="greaterThan">
      <formula>0</formula>
    </cfRule>
  </conditionalFormatting>
  <conditionalFormatting sqref="D81">
    <cfRule type="cellIs" dxfId="192" priority="135" operator="lessThan">
      <formula>0</formula>
    </cfRule>
    <cfRule type="cellIs" dxfId="191" priority="136" operator="greaterThan">
      <formula>0</formula>
    </cfRule>
    <cfRule type="cellIs" dxfId="190" priority="137" operator="greaterThan">
      <formula>0</formula>
    </cfRule>
  </conditionalFormatting>
  <conditionalFormatting sqref="H66">
    <cfRule type="cellIs" dxfId="189" priority="132" operator="lessThan">
      <formula>0</formula>
    </cfRule>
    <cfRule type="cellIs" dxfId="188" priority="133" operator="greaterThan">
      <formula>0</formula>
    </cfRule>
    <cfRule type="cellIs" dxfId="187" priority="134" operator="greaterThan">
      <formula>0</formula>
    </cfRule>
  </conditionalFormatting>
  <conditionalFormatting sqref="D90">
    <cfRule type="cellIs" dxfId="186" priority="126" operator="lessThan">
      <formula>0</formula>
    </cfRule>
    <cfRule type="cellIs" dxfId="185" priority="127" operator="greaterThan">
      <formula>0</formula>
    </cfRule>
    <cfRule type="cellIs" dxfId="184" priority="128" operator="greaterThan">
      <formula>0</formula>
    </cfRule>
  </conditionalFormatting>
  <conditionalFormatting sqref="D96">
    <cfRule type="cellIs" dxfId="183" priority="121" operator="lessThan">
      <formula>0</formula>
    </cfRule>
    <cfRule type="cellIs" dxfId="182" priority="122" operator="greaterThan">
      <formula>0</formula>
    </cfRule>
    <cfRule type="cellIs" dxfId="181" priority="123" operator="lessThan">
      <formula>0</formula>
    </cfRule>
    <cfRule type="cellIs" dxfId="180" priority="124" operator="greaterThan">
      <formula>0</formula>
    </cfRule>
    <cfRule type="cellIs" dxfId="179" priority="125" operator="greaterThan">
      <formula>0</formula>
    </cfRule>
  </conditionalFormatting>
  <conditionalFormatting sqref="D99">
    <cfRule type="cellIs" dxfId="178" priority="116" operator="lessThan">
      <formula>0</formula>
    </cfRule>
    <cfRule type="cellIs" dxfId="177" priority="117" operator="greaterThan">
      <formula>0</formula>
    </cfRule>
    <cfRule type="cellIs" dxfId="176" priority="118" operator="lessThan">
      <formula>0</formula>
    </cfRule>
    <cfRule type="cellIs" dxfId="175" priority="119" operator="greaterThan">
      <formula>0</formula>
    </cfRule>
    <cfRule type="cellIs" dxfId="174" priority="120" operator="greaterThan">
      <formula>0</formula>
    </cfRule>
  </conditionalFormatting>
  <conditionalFormatting sqref="D102">
    <cfRule type="cellIs" dxfId="173" priority="113" operator="lessThan">
      <formula>0</formula>
    </cfRule>
    <cfRule type="cellIs" dxfId="172" priority="114" operator="greaterThan">
      <formula>0</formula>
    </cfRule>
    <cfRule type="cellIs" dxfId="171" priority="115" operator="greaterThan">
      <formula>0</formula>
    </cfRule>
  </conditionalFormatting>
  <conditionalFormatting sqref="D105">
    <cfRule type="cellIs" dxfId="170" priority="110" operator="lessThan">
      <formula>0</formula>
    </cfRule>
    <cfRule type="cellIs" dxfId="169" priority="111" operator="greaterThan">
      <formula>0</formula>
    </cfRule>
    <cfRule type="cellIs" dxfId="168" priority="112" operator="greaterThan">
      <formula>0</formula>
    </cfRule>
  </conditionalFormatting>
  <conditionalFormatting sqref="H90">
    <cfRule type="cellIs" dxfId="167" priority="107" operator="lessThan">
      <formula>0</formula>
    </cfRule>
    <cfRule type="cellIs" dxfId="166" priority="108" operator="greaterThan">
      <formula>0</formula>
    </cfRule>
    <cfRule type="cellIs" dxfId="165" priority="109" operator="greaterThan">
      <formula>0</formula>
    </cfRule>
  </conditionalFormatting>
  <conditionalFormatting sqref="F87">
    <cfRule type="cellIs" dxfId="164" priority="80" operator="lessThan">
      <formula>0</formula>
    </cfRule>
    <cfRule type="cellIs" dxfId="163" priority="81" operator="greaterThan">
      <formula>0</formula>
    </cfRule>
    <cfRule type="cellIs" dxfId="162" priority="82" operator="greaterThan">
      <formula>0</formula>
    </cfRule>
  </conditionalFormatting>
  <conditionalFormatting sqref="D13">
    <cfRule type="cellIs" dxfId="161" priority="101" operator="lessThan">
      <formula>0</formula>
    </cfRule>
    <cfRule type="cellIs" dxfId="160" priority="102" operator="greaterThan">
      <formula>0</formula>
    </cfRule>
    <cfRule type="cellIs" dxfId="159" priority="103" operator="greaterThan">
      <formula>0</formula>
    </cfRule>
  </conditionalFormatting>
  <conditionalFormatting sqref="D38">
    <cfRule type="cellIs" dxfId="158" priority="98" operator="lessThan">
      <formula>0</formula>
    </cfRule>
    <cfRule type="cellIs" dxfId="157" priority="99" operator="greaterThan">
      <formula>0</formula>
    </cfRule>
    <cfRule type="cellIs" dxfId="156" priority="100" operator="greaterThan">
      <formula>0</formula>
    </cfRule>
  </conditionalFormatting>
  <conditionalFormatting sqref="D63">
    <cfRule type="cellIs" dxfId="155" priority="95" operator="lessThan">
      <formula>0</formula>
    </cfRule>
    <cfRule type="cellIs" dxfId="154" priority="96" operator="greaterThan">
      <formula>0</formula>
    </cfRule>
    <cfRule type="cellIs" dxfId="153" priority="97" operator="greaterThan">
      <formula>0</formula>
    </cfRule>
  </conditionalFormatting>
  <conditionalFormatting sqref="D87">
    <cfRule type="cellIs" dxfId="152" priority="92" operator="lessThan">
      <formula>0</formula>
    </cfRule>
    <cfRule type="cellIs" dxfId="151" priority="93" operator="greaterThan">
      <formula>0</formula>
    </cfRule>
    <cfRule type="cellIs" dxfId="150" priority="94" operator="greaterThan">
      <formula>0</formula>
    </cfRule>
  </conditionalFormatting>
  <conditionalFormatting sqref="F13">
    <cfRule type="cellIs" dxfId="149" priority="89" operator="lessThan">
      <formula>0</formula>
    </cfRule>
    <cfRule type="cellIs" dxfId="148" priority="90" operator="greaterThan">
      <formula>0</formula>
    </cfRule>
    <cfRule type="cellIs" dxfId="147" priority="91" operator="greaterThan">
      <formula>0</formula>
    </cfRule>
  </conditionalFormatting>
  <conditionalFormatting sqref="F38">
    <cfRule type="cellIs" dxfId="146" priority="86" operator="lessThan">
      <formula>0</formula>
    </cfRule>
    <cfRule type="cellIs" dxfId="145" priority="87" operator="greaterThan">
      <formula>0</formula>
    </cfRule>
    <cfRule type="cellIs" dxfId="144" priority="88" operator="greaterThan">
      <formula>0</formula>
    </cfRule>
  </conditionalFormatting>
  <conditionalFormatting sqref="F63">
    <cfRule type="cellIs" dxfId="143" priority="83" operator="lessThan">
      <formula>0</formula>
    </cfRule>
    <cfRule type="cellIs" dxfId="142" priority="84" operator="greaterThan">
      <formula>0</formula>
    </cfRule>
    <cfRule type="cellIs" dxfId="141" priority="85" operator="greaterThan">
      <formula>0</formula>
    </cfRule>
  </conditionalFormatting>
  <conditionalFormatting sqref="D20">
    <cfRule type="cellIs" dxfId="140" priority="77" operator="lessThan">
      <formula>0</formula>
    </cfRule>
    <cfRule type="cellIs" dxfId="139" priority="78" operator="greaterThan">
      <formula>0</formula>
    </cfRule>
    <cfRule type="cellIs" dxfId="138" priority="79" operator="greaterThan">
      <formula>0</formula>
    </cfRule>
  </conditionalFormatting>
  <conditionalFormatting sqref="I41">
    <cfRule type="cellIs" dxfId="137" priority="59" operator="greaterThan">
      <formula>1</formula>
    </cfRule>
    <cfRule type="cellIs" dxfId="136" priority="60" operator="lessThan">
      <formula>1</formula>
    </cfRule>
    <cfRule type="cellIs" dxfId="135" priority="61" operator="lessThan">
      <formula>1</formula>
    </cfRule>
    <cfRule type="cellIs" dxfId="134" priority="62" operator="lessThan">
      <formula>0</formula>
    </cfRule>
    <cfRule type="cellIs" dxfId="133" priority="63" operator="greaterThan">
      <formula>0</formula>
    </cfRule>
    <cfRule type="cellIs" dxfId="132" priority="64" operator="greaterThan">
      <formula>0</formula>
    </cfRule>
  </conditionalFormatting>
  <conditionalFormatting sqref="I66">
    <cfRule type="cellIs" dxfId="131" priority="53" operator="greaterThan">
      <formula>1</formula>
    </cfRule>
    <cfRule type="cellIs" dxfId="130" priority="54" operator="lessThan">
      <formula>1</formula>
    </cfRule>
    <cfRule type="cellIs" dxfId="129" priority="55" operator="lessThan">
      <formula>1</formula>
    </cfRule>
    <cfRule type="cellIs" dxfId="128" priority="56" operator="lessThan">
      <formula>0</formula>
    </cfRule>
    <cfRule type="cellIs" dxfId="127" priority="57" operator="greaterThan">
      <formula>0</formula>
    </cfRule>
    <cfRule type="cellIs" dxfId="126" priority="58" operator="greaterThan">
      <formula>0</formula>
    </cfRule>
  </conditionalFormatting>
  <conditionalFormatting sqref="I90">
    <cfRule type="cellIs" dxfId="125" priority="47" operator="greaterThan">
      <formula>1</formula>
    </cfRule>
    <cfRule type="cellIs" dxfId="124" priority="48" operator="lessThan">
      <formula>1</formula>
    </cfRule>
    <cfRule type="cellIs" dxfId="123" priority="49" operator="lessThan">
      <formula>1</formula>
    </cfRule>
    <cfRule type="cellIs" dxfId="122" priority="50" operator="lessThan">
      <formula>0</formula>
    </cfRule>
    <cfRule type="cellIs" dxfId="121" priority="51" operator="greaterThan">
      <formula>0</formula>
    </cfRule>
    <cfRule type="cellIs" dxfId="120" priority="52" operator="greaterThan">
      <formula>0</formula>
    </cfRule>
  </conditionalFormatting>
  <conditionalFormatting sqref="D44">
    <cfRule type="cellIs" dxfId="119" priority="44" operator="lessThan">
      <formula>0</formula>
    </cfRule>
    <cfRule type="cellIs" dxfId="118" priority="45" operator="greaterThan">
      <formula>0</formula>
    </cfRule>
    <cfRule type="cellIs" dxfId="117" priority="46" operator="greaterThan">
      <formula>0</formula>
    </cfRule>
  </conditionalFormatting>
  <conditionalFormatting sqref="D69">
    <cfRule type="cellIs" dxfId="116" priority="41" operator="lessThan">
      <formula>0</formula>
    </cfRule>
    <cfRule type="cellIs" dxfId="115" priority="42" operator="greaterThan">
      <formula>0</formula>
    </cfRule>
    <cfRule type="cellIs" dxfId="114" priority="43" operator="greaterThan">
      <formula>0</formula>
    </cfRule>
  </conditionalFormatting>
  <conditionalFormatting sqref="D93">
    <cfRule type="cellIs" dxfId="113" priority="38" operator="lessThan">
      <formula>0</formula>
    </cfRule>
    <cfRule type="cellIs" dxfId="112" priority="39" operator="greaterThan">
      <formula>0</formula>
    </cfRule>
    <cfRule type="cellIs" dxfId="111" priority="40" operator="greaterThan">
      <formula>0</formula>
    </cfRule>
  </conditionalFormatting>
  <conditionalFormatting sqref="D114">
    <cfRule type="cellIs" dxfId="73" priority="35" operator="lessThan">
      <formula>0</formula>
    </cfRule>
    <cfRule type="cellIs" dxfId="72" priority="36" operator="greaterThan">
      <formula>0</formula>
    </cfRule>
    <cfRule type="cellIs" dxfId="71" priority="37" operator="greaterThan">
      <formula>0</formula>
    </cfRule>
  </conditionalFormatting>
  <conditionalFormatting sqref="D120">
    <cfRule type="cellIs" dxfId="67" priority="30" operator="lessThan">
      <formula>0</formula>
    </cfRule>
    <cfRule type="cellIs" dxfId="66" priority="31" operator="greaterThan">
      <formula>0</formula>
    </cfRule>
    <cfRule type="cellIs" dxfId="65" priority="32" operator="lessThan">
      <formula>0</formula>
    </cfRule>
    <cfRule type="cellIs" dxfId="64" priority="33" operator="greaterThan">
      <formula>0</formula>
    </cfRule>
    <cfRule type="cellIs" dxfId="63" priority="34" operator="greaterThan">
      <formula>0</formula>
    </cfRule>
  </conditionalFormatting>
  <conditionalFormatting sqref="D123">
    <cfRule type="cellIs" dxfId="57" priority="25" operator="lessThan">
      <formula>0</formula>
    </cfRule>
    <cfRule type="cellIs" dxfId="56" priority="26" operator="greaterThan">
      <formula>0</formula>
    </cfRule>
    <cfRule type="cellIs" dxfId="55" priority="27" operator="lessThan">
      <formula>0</formula>
    </cfRule>
    <cfRule type="cellIs" dxfId="54" priority="28" operator="greaterThan">
      <formula>0</formula>
    </cfRule>
    <cfRule type="cellIs" dxfId="53" priority="29" operator="greaterThan">
      <formula>0</formula>
    </cfRule>
  </conditionalFormatting>
  <conditionalFormatting sqref="D126">
    <cfRule type="cellIs" dxfId="47" priority="22" operator="lessThan">
      <formula>0</formula>
    </cfRule>
    <cfRule type="cellIs" dxfId="46" priority="23" operator="greaterThan">
      <formula>0</formula>
    </cfRule>
    <cfRule type="cellIs" dxfId="45" priority="24" operator="greaterThan">
      <formula>0</formula>
    </cfRule>
  </conditionalFormatting>
  <conditionalFormatting sqref="D129">
    <cfRule type="cellIs" dxfId="41" priority="19" operator="lessThan">
      <formula>0</formula>
    </cfRule>
    <cfRule type="cellIs" dxfId="40" priority="20" operator="greaterThan">
      <formula>0</formula>
    </cfRule>
    <cfRule type="cellIs" dxfId="39" priority="21" operator="greaterThan">
      <formula>0</formula>
    </cfRule>
  </conditionalFormatting>
  <conditionalFormatting sqref="H114">
    <cfRule type="cellIs" dxfId="35" priority="16" operator="lessThan">
      <formula>0</formula>
    </cfRule>
    <cfRule type="cellIs" dxfId="34" priority="17" operator="greaterThan">
      <formula>0</formula>
    </cfRule>
    <cfRule type="cellIs" dxfId="33" priority="18" operator="greaterThan">
      <formula>0</formula>
    </cfRule>
  </conditionalFormatting>
  <conditionalFormatting sqref="F111">
    <cfRule type="cellIs" dxfId="29" priority="10" operator="lessThan">
      <formula>0</formula>
    </cfRule>
    <cfRule type="cellIs" dxfId="28" priority="11" operator="greaterThan">
      <formula>0</formula>
    </cfRule>
    <cfRule type="cellIs" dxfId="27" priority="12" operator="greaterThan">
      <formula>0</formula>
    </cfRule>
  </conditionalFormatting>
  <conditionalFormatting sqref="D111">
    <cfRule type="cellIs" dxfId="23" priority="13" operator="lessThan">
      <formula>0</formula>
    </cfRule>
    <cfRule type="cellIs" dxfId="22" priority="14" operator="greaterThan">
      <formula>0</formula>
    </cfRule>
    <cfRule type="cellIs" dxfId="21" priority="15" operator="greaterThan">
      <formula>0</formula>
    </cfRule>
  </conditionalFormatting>
  <conditionalFormatting sqref="I114">
    <cfRule type="cellIs" dxfId="17" priority="4" operator="greaterThan">
      <formula>1</formula>
    </cfRule>
    <cfRule type="cellIs" dxfId="16" priority="5" operator="lessThan">
      <formula>1</formula>
    </cfRule>
    <cfRule type="cellIs" dxfId="15" priority="6" operator="lessThan">
      <formula>1</formula>
    </cfRule>
    <cfRule type="cellIs" dxfId="14" priority="7" operator="lessThan">
      <formula>0</formula>
    </cfRule>
    <cfRule type="cellIs" dxfId="13" priority="8" operator="greaterThan">
      <formula>0</formula>
    </cfRule>
    <cfRule type="cellIs" dxfId="12" priority="9" operator="greaterThan">
      <formula>0</formula>
    </cfRule>
  </conditionalFormatting>
  <conditionalFormatting sqref="D117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opLeftCell="A135" workbookViewId="0">
      <selection activeCell="D183" sqref="D183"/>
    </sheetView>
  </sheetViews>
  <sheetFormatPr baseColWidth="10" defaultRowHeight="16" x14ac:dyDescent="0.2"/>
  <cols>
    <col min="1" max="16384" width="10.83203125" style="22"/>
  </cols>
  <sheetData>
    <row r="1" spans="1:6" x14ac:dyDescent="0.2">
      <c r="A1" s="22" t="s">
        <v>0</v>
      </c>
    </row>
    <row r="2" spans="1:6" x14ac:dyDescent="0.2">
      <c r="A2" s="22" t="s">
        <v>1</v>
      </c>
    </row>
    <row r="3" spans="1:6" x14ac:dyDescent="0.2">
      <c r="A3" s="22" t="s">
        <v>112</v>
      </c>
    </row>
    <row r="4" spans="1:6" x14ac:dyDescent="0.2">
      <c r="A4" s="22" t="s">
        <v>2</v>
      </c>
    </row>
    <row r="5" spans="1:6" x14ac:dyDescent="0.2">
      <c r="A5" s="22" t="s">
        <v>0</v>
      </c>
    </row>
    <row r="7" spans="1:6" x14ac:dyDescent="0.2">
      <c r="A7" s="22" t="s">
        <v>3</v>
      </c>
    </row>
    <row r="8" spans="1:6" x14ac:dyDescent="0.2">
      <c r="A8" s="22" t="s">
        <v>4</v>
      </c>
    </row>
    <row r="9" spans="1:6" x14ac:dyDescent="0.2">
      <c r="A9" s="22" t="s">
        <v>3</v>
      </c>
    </row>
    <row r="10" spans="1:6" x14ac:dyDescent="0.2">
      <c r="C10" s="22" t="s">
        <v>5</v>
      </c>
      <c r="D10" s="22" t="s">
        <v>6</v>
      </c>
      <c r="E10" s="22" t="s">
        <v>7</v>
      </c>
      <c r="F10" s="22" t="s">
        <v>8</v>
      </c>
    </row>
    <row r="11" spans="1:6" x14ac:dyDescent="0.2">
      <c r="A11" s="22" t="s">
        <v>9</v>
      </c>
      <c r="C11" s="1">
        <v>470240</v>
      </c>
      <c r="D11" s="1">
        <v>216226</v>
      </c>
      <c r="E11" s="1">
        <v>351825</v>
      </c>
      <c r="F11" s="1">
        <v>121576</v>
      </c>
    </row>
    <row r="12" spans="1:6" x14ac:dyDescent="0.2">
      <c r="A12" s="22" t="s">
        <v>10</v>
      </c>
      <c r="C12" s="1">
        <v>470240</v>
      </c>
      <c r="D12" s="1">
        <v>216226</v>
      </c>
      <c r="E12" s="1">
        <v>351825</v>
      </c>
      <c r="F12" s="1">
        <v>121576</v>
      </c>
    </row>
    <row r="13" spans="1:6" x14ac:dyDescent="0.2">
      <c r="A13" s="22" t="s">
        <v>10</v>
      </c>
      <c r="B13" s="22" t="s">
        <v>11</v>
      </c>
      <c r="C13" s="1">
        <v>470240</v>
      </c>
      <c r="D13" s="1">
        <v>216226</v>
      </c>
      <c r="E13" s="1">
        <v>351825</v>
      </c>
      <c r="F13" s="1">
        <v>121576</v>
      </c>
    </row>
    <row r="14" spans="1:6" x14ac:dyDescent="0.2">
      <c r="A14" s="22" t="s">
        <v>10</v>
      </c>
      <c r="B14" s="22" t="s">
        <v>12</v>
      </c>
      <c r="C14" s="1">
        <v>336796</v>
      </c>
      <c r="D14" s="1">
        <v>158512</v>
      </c>
      <c r="E14" s="1">
        <v>257631</v>
      </c>
      <c r="F14" s="1">
        <v>91822</v>
      </c>
    </row>
    <row r="15" spans="1:6" x14ac:dyDescent="0.2">
      <c r="A15" s="22" t="s">
        <v>10</v>
      </c>
      <c r="B15" s="22" t="s">
        <v>13</v>
      </c>
      <c r="C15" s="1">
        <v>133444</v>
      </c>
      <c r="D15" s="1">
        <v>57714</v>
      </c>
      <c r="E15" s="1">
        <v>94194</v>
      </c>
      <c r="F15" s="1">
        <v>29754</v>
      </c>
    </row>
    <row r="17" spans="1:3" x14ac:dyDescent="0.2">
      <c r="A17" s="22" t="s">
        <v>0</v>
      </c>
    </row>
    <row r="18" spans="1:3" x14ac:dyDescent="0.2">
      <c r="A18" s="22" t="s">
        <v>14</v>
      </c>
    </row>
    <row r="19" spans="1:3" x14ac:dyDescent="0.2">
      <c r="A19" s="22" t="s">
        <v>112</v>
      </c>
    </row>
    <row r="20" spans="1:3" x14ac:dyDescent="0.2">
      <c r="A20" s="22" t="s">
        <v>2</v>
      </c>
    </row>
    <row r="21" spans="1:3" x14ac:dyDescent="0.2">
      <c r="A21" s="22" t="s">
        <v>0</v>
      </c>
    </row>
    <row r="23" spans="1:3" x14ac:dyDescent="0.2">
      <c r="A23" s="22" t="s">
        <v>3</v>
      </c>
    </row>
    <row r="24" spans="1:3" x14ac:dyDescent="0.2">
      <c r="A24" s="22" t="s">
        <v>15</v>
      </c>
    </row>
    <row r="25" spans="1:3" x14ac:dyDescent="0.2">
      <c r="A25" s="22" t="s">
        <v>3</v>
      </c>
    </row>
    <row r="26" spans="1:3" x14ac:dyDescent="0.2">
      <c r="C26" s="22" t="s">
        <v>6</v>
      </c>
    </row>
    <row r="27" spans="1:3" x14ac:dyDescent="0.2">
      <c r="A27" s="22" t="s">
        <v>9</v>
      </c>
      <c r="C27" s="22">
        <v>0</v>
      </c>
    </row>
    <row r="28" spans="1:3" x14ac:dyDescent="0.2">
      <c r="A28" s="22" t="s">
        <v>16</v>
      </c>
      <c r="C28" s="2">
        <v>0.24229999999999999</v>
      </c>
    </row>
    <row r="29" spans="1:3" x14ac:dyDescent="0.2">
      <c r="A29" s="22" t="s">
        <v>16</v>
      </c>
      <c r="B29" s="22" t="s">
        <v>11</v>
      </c>
    </row>
    <row r="30" spans="1:3" x14ac:dyDescent="0.2">
      <c r="A30" s="22" t="s">
        <v>16</v>
      </c>
      <c r="B30" s="22" t="s">
        <v>13</v>
      </c>
      <c r="C30" s="2">
        <v>0.25829999999999997</v>
      </c>
    </row>
    <row r="31" spans="1:3" x14ac:dyDescent="0.2">
      <c r="A31" s="22" t="s">
        <v>16</v>
      </c>
      <c r="B31" s="22" t="s">
        <v>12</v>
      </c>
      <c r="C31" s="2">
        <v>0.23649999999999999</v>
      </c>
    </row>
    <row r="33" spans="1:4" x14ac:dyDescent="0.2">
      <c r="A33" s="22" t="s">
        <v>0</v>
      </c>
    </row>
    <row r="34" spans="1:4" x14ac:dyDescent="0.2">
      <c r="A34" s="22" t="s">
        <v>17</v>
      </c>
    </row>
    <row r="35" spans="1:4" x14ac:dyDescent="0.2">
      <c r="A35" s="22" t="s">
        <v>112</v>
      </c>
    </row>
    <row r="36" spans="1:4" x14ac:dyDescent="0.2">
      <c r="A36" s="22" t="s">
        <v>0</v>
      </c>
    </row>
    <row r="38" spans="1:4" x14ac:dyDescent="0.2">
      <c r="A38" s="22" t="s">
        <v>3</v>
      </c>
    </row>
    <row r="39" spans="1:4" x14ac:dyDescent="0.2">
      <c r="A39" s="22" t="s">
        <v>18</v>
      </c>
    </row>
    <row r="40" spans="1:4" x14ac:dyDescent="0.2">
      <c r="A40" s="22" t="s">
        <v>3</v>
      </c>
    </row>
    <row r="41" spans="1:4" x14ac:dyDescent="0.2">
      <c r="C41" s="22" t="s">
        <v>19</v>
      </c>
      <c r="D41" s="22" t="s">
        <v>20</v>
      </c>
    </row>
    <row r="42" spans="1:4" x14ac:dyDescent="0.2">
      <c r="A42" s="22" t="s">
        <v>11</v>
      </c>
      <c r="D42" s="22" t="s">
        <v>113</v>
      </c>
    </row>
    <row r="43" spans="1:4" x14ac:dyDescent="0.2">
      <c r="A43" s="22" t="s">
        <v>5</v>
      </c>
      <c r="C43" s="2">
        <v>2.1499999999999998E-2</v>
      </c>
      <c r="D43" s="22" t="s">
        <v>113</v>
      </c>
    </row>
    <row r="44" spans="1:4" x14ac:dyDescent="0.2">
      <c r="A44" s="22" t="s">
        <v>5</v>
      </c>
      <c r="B44" s="22" t="s">
        <v>11</v>
      </c>
      <c r="D44" s="22" t="s">
        <v>114</v>
      </c>
    </row>
    <row r="45" spans="1:4" x14ac:dyDescent="0.2">
      <c r="A45" s="22" t="s">
        <v>5</v>
      </c>
      <c r="B45" s="22" t="s">
        <v>21</v>
      </c>
      <c r="C45" s="2">
        <v>4.8300000000000003E-2</v>
      </c>
      <c r="D45" s="22" t="s">
        <v>114</v>
      </c>
    </row>
    <row r="47" spans="1:4" x14ac:dyDescent="0.2">
      <c r="A47" s="22" t="s">
        <v>0</v>
      </c>
    </row>
    <row r="48" spans="1:4" x14ac:dyDescent="0.2">
      <c r="A48" s="22" t="s">
        <v>22</v>
      </c>
    </row>
    <row r="49" spans="1:6" x14ac:dyDescent="0.2">
      <c r="A49" s="22" t="s">
        <v>112</v>
      </c>
    </row>
    <row r="50" spans="1:6" x14ac:dyDescent="0.2">
      <c r="A50" s="22" t="s">
        <v>23</v>
      </c>
    </row>
    <row r="51" spans="1:6" x14ac:dyDescent="0.2">
      <c r="A51" s="22" t="s">
        <v>0</v>
      </c>
    </row>
    <row r="53" spans="1:6" x14ac:dyDescent="0.2">
      <c r="A53" s="22" t="s">
        <v>3</v>
      </c>
    </row>
    <row r="54" spans="1:6" x14ac:dyDescent="0.2">
      <c r="A54" s="22" t="s">
        <v>4</v>
      </c>
    </row>
    <row r="55" spans="1:6" x14ac:dyDescent="0.2">
      <c r="A55" s="22" t="s">
        <v>3</v>
      </c>
    </row>
    <row r="56" spans="1:6" x14ac:dyDescent="0.2">
      <c r="C56" s="22" t="s">
        <v>5</v>
      </c>
      <c r="D56" s="22" t="s">
        <v>6</v>
      </c>
      <c r="E56" s="22" t="s">
        <v>7</v>
      </c>
      <c r="F56" s="22" t="s">
        <v>8</v>
      </c>
    </row>
    <row r="57" spans="1:6" x14ac:dyDescent="0.2">
      <c r="A57" s="22" t="s">
        <v>9</v>
      </c>
      <c r="C57" s="1">
        <v>1446559</v>
      </c>
      <c r="D57" s="1">
        <v>448469</v>
      </c>
      <c r="E57" s="1">
        <v>991170</v>
      </c>
      <c r="F57" s="1">
        <v>247953</v>
      </c>
    </row>
    <row r="58" spans="1:6" x14ac:dyDescent="0.2">
      <c r="A58" s="22" t="s">
        <v>10</v>
      </c>
      <c r="C58" s="1">
        <v>1446559</v>
      </c>
      <c r="D58" s="1">
        <v>448469</v>
      </c>
      <c r="E58" s="1">
        <v>991170</v>
      </c>
      <c r="F58" s="1">
        <v>247953</v>
      </c>
    </row>
    <row r="59" spans="1:6" x14ac:dyDescent="0.2">
      <c r="A59" s="22" t="s">
        <v>10</v>
      </c>
      <c r="B59" s="22" t="s">
        <v>11</v>
      </c>
      <c r="C59" s="1">
        <v>1446559</v>
      </c>
      <c r="D59" s="1">
        <v>448469</v>
      </c>
      <c r="E59" s="1">
        <v>991170</v>
      </c>
      <c r="F59" s="1">
        <v>247953</v>
      </c>
    </row>
    <row r="60" spans="1:6" x14ac:dyDescent="0.2">
      <c r="A60" s="22" t="s">
        <v>10</v>
      </c>
      <c r="B60" s="22" t="s">
        <v>12</v>
      </c>
      <c r="C60" s="1">
        <v>981702</v>
      </c>
      <c r="D60" s="1">
        <v>311679</v>
      </c>
      <c r="E60" s="1">
        <v>690676</v>
      </c>
      <c r="F60" s="1">
        <v>178013</v>
      </c>
    </row>
    <row r="61" spans="1:6" x14ac:dyDescent="0.2">
      <c r="A61" s="22" t="s">
        <v>10</v>
      </c>
      <c r="B61" s="22" t="s">
        <v>13</v>
      </c>
      <c r="C61" s="1">
        <v>464857</v>
      </c>
      <c r="D61" s="1">
        <v>136790</v>
      </c>
      <c r="E61" s="1">
        <v>300494</v>
      </c>
      <c r="F61" s="1">
        <v>69940</v>
      </c>
    </row>
    <row r="63" spans="1:6" x14ac:dyDescent="0.2">
      <c r="A63" s="22" t="s">
        <v>0</v>
      </c>
    </row>
    <row r="64" spans="1:6" x14ac:dyDescent="0.2">
      <c r="A64" s="22" t="s">
        <v>24</v>
      </c>
    </row>
    <row r="65" spans="1:3" x14ac:dyDescent="0.2">
      <c r="A65" s="22" t="s">
        <v>112</v>
      </c>
    </row>
    <row r="66" spans="1:3" x14ac:dyDescent="0.2">
      <c r="A66" s="22" t="s">
        <v>23</v>
      </c>
    </row>
    <row r="67" spans="1:3" x14ac:dyDescent="0.2">
      <c r="A67" s="22" t="s">
        <v>0</v>
      </c>
    </row>
    <row r="69" spans="1:3" x14ac:dyDescent="0.2">
      <c r="A69" s="22" t="s">
        <v>3</v>
      </c>
    </row>
    <row r="70" spans="1:3" x14ac:dyDescent="0.2">
      <c r="A70" s="22" t="s">
        <v>15</v>
      </c>
    </row>
    <row r="71" spans="1:3" x14ac:dyDescent="0.2">
      <c r="A71" s="22" t="s">
        <v>3</v>
      </c>
    </row>
    <row r="72" spans="1:3" x14ac:dyDescent="0.2">
      <c r="C72" s="22" t="s">
        <v>6</v>
      </c>
    </row>
    <row r="73" spans="1:3" x14ac:dyDescent="0.2">
      <c r="A73" s="22" t="s">
        <v>9</v>
      </c>
      <c r="C73" s="22">
        <v>0</v>
      </c>
    </row>
    <row r="74" spans="1:3" x14ac:dyDescent="0.2">
      <c r="A74" s="22" t="s">
        <v>16</v>
      </c>
      <c r="C74" s="2">
        <v>0.20949999999999999</v>
      </c>
    </row>
    <row r="75" spans="1:3" x14ac:dyDescent="0.2">
      <c r="A75" s="22" t="s">
        <v>16</v>
      </c>
      <c r="B75" s="22" t="s">
        <v>11</v>
      </c>
    </row>
    <row r="76" spans="1:3" x14ac:dyDescent="0.2">
      <c r="A76" s="22" t="s">
        <v>16</v>
      </c>
      <c r="B76" s="22" t="s">
        <v>13</v>
      </c>
      <c r="C76" s="2">
        <v>0.22939999999999999</v>
      </c>
    </row>
    <row r="77" spans="1:3" x14ac:dyDescent="0.2">
      <c r="A77" s="22" t="s">
        <v>16</v>
      </c>
      <c r="B77" s="22" t="s">
        <v>12</v>
      </c>
      <c r="C77" s="2">
        <v>0.20080000000000001</v>
      </c>
    </row>
    <row r="79" spans="1:3" x14ac:dyDescent="0.2">
      <c r="A79" s="22" t="s">
        <v>0</v>
      </c>
    </row>
    <row r="80" spans="1:3" x14ac:dyDescent="0.2">
      <c r="A80" s="22" t="s">
        <v>25</v>
      </c>
    </row>
    <row r="81" spans="1:4" x14ac:dyDescent="0.2">
      <c r="A81" s="22" t="s">
        <v>112</v>
      </c>
    </row>
    <row r="82" spans="1:4" x14ac:dyDescent="0.2">
      <c r="A82" s="22" t="s">
        <v>0</v>
      </c>
    </row>
    <row r="84" spans="1:4" x14ac:dyDescent="0.2">
      <c r="A84" s="22" t="s">
        <v>3</v>
      </c>
    </row>
    <row r="85" spans="1:4" x14ac:dyDescent="0.2">
      <c r="A85" s="22" t="s">
        <v>18</v>
      </c>
    </row>
    <row r="86" spans="1:4" x14ac:dyDescent="0.2">
      <c r="A86" s="22" t="s">
        <v>3</v>
      </c>
    </row>
    <row r="87" spans="1:4" x14ac:dyDescent="0.2">
      <c r="C87" s="22" t="s">
        <v>19</v>
      </c>
      <c r="D87" s="22" t="s">
        <v>20</v>
      </c>
    </row>
    <row r="88" spans="1:4" x14ac:dyDescent="0.2">
      <c r="A88" s="22" t="s">
        <v>11</v>
      </c>
      <c r="D88" s="22" t="s">
        <v>113</v>
      </c>
    </row>
    <row r="89" spans="1:4" x14ac:dyDescent="0.2">
      <c r="A89" s="22" t="s">
        <v>5</v>
      </c>
      <c r="C89" s="2">
        <v>2.1499999999999998E-2</v>
      </c>
      <c r="D89" s="22" t="s">
        <v>113</v>
      </c>
    </row>
    <row r="90" spans="1:4" x14ac:dyDescent="0.2">
      <c r="A90" s="22" t="s">
        <v>5</v>
      </c>
      <c r="B90" s="22" t="s">
        <v>11</v>
      </c>
      <c r="D90" s="22" t="s">
        <v>115</v>
      </c>
    </row>
    <row r="91" spans="1:4" x14ac:dyDescent="0.2">
      <c r="A91" s="22" t="s">
        <v>5</v>
      </c>
      <c r="B91" s="22" t="s">
        <v>26</v>
      </c>
      <c r="C91" s="2">
        <v>3.5400000000000001E-2</v>
      </c>
      <c r="D91" s="22" t="s">
        <v>115</v>
      </c>
    </row>
    <row r="93" spans="1:4" x14ac:dyDescent="0.2">
      <c r="A93" s="22" t="s">
        <v>0</v>
      </c>
    </row>
    <row r="94" spans="1:4" x14ac:dyDescent="0.2">
      <c r="A94" s="22" t="s">
        <v>27</v>
      </c>
    </row>
    <row r="95" spans="1:4" x14ac:dyDescent="0.2">
      <c r="A95" s="22" t="s">
        <v>112</v>
      </c>
    </row>
    <row r="96" spans="1:4" x14ac:dyDescent="0.2">
      <c r="A96" s="22" t="s">
        <v>28</v>
      </c>
    </row>
    <row r="97" spans="1:6" x14ac:dyDescent="0.2">
      <c r="A97" s="22" t="s">
        <v>0</v>
      </c>
    </row>
    <row r="99" spans="1:6" x14ac:dyDescent="0.2">
      <c r="A99" s="22" t="s">
        <v>3</v>
      </c>
    </row>
    <row r="100" spans="1:6" x14ac:dyDescent="0.2">
      <c r="A100" s="22" t="s">
        <v>4</v>
      </c>
    </row>
    <row r="101" spans="1:6" x14ac:dyDescent="0.2">
      <c r="A101" s="22" t="s">
        <v>3</v>
      </c>
    </row>
    <row r="102" spans="1:6" x14ac:dyDescent="0.2">
      <c r="C102" s="22" t="s">
        <v>5</v>
      </c>
      <c r="D102" s="22" t="s">
        <v>6</v>
      </c>
      <c r="E102" s="22" t="s">
        <v>7</v>
      </c>
      <c r="F102" s="22" t="s">
        <v>8</v>
      </c>
    </row>
    <row r="103" spans="1:6" x14ac:dyDescent="0.2">
      <c r="A103" s="22" t="s">
        <v>9</v>
      </c>
      <c r="C103" s="1">
        <v>276514</v>
      </c>
      <c r="D103" s="1">
        <v>84581</v>
      </c>
      <c r="E103" s="1">
        <v>167818</v>
      </c>
      <c r="F103" s="1">
        <v>39531</v>
      </c>
    </row>
    <row r="104" spans="1:6" x14ac:dyDescent="0.2">
      <c r="A104" s="22" t="s">
        <v>10</v>
      </c>
      <c r="C104" s="1">
        <v>276514</v>
      </c>
      <c r="D104" s="1">
        <v>84581</v>
      </c>
      <c r="E104" s="1">
        <v>167818</v>
      </c>
      <c r="F104" s="1">
        <v>39531</v>
      </c>
    </row>
    <row r="105" spans="1:6" x14ac:dyDescent="0.2">
      <c r="A105" s="22" t="s">
        <v>10</v>
      </c>
      <c r="B105" s="22" t="s">
        <v>11</v>
      </c>
      <c r="C105" s="1">
        <v>276514</v>
      </c>
      <c r="D105" s="1">
        <v>84581</v>
      </c>
      <c r="E105" s="1">
        <v>167818</v>
      </c>
      <c r="F105" s="1">
        <v>39531</v>
      </c>
    </row>
    <row r="106" spans="1:6" x14ac:dyDescent="0.2">
      <c r="A106" s="22" t="s">
        <v>10</v>
      </c>
      <c r="B106" s="22" t="s">
        <v>12</v>
      </c>
      <c r="C106" s="1">
        <v>192060</v>
      </c>
      <c r="D106" s="1">
        <v>60735</v>
      </c>
      <c r="E106" s="1">
        <v>119940</v>
      </c>
      <c r="F106" s="1">
        <v>29918</v>
      </c>
    </row>
    <row r="107" spans="1:6" x14ac:dyDescent="0.2">
      <c r="A107" s="22" t="s">
        <v>10</v>
      </c>
      <c r="B107" s="22" t="s">
        <v>13</v>
      </c>
      <c r="C107" s="1">
        <v>84454</v>
      </c>
      <c r="D107" s="1">
        <v>23846</v>
      </c>
      <c r="E107" s="1">
        <v>47878</v>
      </c>
      <c r="F107" s="1">
        <v>9613</v>
      </c>
    </row>
    <row r="109" spans="1:6" x14ac:dyDescent="0.2">
      <c r="A109" s="22" t="s">
        <v>0</v>
      </c>
    </row>
    <row r="110" spans="1:6" x14ac:dyDescent="0.2">
      <c r="A110" s="22" t="s">
        <v>29</v>
      </c>
    </row>
    <row r="111" spans="1:6" x14ac:dyDescent="0.2">
      <c r="A111" s="22" t="s">
        <v>112</v>
      </c>
    </row>
    <row r="112" spans="1:6" x14ac:dyDescent="0.2">
      <c r="A112" s="22" t="s">
        <v>28</v>
      </c>
    </row>
    <row r="113" spans="1:3" x14ac:dyDescent="0.2">
      <c r="A113" s="22" t="s">
        <v>0</v>
      </c>
    </row>
    <row r="115" spans="1:3" x14ac:dyDescent="0.2">
      <c r="A115" s="22" t="s">
        <v>3</v>
      </c>
    </row>
    <row r="116" spans="1:3" x14ac:dyDescent="0.2">
      <c r="A116" s="22" t="s">
        <v>15</v>
      </c>
    </row>
    <row r="117" spans="1:3" x14ac:dyDescent="0.2">
      <c r="A117" s="22" t="s">
        <v>3</v>
      </c>
    </row>
    <row r="118" spans="1:3" x14ac:dyDescent="0.2">
      <c r="C118" s="22" t="s">
        <v>6</v>
      </c>
    </row>
    <row r="119" spans="1:3" x14ac:dyDescent="0.2">
      <c r="A119" s="22" t="s">
        <v>9</v>
      </c>
      <c r="C119" s="22">
        <v>0</v>
      </c>
    </row>
    <row r="120" spans="1:3" x14ac:dyDescent="0.2">
      <c r="A120" s="22" t="s">
        <v>16</v>
      </c>
      <c r="C120" s="2">
        <v>0.2157</v>
      </c>
    </row>
    <row r="121" spans="1:3" x14ac:dyDescent="0.2">
      <c r="A121" s="22" t="s">
        <v>16</v>
      </c>
      <c r="B121" s="22" t="s">
        <v>11</v>
      </c>
    </row>
    <row r="122" spans="1:3" x14ac:dyDescent="0.2">
      <c r="A122" s="22" t="s">
        <v>16</v>
      </c>
      <c r="B122" s="22" t="s">
        <v>12</v>
      </c>
      <c r="C122" s="2">
        <v>0.19389999999999999</v>
      </c>
    </row>
    <row r="123" spans="1:3" x14ac:dyDescent="0.2">
      <c r="A123" s="22" t="s">
        <v>16</v>
      </c>
      <c r="B123" s="22" t="s">
        <v>13</v>
      </c>
      <c r="C123" s="2">
        <v>0.2712</v>
      </c>
    </row>
    <row r="125" spans="1:3" x14ac:dyDescent="0.2">
      <c r="A125" s="22" t="s">
        <v>0</v>
      </c>
    </row>
    <row r="126" spans="1:3" x14ac:dyDescent="0.2">
      <c r="A126" s="22" t="s">
        <v>30</v>
      </c>
    </row>
    <row r="127" spans="1:3" x14ac:dyDescent="0.2">
      <c r="A127" s="22" t="s">
        <v>112</v>
      </c>
    </row>
    <row r="128" spans="1:3" x14ac:dyDescent="0.2">
      <c r="A128" s="22" t="s">
        <v>0</v>
      </c>
    </row>
    <row r="130" spans="1:4" x14ac:dyDescent="0.2">
      <c r="A130" s="22" t="s">
        <v>3</v>
      </c>
    </row>
    <row r="131" spans="1:4" x14ac:dyDescent="0.2">
      <c r="A131" s="22" t="s">
        <v>18</v>
      </c>
    </row>
    <row r="132" spans="1:4" x14ac:dyDescent="0.2">
      <c r="A132" s="22" t="s">
        <v>3</v>
      </c>
    </row>
    <row r="133" spans="1:4" x14ac:dyDescent="0.2">
      <c r="C133" s="22" t="s">
        <v>19</v>
      </c>
      <c r="D133" s="22" t="s">
        <v>20</v>
      </c>
    </row>
    <row r="134" spans="1:4" x14ac:dyDescent="0.2">
      <c r="A134" s="22" t="s">
        <v>11</v>
      </c>
      <c r="D134" s="22" t="s">
        <v>113</v>
      </c>
    </row>
    <row r="135" spans="1:4" x14ac:dyDescent="0.2">
      <c r="A135" s="22" t="s">
        <v>5</v>
      </c>
      <c r="C135" s="2">
        <v>2.1499999999999998E-2</v>
      </c>
      <c r="D135" s="22" t="s">
        <v>113</v>
      </c>
    </row>
    <row r="136" spans="1:4" x14ac:dyDescent="0.2">
      <c r="A136" s="22" t="s">
        <v>5</v>
      </c>
      <c r="B136" s="22" t="s">
        <v>11</v>
      </c>
      <c r="D136" s="22" t="s">
        <v>116</v>
      </c>
    </row>
    <row r="137" spans="1:4" x14ac:dyDescent="0.2">
      <c r="A137" s="22" t="s">
        <v>5</v>
      </c>
      <c r="B137" s="22" t="s">
        <v>31</v>
      </c>
      <c r="C137" s="2">
        <v>4.7699999999999999E-2</v>
      </c>
      <c r="D137" s="22" t="s">
        <v>116</v>
      </c>
    </row>
    <row r="139" spans="1:4" x14ac:dyDescent="0.2">
      <c r="A139" s="22" t="s">
        <v>0</v>
      </c>
    </row>
    <row r="140" spans="1:4" x14ac:dyDescent="0.2">
      <c r="A140" s="22" t="s">
        <v>32</v>
      </c>
    </row>
    <row r="141" spans="1:4" x14ac:dyDescent="0.2">
      <c r="A141" s="22" t="s">
        <v>112</v>
      </c>
    </row>
    <row r="142" spans="1:4" x14ac:dyDescent="0.2">
      <c r="A142" s="22" t="s">
        <v>33</v>
      </c>
    </row>
    <row r="143" spans="1:4" x14ac:dyDescent="0.2">
      <c r="A143" s="22" t="s">
        <v>0</v>
      </c>
    </row>
    <row r="145" spans="1:6" x14ac:dyDescent="0.2">
      <c r="A145" s="22" t="s">
        <v>3</v>
      </c>
    </row>
    <row r="146" spans="1:6" x14ac:dyDescent="0.2">
      <c r="A146" s="22" t="s">
        <v>4</v>
      </c>
    </row>
    <row r="147" spans="1:6" x14ac:dyDescent="0.2">
      <c r="A147" s="22" t="s">
        <v>3</v>
      </c>
    </row>
    <row r="148" spans="1:6" x14ac:dyDescent="0.2">
      <c r="C148" s="22" t="s">
        <v>5</v>
      </c>
      <c r="D148" s="22" t="s">
        <v>6</v>
      </c>
      <c r="E148" s="22" t="s">
        <v>7</v>
      </c>
      <c r="F148" s="22" t="s">
        <v>8</v>
      </c>
    </row>
    <row r="149" spans="1:6" x14ac:dyDescent="0.2">
      <c r="A149" s="22" t="s">
        <v>9</v>
      </c>
      <c r="C149" s="1">
        <v>6013104</v>
      </c>
      <c r="D149" s="1">
        <v>2693418</v>
      </c>
      <c r="E149" s="1">
        <v>3837627</v>
      </c>
      <c r="F149" s="1">
        <v>1336330</v>
      </c>
    </row>
    <row r="150" spans="1:6" x14ac:dyDescent="0.2">
      <c r="A150" s="22" t="s">
        <v>10</v>
      </c>
      <c r="C150" s="1">
        <v>6013104</v>
      </c>
      <c r="D150" s="1">
        <v>2693418</v>
      </c>
      <c r="E150" s="1">
        <v>3837627</v>
      </c>
      <c r="F150" s="1">
        <v>1336330</v>
      </c>
    </row>
    <row r="151" spans="1:6" x14ac:dyDescent="0.2">
      <c r="A151" s="22" t="s">
        <v>10</v>
      </c>
      <c r="B151" s="22" t="s">
        <v>11</v>
      </c>
      <c r="C151" s="1">
        <v>6013104</v>
      </c>
      <c r="D151" s="1">
        <v>2693418</v>
      </c>
      <c r="E151" s="1">
        <v>3837627</v>
      </c>
      <c r="F151" s="1">
        <v>1336330</v>
      </c>
    </row>
    <row r="152" spans="1:6" x14ac:dyDescent="0.2">
      <c r="A152" s="22" t="s">
        <v>10</v>
      </c>
      <c r="B152" s="22" t="s">
        <v>12</v>
      </c>
      <c r="C152" s="1">
        <v>4020541</v>
      </c>
      <c r="D152" s="1">
        <v>1805418</v>
      </c>
      <c r="E152" s="1">
        <v>2618134</v>
      </c>
      <c r="F152" s="1">
        <v>925229</v>
      </c>
    </row>
    <row r="153" spans="1:6" x14ac:dyDescent="0.2">
      <c r="A153" s="22" t="s">
        <v>10</v>
      </c>
      <c r="B153" s="22" t="s">
        <v>13</v>
      </c>
      <c r="C153" s="1">
        <v>1992563</v>
      </c>
      <c r="D153" s="1">
        <v>888000</v>
      </c>
      <c r="E153" s="1">
        <v>1219493</v>
      </c>
      <c r="F153" s="1">
        <v>411101</v>
      </c>
    </row>
    <row r="155" spans="1:6" x14ac:dyDescent="0.2">
      <c r="A155" s="22" t="s">
        <v>0</v>
      </c>
    </row>
    <row r="156" spans="1:6" x14ac:dyDescent="0.2">
      <c r="A156" s="22" t="s">
        <v>34</v>
      </c>
    </row>
    <row r="157" spans="1:6" x14ac:dyDescent="0.2">
      <c r="A157" s="22" t="s">
        <v>112</v>
      </c>
    </row>
    <row r="158" spans="1:6" x14ac:dyDescent="0.2">
      <c r="A158" s="22" t="s">
        <v>33</v>
      </c>
    </row>
    <row r="159" spans="1:6" x14ac:dyDescent="0.2">
      <c r="A159" s="22" t="s">
        <v>0</v>
      </c>
    </row>
    <row r="161" spans="1:3" x14ac:dyDescent="0.2">
      <c r="A161" s="22" t="s">
        <v>3</v>
      </c>
    </row>
    <row r="162" spans="1:3" x14ac:dyDescent="0.2">
      <c r="A162" s="22" t="s">
        <v>15</v>
      </c>
    </row>
    <row r="163" spans="1:3" x14ac:dyDescent="0.2">
      <c r="A163" s="22" t="s">
        <v>3</v>
      </c>
    </row>
    <row r="164" spans="1:3" x14ac:dyDescent="0.2">
      <c r="C164" s="22" t="s">
        <v>6</v>
      </c>
    </row>
    <row r="165" spans="1:3" x14ac:dyDescent="0.2">
      <c r="A165" s="22" t="s">
        <v>9</v>
      </c>
      <c r="C165" s="22">
        <v>0</v>
      </c>
    </row>
    <row r="166" spans="1:3" x14ac:dyDescent="0.2">
      <c r="A166" s="22" t="s">
        <v>16</v>
      </c>
      <c r="C166" s="2">
        <v>0.22589999999999999</v>
      </c>
    </row>
    <row r="167" spans="1:3" x14ac:dyDescent="0.2">
      <c r="A167" s="22" t="s">
        <v>16</v>
      </c>
      <c r="B167" s="22" t="s">
        <v>11</v>
      </c>
    </row>
    <row r="168" spans="1:3" x14ac:dyDescent="0.2">
      <c r="A168" s="22" t="s">
        <v>16</v>
      </c>
      <c r="B168" s="22" t="s">
        <v>12</v>
      </c>
      <c r="C168" s="2">
        <v>0.2218</v>
      </c>
    </row>
    <row r="169" spans="1:3" x14ac:dyDescent="0.2">
      <c r="A169" s="22" t="s">
        <v>16</v>
      </c>
      <c r="B169" s="22" t="s">
        <v>13</v>
      </c>
      <c r="C169" s="2">
        <v>0.23419999999999999</v>
      </c>
    </row>
    <row r="171" spans="1:3" x14ac:dyDescent="0.2">
      <c r="A171" s="22" t="s">
        <v>0</v>
      </c>
    </row>
    <row r="172" spans="1:3" x14ac:dyDescent="0.2">
      <c r="A172" s="22" t="s">
        <v>35</v>
      </c>
    </row>
    <row r="173" spans="1:3" x14ac:dyDescent="0.2">
      <c r="A173" s="22" t="s">
        <v>112</v>
      </c>
    </row>
    <row r="174" spans="1:3" x14ac:dyDescent="0.2">
      <c r="A174" s="22" t="s">
        <v>0</v>
      </c>
    </row>
    <row r="176" spans="1:3" x14ac:dyDescent="0.2">
      <c r="A176" s="22" t="s">
        <v>3</v>
      </c>
    </row>
    <row r="177" spans="1:4" x14ac:dyDescent="0.2">
      <c r="A177" s="22" t="s">
        <v>18</v>
      </c>
    </row>
    <row r="178" spans="1:4" x14ac:dyDescent="0.2">
      <c r="A178" s="22" t="s">
        <v>3</v>
      </c>
    </row>
    <row r="179" spans="1:4" x14ac:dyDescent="0.2">
      <c r="C179" s="22" t="s">
        <v>19</v>
      </c>
      <c r="D179" s="22" t="s">
        <v>20</v>
      </c>
    </row>
    <row r="180" spans="1:4" x14ac:dyDescent="0.2">
      <c r="A180" s="22" t="s">
        <v>11</v>
      </c>
      <c r="D180" s="22" t="s">
        <v>113</v>
      </c>
    </row>
    <row r="181" spans="1:4" x14ac:dyDescent="0.2">
      <c r="A181" s="22" t="s">
        <v>5</v>
      </c>
      <c r="C181" s="2">
        <v>2.1499999999999998E-2</v>
      </c>
      <c r="D181" s="22" t="s">
        <v>113</v>
      </c>
    </row>
    <row r="182" spans="1:4" x14ac:dyDescent="0.2">
      <c r="A182" s="22" t="s">
        <v>5</v>
      </c>
      <c r="B182" s="22" t="s">
        <v>11</v>
      </c>
      <c r="D182" s="22" t="s">
        <v>117</v>
      </c>
    </row>
    <row r="183" spans="1:4" x14ac:dyDescent="0.2">
      <c r="A183" s="22" t="s">
        <v>5</v>
      </c>
      <c r="B183" s="22" t="s">
        <v>36</v>
      </c>
      <c r="C183" s="2">
        <v>3.5799999999999998E-2</v>
      </c>
      <c r="D183" s="22" t="s">
        <v>117</v>
      </c>
    </row>
    <row r="185" spans="1:4" x14ac:dyDescent="0.2">
      <c r="A185" s="22" t="s">
        <v>0</v>
      </c>
    </row>
    <row r="186" spans="1:4" x14ac:dyDescent="0.2">
      <c r="A186" s="22" t="s">
        <v>127</v>
      </c>
    </row>
    <row r="187" spans="1:4" x14ac:dyDescent="0.2">
      <c r="A187" s="22" t="s">
        <v>112</v>
      </c>
    </row>
    <row r="188" spans="1:4" x14ac:dyDescent="0.2">
      <c r="A188" s="22" t="s">
        <v>128</v>
      </c>
    </row>
    <row r="189" spans="1:4" x14ac:dyDescent="0.2">
      <c r="A189" s="22" t="s">
        <v>0</v>
      </c>
    </row>
    <row r="191" spans="1:4" x14ac:dyDescent="0.2">
      <c r="A191" s="22" t="s">
        <v>3</v>
      </c>
    </row>
    <row r="192" spans="1:4" x14ac:dyDescent="0.2">
      <c r="A192" s="22" t="s">
        <v>4</v>
      </c>
    </row>
    <row r="193" spans="1:6" x14ac:dyDescent="0.2">
      <c r="A193" s="22" t="s">
        <v>3</v>
      </c>
    </row>
    <row r="194" spans="1:6" x14ac:dyDescent="0.2">
      <c r="C194" s="22" t="s">
        <v>5</v>
      </c>
      <c r="D194" s="22" t="s">
        <v>6</v>
      </c>
      <c r="E194" s="22" t="s">
        <v>7</v>
      </c>
      <c r="F194" s="22" t="s">
        <v>8</v>
      </c>
    </row>
    <row r="195" spans="1:6" x14ac:dyDescent="0.2">
      <c r="A195" s="22" t="s">
        <v>9</v>
      </c>
      <c r="C195" s="1">
        <v>341822</v>
      </c>
      <c r="D195" s="1">
        <v>150757</v>
      </c>
      <c r="E195" s="1">
        <v>223410</v>
      </c>
      <c r="F195" s="1">
        <v>75420</v>
      </c>
    </row>
    <row r="196" spans="1:6" x14ac:dyDescent="0.2">
      <c r="A196" s="22" t="s">
        <v>10</v>
      </c>
      <c r="C196" s="1">
        <v>341822</v>
      </c>
      <c r="D196" s="1">
        <v>150757</v>
      </c>
      <c r="E196" s="1">
        <v>223410</v>
      </c>
      <c r="F196" s="1">
        <v>75420</v>
      </c>
    </row>
    <row r="197" spans="1:6" x14ac:dyDescent="0.2">
      <c r="A197" s="22" t="s">
        <v>10</v>
      </c>
      <c r="B197" s="22" t="s">
        <v>11</v>
      </c>
      <c r="C197" s="1">
        <v>341822</v>
      </c>
      <c r="D197" s="1">
        <v>150757</v>
      </c>
      <c r="E197" s="1">
        <v>223410</v>
      </c>
      <c r="F197" s="1">
        <v>75420</v>
      </c>
    </row>
    <row r="198" spans="1:6" x14ac:dyDescent="0.2">
      <c r="A198" s="22" t="s">
        <v>10</v>
      </c>
      <c r="B198" s="22" t="s">
        <v>12</v>
      </c>
      <c r="C198" s="1">
        <v>220119</v>
      </c>
      <c r="D198" s="1">
        <v>95802</v>
      </c>
      <c r="E198" s="1">
        <v>147938</v>
      </c>
      <c r="F198" s="1">
        <v>50189</v>
      </c>
    </row>
    <row r="199" spans="1:6" x14ac:dyDescent="0.2">
      <c r="A199" s="22" t="s">
        <v>10</v>
      </c>
      <c r="B199" s="22" t="s">
        <v>13</v>
      </c>
      <c r="C199" s="1">
        <v>121703</v>
      </c>
      <c r="D199" s="1">
        <v>54955</v>
      </c>
      <c r="E199" s="1">
        <v>75472</v>
      </c>
      <c r="F199" s="1">
        <v>25231</v>
      </c>
    </row>
    <row r="201" spans="1:6" x14ac:dyDescent="0.2">
      <c r="A201" s="22" t="s">
        <v>0</v>
      </c>
    </row>
    <row r="202" spans="1:6" x14ac:dyDescent="0.2">
      <c r="A202" s="22" t="s">
        <v>129</v>
      </c>
    </row>
    <row r="203" spans="1:6" x14ac:dyDescent="0.2">
      <c r="A203" s="22" t="s">
        <v>112</v>
      </c>
    </row>
    <row r="204" spans="1:6" x14ac:dyDescent="0.2">
      <c r="A204" s="22" t="s">
        <v>128</v>
      </c>
    </row>
    <row r="205" spans="1:6" x14ac:dyDescent="0.2">
      <c r="A205" s="22" t="s">
        <v>0</v>
      </c>
    </row>
    <row r="207" spans="1:6" x14ac:dyDescent="0.2">
      <c r="A207" s="22" t="s">
        <v>3</v>
      </c>
    </row>
    <row r="208" spans="1:6" x14ac:dyDescent="0.2">
      <c r="A208" s="22" t="s">
        <v>15</v>
      </c>
    </row>
    <row r="209" spans="1:3" x14ac:dyDescent="0.2">
      <c r="A209" s="22" t="s">
        <v>3</v>
      </c>
    </row>
    <row r="210" spans="1:3" x14ac:dyDescent="0.2">
      <c r="C210" s="22" t="s">
        <v>6</v>
      </c>
    </row>
    <row r="211" spans="1:3" x14ac:dyDescent="0.2">
      <c r="A211" s="22" t="s">
        <v>9</v>
      </c>
      <c r="C211" s="22">
        <v>0</v>
      </c>
    </row>
    <row r="212" spans="1:3" x14ac:dyDescent="0.2">
      <c r="A212" s="22" t="s">
        <v>16</v>
      </c>
      <c r="C212" s="2">
        <v>0.3231</v>
      </c>
    </row>
    <row r="213" spans="1:3" x14ac:dyDescent="0.2">
      <c r="A213" s="22" t="s">
        <v>16</v>
      </c>
      <c r="B213" s="22" t="s">
        <v>11</v>
      </c>
    </row>
    <row r="214" spans="1:3" x14ac:dyDescent="0.2">
      <c r="A214" s="22" t="s">
        <v>16</v>
      </c>
      <c r="B214" s="22" t="s">
        <v>13</v>
      </c>
      <c r="C214" s="2">
        <v>0.35780000000000001</v>
      </c>
    </row>
    <row r="215" spans="1:3" x14ac:dyDescent="0.2">
      <c r="A215" s="22" t="s">
        <v>16</v>
      </c>
      <c r="B215" s="22" t="s">
        <v>12</v>
      </c>
      <c r="C215" s="2">
        <v>0.30320000000000003</v>
      </c>
    </row>
    <row r="217" spans="1:3" x14ac:dyDescent="0.2">
      <c r="A217" s="22" t="s">
        <v>0</v>
      </c>
    </row>
    <row r="218" spans="1:3" x14ac:dyDescent="0.2">
      <c r="A218" s="22" t="s">
        <v>130</v>
      </c>
    </row>
    <row r="219" spans="1:3" x14ac:dyDescent="0.2">
      <c r="A219" s="22" t="s">
        <v>112</v>
      </c>
    </row>
    <row r="220" spans="1:3" x14ac:dyDescent="0.2">
      <c r="A220" s="22" t="s">
        <v>0</v>
      </c>
    </row>
    <row r="222" spans="1:3" x14ac:dyDescent="0.2">
      <c r="A222" s="22" t="s">
        <v>3</v>
      </c>
    </row>
    <row r="223" spans="1:3" x14ac:dyDescent="0.2">
      <c r="A223" s="22" t="s">
        <v>18</v>
      </c>
    </row>
    <row r="224" spans="1:3" x14ac:dyDescent="0.2">
      <c r="A224" s="22" t="s">
        <v>3</v>
      </c>
    </row>
    <row r="225" spans="1:4" x14ac:dyDescent="0.2">
      <c r="C225" s="22" t="s">
        <v>19</v>
      </c>
      <c r="D225" s="22" t="s">
        <v>20</v>
      </c>
    </row>
    <row r="226" spans="1:4" x14ac:dyDescent="0.2">
      <c r="A226" s="22" t="s">
        <v>11</v>
      </c>
      <c r="D226" s="22" t="s">
        <v>113</v>
      </c>
    </row>
    <row r="227" spans="1:4" x14ac:dyDescent="0.2">
      <c r="A227" s="22" t="s">
        <v>5</v>
      </c>
      <c r="C227" s="2">
        <v>2.1499999999999998E-2</v>
      </c>
      <c r="D227" s="22" t="s">
        <v>113</v>
      </c>
    </row>
    <row r="228" spans="1:4" x14ac:dyDescent="0.2">
      <c r="A228" s="22" t="s">
        <v>5</v>
      </c>
      <c r="B228" s="22" t="s">
        <v>11</v>
      </c>
      <c r="D228" s="22" t="s">
        <v>131</v>
      </c>
    </row>
    <row r="229" spans="1:4" x14ac:dyDescent="0.2">
      <c r="A229" s="22" t="s">
        <v>5</v>
      </c>
      <c r="B229" s="22" t="s">
        <v>132</v>
      </c>
      <c r="C229" s="2">
        <v>3.4000000000000002E-2</v>
      </c>
      <c r="D229" s="22" t="s">
        <v>131</v>
      </c>
    </row>
    <row r="231" spans="1:4" x14ac:dyDescent="0.2">
      <c r="A231" s="22" t="s">
        <v>0</v>
      </c>
    </row>
    <row r="232" spans="1:4" x14ac:dyDescent="0.2">
      <c r="A232" s="22" t="s">
        <v>37</v>
      </c>
    </row>
    <row r="233" spans="1:4" x14ac:dyDescent="0.2">
      <c r="A233" s="22" t="s">
        <v>112</v>
      </c>
    </row>
    <row r="234" spans="1:4" x14ac:dyDescent="0.2">
      <c r="A234" s="22" t="s">
        <v>0</v>
      </c>
    </row>
    <row r="236" spans="1:4" x14ac:dyDescent="0.2">
      <c r="A236" s="22" t="s">
        <v>3</v>
      </c>
    </row>
    <row r="237" spans="1:4" x14ac:dyDescent="0.2">
      <c r="A237" s="22" t="s">
        <v>38</v>
      </c>
    </row>
    <row r="238" spans="1:4" x14ac:dyDescent="0.2">
      <c r="A238" s="22" t="s">
        <v>3</v>
      </c>
    </row>
    <row r="239" spans="1:4" x14ac:dyDescent="0.2">
      <c r="C239" s="22" t="s">
        <v>19</v>
      </c>
      <c r="D239" s="22" t="s">
        <v>20</v>
      </c>
    </row>
    <row r="240" spans="1:4" x14ac:dyDescent="0.2">
      <c r="A240" s="22" t="s">
        <v>11</v>
      </c>
      <c r="D240" s="22" t="s">
        <v>113</v>
      </c>
    </row>
    <row r="241" spans="1:4" x14ac:dyDescent="0.2">
      <c r="A241" s="22" t="s">
        <v>5</v>
      </c>
      <c r="C241" s="2">
        <v>2.1499999999999998E-2</v>
      </c>
      <c r="D241" s="22" t="s">
        <v>113</v>
      </c>
    </row>
    <row r="242" spans="1:4" x14ac:dyDescent="0.2">
      <c r="A242" s="22" t="s">
        <v>5</v>
      </c>
      <c r="B242" s="22" t="s">
        <v>11</v>
      </c>
      <c r="D242" s="22" t="s">
        <v>133</v>
      </c>
    </row>
    <row r="243" spans="1:4" x14ac:dyDescent="0.2">
      <c r="A243" s="22" t="s">
        <v>5</v>
      </c>
      <c r="B243" s="22" t="s">
        <v>21</v>
      </c>
      <c r="C243" s="2">
        <v>4.8300000000000003E-2</v>
      </c>
      <c r="D243" s="22" t="s">
        <v>114</v>
      </c>
    </row>
    <row r="244" spans="1:4" x14ac:dyDescent="0.2">
      <c r="A244" s="22" t="s">
        <v>5</v>
      </c>
      <c r="B244" s="22" t="s">
        <v>31</v>
      </c>
      <c r="C244" s="2">
        <v>4.7699999999999999E-2</v>
      </c>
      <c r="D244" s="22" t="s">
        <v>116</v>
      </c>
    </row>
    <row r="245" spans="1:4" x14ac:dyDescent="0.2">
      <c r="A245" s="22" t="s">
        <v>5</v>
      </c>
      <c r="B245" s="22" t="s">
        <v>36</v>
      </c>
      <c r="C245" s="2">
        <v>3.5799999999999998E-2</v>
      </c>
      <c r="D245" s="22" t="s">
        <v>117</v>
      </c>
    </row>
    <row r="246" spans="1:4" x14ac:dyDescent="0.2">
      <c r="A246" s="22" t="s">
        <v>5</v>
      </c>
      <c r="B246" s="22" t="s">
        <v>26</v>
      </c>
      <c r="C246" s="2">
        <v>3.5400000000000001E-2</v>
      </c>
      <c r="D246" s="22" t="s">
        <v>115</v>
      </c>
    </row>
    <row r="247" spans="1:4" x14ac:dyDescent="0.2">
      <c r="A247" s="22" t="s">
        <v>5</v>
      </c>
      <c r="B247" s="22" t="s">
        <v>132</v>
      </c>
      <c r="C247" s="2">
        <v>3.4000000000000002E-2</v>
      </c>
      <c r="D247" s="22" t="s">
        <v>131</v>
      </c>
    </row>
    <row r="249" spans="1:4" x14ac:dyDescent="0.2">
      <c r="A249" s="22" t="s">
        <v>0</v>
      </c>
    </row>
    <row r="250" spans="1:4" x14ac:dyDescent="0.2">
      <c r="A250" s="22" t="s">
        <v>37</v>
      </c>
    </row>
    <row r="251" spans="1:4" x14ac:dyDescent="0.2">
      <c r="A251" s="22" t="s">
        <v>112</v>
      </c>
    </row>
    <row r="252" spans="1:4" x14ac:dyDescent="0.2">
      <c r="A252" s="22" t="s">
        <v>0</v>
      </c>
    </row>
    <row r="254" spans="1:4" x14ac:dyDescent="0.2">
      <c r="A254" s="22" t="s">
        <v>3</v>
      </c>
    </row>
    <row r="255" spans="1:4" x14ac:dyDescent="0.2">
      <c r="A255" s="22" t="s">
        <v>38</v>
      </c>
    </row>
    <row r="256" spans="1:4" x14ac:dyDescent="0.2">
      <c r="A256" s="22" t="s">
        <v>3</v>
      </c>
    </row>
    <row r="257" spans="1:9" x14ac:dyDescent="0.2">
      <c r="C257" s="22" t="s">
        <v>19</v>
      </c>
      <c r="D257" s="22" t="s">
        <v>19</v>
      </c>
      <c r="E257" s="22" t="s">
        <v>20</v>
      </c>
      <c r="F257" s="22" t="s">
        <v>20</v>
      </c>
      <c r="G257" s="22" t="s">
        <v>10</v>
      </c>
      <c r="H257" s="22" t="s">
        <v>10</v>
      </c>
      <c r="I257" s="22" t="s">
        <v>16</v>
      </c>
    </row>
    <row r="258" spans="1:9" x14ac:dyDescent="0.2">
      <c r="C258" s="22" t="s">
        <v>19</v>
      </c>
      <c r="D258" s="22" t="s">
        <v>8</v>
      </c>
      <c r="E258" s="22" t="s">
        <v>20</v>
      </c>
      <c r="F258" s="22" t="s">
        <v>8</v>
      </c>
      <c r="G258" s="22" t="s">
        <v>10</v>
      </c>
      <c r="H258" s="22" t="s">
        <v>8</v>
      </c>
      <c r="I258" s="22" t="s">
        <v>6</v>
      </c>
    </row>
    <row r="259" spans="1:9" x14ac:dyDescent="0.2">
      <c r="A259" s="22" t="s">
        <v>11</v>
      </c>
      <c r="E259" s="22" t="s">
        <v>113</v>
      </c>
      <c r="F259" s="22" t="s">
        <v>118</v>
      </c>
      <c r="G259" s="1">
        <v>33793179</v>
      </c>
      <c r="H259" s="1">
        <v>3356271</v>
      </c>
    </row>
    <row r="260" spans="1:9" x14ac:dyDescent="0.2">
      <c r="A260" s="22" t="s">
        <v>5</v>
      </c>
      <c r="C260" s="2">
        <v>2.1499999999999998E-2</v>
      </c>
      <c r="D260" s="2">
        <v>7.1199999999999999E-2</v>
      </c>
      <c r="E260" s="22" t="s">
        <v>113</v>
      </c>
      <c r="F260" s="22" t="s">
        <v>118</v>
      </c>
      <c r="G260" s="1">
        <v>33793179</v>
      </c>
      <c r="H260" s="1">
        <v>3356271</v>
      </c>
      <c r="I260" s="2">
        <v>0.28810000000000002</v>
      </c>
    </row>
    <row r="261" spans="1:9" x14ac:dyDescent="0.2">
      <c r="A261" s="22" t="s">
        <v>5</v>
      </c>
      <c r="B261" s="22" t="s">
        <v>11</v>
      </c>
      <c r="E261" s="22" t="s">
        <v>133</v>
      </c>
      <c r="F261" s="22" t="s">
        <v>134</v>
      </c>
      <c r="G261" s="1">
        <v>8550042</v>
      </c>
      <c r="H261" s="1">
        <v>1821525</v>
      </c>
    </row>
    <row r="262" spans="1:9" x14ac:dyDescent="0.2">
      <c r="A262" s="22" t="s">
        <v>5</v>
      </c>
      <c r="B262" s="22" t="s">
        <v>21</v>
      </c>
      <c r="C262" s="2">
        <v>4.8300000000000003E-2</v>
      </c>
      <c r="D262" s="2">
        <v>9.8299999999999998E-2</v>
      </c>
      <c r="E262" s="22" t="s">
        <v>114</v>
      </c>
      <c r="F262" s="22" t="s">
        <v>119</v>
      </c>
      <c r="G262" s="1">
        <v>470478</v>
      </c>
      <c r="H262" s="1">
        <v>121681</v>
      </c>
      <c r="I262" s="2">
        <v>0.2422</v>
      </c>
    </row>
    <row r="263" spans="1:9" x14ac:dyDescent="0.2">
      <c r="A263" s="22" t="s">
        <v>5</v>
      </c>
      <c r="B263" s="22" t="s">
        <v>31</v>
      </c>
      <c r="C263" s="2">
        <v>4.7699999999999999E-2</v>
      </c>
      <c r="D263" s="2">
        <v>0.12759999999999999</v>
      </c>
      <c r="E263" s="22" t="s">
        <v>116</v>
      </c>
      <c r="F263" s="22" t="s">
        <v>120</v>
      </c>
      <c r="G263" s="1">
        <v>276694</v>
      </c>
      <c r="H263" s="1">
        <v>39574</v>
      </c>
      <c r="I263" s="2">
        <v>0.21560000000000001</v>
      </c>
    </row>
    <row r="264" spans="1:9" x14ac:dyDescent="0.2">
      <c r="A264" s="22" t="s">
        <v>5</v>
      </c>
      <c r="B264" s="22" t="s">
        <v>36</v>
      </c>
      <c r="C264" s="2">
        <v>3.5799999999999998E-2</v>
      </c>
      <c r="D264" s="2">
        <v>7.5399999999999995E-2</v>
      </c>
      <c r="E264" s="22" t="s">
        <v>117</v>
      </c>
      <c r="F264" s="22" t="s">
        <v>121</v>
      </c>
      <c r="G264" s="1">
        <v>6013905</v>
      </c>
      <c r="H264" s="1">
        <v>1336707</v>
      </c>
      <c r="I264" s="2">
        <v>0.22589999999999999</v>
      </c>
    </row>
    <row r="265" spans="1:9" x14ac:dyDescent="0.2">
      <c r="A265" s="22" t="s">
        <v>5</v>
      </c>
      <c r="B265" s="22" t="s">
        <v>26</v>
      </c>
      <c r="C265" s="2">
        <v>3.5400000000000001E-2</v>
      </c>
      <c r="D265" s="2">
        <v>8.7300000000000003E-2</v>
      </c>
      <c r="E265" s="22" t="s">
        <v>115</v>
      </c>
      <c r="F265" s="22" t="s">
        <v>122</v>
      </c>
      <c r="G265" s="1">
        <v>1446932</v>
      </c>
      <c r="H265" s="1">
        <v>248081</v>
      </c>
      <c r="I265" s="2">
        <v>0.20949999999999999</v>
      </c>
    </row>
    <row r="266" spans="1:9" x14ac:dyDescent="0.2">
      <c r="A266" s="22" t="s">
        <v>5</v>
      </c>
      <c r="B266" s="22" t="s">
        <v>132</v>
      </c>
      <c r="C266" s="2">
        <v>3.4000000000000002E-2</v>
      </c>
      <c r="D266" s="2">
        <v>7.3899999999999993E-2</v>
      </c>
      <c r="E266" s="22" t="s">
        <v>131</v>
      </c>
      <c r="F266" s="22" t="s">
        <v>135</v>
      </c>
      <c r="G266" s="1">
        <v>342033</v>
      </c>
      <c r="H266" s="1">
        <v>75482</v>
      </c>
      <c r="I266" s="2">
        <v>0.32290000000000002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topLeftCell="A168" workbookViewId="0">
      <selection sqref="A1:XFD1048576"/>
    </sheetView>
  </sheetViews>
  <sheetFormatPr baseColWidth="10" defaultRowHeight="16" x14ac:dyDescent="0.2"/>
  <cols>
    <col min="1" max="16384" width="10.83203125" style="22"/>
  </cols>
  <sheetData>
    <row r="1" spans="1:6" x14ac:dyDescent="0.2">
      <c r="A1" s="22" t="s">
        <v>0</v>
      </c>
    </row>
    <row r="2" spans="1:6" x14ac:dyDescent="0.2">
      <c r="A2" s="22" t="s">
        <v>1</v>
      </c>
    </row>
    <row r="3" spans="1:6" x14ac:dyDescent="0.2">
      <c r="A3" s="22" t="s">
        <v>112</v>
      </c>
    </row>
    <row r="4" spans="1:6" x14ac:dyDescent="0.2">
      <c r="A4" s="22" t="s">
        <v>2</v>
      </c>
    </row>
    <row r="5" spans="1:6" x14ac:dyDescent="0.2">
      <c r="A5" s="22" t="s">
        <v>0</v>
      </c>
    </row>
    <row r="7" spans="1:6" x14ac:dyDescent="0.2">
      <c r="A7" s="22" t="s">
        <v>3</v>
      </c>
    </row>
    <row r="8" spans="1:6" x14ac:dyDescent="0.2">
      <c r="A8" s="22" t="s">
        <v>4</v>
      </c>
    </row>
    <row r="9" spans="1:6" x14ac:dyDescent="0.2">
      <c r="A9" s="22" t="s">
        <v>3</v>
      </c>
    </row>
    <row r="10" spans="1:6" x14ac:dyDescent="0.2">
      <c r="C10" s="22" t="s">
        <v>5</v>
      </c>
      <c r="D10" s="22" t="s">
        <v>6</v>
      </c>
      <c r="E10" s="22" t="s">
        <v>7</v>
      </c>
      <c r="F10" s="22" t="s">
        <v>8</v>
      </c>
    </row>
    <row r="11" spans="1:6" x14ac:dyDescent="0.2">
      <c r="A11" s="22" t="s">
        <v>9</v>
      </c>
      <c r="C11" s="1">
        <v>470240</v>
      </c>
      <c r="D11" s="1">
        <v>216226</v>
      </c>
      <c r="E11" s="1">
        <v>351825</v>
      </c>
      <c r="F11" s="1">
        <v>121576</v>
      </c>
    </row>
    <row r="12" spans="1:6" x14ac:dyDescent="0.2">
      <c r="A12" s="22" t="s">
        <v>10</v>
      </c>
      <c r="C12" s="1">
        <v>470240</v>
      </c>
      <c r="D12" s="1">
        <v>216226</v>
      </c>
      <c r="E12" s="1">
        <v>351825</v>
      </c>
      <c r="F12" s="1">
        <v>121576</v>
      </c>
    </row>
    <row r="13" spans="1:6" x14ac:dyDescent="0.2">
      <c r="A13" s="22" t="s">
        <v>10</v>
      </c>
      <c r="B13" s="22" t="s">
        <v>11</v>
      </c>
      <c r="C13" s="1">
        <v>470240</v>
      </c>
      <c r="D13" s="1">
        <v>216226</v>
      </c>
      <c r="E13" s="1">
        <v>351825</v>
      </c>
      <c r="F13" s="1">
        <v>121576</v>
      </c>
    </row>
    <row r="14" spans="1:6" x14ac:dyDescent="0.2">
      <c r="A14" s="22" t="s">
        <v>10</v>
      </c>
      <c r="B14" s="22" t="s">
        <v>12</v>
      </c>
      <c r="C14" s="1">
        <v>336796</v>
      </c>
      <c r="D14" s="1">
        <v>158512</v>
      </c>
      <c r="E14" s="1">
        <v>257631</v>
      </c>
      <c r="F14" s="1">
        <v>91822</v>
      </c>
    </row>
    <row r="15" spans="1:6" x14ac:dyDescent="0.2">
      <c r="A15" s="22" t="s">
        <v>10</v>
      </c>
      <c r="B15" s="22" t="s">
        <v>13</v>
      </c>
      <c r="C15" s="1">
        <v>133444</v>
      </c>
      <c r="D15" s="1">
        <v>57714</v>
      </c>
      <c r="E15" s="1">
        <v>94194</v>
      </c>
      <c r="F15" s="1">
        <v>29754</v>
      </c>
    </row>
    <row r="17" spans="1:3" x14ac:dyDescent="0.2">
      <c r="A17" s="22" t="s">
        <v>0</v>
      </c>
    </row>
    <row r="18" spans="1:3" x14ac:dyDescent="0.2">
      <c r="A18" s="22" t="s">
        <v>14</v>
      </c>
    </row>
    <row r="19" spans="1:3" x14ac:dyDescent="0.2">
      <c r="A19" s="22" t="s">
        <v>112</v>
      </c>
    </row>
    <row r="20" spans="1:3" x14ac:dyDescent="0.2">
      <c r="A20" s="22" t="s">
        <v>2</v>
      </c>
    </row>
    <row r="21" spans="1:3" x14ac:dyDescent="0.2">
      <c r="A21" s="22" t="s">
        <v>0</v>
      </c>
    </row>
    <row r="23" spans="1:3" x14ac:dyDescent="0.2">
      <c r="A23" s="22" t="s">
        <v>3</v>
      </c>
    </row>
    <row r="24" spans="1:3" x14ac:dyDescent="0.2">
      <c r="A24" s="22" t="s">
        <v>15</v>
      </c>
    </row>
    <row r="25" spans="1:3" x14ac:dyDescent="0.2">
      <c r="A25" s="22" t="s">
        <v>3</v>
      </c>
    </row>
    <row r="26" spans="1:3" x14ac:dyDescent="0.2">
      <c r="C26" s="22" t="s">
        <v>6</v>
      </c>
    </row>
    <row r="27" spans="1:3" x14ac:dyDescent="0.2">
      <c r="A27" s="22" t="s">
        <v>9</v>
      </c>
      <c r="C27" s="22">
        <v>0</v>
      </c>
    </row>
    <row r="28" spans="1:3" x14ac:dyDescent="0.2">
      <c r="A28" s="22" t="s">
        <v>16</v>
      </c>
      <c r="C28" s="2">
        <v>0.24229999999999999</v>
      </c>
    </row>
    <row r="29" spans="1:3" x14ac:dyDescent="0.2">
      <c r="A29" s="22" t="s">
        <v>16</v>
      </c>
      <c r="B29" s="22" t="s">
        <v>11</v>
      </c>
    </row>
    <row r="30" spans="1:3" x14ac:dyDescent="0.2">
      <c r="A30" s="22" t="s">
        <v>16</v>
      </c>
      <c r="B30" s="22" t="s">
        <v>13</v>
      </c>
      <c r="C30" s="2">
        <v>0.25829999999999997</v>
      </c>
    </row>
    <row r="31" spans="1:3" x14ac:dyDescent="0.2">
      <c r="A31" s="22" t="s">
        <v>16</v>
      </c>
      <c r="B31" s="22" t="s">
        <v>12</v>
      </c>
      <c r="C31" s="2">
        <v>0.23649999999999999</v>
      </c>
    </row>
    <row r="33" spans="1:4" x14ac:dyDescent="0.2">
      <c r="A33" s="22" t="s">
        <v>0</v>
      </c>
    </row>
    <row r="34" spans="1:4" x14ac:dyDescent="0.2">
      <c r="A34" s="22" t="s">
        <v>17</v>
      </c>
    </row>
    <row r="35" spans="1:4" x14ac:dyDescent="0.2">
      <c r="A35" s="22" t="s">
        <v>112</v>
      </c>
    </row>
    <row r="36" spans="1:4" x14ac:dyDescent="0.2">
      <c r="A36" s="22" t="s">
        <v>0</v>
      </c>
    </row>
    <row r="38" spans="1:4" x14ac:dyDescent="0.2">
      <c r="A38" s="22" t="s">
        <v>3</v>
      </c>
    </row>
    <row r="39" spans="1:4" x14ac:dyDescent="0.2">
      <c r="A39" s="22" t="s">
        <v>18</v>
      </c>
    </row>
    <row r="40" spans="1:4" x14ac:dyDescent="0.2">
      <c r="A40" s="22" t="s">
        <v>3</v>
      </c>
    </row>
    <row r="41" spans="1:4" x14ac:dyDescent="0.2">
      <c r="C41" s="22" t="s">
        <v>19</v>
      </c>
      <c r="D41" s="22" t="s">
        <v>20</v>
      </c>
    </row>
    <row r="42" spans="1:4" x14ac:dyDescent="0.2">
      <c r="A42" s="22" t="s">
        <v>11</v>
      </c>
      <c r="D42" s="22" t="s">
        <v>113</v>
      </c>
    </row>
    <row r="43" spans="1:4" x14ac:dyDescent="0.2">
      <c r="A43" s="22" t="s">
        <v>5</v>
      </c>
      <c r="C43" s="2">
        <v>2.1499999999999998E-2</v>
      </c>
      <c r="D43" s="22" t="s">
        <v>113</v>
      </c>
    </row>
    <row r="44" spans="1:4" x14ac:dyDescent="0.2">
      <c r="A44" s="22" t="s">
        <v>5</v>
      </c>
      <c r="B44" s="22" t="s">
        <v>11</v>
      </c>
      <c r="D44" s="22" t="s">
        <v>114</v>
      </c>
    </row>
    <row r="45" spans="1:4" x14ac:dyDescent="0.2">
      <c r="A45" s="22" t="s">
        <v>5</v>
      </c>
      <c r="B45" s="22" t="s">
        <v>21</v>
      </c>
      <c r="C45" s="2">
        <v>4.8300000000000003E-2</v>
      </c>
      <c r="D45" s="22" t="s">
        <v>114</v>
      </c>
    </row>
    <row r="47" spans="1:4" x14ac:dyDescent="0.2">
      <c r="A47" s="22" t="s">
        <v>0</v>
      </c>
    </row>
    <row r="48" spans="1:4" x14ac:dyDescent="0.2">
      <c r="A48" s="22" t="s">
        <v>22</v>
      </c>
    </row>
    <row r="49" spans="1:6" x14ac:dyDescent="0.2">
      <c r="A49" s="22" t="s">
        <v>112</v>
      </c>
    </row>
    <row r="50" spans="1:6" x14ac:dyDescent="0.2">
      <c r="A50" s="22" t="s">
        <v>23</v>
      </c>
    </row>
    <row r="51" spans="1:6" x14ac:dyDescent="0.2">
      <c r="A51" s="22" t="s">
        <v>0</v>
      </c>
    </row>
    <row r="53" spans="1:6" x14ac:dyDescent="0.2">
      <c r="A53" s="22" t="s">
        <v>3</v>
      </c>
    </row>
    <row r="54" spans="1:6" x14ac:dyDescent="0.2">
      <c r="A54" s="22" t="s">
        <v>4</v>
      </c>
    </row>
    <row r="55" spans="1:6" x14ac:dyDescent="0.2">
      <c r="A55" s="22" t="s">
        <v>3</v>
      </c>
    </row>
    <row r="56" spans="1:6" x14ac:dyDescent="0.2">
      <c r="C56" s="22" t="s">
        <v>5</v>
      </c>
      <c r="D56" s="22" t="s">
        <v>6</v>
      </c>
      <c r="E56" s="22" t="s">
        <v>7</v>
      </c>
      <c r="F56" s="22" t="s">
        <v>8</v>
      </c>
    </row>
    <row r="57" spans="1:6" x14ac:dyDescent="0.2">
      <c r="A57" s="22" t="s">
        <v>9</v>
      </c>
      <c r="C57" s="1">
        <v>1446559</v>
      </c>
      <c r="D57" s="1">
        <v>448469</v>
      </c>
      <c r="E57" s="1">
        <v>991170</v>
      </c>
      <c r="F57" s="1">
        <v>247953</v>
      </c>
    </row>
    <row r="58" spans="1:6" x14ac:dyDescent="0.2">
      <c r="A58" s="22" t="s">
        <v>10</v>
      </c>
      <c r="C58" s="1">
        <v>1446559</v>
      </c>
      <c r="D58" s="1">
        <v>448469</v>
      </c>
      <c r="E58" s="1">
        <v>991170</v>
      </c>
      <c r="F58" s="1">
        <v>247953</v>
      </c>
    </row>
    <row r="59" spans="1:6" x14ac:dyDescent="0.2">
      <c r="A59" s="22" t="s">
        <v>10</v>
      </c>
      <c r="B59" s="22" t="s">
        <v>11</v>
      </c>
      <c r="C59" s="1">
        <v>1446559</v>
      </c>
      <c r="D59" s="1">
        <v>448469</v>
      </c>
      <c r="E59" s="1">
        <v>991170</v>
      </c>
      <c r="F59" s="1">
        <v>247953</v>
      </c>
    </row>
    <row r="60" spans="1:6" x14ac:dyDescent="0.2">
      <c r="A60" s="22" t="s">
        <v>10</v>
      </c>
      <c r="B60" s="22" t="s">
        <v>12</v>
      </c>
      <c r="C60" s="1">
        <v>981702</v>
      </c>
      <c r="D60" s="1">
        <v>311679</v>
      </c>
      <c r="E60" s="1">
        <v>690676</v>
      </c>
      <c r="F60" s="1">
        <v>178013</v>
      </c>
    </row>
    <row r="61" spans="1:6" x14ac:dyDescent="0.2">
      <c r="A61" s="22" t="s">
        <v>10</v>
      </c>
      <c r="B61" s="22" t="s">
        <v>13</v>
      </c>
      <c r="C61" s="1">
        <v>464857</v>
      </c>
      <c r="D61" s="1">
        <v>136790</v>
      </c>
      <c r="E61" s="1">
        <v>300494</v>
      </c>
      <c r="F61" s="1">
        <v>69940</v>
      </c>
    </row>
    <row r="63" spans="1:6" x14ac:dyDescent="0.2">
      <c r="A63" s="22" t="s">
        <v>0</v>
      </c>
    </row>
    <row r="64" spans="1:6" x14ac:dyDescent="0.2">
      <c r="A64" s="22" t="s">
        <v>24</v>
      </c>
    </row>
    <row r="65" spans="1:3" x14ac:dyDescent="0.2">
      <c r="A65" s="22" t="s">
        <v>112</v>
      </c>
    </row>
    <row r="66" spans="1:3" x14ac:dyDescent="0.2">
      <c r="A66" s="22" t="s">
        <v>23</v>
      </c>
    </row>
    <row r="67" spans="1:3" x14ac:dyDescent="0.2">
      <c r="A67" s="22" t="s">
        <v>0</v>
      </c>
    </row>
    <row r="69" spans="1:3" x14ac:dyDescent="0.2">
      <c r="A69" s="22" t="s">
        <v>3</v>
      </c>
    </row>
    <row r="70" spans="1:3" x14ac:dyDescent="0.2">
      <c r="A70" s="22" t="s">
        <v>15</v>
      </c>
    </row>
    <row r="71" spans="1:3" x14ac:dyDescent="0.2">
      <c r="A71" s="22" t="s">
        <v>3</v>
      </c>
    </row>
    <row r="72" spans="1:3" x14ac:dyDescent="0.2">
      <c r="C72" s="22" t="s">
        <v>6</v>
      </c>
    </row>
    <row r="73" spans="1:3" x14ac:dyDescent="0.2">
      <c r="A73" s="22" t="s">
        <v>9</v>
      </c>
      <c r="C73" s="22">
        <v>0</v>
      </c>
    </row>
    <row r="74" spans="1:3" x14ac:dyDescent="0.2">
      <c r="A74" s="22" t="s">
        <v>16</v>
      </c>
      <c r="C74" s="2">
        <v>0.20949999999999999</v>
      </c>
    </row>
    <row r="75" spans="1:3" x14ac:dyDescent="0.2">
      <c r="A75" s="22" t="s">
        <v>16</v>
      </c>
      <c r="B75" s="22" t="s">
        <v>11</v>
      </c>
    </row>
    <row r="76" spans="1:3" x14ac:dyDescent="0.2">
      <c r="A76" s="22" t="s">
        <v>16</v>
      </c>
      <c r="B76" s="22" t="s">
        <v>13</v>
      </c>
      <c r="C76" s="2">
        <v>0.22939999999999999</v>
      </c>
    </row>
    <row r="77" spans="1:3" x14ac:dyDescent="0.2">
      <c r="A77" s="22" t="s">
        <v>16</v>
      </c>
      <c r="B77" s="22" t="s">
        <v>12</v>
      </c>
      <c r="C77" s="2">
        <v>0.20080000000000001</v>
      </c>
    </row>
    <row r="79" spans="1:3" x14ac:dyDescent="0.2">
      <c r="A79" s="22" t="s">
        <v>0</v>
      </c>
    </row>
    <row r="80" spans="1:3" x14ac:dyDescent="0.2">
      <c r="A80" s="22" t="s">
        <v>25</v>
      </c>
    </row>
    <row r="81" spans="1:4" x14ac:dyDescent="0.2">
      <c r="A81" s="22" t="s">
        <v>112</v>
      </c>
    </row>
    <row r="82" spans="1:4" x14ac:dyDescent="0.2">
      <c r="A82" s="22" t="s">
        <v>0</v>
      </c>
    </row>
    <row r="84" spans="1:4" x14ac:dyDescent="0.2">
      <c r="A84" s="22" t="s">
        <v>3</v>
      </c>
    </row>
    <row r="85" spans="1:4" x14ac:dyDescent="0.2">
      <c r="A85" s="22" t="s">
        <v>18</v>
      </c>
    </row>
    <row r="86" spans="1:4" x14ac:dyDescent="0.2">
      <c r="A86" s="22" t="s">
        <v>3</v>
      </c>
    </row>
    <row r="87" spans="1:4" x14ac:dyDescent="0.2">
      <c r="C87" s="22" t="s">
        <v>19</v>
      </c>
      <c r="D87" s="22" t="s">
        <v>20</v>
      </c>
    </row>
    <row r="88" spans="1:4" x14ac:dyDescent="0.2">
      <c r="A88" s="22" t="s">
        <v>11</v>
      </c>
      <c r="D88" s="22" t="s">
        <v>113</v>
      </c>
    </row>
    <row r="89" spans="1:4" x14ac:dyDescent="0.2">
      <c r="A89" s="22" t="s">
        <v>5</v>
      </c>
      <c r="C89" s="2">
        <v>2.1499999999999998E-2</v>
      </c>
      <c r="D89" s="22" t="s">
        <v>113</v>
      </c>
    </row>
    <row r="90" spans="1:4" x14ac:dyDescent="0.2">
      <c r="A90" s="22" t="s">
        <v>5</v>
      </c>
      <c r="B90" s="22" t="s">
        <v>11</v>
      </c>
      <c r="D90" s="22" t="s">
        <v>115</v>
      </c>
    </row>
    <row r="91" spans="1:4" x14ac:dyDescent="0.2">
      <c r="A91" s="22" t="s">
        <v>5</v>
      </c>
      <c r="B91" s="22" t="s">
        <v>26</v>
      </c>
      <c r="C91" s="2">
        <v>3.5400000000000001E-2</v>
      </c>
      <c r="D91" s="22" t="s">
        <v>115</v>
      </c>
    </row>
    <row r="93" spans="1:4" x14ac:dyDescent="0.2">
      <c r="A93" s="22" t="s">
        <v>0</v>
      </c>
    </row>
    <row r="94" spans="1:4" x14ac:dyDescent="0.2">
      <c r="A94" s="22" t="s">
        <v>27</v>
      </c>
    </row>
    <row r="95" spans="1:4" x14ac:dyDescent="0.2">
      <c r="A95" s="22" t="s">
        <v>112</v>
      </c>
    </row>
    <row r="96" spans="1:4" x14ac:dyDescent="0.2">
      <c r="A96" s="22" t="s">
        <v>28</v>
      </c>
    </row>
    <row r="97" spans="1:6" x14ac:dyDescent="0.2">
      <c r="A97" s="22" t="s">
        <v>0</v>
      </c>
    </row>
    <row r="99" spans="1:6" x14ac:dyDescent="0.2">
      <c r="A99" s="22" t="s">
        <v>3</v>
      </c>
    </row>
    <row r="100" spans="1:6" x14ac:dyDescent="0.2">
      <c r="A100" s="22" t="s">
        <v>4</v>
      </c>
    </row>
    <row r="101" spans="1:6" x14ac:dyDescent="0.2">
      <c r="A101" s="22" t="s">
        <v>3</v>
      </c>
    </row>
    <row r="102" spans="1:6" x14ac:dyDescent="0.2">
      <c r="C102" s="22" t="s">
        <v>5</v>
      </c>
      <c r="D102" s="22" t="s">
        <v>6</v>
      </c>
      <c r="E102" s="22" t="s">
        <v>7</v>
      </c>
      <c r="F102" s="22" t="s">
        <v>8</v>
      </c>
    </row>
    <row r="103" spans="1:6" x14ac:dyDescent="0.2">
      <c r="A103" s="22" t="s">
        <v>9</v>
      </c>
      <c r="C103" s="1">
        <v>276514</v>
      </c>
      <c r="D103" s="1">
        <v>84581</v>
      </c>
      <c r="E103" s="1">
        <v>167818</v>
      </c>
      <c r="F103" s="1">
        <v>39531</v>
      </c>
    </row>
    <row r="104" spans="1:6" x14ac:dyDescent="0.2">
      <c r="A104" s="22" t="s">
        <v>10</v>
      </c>
      <c r="C104" s="1">
        <v>276514</v>
      </c>
      <c r="D104" s="1">
        <v>84581</v>
      </c>
      <c r="E104" s="1">
        <v>167818</v>
      </c>
      <c r="F104" s="1">
        <v>39531</v>
      </c>
    </row>
    <row r="105" spans="1:6" x14ac:dyDescent="0.2">
      <c r="A105" s="22" t="s">
        <v>10</v>
      </c>
      <c r="B105" s="22" t="s">
        <v>11</v>
      </c>
      <c r="C105" s="1">
        <v>276514</v>
      </c>
      <c r="D105" s="1">
        <v>84581</v>
      </c>
      <c r="E105" s="1">
        <v>167818</v>
      </c>
      <c r="F105" s="1">
        <v>39531</v>
      </c>
    </row>
    <row r="106" spans="1:6" x14ac:dyDescent="0.2">
      <c r="A106" s="22" t="s">
        <v>10</v>
      </c>
      <c r="B106" s="22" t="s">
        <v>12</v>
      </c>
      <c r="C106" s="1">
        <v>192060</v>
      </c>
      <c r="D106" s="1">
        <v>60735</v>
      </c>
      <c r="E106" s="1">
        <v>119940</v>
      </c>
      <c r="F106" s="1">
        <v>29918</v>
      </c>
    </row>
    <row r="107" spans="1:6" x14ac:dyDescent="0.2">
      <c r="A107" s="22" t="s">
        <v>10</v>
      </c>
      <c r="B107" s="22" t="s">
        <v>13</v>
      </c>
      <c r="C107" s="1">
        <v>84454</v>
      </c>
      <c r="D107" s="1">
        <v>23846</v>
      </c>
      <c r="E107" s="1">
        <v>47878</v>
      </c>
      <c r="F107" s="1">
        <v>9613</v>
      </c>
    </row>
    <row r="109" spans="1:6" x14ac:dyDescent="0.2">
      <c r="A109" s="22" t="s">
        <v>0</v>
      </c>
    </row>
    <row r="110" spans="1:6" x14ac:dyDescent="0.2">
      <c r="A110" s="22" t="s">
        <v>29</v>
      </c>
    </row>
    <row r="111" spans="1:6" x14ac:dyDescent="0.2">
      <c r="A111" s="22" t="s">
        <v>112</v>
      </c>
    </row>
    <row r="112" spans="1:6" x14ac:dyDescent="0.2">
      <c r="A112" s="22" t="s">
        <v>28</v>
      </c>
    </row>
    <row r="113" spans="1:3" x14ac:dyDescent="0.2">
      <c r="A113" s="22" t="s">
        <v>0</v>
      </c>
    </row>
    <row r="115" spans="1:3" x14ac:dyDescent="0.2">
      <c r="A115" s="22" t="s">
        <v>3</v>
      </c>
    </row>
    <row r="116" spans="1:3" x14ac:dyDescent="0.2">
      <c r="A116" s="22" t="s">
        <v>15</v>
      </c>
    </row>
    <row r="117" spans="1:3" x14ac:dyDescent="0.2">
      <c r="A117" s="22" t="s">
        <v>3</v>
      </c>
    </row>
    <row r="118" spans="1:3" x14ac:dyDescent="0.2">
      <c r="C118" s="22" t="s">
        <v>6</v>
      </c>
    </row>
    <row r="119" spans="1:3" x14ac:dyDescent="0.2">
      <c r="A119" s="22" t="s">
        <v>9</v>
      </c>
      <c r="C119" s="22">
        <v>0</v>
      </c>
    </row>
    <row r="120" spans="1:3" x14ac:dyDescent="0.2">
      <c r="A120" s="22" t="s">
        <v>16</v>
      </c>
      <c r="C120" s="2">
        <v>0.2157</v>
      </c>
    </row>
    <row r="121" spans="1:3" x14ac:dyDescent="0.2">
      <c r="A121" s="22" t="s">
        <v>16</v>
      </c>
      <c r="B121" s="22" t="s">
        <v>11</v>
      </c>
    </row>
    <row r="122" spans="1:3" x14ac:dyDescent="0.2">
      <c r="A122" s="22" t="s">
        <v>16</v>
      </c>
      <c r="B122" s="22" t="s">
        <v>12</v>
      </c>
      <c r="C122" s="2">
        <v>0.19389999999999999</v>
      </c>
    </row>
    <row r="123" spans="1:3" x14ac:dyDescent="0.2">
      <c r="A123" s="22" t="s">
        <v>16</v>
      </c>
      <c r="B123" s="22" t="s">
        <v>13</v>
      </c>
      <c r="C123" s="2">
        <v>0.2712</v>
      </c>
    </row>
    <row r="125" spans="1:3" x14ac:dyDescent="0.2">
      <c r="A125" s="22" t="s">
        <v>0</v>
      </c>
    </row>
    <row r="126" spans="1:3" x14ac:dyDescent="0.2">
      <c r="A126" s="22" t="s">
        <v>30</v>
      </c>
    </row>
    <row r="127" spans="1:3" x14ac:dyDescent="0.2">
      <c r="A127" s="22" t="s">
        <v>112</v>
      </c>
    </row>
    <row r="128" spans="1:3" x14ac:dyDescent="0.2">
      <c r="A128" s="22" t="s">
        <v>0</v>
      </c>
    </row>
    <row r="130" spans="1:4" x14ac:dyDescent="0.2">
      <c r="A130" s="22" t="s">
        <v>3</v>
      </c>
    </row>
    <row r="131" spans="1:4" x14ac:dyDescent="0.2">
      <c r="A131" s="22" t="s">
        <v>18</v>
      </c>
    </row>
    <row r="132" spans="1:4" x14ac:dyDescent="0.2">
      <c r="A132" s="22" t="s">
        <v>3</v>
      </c>
    </row>
    <row r="133" spans="1:4" x14ac:dyDescent="0.2">
      <c r="C133" s="22" t="s">
        <v>19</v>
      </c>
      <c r="D133" s="22" t="s">
        <v>20</v>
      </c>
    </row>
    <row r="134" spans="1:4" x14ac:dyDescent="0.2">
      <c r="A134" s="22" t="s">
        <v>11</v>
      </c>
      <c r="D134" s="22" t="s">
        <v>113</v>
      </c>
    </row>
    <row r="135" spans="1:4" x14ac:dyDescent="0.2">
      <c r="A135" s="22" t="s">
        <v>5</v>
      </c>
      <c r="C135" s="2">
        <v>2.1499999999999998E-2</v>
      </c>
      <c r="D135" s="22" t="s">
        <v>113</v>
      </c>
    </row>
    <row r="136" spans="1:4" x14ac:dyDescent="0.2">
      <c r="A136" s="22" t="s">
        <v>5</v>
      </c>
      <c r="B136" s="22" t="s">
        <v>11</v>
      </c>
      <c r="D136" s="22" t="s">
        <v>116</v>
      </c>
    </row>
    <row r="137" spans="1:4" x14ac:dyDescent="0.2">
      <c r="A137" s="22" t="s">
        <v>5</v>
      </c>
      <c r="B137" s="22" t="s">
        <v>31</v>
      </c>
      <c r="C137" s="2">
        <v>4.7699999999999999E-2</v>
      </c>
      <c r="D137" s="22" t="s">
        <v>116</v>
      </c>
    </row>
    <row r="139" spans="1:4" x14ac:dyDescent="0.2">
      <c r="A139" s="22" t="s">
        <v>0</v>
      </c>
    </row>
    <row r="140" spans="1:4" x14ac:dyDescent="0.2">
      <c r="A140" s="22" t="s">
        <v>32</v>
      </c>
    </row>
    <row r="141" spans="1:4" x14ac:dyDescent="0.2">
      <c r="A141" s="22" t="s">
        <v>112</v>
      </c>
    </row>
    <row r="142" spans="1:4" x14ac:dyDescent="0.2">
      <c r="A142" s="22" t="s">
        <v>33</v>
      </c>
    </row>
    <row r="143" spans="1:4" x14ac:dyDescent="0.2">
      <c r="A143" s="22" t="s">
        <v>0</v>
      </c>
    </row>
    <row r="145" spans="1:6" x14ac:dyDescent="0.2">
      <c r="A145" s="22" t="s">
        <v>3</v>
      </c>
    </row>
    <row r="146" spans="1:6" x14ac:dyDescent="0.2">
      <c r="A146" s="22" t="s">
        <v>4</v>
      </c>
    </row>
    <row r="147" spans="1:6" x14ac:dyDescent="0.2">
      <c r="A147" s="22" t="s">
        <v>3</v>
      </c>
    </row>
    <row r="148" spans="1:6" x14ac:dyDescent="0.2">
      <c r="C148" s="22" t="s">
        <v>5</v>
      </c>
      <c r="D148" s="22" t="s">
        <v>6</v>
      </c>
      <c r="E148" s="22" t="s">
        <v>7</v>
      </c>
      <c r="F148" s="22" t="s">
        <v>8</v>
      </c>
    </row>
    <row r="149" spans="1:6" x14ac:dyDescent="0.2">
      <c r="A149" s="22" t="s">
        <v>9</v>
      </c>
      <c r="C149" s="1">
        <v>6013104</v>
      </c>
      <c r="D149" s="1">
        <v>2693418</v>
      </c>
      <c r="E149" s="1">
        <v>3837627</v>
      </c>
      <c r="F149" s="1">
        <v>1336330</v>
      </c>
    </row>
    <row r="150" spans="1:6" x14ac:dyDescent="0.2">
      <c r="A150" s="22" t="s">
        <v>10</v>
      </c>
      <c r="C150" s="1">
        <v>6013104</v>
      </c>
      <c r="D150" s="1">
        <v>2693418</v>
      </c>
      <c r="E150" s="1">
        <v>3837627</v>
      </c>
      <c r="F150" s="1">
        <v>1336330</v>
      </c>
    </row>
    <row r="151" spans="1:6" x14ac:dyDescent="0.2">
      <c r="A151" s="22" t="s">
        <v>10</v>
      </c>
      <c r="B151" s="22" t="s">
        <v>11</v>
      </c>
      <c r="C151" s="1">
        <v>6013104</v>
      </c>
      <c r="D151" s="1">
        <v>2693418</v>
      </c>
      <c r="E151" s="1">
        <v>3837627</v>
      </c>
      <c r="F151" s="1">
        <v>1336330</v>
      </c>
    </row>
    <row r="152" spans="1:6" x14ac:dyDescent="0.2">
      <c r="A152" s="22" t="s">
        <v>10</v>
      </c>
      <c r="B152" s="22" t="s">
        <v>12</v>
      </c>
      <c r="C152" s="1">
        <v>4020541</v>
      </c>
      <c r="D152" s="1">
        <v>1805418</v>
      </c>
      <c r="E152" s="1">
        <v>2618134</v>
      </c>
      <c r="F152" s="1">
        <v>925229</v>
      </c>
    </row>
    <row r="153" spans="1:6" x14ac:dyDescent="0.2">
      <c r="A153" s="22" t="s">
        <v>10</v>
      </c>
      <c r="B153" s="22" t="s">
        <v>13</v>
      </c>
      <c r="C153" s="1">
        <v>1992563</v>
      </c>
      <c r="D153" s="1">
        <v>888000</v>
      </c>
      <c r="E153" s="1">
        <v>1219493</v>
      </c>
      <c r="F153" s="1">
        <v>411101</v>
      </c>
    </row>
    <row r="155" spans="1:6" x14ac:dyDescent="0.2">
      <c r="A155" s="22" t="s">
        <v>0</v>
      </c>
    </row>
    <row r="156" spans="1:6" x14ac:dyDescent="0.2">
      <c r="A156" s="22" t="s">
        <v>34</v>
      </c>
    </row>
    <row r="157" spans="1:6" x14ac:dyDescent="0.2">
      <c r="A157" s="22" t="s">
        <v>112</v>
      </c>
    </row>
    <row r="158" spans="1:6" x14ac:dyDescent="0.2">
      <c r="A158" s="22" t="s">
        <v>33</v>
      </c>
    </row>
    <row r="159" spans="1:6" x14ac:dyDescent="0.2">
      <c r="A159" s="22" t="s">
        <v>0</v>
      </c>
    </row>
    <row r="161" spans="1:3" x14ac:dyDescent="0.2">
      <c r="A161" s="22" t="s">
        <v>3</v>
      </c>
    </row>
    <row r="162" spans="1:3" x14ac:dyDescent="0.2">
      <c r="A162" s="22" t="s">
        <v>15</v>
      </c>
    </row>
    <row r="163" spans="1:3" x14ac:dyDescent="0.2">
      <c r="A163" s="22" t="s">
        <v>3</v>
      </c>
    </row>
    <row r="164" spans="1:3" x14ac:dyDescent="0.2">
      <c r="C164" s="22" t="s">
        <v>6</v>
      </c>
    </row>
    <row r="165" spans="1:3" x14ac:dyDescent="0.2">
      <c r="A165" s="22" t="s">
        <v>9</v>
      </c>
      <c r="C165" s="22">
        <v>0</v>
      </c>
    </row>
    <row r="166" spans="1:3" x14ac:dyDescent="0.2">
      <c r="A166" s="22" t="s">
        <v>16</v>
      </c>
      <c r="C166" s="2">
        <v>0.22589999999999999</v>
      </c>
    </row>
    <row r="167" spans="1:3" x14ac:dyDescent="0.2">
      <c r="A167" s="22" t="s">
        <v>16</v>
      </c>
      <c r="B167" s="22" t="s">
        <v>11</v>
      </c>
    </row>
    <row r="168" spans="1:3" x14ac:dyDescent="0.2">
      <c r="A168" s="22" t="s">
        <v>16</v>
      </c>
      <c r="B168" s="22" t="s">
        <v>12</v>
      </c>
      <c r="C168" s="2">
        <v>0.2218</v>
      </c>
    </row>
    <row r="169" spans="1:3" x14ac:dyDescent="0.2">
      <c r="A169" s="22" t="s">
        <v>16</v>
      </c>
      <c r="B169" s="22" t="s">
        <v>13</v>
      </c>
      <c r="C169" s="2">
        <v>0.23419999999999999</v>
      </c>
    </row>
    <row r="171" spans="1:3" x14ac:dyDescent="0.2">
      <c r="A171" s="22" t="s">
        <v>0</v>
      </c>
    </row>
    <row r="172" spans="1:3" x14ac:dyDescent="0.2">
      <c r="A172" s="22" t="s">
        <v>35</v>
      </c>
    </row>
    <row r="173" spans="1:3" x14ac:dyDescent="0.2">
      <c r="A173" s="22" t="s">
        <v>112</v>
      </c>
    </row>
    <row r="174" spans="1:3" x14ac:dyDescent="0.2">
      <c r="A174" s="22" t="s">
        <v>0</v>
      </c>
    </row>
    <row r="176" spans="1:3" x14ac:dyDescent="0.2">
      <c r="A176" s="22" t="s">
        <v>3</v>
      </c>
    </row>
    <row r="177" spans="1:4" x14ac:dyDescent="0.2">
      <c r="A177" s="22" t="s">
        <v>18</v>
      </c>
    </row>
    <row r="178" spans="1:4" x14ac:dyDescent="0.2">
      <c r="A178" s="22" t="s">
        <v>3</v>
      </c>
    </row>
    <row r="179" spans="1:4" x14ac:dyDescent="0.2">
      <c r="C179" s="22" t="s">
        <v>19</v>
      </c>
      <c r="D179" s="22" t="s">
        <v>20</v>
      </c>
    </row>
    <row r="180" spans="1:4" x14ac:dyDescent="0.2">
      <c r="A180" s="22" t="s">
        <v>11</v>
      </c>
      <c r="D180" s="22" t="s">
        <v>113</v>
      </c>
    </row>
    <row r="181" spans="1:4" x14ac:dyDescent="0.2">
      <c r="A181" s="22" t="s">
        <v>5</v>
      </c>
      <c r="C181" s="2">
        <v>2.1499999999999998E-2</v>
      </c>
      <c r="D181" s="22" t="s">
        <v>113</v>
      </c>
    </row>
    <row r="182" spans="1:4" x14ac:dyDescent="0.2">
      <c r="A182" s="22" t="s">
        <v>5</v>
      </c>
      <c r="B182" s="22" t="s">
        <v>11</v>
      </c>
      <c r="D182" s="22" t="s">
        <v>117</v>
      </c>
    </row>
    <row r="183" spans="1:4" x14ac:dyDescent="0.2">
      <c r="A183" s="22" t="s">
        <v>5</v>
      </c>
      <c r="B183" s="22" t="s">
        <v>36</v>
      </c>
      <c r="C183" s="2">
        <v>3.5799999999999998E-2</v>
      </c>
      <c r="D183" s="22" t="s">
        <v>117</v>
      </c>
    </row>
    <row r="185" spans="1:4" x14ac:dyDescent="0.2">
      <c r="A185" s="22" t="s">
        <v>0</v>
      </c>
    </row>
    <row r="186" spans="1:4" x14ac:dyDescent="0.2">
      <c r="A186" s="22" t="s">
        <v>127</v>
      </c>
    </row>
    <row r="187" spans="1:4" x14ac:dyDescent="0.2">
      <c r="A187" s="22" t="s">
        <v>112</v>
      </c>
    </row>
    <row r="188" spans="1:4" x14ac:dyDescent="0.2">
      <c r="A188" s="22" t="s">
        <v>128</v>
      </c>
    </row>
    <row r="189" spans="1:4" x14ac:dyDescent="0.2">
      <c r="A189" s="22" t="s">
        <v>0</v>
      </c>
    </row>
    <row r="191" spans="1:4" x14ac:dyDescent="0.2">
      <c r="A191" s="22" t="s">
        <v>3</v>
      </c>
    </row>
    <row r="192" spans="1:4" x14ac:dyDescent="0.2">
      <c r="A192" s="22" t="s">
        <v>4</v>
      </c>
    </row>
    <row r="193" spans="1:6" x14ac:dyDescent="0.2">
      <c r="A193" s="22" t="s">
        <v>3</v>
      </c>
    </row>
    <row r="194" spans="1:6" x14ac:dyDescent="0.2">
      <c r="C194" s="22" t="s">
        <v>5</v>
      </c>
      <c r="D194" s="22" t="s">
        <v>6</v>
      </c>
      <c r="E194" s="22" t="s">
        <v>7</v>
      </c>
      <c r="F194" s="22" t="s">
        <v>8</v>
      </c>
    </row>
    <row r="195" spans="1:6" x14ac:dyDescent="0.2">
      <c r="A195" s="22" t="s">
        <v>9</v>
      </c>
      <c r="C195" s="1">
        <v>341822</v>
      </c>
      <c r="D195" s="1">
        <v>150757</v>
      </c>
      <c r="E195" s="1">
        <v>223410</v>
      </c>
      <c r="F195" s="1">
        <v>75420</v>
      </c>
    </row>
    <row r="196" spans="1:6" x14ac:dyDescent="0.2">
      <c r="A196" s="22" t="s">
        <v>10</v>
      </c>
      <c r="C196" s="1">
        <v>341822</v>
      </c>
      <c r="D196" s="1">
        <v>150757</v>
      </c>
      <c r="E196" s="1">
        <v>223410</v>
      </c>
      <c r="F196" s="1">
        <v>75420</v>
      </c>
    </row>
    <row r="197" spans="1:6" x14ac:dyDescent="0.2">
      <c r="A197" s="22" t="s">
        <v>10</v>
      </c>
      <c r="B197" s="22" t="s">
        <v>11</v>
      </c>
      <c r="C197" s="1">
        <v>341822</v>
      </c>
      <c r="D197" s="1">
        <v>150757</v>
      </c>
      <c r="E197" s="1">
        <v>223410</v>
      </c>
      <c r="F197" s="1">
        <v>75420</v>
      </c>
    </row>
    <row r="198" spans="1:6" x14ac:dyDescent="0.2">
      <c r="A198" s="22" t="s">
        <v>10</v>
      </c>
      <c r="B198" s="22" t="s">
        <v>12</v>
      </c>
      <c r="C198" s="1">
        <v>220119</v>
      </c>
      <c r="D198" s="1">
        <v>95802</v>
      </c>
      <c r="E198" s="1">
        <v>147938</v>
      </c>
      <c r="F198" s="1">
        <v>50189</v>
      </c>
    </row>
    <row r="199" spans="1:6" x14ac:dyDescent="0.2">
      <c r="A199" s="22" t="s">
        <v>10</v>
      </c>
      <c r="B199" s="22" t="s">
        <v>13</v>
      </c>
      <c r="C199" s="1">
        <v>121703</v>
      </c>
      <c r="D199" s="1">
        <v>54955</v>
      </c>
      <c r="E199" s="1">
        <v>75472</v>
      </c>
      <c r="F199" s="1">
        <v>25231</v>
      </c>
    </row>
    <row r="201" spans="1:6" x14ac:dyDescent="0.2">
      <c r="A201" s="22" t="s">
        <v>0</v>
      </c>
    </row>
    <row r="202" spans="1:6" x14ac:dyDescent="0.2">
      <c r="A202" s="22" t="s">
        <v>129</v>
      </c>
    </row>
    <row r="203" spans="1:6" x14ac:dyDescent="0.2">
      <c r="A203" s="22" t="s">
        <v>112</v>
      </c>
    </row>
    <row r="204" spans="1:6" x14ac:dyDescent="0.2">
      <c r="A204" s="22" t="s">
        <v>128</v>
      </c>
    </row>
    <row r="205" spans="1:6" x14ac:dyDescent="0.2">
      <c r="A205" s="22" t="s">
        <v>0</v>
      </c>
    </row>
    <row r="207" spans="1:6" x14ac:dyDescent="0.2">
      <c r="A207" s="22" t="s">
        <v>3</v>
      </c>
    </row>
    <row r="208" spans="1:6" x14ac:dyDescent="0.2">
      <c r="A208" s="22" t="s">
        <v>15</v>
      </c>
    </row>
    <row r="209" spans="1:3" x14ac:dyDescent="0.2">
      <c r="A209" s="22" t="s">
        <v>3</v>
      </c>
    </row>
    <row r="210" spans="1:3" x14ac:dyDescent="0.2">
      <c r="C210" s="22" t="s">
        <v>6</v>
      </c>
    </row>
    <row r="211" spans="1:3" x14ac:dyDescent="0.2">
      <c r="A211" s="22" t="s">
        <v>9</v>
      </c>
      <c r="C211" s="22">
        <v>0</v>
      </c>
    </row>
    <row r="212" spans="1:3" x14ac:dyDescent="0.2">
      <c r="A212" s="22" t="s">
        <v>16</v>
      </c>
      <c r="C212" s="2">
        <v>0.3231</v>
      </c>
    </row>
    <row r="213" spans="1:3" x14ac:dyDescent="0.2">
      <c r="A213" s="22" t="s">
        <v>16</v>
      </c>
      <c r="B213" s="22" t="s">
        <v>11</v>
      </c>
    </row>
    <row r="214" spans="1:3" x14ac:dyDescent="0.2">
      <c r="A214" s="22" t="s">
        <v>16</v>
      </c>
      <c r="B214" s="22" t="s">
        <v>13</v>
      </c>
      <c r="C214" s="2">
        <v>0.35780000000000001</v>
      </c>
    </row>
    <row r="215" spans="1:3" x14ac:dyDescent="0.2">
      <c r="A215" s="22" t="s">
        <v>16</v>
      </c>
      <c r="B215" s="22" t="s">
        <v>12</v>
      </c>
      <c r="C215" s="2">
        <v>0.30320000000000003</v>
      </c>
    </row>
    <row r="217" spans="1:3" x14ac:dyDescent="0.2">
      <c r="A217" s="22" t="s">
        <v>0</v>
      </c>
    </row>
    <row r="218" spans="1:3" x14ac:dyDescent="0.2">
      <c r="A218" s="22" t="s">
        <v>130</v>
      </c>
    </row>
    <row r="219" spans="1:3" x14ac:dyDescent="0.2">
      <c r="A219" s="22" t="s">
        <v>112</v>
      </c>
    </row>
    <row r="220" spans="1:3" x14ac:dyDescent="0.2">
      <c r="A220" s="22" t="s">
        <v>0</v>
      </c>
    </row>
    <row r="222" spans="1:3" x14ac:dyDescent="0.2">
      <c r="A222" s="22" t="s">
        <v>3</v>
      </c>
    </row>
    <row r="223" spans="1:3" x14ac:dyDescent="0.2">
      <c r="A223" s="22" t="s">
        <v>18</v>
      </c>
    </row>
    <row r="224" spans="1:3" x14ac:dyDescent="0.2">
      <c r="A224" s="22" t="s">
        <v>3</v>
      </c>
    </row>
    <row r="225" spans="1:4" x14ac:dyDescent="0.2">
      <c r="C225" s="22" t="s">
        <v>19</v>
      </c>
      <c r="D225" s="22" t="s">
        <v>20</v>
      </c>
    </row>
    <row r="226" spans="1:4" x14ac:dyDescent="0.2">
      <c r="A226" s="22" t="s">
        <v>11</v>
      </c>
      <c r="D226" s="22" t="s">
        <v>113</v>
      </c>
    </row>
    <row r="227" spans="1:4" x14ac:dyDescent="0.2">
      <c r="A227" s="22" t="s">
        <v>5</v>
      </c>
      <c r="C227" s="2">
        <v>2.1499999999999998E-2</v>
      </c>
      <c r="D227" s="22" t="s">
        <v>113</v>
      </c>
    </row>
    <row r="228" spans="1:4" x14ac:dyDescent="0.2">
      <c r="A228" s="22" t="s">
        <v>5</v>
      </c>
      <c r="B228" s="22" t="s">
        <v>11</v>
      </c>
      <c r="D228" s="22" t="s">
        <v>131</v>
      </c>
    </row>
    <row r="229" spans="1:4" x14ac:dyDescent="0.2">
      <c r="A229" s="22" t="s">
        <v>5</v>
      </c>
      <c r="B229" s="22" t="s">
        <v>132</v>
      </c>
      <c r="C229" s="2">
        <v>3.4000000000000002E-2</v>
      </c>
      <c r="D229" s="22" t="s">
        <v>131</v>
      </c>
    </row>
    <row r="231" spans="1:4" x14ac:dyDescent="0.2">
      <c r="A231" s="22" t="s">
        <v>0</v>
      </c>
    </row>
    <row r="232" spans="1:4" x14ac:dyDescent="0.2">
      <c r="A232" s="22" t="s">
        <v>37</v>
      </c>
    </row>
    <row r="233" spans="1:4" x14ac:dyDescent="0.2">
      <c r="A233" s="22" t="s">
        <v>112</v>
      </c>
    </row>
    <row r="234" spans="1:4" x14ac:dyDescent="0.2">
      <c r="A234" s="22" t="s">
        <v>0</v>
      </c>
    </row>
    <row r="236" spans="1:4" x14ac:dyDescent="0.2">
      <c r="A236" s="22" t="s">
        <v>3</v>
      </c>
    </row>
    <row r="237" spans="1:4" x14ac:dyDescent="0.2">
      <c r="A237" s="22" t="s">
        <v>38</v>
      </c>
    </row>
    <row r="238" spans="1:4" x14ac:dyDescent="0.2">
      <c r="A238" s="22" t="s">
        <v>3</v>
      </c>
    </row>
    <row r="239" spans="1:4" x14ac:dyDescent="0.2">
      <c r="C239" s="22" t="s">
        <v>19</v>
      </c>
      <c r="D239" s="22" t="s">
        <v>20</v>
      </c>
    </row>
    <row r="240" spans="1:4" x14ac:dyDescent="0.2">
      <c r="A240" s="22" t="s">
        <v>11</v>
      </c>
      <c r="D240" s="22" t="s">
        <v>113</v>
      </c>
    </row>
    <row r="241" spans="1:4" x14ac:dyDescent="0.2">
      <c r="A241" s="22" t="s">
        <v>5</v>
      </c>
      <c r="C241" s="2">
        <v>2.1499999999999998E-2</v>
      </c>
      <c r="D241" s="22" t="s">
        <v>113</v>
      </c>
    </row>
    <row r="242" spans="1:4" x14ac:dyDescent="0.2">
      <c r="A242" s="22" t="s">
        <v>5</v>
      </c>
      <c r="B242" s="22" t="s">
        <v>11</v>
      </c>
      <c r="D242" s="22" t="s">
        <v>133</v>
      </c>
    </row>
    <row r="243" spans="1:4" x14ac:dyDescent="0.2">
      <c r="A243" s="22" t="s">
        <v>5</v>
      </c>
      <c r="B243" s="22" t="s">
        <v>21</v>
      </c>
      <c r="C243" s="2">
        <v>4.8300000000000003E-2</v>
      </c>
      <c r="D243" s="22" t="s">
        <v>114</v>
      </c>
    </row>
    <row r="244" spans="1:4" x14ac:dyDescent="0.2">
      <c r="A244" s="22" t="s">
        <v>5</v>
      </c>
      <c r="B244" s="22" t="s">
        <v>31</v>
      </c>
      <c r="C244" s="2">
        <v>4.7699999999999999E-2</v>
      </c>
      <c r="D244" s="22" t="s">
        <v>116</v>
      </c>
    </row>
    <row r="245" spans="1:4" x14ac:dyDescent="0.2">
      <c r="A245" s="22" t="s">
        <v>5</v>
      </c>
      <c r="B245" s="22" t="s">
        <v>36</v>
      </c>
      <c r="C245" s="2">
        <v>3.5799999999999998E-2</v>
      </c>
      <c r="D245" s="22" t="s">
        <v>117</v>
      </c>
    </row>
    <row r="246" spans="1:4" x14ac:dyDescent="0.2">
      <c r="A246" s="22" t="s">
        <v>5</v>
      </c>
      <c r="B246" s="22" t="s">
        <v>26</v>
      </c>
      <c r="C246" s="2">
        <v>3.5400000000000001E-2</v>
      </c>
      <c r="D246" s="22" t="s">
        <v>115</v>
      </c>
    </row>
    <row r="247" spans="1:4" x14ac:dyDescent="0.2">
      <c r="A247" s="22" t="s">
        <v>5</v>
      </c>
      <c r="B247" s="22" t="s">
        <v>132</v>
      </c>
      <c r="C247" s="2">
        <v>3.4000000000000002E-2</v>
      </c>
      <c r="D247" s="22" t="s">
        <v>131</v>
      </c>
    </row>
    <row r="249" spans="1:4" x14ac:dyDescent="0.2">
      <c r="A249" s="22" t="s">
        <v>0</v>
      </c>
    </row>
    <row r="250" spans="1:4" x14ac:dyDescent="0.2">
      <c r="A250" s="22" t="s">
        <v>37</v>
      </c>
    </row>
    <row r="251" spans="1:4" x14ac:dyDescent="0.2">
      <c r="A251" s="22" t="s">
        <v>112</v>
      </c>
    </row>
    <row r="252" spans="1:4" x14ac:dyDescent="0.2">
      <c r="A252" s="22" t="s">
        <v>0</v>
      </c>
    </row>
    <row r="254" spans="1:4" x14ac:dyDescent="0.2">
      <c r="A254" s="22" t="s">
        <v>3</v>
      </c>
    </row>
    <row r="255" spans="1:4" x14ac:dyDescent="0.2">
      <c r="A255" s="22" t="s">
        <v>38</v>
      </c>
    </row>
    <row r="256" spans="1:4" x14ac:dyDescent="0.2">
      <c r="A256" s="22" t="s">
        <v>3</v>
      </c>
    </row>
    <row r="257" spans="1:9" x14ac:dyDescent="0.2">
      <c r="C257" s="22" t="s">
        <v>19</v>
      </c>
      <c r="D257" s="22" t="s">
        <v>19</v>
      </c>
      <c r="E257" s="22" t="s">
        <v>20</v>
      </c>
      <c r="F257" s="22" t="s">
        <v>20</v>
      </c>
      <c r="G257" s="22" t="s">
        <v>10</v>
      </c>
      <c r="H257" s="22" t="s">
        <v>10</v>
      </c>
      <c r="I257" s="22" t="s">
        <v>16</v>
      </c>
    </row>
    <row r="258" spans="1:9" x14ac:dyDescent="0.2">
      <c r="C258" s="22" t="s">
        <v>19</v>
      </c>
      <c r="D258" s="22" t="s">
        <v>8</v>
      </c>
      <c r="E258" s="22" t="s">
        <v>20</v>
      </c>
      <c r="F258" s="22" t="s">
        <v>8</v>
      </c>
      <c r="G258" s="22" t="s">
        <v>10</v>
      </c>
      <c r="H258" s="22" t="s">
        <v>8</v>
      </c>
      <c r="I258" s="22" t="s">
        <v>6</v>
      </c>
    </row>
    <row r="259" spans="1:9" x14ac:dyDescent="0.2">
      <c r="A259" s="22" t="s">
        <v>11</v>
      </c>
      <c r="E259" s="22" t="s">
        <v>113</v>
      </c>
      <c r="F259" s="22" t="s">
        <v>118</v>
      </c>
      <c r="G259" s="1">
        <v>33793179</v>
      </c>
      <c r="H259" s="1">
        <v>3356271</v>
      </c>
    </row>
    <row r="260" spans="1:9" x14ac:dyDescent="0.2">
      <c r="A260" s="22" t="s">
        <v>5</v>
      </c>
      <c r="C260" s="2">
        <v>2.1499999999999998E-2</v>
      </c>
      <c r="D260" s="2">
        <v>7.1199999999999999E-2</v>
      </c>
      <c r="E260" s="22" t="s">
        <v>113</v>
      </c>
      <c r="F260" s="22" t="s">
        <v>118</v>
      </c>
      <c r="G260" s="1">
        <v>33793179</v>
      </c>
      <c r="H260" s="1">
        <v>3356271</v>
      </c>
      <c r="I260" s="2">
        <v>0.28810000000000002</v>
      </c>
    </row>
    <row r="261" spans="1:9" x14ac:dyDescent="0.2">
      <c r="A261" s="22" t="s">
        <v>5</v>
      </c>
      <c r="B261" s="22" t="s">
        <v>11</v>
      </c>
      <c r="E261" s="22" t="s">
        <v>133</v>
      </c>
      <c r="F261" s="22" t="s">
        <v>134</v>
      </c>
      <c r="G261" s="1">
        <v>8550042</v>
      </c>
      <c r="H261" s="1">
        <v>1821525</v>
      </c>
    </row>
    <row r="262" spans="1:9" x14ac:dyDescent="0.2">
      <c r="A262" s="22" t="s">
        <v>5</v>
      </c>
      <c r="B262" s="22" t="s">
        <v>21</v>
      </c>
      <c r="C262" s="2">
        <v>4.8300000000000003E-2</v>
      </c>
      <c r="D262" s="2">
        <v>9.8299999999999998E-2</v>
      </c>
      <c r="E262" s="22" t="s">
        <v>114</v>
      </c>
      <c r="F262" s="22" t="s">
        <v>119</v>
      </c>
      <c r="G262" s="1">
        <v>470478</v>
      </c>
      <c r="H262" s="1">
        <v>121681</v>
      </c>
      <c r="I262" s="2">
        <v>0.2422</v>
      </c>
    </row>
    <row r="263" spans="1:9" x14ac:dyDescent="0.2">
      <c r="A263" s="22" t="s">
        <v>5</v>
      </c>
      <c r="B263" s="22" t="s">
        <v>31</v>
      </c>
      <c r="C263" s="2">
        <v>4.7699999999999999E-2</v>
      </c>
      <c r="D263" s="2">
        <v>0.12759999999999999</v>
      </c>
      <c r="E263" s="22" t="s">
        <v>116</v>
      </c>
      <c r="F263" s="22" t="s">
        <v>120</v>
      </c>
      <c r="G263" s="1">
        <v>276694</v>
      </c>
      <c r="H263" s="1">
        <v>39574</v>
      </c>
      <c r="I263" s="2">
        <v>0.21560000000000001</v>
      </c>
    </row>
    <row r="264" spans="1:9" x14ac:dyDescent="0.2">
      <c r="A264" s="22" t="s">
        <v>5</v>
      </c>
      <c r="B264" s="22" t="s">
        <v>36</v>
      </c>
      <c r="C264" s="2">
        <v>3.5799999999999998E-2</v>
      </c>
      <c r="D264" s="2">
        <v>7.5399999999999995E-2</v>
      </c>
      <c r="E264" s="22" t="s">
        <v>117</v>
      </c>
      <c r="F264" s="22" t="s">
        <v>121</v>
      </c>
      <c r="G264" s="1">
        <v>6013905</v>
      </c>
      <c r="H264" s="1">
        <v>1336707</v>
      </c>
      <c r="I264" s="2">
        <v>0.22589999999999999</v>
      </c>
    </row>
    <row r="265" spans="1:9" x14ac:dyDescent="0.2">
      <c r="A265" s="22" t="s">
        <v>5</v>
      </c>
      <c r="B265" s="22" t="s">
        <v>26</v>
      </c>
      <c r="C265" s="2">
        <v>3.5400000000000001E-2</v>
      </c>
      <c r="D265" s="2">
        <v>8.7300000000000003E-2</v>
      </c>
      <c r="E265" s="22" t="s">
        <v>115</v>
      </c>
      <c r="F265" s="22" t="s">
        <v>122</v>
      </c>
      <c r="G265" s="1">
        <v>1446932</v>
      </c>
      <c r="H265" s="1">
        <v>248081</v>
      </c>
      <c r="I265" s="2">
        <v>0.20949999999999999</v>
      </c>
    </row>
    <row r="266" spans="1:9" x14ac:dyDescent="0.2">
      <c r="A266" s="22" t="s">
        <v>5</v>
      </c>
      <c r="B266" s="22" t="s">
        <v>132</v>
      </c>
      <c r="C266" s="2">
        <v>3.4000000000000002E-2</v>
      </c>
      <c r="D266" s="2">
        <v>7.3899999999999993E-2</v>
      </c>
      <c r="E266" s="22" t="s">
        <v>131</v>
      </c>
      <c r="F266" s="22" t="s">
        <v>135</v>
      </c>
      <c r="G266" s="1">
        <v>342033</v>
      </c>
      <c r="H266" s="1">
        <v>75482</v>
      </c>
      <c r="I266" s="2">
        <v>0.32290000000000002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27" sqref="H27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4" customFormat="1" x14ac:dyDescent="0.2">
      <c r="A1" s="23" t="s">
        <v>71</v>
      </c>
    </row>
    <row r="2" spans="1:11" s="24" customFormat="1" x14ac:dyDescent="0.2"/>
    <row r="4" spans="1:11" x14ac:dyDescent="0.2">
      <c r="A4" s="25" t="s">
        <v>72</v>
      </c>
      <c r="B4" s="26" t="s">
        <v>73</v>
      </c>
      <c r="C4" s="26" t="s">
        <v>74</v>
      </c>
      <c r="D4" s="26" t="s">
        <v>75</v>
      </c>
      <c r="E4" s="26"/>
      <c r="F4" s="26"/>
      <c r="G4" s="26"/>
      <c r="H4" s="26"/>
      <c r="I4" s="26"/>
      <c r="J4" s="26"/>
      <c r="K4" s="26" t="s">
        <v>76</v>
      </c>
    </row>
    <row r="5" spans="1:11" x14ac:dyDescent="0.2">
      <c r="A5" s="25"/>
      <c r="B5" s="26"/>
      <c r="C5" s="26"/>
      <c r="D5" s="13" t="s">
        <v>77</v>
      </c>
      <c r="E5" s="13" t="s">
        <v>78</v>
      </c>
      <c r="F5" s="13" t="s">
        <v>79</v>
      </c>
      <c r="G5" s="13" t="s">
        <v>80</v>
      </c>
      <c r="H5" s="13" t="s">
        <v>81</v>
      </c>
      <c r="I5" s="13" t="s">
        <v>82</v>
      </c>
      <c r="J5" s="13" t="s">
        <v>83</v>
      </c>
      <c r="K5" s="26"/>
    </row>
    <row r="6" spans="1:11" x14ac:dyDescent="0.2">
      <c r="A6" s="14" t="s">
        <v>84</v>
      </c>
      <c r="B6" s="15">
        <v>76</v>
      </c>
      <c r="C6" s="16">
        <v>-43.421052631578902</v>
      </c>
      <c r="D6" s="16">
        <v>-27.6315789473684</v>
      </c>
      <c r="E6" s="16">
        <v>-55.2631578947368</v>
      </c>
      <c r="F6" s="16">
        <v>-19.7368421052632</v>
      </c>
      <c r="G6" s="16">
        <v>-6.5789473684210504</v>
      </c>
      <c r="H6" s="16">
        <v>-17.105263157894701</v>
      </c>
      <c r="I6" s="16">
        <v>-23.684210526315798</v>
      </c>
      <c r="J6" s="16">
        <v>-17.105263157894701</v>
      </c>
      <c r="K6" s="16">
        <v>-40.789473684210499</v>
      </c>
    </row>
    <row r="7" spans="1:11" x14ac:dyDescent="0.2">
      <c r="A7" s="14" t="s">
        <v>85</v>
      </c>
      <c r="B7" s="15">
        <v>105</v>
      </c>
      <c r="C7" s="16">
        <v>-17.1428571428571</v>
      </c>
      <c r="D7" s="16">
        <v>-8.5714285714285694</v>
      </c>
      <c r="E7" s="16">
        <v>-30.476190476190499</v>
      </c>
      <c r="F7" s="16">
        <v>5.71428571428571</v>
      </c>
      <c r="G7" s="16">
        <v>-2.8571428571428599</v>
      </c>
      <c r="H7" s="16">
        <v>-8.5714285714285694</v>
      </c>
      <c r="I7" s="16">
        <v>-10.476190476190499</v>
      </c>
      <c r="J7" s="16">
        <v>-3.8095238095238102</v>
      </c>
      <c r="K7" s="16">
        <v>-20.952380952380999</v>
      </c>
    </row>
    <row r="8" spans="1:11" x14ac:dyDescent="0.2">
      <c r="A8" s="14" t="s">
        <v>86</v>
      </c>
      <c r="B8" s="15">
        <v>163</v>
      </c>
      <c r="C8" s="16">
        <v>-5.5214723926380396</v>
      </c>
      <c r="D8" s="16">
        <v>-0.61349693251533699</v>
      </c>
      <c r="E8" s="16">
        <v>-26.380368098159501</v>
      </c>
      <c r="F8" s="16">
        <v>20.245398773006102</v>
      </c>
      <c r="G8" s="16">
        <v>10.429447852760701</v>
      </c>
      <c r="H8" s="16">
        <v>2.4539877300613502</v>
      </c>
      <c r="I8" s="16">
        <v>7.9754601226993902</v>
      </c>
      <c r="J8" s="16">
        <v>9.2024539877300597</v>
      </c>
      <c r="K8" s="16">
        <v>-1.22699386503067</v>
      </c>
    </row>
    <row r="9" spans="1:11" x14ac:dyDescent="0.2">
      <c r="A9" s="14" t="s">
        <v>87</v>
      </c>
      <c r="B9" s="15">
        <v>31</v>
      </c>
      <c r="C9" s="16">
        <v>-16.129032258064498</v>
      </c>
      <c r="D9" s="16">
        <v>-9.67741935483871</v>
      </c>
      <c r="E9" s="16">
        <v>-22.580645161290299</v>
      </c>
      <c r="F9" s="16">
        <v>6.4516129032258096</v>
      </c>
      <c r="G9" s="16">
        <v>-3.2258064516128999</v>
      </c>
      <c r="H9" s="16">
        <v>-9.67741935483871</v>
      </c>
      <c r="I9" s="16">
        <v>-12.9032258064516</v>
      </c>
      <c r="J9" s="16">
        <v>-6.4516129032258096</v>
      </c>
      <c r="K9" s="16">
        <v>-29.0322580645161</v>
      </c>
    </row>
    <row r="10" spans="1:11" x14ac:dyDescent="0.2">
      <c r="A10" s="14" t="s">
        <v>88</v>
      </c>
      <c r="B10" s="15">
        <v>172</v>
      </c>
      <c r="C10" s="16">
        <v>-16.2790697674419</v>
      </c>
      <c r="D10" s="16">
        <v>-17.441860465116299</v>
      </c>
      <c r="E10" s="16">
        <v>-26.744186046511601</v>
      </c>
      <c r="F10" s="16">
        <v>9.3023255813953494</v>
      </c>
      <c r="G10" s="16">
        <v>2.9069767441860499</v>
      </c>
      <c r="H10" s="16">
        <v>-8.7209302325581408</v>
      </c>
      <c r="I10" s="16">
        <v>-3.4883720930232598</v>
      </c>
      <c r="J10" s="16">
        <v>2.9069767441860499</v>
      </c>
      <c r="K10" s="16">
        <v>-20.3488372093023</v>
      </c>
    </row>
    <row r="11" spans="1:11" x14ac:dyDescent="0.2">
      <c r="A11" s="14" t="s">
        <v>70</v>
      </c>
      <c r="B11" s="15">
        <v>868</v>
      </c>
      <c r="C11" s="16">
        <v>-19.815668202765</v>
      </c>
      <c r="D11" s="16">
        <v>-16.359447004608299</v>
      </c>
      <c r="E11" s="16">
        <v>-23.502304147465399</v>
      </c>
      <c r="F11" s="16">
        <v>4.3778801843317998</v>
      </c>
      <c r="G11" s="16">
        <v>-4.9539170506912402</v>
      </c>
      <c r="H11" s="16">
        <v>-7.2580645161290303</v>
      </c>
      <c r="I11" s="16">
        <v>-1.84331797235023</v>
      </c>
      <c r="J11" s="16">
        <v>-0.80645161290322598</v>
      </c>
      <c r="K11" s="16">
        <v>-15.437788018433199</v>
      </c>
    </row>
    <row r="12" spans="1:11" x14ac:dyDescent="0.2">
      <c r="A12" s="14" t="s">
        <v>89</v>
      </c>
      <c r="B12" s="15">
        <v>430</v>
      </c>
      <c r="C12" s="16">
        <v>-12.790697674418601</v>
      </c>
      <c r="D12" s="16">
        <v>-6.2790697674418601</v>
      </c>
      <c r="E12" s="16">
        <v>-38.139534883720899</v>
      </c>
      <c r="F12" s="16">
        <v>7.9069767441860499</v>
      </c>
      <c r="G12" s="16">
        <v>7.6744186046511604</v>
      </c>
      <c r="H12" s="16">
        <v>-6.7441860465116301</v>
      </c>
      <c r="I12" s="16">
        <v>3.9534883720930201</v>
      </c>
      <c r="J12" s="16">
        <v>1.86046511627907</v>
      </c>
      <c r="K12" s="16">
        <v>-17.209302325581401</v>
      </c>
    </row>
    <row r="13" spans="1:11" x14ac:dyDescent="0.2">
      <c r="A13" s="14" t="s">
        <v>90</v>
      </c>
      <c r="B13" s="15">
        <v>212</v>
      </c>
      <c r="C13" s="16">
        <v>-15.5660377358491</v>
      </c>
      <c r="D13" s="16">
        <v>-19.811320754716998</v>
      </c>
      <c r="E13" s="16">
        <v>-25</v>
      </c>
      <c r="F13" s="16">
        <v>1.4150943396226401</v>
      </c>
      <c r="G13" s="16">
        <v>-6.6037735849056602</v>
      </c>
      <c r="H13" s="16">
        <v>-11.792452830188701</v>
      </c>
      <c r="I13" s="16">
        <v>-9.4339622641509404</v>
      </c>
      <c r="J13" s="16">
        <v>1.4150943396226401</v>
      </c>
      <c r="K13" s="16">
        <v>-15.5660377358491</v>
      </c>
    </row>
    <row r="14" spans="1:11" x14ac:dyDescent="0.2">
      <c r="A14" s="14" t="s">
        <v>91</v>
      </c>
      <c r="B14" s="15">
        <v>46</v>
      </c>
      <c r="C14" s="16">
        <v>-26.086956521739101</v>
      </c>
      <c r="D14" s="16">
        <v>15.2173913043478</v>
      </c>
      <c r="E14" s="16">
        <v>-41.304347826087003</v>
      </c>
      <c r="F14" s="16">
        <v>19.565217391304301</v>
      </c>
      <c r="G14" s="16">
        <v>10.869565217391299</v>
      </c>
      <c r="H14" s="16">
        <v>-4.3478260869565197</v>
      </c>
      <c r="I14" s="16">
        <v>-6.5217391304347796</v>
      </c>
      <c r="J14" s="16">
        <v>17.3913043478261</v>
      </c>
      <c r="K14" s="16">
        <v>-15.2173913043478</v>
      </c>
    </row>
    <row r="15" spans="1:11" x14ac:dyDescent="0.2">
      <c r="A15" s="14" t="s">
        <v>92</v>
      </c>
      <c r="B15" s="15">
        <v>67</v>
      </c>
      <c r="C15" s="16">
        <v>-29.8507462686567</v>
      </c>
      <c r="D15" s="16">
        <v>-28.358208955223901</v>
      </c>
      <c r="E15" s="16">
        <v>-35.820895522388099</v>
      </c>
      <c r="F15" s="16">
        <v>-5.9701492537313401</v>
      </c>
      <c r="G15" s="16">
        <v>-8.9552238805970106</v>
      </c>
      <c r="H15" s="16">
        <v>-19.402985074626901</v>
      </c>
      <c r="I15" s="16">
        <v>-22.388059701492502</v>
      </c>
      <c r="J15" s="16">
        <v>-17.910447761194</v>
      </c>
      <c r="K15" s="16">
        <v>-34.328358208955201</v>
      </c>
    </row>
    <row r="16" spans="1:11" x14ac:dyDescent="0.2">
      <c r="A16" s="14" t="s">
        <v>93</v>
      </c>
      <c r="B16" s="15">
        <v>37</v>
      </c>
      <c r="C16" s="16">
        <v>-13.5135135135135</v>
      </c>
      <c r="D16" s="16">
        <v>-13.5135135135135</v>
      </c>
      <c r="E16" s="16">
        <v>-45.945945945945901</v>
      </c>
      <c r="F16" s="16">
        <v>-13.5135135135135</v>
      </c>
      <c r="G16" s="16">
        <v>-13.5135135135135</v>
      </c>
      <c r="H16" s="16">
        <v>-10.8108108108108</v>
      </c>
      <c r="I16" s="16">
        <v>2.7027027027027</v>
      </c>
      <c r="J16" s="16">
        <v>-10.8108108108108</v>
      </c>
      <c r="K16" s="16">
        <v>-27.027027027027</v>
      </c>
    </row>
    <row r="17" spans="1:11" x14ac:dyDescent="0.2">
      <c r="A17" s="14" t="s">
        <v>94</v>
      </c>
      <c r="B17" s="15">
        <v>34</v>
      </c>
      <c r="C17" s="16">
        <v>5.8823529411764701</v>
      </c>
      <c r="D17" s="16">
        <v>0</v>
      </c>
      <c r="E17" s="16">
        <v>-35.294117647058798</v>
      </c>
      <c r="F17" s="16">
        <v>8.8235294117647101</v>
      </c>
      <c r="G17" s="16">
        <v>-5.8823529411764701</v>
      </c>
      <c r="H17" s="16">
        <v>5.8823529411764701</v>
      </c>
      <c r="I17" s="16">
        <v>26.470588235294102</v>
      </c>
      <c r="J17" s="16">
        <v>2.9411764705882399</v>
      </c>
      <c r="K17" s="16">
        <v>2.9411764705882399</v>
      </c>
    </row>
    <row r="18" spans="1:11" x14ac:dyDescent="0.2">
      <c r="A18" s="14" t="s">
        <v>95</v>
      </c>
      <c r="B18" s="15">
        <v>20</v>
      </c>
      <c r="C18" s="16">
        <v>-30</v>
      </c>
      <c r="D18" s="16">
        <v>-45</v>
      </c>
      <c r="E18" s="16">
        <v>-30</v>
      </c>
      <c r="F18" s="16">
        <v>0</v>
      </c>
      <c r="G18" s="16">
        <v>-5</v>
      </c>
      <c r="H18" s="16">
        <v>-15</v>
      </c>
      <c r="I18" s="16">
        <v>-5</v>
      </c>
      <c r="J18" s="16">
        <v>5</v>
      </c>
      <c r="K18" s="16">
        <v>-35</v>
      </c>
    </row>
    <row r="19" spans="1:11" x14ac:dyDescent="0.2">
      <c r="A19" s="14" t="s">
        <v>96</v>
      </c>
      <c r="B19" s="15">
        <v>51</v>
      </c>
      <c r="C19" s="16">
        <v>-27.4509803921569</v>
      </c>
      <c r="D19" s="16">
        <v>-25.490196078431399</v>
      </c>
      <c r="E19" s="16">
        <v>-39.2156862745098</v>
      </c>
      <c r="F19" s="16">
        <v>-9.8039215686274499</v>
      </c>
      <c r="G19" s="16">
        <v>-7.8431372549019596</v>
      </c>
      <c r="H19" s="16">
        <v>-19.6078431372549</v>
      </c>
      <c r="I19" s="16">
        <v>-1.9607843137254899</v>
      </c>
      <c r="J19" s="16">
        <v>-11.764705882352899</v>
      </c>
      <c r="K19" s="16">
        <v>-25.490196078431399</v>
      </c>
    </row>
    <row r="20" spans="1:11" x14ac:dyDescent="0.2">
      <c r="A20" s="14" t="s">
        <v>97</v>
      </c>
      <c r="B20" s="15">
        <v>236</v>
      </c>
      <c r="C20" s="16">
        <v>-14.8305084745763</v>
      </c>
      <c r="D20" s="16">
        <v>-10.5932203389831</v>
      </c>
      <c r="E20" s="16">
        <v>-22.457627118644101</v>
      </c>
      <c r="F20" s="16">
        <v>5.9322033898305104</v>
      </c>
      <c r="G20" s="16">
        <v>8.8983050847457594</v>
      </c>
      <c r="H20" s="16">
        <v>4.6610169491525397</v>
      </c>
      <c r="I20" s="16">
        <v>-2.5423728813559299</v>
      </c>
      <c r="J20" s="16">
        <v>6.7796610169491496</v>
      </c>
      <c r="K20" s="16">
        <v>-13.9830508474576</v>
      </c>
    </row>
    <row r="21" spans="1:11" x14ac:dyDescent="0.2">
      <c r="A21" s="14" t="s">
        <v>98</v>
      </c>
      <c r="B21" s="15">
        <v>530</v>
      </c>
      <c r="C21" s="16">
        <v>-17.1698113207547</v>
      </c>
      <c r="D21" s="16">
        <v>-12.6415094339623</v>
      </c>
      <c r="E21" s="16">
        <v>-26.981132075471699</v>
      </c>
      <c r="F21" s="16">
        <v>1.88679245283019</v>
      </c>
      <c r="G21" s="16">
        <v>0.56603773584905703</v>
      </c>
      <c r="H21" s="16">
        <v>-8.3018867924528301</v>
      </c>
      <c r="I21" s="16">
        <v>-4.3396226415094299</v>
      </c>
      <c r="J21" s="16">
        <v>7.35849056603774</v>
      </c>
      <c r="K21" s="16">
        <v>-18.867924528301899</v>
      </c>
    </row>
    <row r="22" spans="1:11" x14ac:dyDescent="0.2">
      <c r="A22" s="14" t="s">
        <v>99</v>
      </c>
      <c r="B22" s="15">
        <v>129</v>
      </c>
      <c r="C22" s="16">
        <v>-27.906976744186</v>
      </c>
      <c r="D22" s="16">
        <v>-13.178294573643401</v>
      </c>
      <c r="E22" s="16">
        <v>-20.930232558139501</v>
      </c>
      <c r="F22" s="16">
        <v>0.775193798449612</v>
      </c>
      <c r="G22" s="16">
        <v>3.87596899224806</v>
      </c>
      <c r="H22" s="16">
        <v>-12.403100775193799</v>
      </c>
      <c r="I22" s="16">
        <v>-11.6279069767442</v>
      </c>
      <c r="J22" s="16">
        <v>-1.55038759689922</v>
      </c>
      <c r="K22" s="16">
        <v>-25.581395348837201</v>
      </c>
    </row>
    <row r="23" spans="1:11" x14ac:dyDescent="0.2">
      <c r="A23" s="14" t="s">
        <v>100</v>
      </c>
      <c r="B23" s="15">
        <v>18</v>
      </c>
      <c r="C23" s="16">
        <v>-11.1111111111111</v>
      </c>
      <c r="D23" s="16">
        <v>0</v>
      </c>
      <c r="E23" s="16">
        <v>11.1111111111111</v>
      </c>
      <c r="F23" s="16">
        <v>27.7777777777778</v>
      </c>
      <c r="G23" s="16">
        <v>22.2222222222222</v>
      </c>
      <c r="H23" s="16">
        <v>-11.1111111111111</v>
      </c>
      <c r="I23" s="16">
        <v>-11.1111111111111</v>
      </c>
      <c r="J23" s="16">
        <v>16.6666666666667</v>
      </c>
      <c r="K23" s="16">
        <v>-11.1111111111111</v>
      </c>
    </row>
    <row r="24" spans="1:11" x14ac:dyDescent="0.2">
      <c r="A24" s="14" t="s">
        <v>101</v>
      </c>
      <c r="B24" s="15">
        <v>43</v>
      </c>
      <c r="C24" s="16">
        <v>-11.6279069767442</v>
      </c>
      <c r="D24" s="16">
        <v>13.953488372093</v>
      </c>
      <c r="E24" s="16">
        <v>-16.2790697674419</v>
      </c>
      <c r="F24" s="16">
        <v>13.953488372093</v>
      </c>
      <c r="G24" s="16">
        <v>-11.6279069767442</v>
      </c>
      <c r="H24" s="16">
        <v>-4.6511627906976702</v>
      </c>
      <c r="I24" s="16">
        <v>4.6511627906976702</v>
      </c>
      <c r="J24" s="16">
        <v>16.2790697674419</v>
      </c>
      <c r="K24" s="16">
        <v>-6.9767441860465098</v>
      </c>
    </row>
    <row r="25" spans="1:11" x14ac:dyDescent="0.2">
      <c r="A25" s="14" t="s">
        <v>102</v>
      </c>
      <c r="B25" s="15">
        <v>57</v>
      </c>
      <c r="C25" s="16">
        <v>-8.7719298245614006</v>
      </c>
      <c r="D25" s="16">
        <v>-15.789473684210501</v>
      </c>
      <c r="E25" s="16">
        <v>-12.280701754386</v>
      </c>
      <c r="F25" s="16">
        <v>14.0350877192982</v>
      </c>
      <c r="G25" s="16">
        <v>-8.7719298245614006</v>
      </c>
      <c r="H25" s="16">
        <v>-19.2982456140351</v>
      </c>
      <c r="I25" s="16">
        <v>1.7543859649122799</v>
      </c>
      <c r="J25" s="16">
        <v>-1.7543859649122799</v>
      </c>
      <c r="K25" s="16">
        <v>-10.526315789473699</v>
      </c>
    </row>
    <row r="26" spans="1:11" x14ac:dyDescent="0.2">
      <c r="A26" s="14" t="s">
        <v>103</v>
      </c>
      <c r="B26" s="15">
        <v>67</v>
      </c>
      <c r="C26" s="16">
        <v>-7.4626865671641802</v>
      </c>
      <c r="D26" s="16">
        <v>0</v>
      </c>
      <c r="E26" s="16">
        <v>-22.388059701492502</v>
      </c>
      <c r="F26" s="16">
        <v>20.8955223880597</v>
      </c>
      <c r="G26" s="16">
        <v>1.4925373134328399</v>
      </c>
      <c r="H26" s="16">
        <v>1.4925373134328399</v>
      </c>
      <c r="I26" s="16">
        <v>2.98507462686567</v>
      </c>
      <c r="J26" s="16">
        <v>4.4776119402985097</v>
      </c>
      <c r="K26" s="16">
        <v>0</v>
      </c>
    </row>
    <row r="27" spans="1:11" x14ac:dyDescent="0.2">
      <c r="A27" s="14" t="s">
        <v>104</v>
      </c>
      <c r="B27" s="15">
        <v>159</v>
      </c>
      <c r="C27" s="16">
        <v>-27.6729559748428</v>
      </c>
      <c r="D27" s="16">
        <v>-25.157232704402499</v>
      </c>
      <c r="E27" s="16">
        <v>-30.188679245283002</v>
      </c>
      <c r="F27" s="16">
        <v>-12.578616352201299</v>
      </c>
      <c r="G27" s="16">
        <v>-18.238993710691801</v>
      </c>
      <c r="H27" s="16">
        <v>-21.3836477987421</v>
      </c>
      <c r="I27" s="16">
        <v>-24.528301886792502</v>
      </c>
      <c r="J27" s="16">
        <v>-10.6918238993711</v>
      </c>
      <c r="K27" s="16">
        <v>-33.3333333333333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P12" sqref="P12"/>
    </sheetView>
  </sheetViews>
  <sheetFormatPr baseColWidth="10" defaultRowHeight="16" x14ac:dyDescent="0.2"/>
  <sheetData>
    <row r="1" spans="1:11" x14ac:dyDescent="0.2">
      <c r="A1" s="14" t="s">
        <v>104</v>
      </c>
      <c r="B1" s="15">
        <v>159</v>
      </c>
      <c r="C1" s="16">
        <v>-27.6729559748428</v>
      </c>
      <c r="D1" s="16">
        <v>-25.157232704402499</v>
      </c>
      <c r="E1" s="16">
        <v>-30.188679245283002</v>
      </c>
      <c r="F1" s="16">
        <v>-12.578616352201299</v>
      </c>
      <c r="G1" s="16">
        <v>-18.238993710691801</v>
      </c>
      <c r="H1" s="16">
        <v>-21.3836477987421</v>
      </c>
      <c r="I1" s="16">
        <v>-24.528301886792502</v>
      </c>
      <c r="J1" s="16">
        <v>-10.6918238993711</v>
      </c>
      <c r="K1" s="16">
        <v>-33.3333333333333</v>
      </c>
    </row>
    <row r="2" spans="1:11" x14ac:dyDescent="0.2">
      <c r="A2" s="14" t="s">
        <v>96</v>
      </c>
      <c r="B2" s="15">
        <v>51</v>
      </c>
      <c r="C2" s="16">
        <v>-27.4509803921569</v>
      </c>
      <c r="D2" s="16">
        <v>-25.490196078431399</v>
      </c>
      <c r="E2" s="16">
        <v>-39.2156862745098</v>
      </c>
      <c r="F2" s="16">
        <v>-9.8039215686274499</v>
      </c>
      <c r="G2" s="16">
        <v>-7.8431372549019596</v>
      </c>
      <c r="H2" s="16">
        <v>-19.6078431372549</v>
      </c>
      <c r="I2" s="16">
        <v>-1.9607843137254899</v>
      </c>
      <c r="J2" s="16">
        <v>-11.764705882352899</v>
      </c>
      <c r="K2" s="16">
        <v>-25.490196078431399</v>
      </c>
    </row>
    <row r="3" spans="1:11" x14ac:dyDescent="0.2">
      <c r="A3" s="14" t="s">
        <v>92</v>
      </c>
      <c r="B3" s="15">
        <v>67</v>
      </c>
      <c r="C3" s="16">
        <v>-29.8507462686567</v>
      </c>
      <c r="D3" s="16">
        <v>-28.358208955223901</v>
      </c>
      <c r="E3" s="16">
        <v>-35.820895522388099</v>
      </c>
      <c r="F3" s="16">
        <v>-5.9701492537313401</v>
      </c>
      <c r="G3" s="16">
        <v>-8.9552238805970106</v>
      </c>
      <c r="H3" s="16">
        <v>-19.402985074626901</v>
      </c>
      <c r="I3" s="16">
        <v>-22.388059701492502</v>
      </c>
      <c r="J3" s="16">
        <v>-17.910447761194</v>
      </c>
      <c r="K3" s="16">
        <v>-34.328358208955201</v>
      </c>
    </row>
    <row r="4" spans="1:11" ht="52" x14ac:dyDescent="0.2">
      <c r="A4" s="14" t="s">
        <v>102</v>
      </c>
      <c r="B4" s="15">
        <v>57</v>
      </c>
      <c r="C4" s="16">
        <v>-8.7719298245614006</v>
      </c>
      <c r="D4" s="16">
        <v>-15.789473684210501</v>
      </c>
      <c r="E4" s="16">
        <v>-12.280701754386</v>
      </c>
      <c r="F4" s="16">
        <v>14.0350877192982</v>
      </c>
      <c r="G4" s="16">
        <v>-8.7719298245614006</v>
      </c>
      <c r="H4" s="16">
        <v>-19.2982456140351</v>
      </c>
      <c r="I4" s="16">
        <v>1.7543859649122799</v>
      </c>
      <c r="J4" s="16">
        <v>-1.7543859649122799</v>
      </c>
      <c r="K4" s="16">
        <v>-10.526315789473699</v>
      </c>
    </row>
    <row r="5" spans="1:11" ht="26" x14ac:dyDescent="0.2">
      <c r="A5" s="14" t="s">
        <v>84</v>
      </c>
      <c r="B5" s="15">
        <v>76</v>
      </c>
      <c r="C5" s="16">
        <v>-43.421052631578902</v>
      </c>
      <c r="D5" s="16">
        <v>-27.6315789473684</v>
      </c>
      <c r="E5" s="16">
        <v>-55.2631578947368</v>
      </c>
      <c r="F5" s="16">
        <v>-19.7368421052632</v>
      </c>
      <c r="G5" s="16">
        <v>-6.5789473684210504</v>
      </c>
      <c r="H5" s="16">
        <v>-17.105263157894701</v>
      </c>
      <c r="I5" s="16">
        <v>-23.684210526315798</v>
      </c>
      <c r="J5" s="16">
        <v>-17.105263157894701</v>
      </c>
      <c r="K5" s="16">
        <v>-40.789473684210499</v>
      </c>
    </row>
    <row r="6" spans="1:11" ht="39" x14ac:dyDescent="0.2">
      <c r="A6" s="14" t="s">
        <v>95</v>
      </c>
      <c r="B6" s="15">
        <v>20</v>
      </c>
      <c r="C6" s="16">
        <v>-30</v>
      </c>
      <c r="D6" s="16">
        <v>-45</v>
      </c>
      <c r="E6" s="16">
        <v>-30</v>
      </c>
      <c r="F6" s="16">
        <v>0</v>
      </c>
      <c r="G6" s="16">
        <v>-5</v>
      </c>
      <c r="H6" s="16">
        <v>-15</v>
      </c>
      <c r="I6" s="16">
        <v>-5</v>
      </c>
      <c r="J6" s="16">
        <v>5</v>
      </c>
      <c r="K6" s="16">
        <v>-35</v>
      </c>
    </row>
    <row r="7" spans="1:11" ht="26" x14ac:dyDescent="0.2">
      <c r="A7" s="14" t="s">
        <v>99</v>
      </c>
      <c r="B7" s="15">
        <v>129</v>
      </c>
      <c r="C7" s="16">
        <v>-27.906976744186</v>
      </c>
      <c r="D7" s="16">
        <v>-13.178294573643401</v>
      </c>
      <c r="E7" s="16">
        <v>-20.930232558139501</v>
      </c>
      <c r="F7" s="16">
        <v>0.775193798449612</v>
      </c>
      <c r="G7" s="16">
        <v>3.87596899224806</v>
      </c>
      <c r="H7" s="16">
        <v>-12.403100775193799</v>
      </c>
      <c r="I7" s="16">
        <v>-11.6279069767442</v>
      </c>
      <c r="J7" s="16">
        <v>-1.55038759689922</v>
      </c>
      <c r="K7" s="16">
        <v>-25.581395348837201</v>
      </c>
    </row>
    <row r="8" spans="1:11" ht="39" x14ac:dyDescent="0.2">
      <c r="A8" s="14" t="s">
        <v>90</v>
      </c>
      <c r="B8" s="15">
        <v>212</v>
      </c>
      <c r="C8" s="16">
        <v>-15.5660377358491</v>
      </c>
      <c r="D8" s="16">
        <v>-19.811320754716998</v>
      </c>
      <c r="E8" s="16">
        <v>-25</v>
      </c>
      <c r="F8" s="16">
        <v>1.4150943396226401</v>
      </c>
      <c r="G8" s="16">
        <v>-6.6037735849056602</v>
      </c>
      <c r="H8" s="16">
        <v>-11.792452830188701</v>
      </c>
      <c r="I8" s="16">
        <v>-9.4339622641509404</v>
      </c>
      <c r="J8" s="16">
        <v>1.4150943396226401</v>
      </c>
      <c r="K8" s="16">
        <v>-15.5660377358491</v>
      </c>
    </row>
    <row r="9" spans="1:11" ht="52" x14ac:dyDescent="0.2">
      <c r="A9" s="14" t="s">
        <v>100</v>
      </c>
      <c r="B9" s="15">
        <v>18</v>
      </c>
      <c r="C9" s="16">
        <v>-11.1111111111111</v>
      </c>
      <c r="D9" s="16">
        <v>0</v>
      </c>
      <c r="E9" s="16">
        <v>11.1111111111111</v>
      </c>
      <c r="F9" s="16">
        <v>27.7777777777778</v>
      </c>
      <c r="G9" s="16">
        <v>22.2222222222222</v>
      </c>
      <c r="H9" s="16">
        <v>-11.1111111111111</v>
      </c>
      <c r="I9" s="16">
        <v>-11.1111111111111</v>
      </c>
      <c r="J9" s="16">
        <v>16.6666666666667</v>
      </c>
      <c r="K9" s="16">
        <v>-11.1111111111111</v>
      </c>
    </row>
    <row r="10" spans="1:11" x14ac:dyDescent="0.2">
      <c r="A10" s="14" t="s">
        <v>93</v>
      </c>
      <c r="B10" s="15">
        <v>37</v>
      </c>
      <c r="C10" s="16">
        <v>-13.5135135135135</v>
      </c>
      <c r="D10" s="16">
        <v>-13.5135135135135</v>
      </c>
      <c r="E10" s="16">
        <v>-45.945945945945901</v>
      </c>
      <c r="F10" s="16">
        <v>-13.5135135135135</v>
      </c>
      <c r="G10" s="16">
        <v>-13.5135135135135</v>
      </c>
      <c r="H10" s="16">
        <v>-10.8108108108108</v>
      </c>
      <c r="I10" s="16">
        <v>2.7027027027027</v>
      </c>
      <c r="J10" s="16">
        <v>-10.8108108108108</v>
      </c>
      <c r="K10" s="16">
        <v>-27.027027027027</v>
      </c>
    </row>
    <row r="11" spans="1:11" ht="26" x14ac:dyDescent="0.2">
      <c r="A11" s="14" t="s">
        <v>87</v>
      </c>
      <c r="B11" s="15">
        <v>31</v>
      </c>
      <c r="C11" s="16">
        <v>-16.129032258064498</v>
      </c>
      <c r="D11" s="16">
        <v>-9.67741935483871</v>
      </c>
      <c r="E11" s="16">
        <v>-22.580645161290299</v>
      </c>
      <c r="F11" s="16">
        <v>6.4516129032258096</v>
      </c>
      <c r="G11" s="16">
        <v>-3.2258064516128999</v>
      </c>
      <c r="H11" s="16">
        <v>-9.67741935483871</v>
      </c>
      <c r="I11" s="16">
        <v>-12.9032258064516</v>
      </c>
      <c r="J11" s="16">
        <v>-6.4516129032258096</v>
      </c>
      <c r="K11" s="16">
        <v>-29.0322580645161</v>
      </c>
    </row>
    <row r="12" spans="1:11" ht="26" x14ac:dyDescent="0.2">
      <c r="A12" s="14" t="s">
        <v>88</v>
      </c>
      <c r="B12" s="15">
        <v>172</v>
      </c>
      <c r="C12" s="16">
        <v>-16.2790697674419</v>
      </c>
      <c r="D12" s="16">
        <v>-17.441860465116299</v>
      </c>
      <c r="E12" s="16">
        <v>-26.744186046511601</v>
      </c>
      <c r="F12" s="16">
        <v>9.3023255813953494</v>
      </c>
      <c r="G12" s="16">
        <v>2.9069767441860499</v>
      </c>
      <c r="H12" s="16">
        <v>-8.7209302325581408</v>
      </c>
      <c r="I12" s="16">
        <v>-3.4883720930232598</v>
      </c>
      <c r="J12" s="16">
        <v>2.9069767441860499</v>
      </c>
      <c r="K12" s="16">
        <v>-20.3488372093023</v>
      </c>
    </row>
    <row r="13" spans="1:11" ht="26" x14ac:dyDescent="0.2">
      <c r="A13" s="14" t="s">
        <v>85</v>
      </c>
      <c r="B13" s="15">
        <v>105</v>
      </c>
      <c r="C13" s="16">
        <v>-17.1428571428571</v>
      </c>
      <c r="D13" s="16">
        <v>-8.5714285714285694</v>
      </c>
      <c r="E13" s="16">
        <v>-30.476190476190499</v>
      </c>
      <c r="F13" s="16">
        <v>5.71428571428571</v>
      </c>
      <c r="G13" s="16">
        <v>-2.8571428571428599</v>
      </c>
      <c r="H13" s="16">
        <v>-8.5714285714285694</v>
      </c>
      <c r="I13" s="16">
        <v>-10.476190476190499</v>
      </c>
      <c r="J13" s="16">
        <v>-3.8095238095238102</v>
      </c>
      <c r="K13" s="16">
        <v>-20.952380952380999</v>
      </c>
    </row>
    <row r="14" spans="1:11" ht="26" x14ac:dyDescent="0.2">
      <c r="A14" s="14" t="s">
        <v>98</v>
      </c>
      <c r="B14" s="15">
        <v>530</v>
      </c>
      <c r="C14" s="16">
        <v>-17.1698113207547</v>
      </c>
      <c r="D14" s="16">
        <v>-12.6415094339623</v>
      </c>
      <c r="E14" s="16">
        <v>-26.981132075471699</v>
      </c>
      <c r="F14" s="16">
        <v>1.88679245283019</v>
      </c>
      <c r="G14" s="16">
        <v>0.56603773584905703</v>
      </c>
      <c r="H14" s="16">
        <v>-8.3018867924528301</v>
      </c>
      <c r="I14" s="16">
        <v>-4.3396226415094299</v>
      </c>
      <c r="J14" s="16">
        <v>7.35849056603774</v>
      </c>
      <c r="K14" s="16">
        <v>-18.867924528301899</v>
      </c>
    </row>
    <row r="15" spans="1:11" x14ac:dyDescent="0.2">
      <c r="A15" s="14" t="s">
        <v>70</v>
      </c>
      <c r="B15" s="15">
        <v>868</v>
      </c>
      <c r="C15" s="16">
        <v>-19.815668202765</v>
      </c>
      <c r="D15" s="16">
        <v>-16.359447004608299</v>
      </c>
      <c r="E15" s="16">
        <v>-23.502304147465399</v>
      </c>
      <c r="F15" s="16">
        <v>4.3778801843317998</v>
      </c>
      <c r="G15" s="16">
        <v>-4.9539170506912402</v>
      </c>
      <c r="H15" s="16">
        <v>-7.2580645161290303</v>
      </c>
      <c r="I15" s="16">
        <v>-1.84331797235023</v>
      </c>
      <c r="J15" s="16">
        <v>-0.80645161290322598</v>
      </c>
      <c r="K15" s="16">
        <v>-15.437788018433199</v>
      </c>
    </row>
    <row r="16" spans="1:11" x14ac:dyDescent="0.2">
      <c r="A16" s="14" t="s">
        <v>89</v>
      </c>
      <c r="B16" s="15">
        <v>430</v>
      </c>
      <c r="C16" s="16">
        <v>-12.790697674418601</v>
      </c>
      <c r="D16" s="16">
        <v>-6.2790697674418601</v>
      </c>
      <c r="E16" s="16">
        <v>-38.139534883720899</v>
      </c>
      <c r="F16" s="16">
        <v>7.9069767441860499</v>
      </c>
      <c r="G16" s="16">
        <v>7.6744186046511604</v>
      </c>
      <c r="H16" s="16">
        <v>-6.7441860465116301</v>
      </c>
      <c r="I16" s="16">
        <v>3.9534883720930201</v>
      </c>
      <c r="J16" s="16">
        <v>1.86046511627907</v>
      </c>
      <c r="K16" s="16">
        <v>-17.209302325581401</v>
      </c>
    </row>
    <row r="17" spans="1:11" ht="65" x14ac:dyDescent="0.2">
      <c r="A17" s="14" t="s">
        <v>101</v>
      </c>
      <c r="B17" s="15">
        <v>43</v>
      </c>
      <c r="C17" s="16">
        <v>-11.6279069767442</v>
      </c>
      <c r="D17" s="16">
        <v>13.953488372093</v>
      </c>
      <c r="E17" s="16">
        <v>-16.2790697674419</v>
      </c>
      <c r="F17" s="16">
        <v>13.953488372093</v>
      </c>
      <c r="G17" s="16">
        <v>-11.6279069767442</v>
      </c>
      <c r="H17" s="16">
        <v>-4.6511627906976702</v>
      </c>
      <c r="I17" s="16">
        <v>4.6511627906976702</v>
      </c>
      <c r="J17" s="16">
        <v>16.2790697674419</v>
      </c>
      <c r="K17" s="16">
        <v>-6.9767441860465098</v>
      </c>
    </row>
    <row r="18" spans="1:11" ht="26" x14ac:dyDescent="0.2">
      <c r="A18" s="14" t="s">
        <v>91</v>
      </c>
      <c r="B18" s="15">
        <v>46</v>
      </c>
      <c r="C18" s="16">
        <v>-26.086956521739101</v>
      </c>
      <c r="D18" s="16">
        <v>15.2173913043478</v>
      </c>
      <c r="E18" s="16">
        <v>-41.304347826087003</v>
      </c>
      <c r="F18" s="16">
        <v>19.565217391304301</v>
      </c>
      <c r="G18" s="16">
        <v>10.869565217391299</v>
      </c>
      <c r="H18" s="16">
        <v>-4.3478260869565197</v>
      </c>
      <c r="I18" s="16">
        <v>-6.5217391304347796</v>
      </c>
      <c r="J18" s="16">
        <v>17.3913043478261</v>
      </c>
      <c r="K18" s="16">
        <v>-15.2173913043478</v>
      </c>
    </row>
    <row r="19" spans="1:11" ht="39" x14ac:dyDescent="0.2">
      <c r="A19" s="14" t="s">
        <v>103</v>
      </c>
      <c r="B19" s="15">
        <v>67</v>
      </c>
      <c r="C19" s="16">
        <v>-7.4626865671641802</v>
      </c>
      <c r="D19" s="16">
        <v>0</v>
      </c>
      <c r="E19" s="16">
        <v>-22.388059701492502</v>
      </c>
      <c r="F19" s="16">
        <v>20.8955223880597</v>
      </c>
      <c r="G19" s="16">
        <v>1.4925373134328399</v>
      </c>
      <c r="H19" s="16">
        <v>1.4925373134328399</v>
      </c>
      <c r="I19" s="16">
        <v>2.98507462686567</v>
      </c>
      <c r="J19" s="16">
        <v>4.4776119402985097</v>
      </c>
      <c r="K19" s="16">
        <v>0</v>
      </c>
    </row>
    <row r="20" spans="1:11" ht="26" x14ac:dyDescent="0.2">
      <c r="A20" s="14" t="s">
        <v>86</v>
      </c>
      <c r="B20" s="15">
        <v>163</v>
      </c>
      <c r="C20" s="16">
        <v>-5.5214723926380396</v>
      </c>
      <c r="D20" s="16">
        <v>-0.61349693251533699</v>
      </c>
      <c r="E20" s="16">
        <v>-26.380368098159501</v>
      </c>
      <c r="F20" s="16">
        <v>20.245398773006102</v>
      </c>
      <c r="G20" s="16">
        <v>10.429447852760701</v>
      </c>
      <c r="H20" s="16">
        <v>2.4539877300613502</v>
      </c>
      <c r="I20" s="16">
        <v>7.9754601226993902</v>
      </c>
      <c r="J20" s="16">
        <v>9.2024539877300597</v>
      </c>
      <c r="K20" s="16">
        <v>-1.22699386503067</v>
      </c>
    </row>
    <row r="21" spans="1:11" ht="26" x14ac:dyDescent="0.2">
      <c r="A21" s="14" t="s">
        <v>97</v>
      </c>
      <c r="B21" s="15">
        <v>236</v>
      </c>
      <c r="C21" s="16">
        <v>-14.8305084745763</v>
      </c>
      <c r="D21" s="16">
        <v>-10.5932203389831</v>
      </c>
      <c r="E21" s="16">
        <v>-22.457627118644101</v>
      </c>
      <c r="F21" s="16">
        <v>5.9322033898305104</v>
      </c>
      <c r="G21" s="16">
        <v>8.8983050847457594</v>
      </c>
      <c r="H21" s="16">
        <v>4.6610169491525397</v>
      </c>
      <c r="I21" s="16">
        <v>-2.5423728813559299</v>
      </c>
      <c r="J21" s="16">
        <v>6.7796610169491496</v>
      </c>
      <c r="K21" s="16">
        <v>-13.9830508474576</v>
      </c>
    </row>
    <row r="22" spans="1:11" ht="26" x14ac:dyDescent="0.2">
      <c r="A22" s="14" t="s">
        <v>94</v>
      </c>
      <c r="B22" s="15">
        <v>34</v>
      </c>
      <c r="C22" s="16">
        <v>5.8823529411764701</v>
      </c>
      <c r="D22" s="16">
        <v>0</v>
      </c>
      <c r="E22" s="16">
        <v>-35.294117647058798</v>
      </c>
      <c r="F22" s="16">
        <v>8.8235294117647101</v>
      </c>
      <c r="G22" s="16">
        <v>-5.8823529411764701</v>
      </c>
      <c r="H22" s="16">
        <v>5.8823529411764701</v>
      </c>
      <c r="I22" s="16">
        <v>26.470588235294102</v>
      </c>
      <c r="J22" s="16">
        <v>2.9411764705882399</v>
      </c>
      <c r="K22" s="16">
        <v>2.9411764705882399</v>
      </c>
    </row>
  </sheetData>
  <sortState ref="A1:K25">
    <sortCondition ref="H1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6" sqref="A6:K27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4" customFormat="1" x14ac:dyDescent="0.2">
      <c r="A1" s="23" t="s">
        <v>107</v>
      </c>
    </row>
    <row r="2" spans="1:11" s="24" customFormat="1" x14ac:dyDescent="0.2"/>
    <row r="4" spans="1:11" x14ac:dyDescent="0.2">
      <c r="A4" s="25" t="s">
        <v>72</v>
      </c>
      <c r="B4" s="26" t="s">
        <v>73</v>
      </c>
      <c r="C4" s="26" t="s">
        <v>74</v>
      </c>
      <c r="D4" s="26" t="s">
        <v>75</v>
      </c>
      <c r="E4" s="26"/>
      <c r="F4" s="26"/>
      <c r="G4" s="26"/>
      <c r="H4" s="26"/>
      <c r="I4" s="26"/>
      <c r="J4" s="26"/>
      <c r="K4" s="26" t="s">
        <v>76</v>
      </c>
    </row>
    <row r="5" spans="1:11" x14ac:dyDescent="0.2">
      <c r="A5" s="25"/>
      <c r="B5" s="26"/>
      <c r="C5" s="26"/>
      <c r="D5" s="13" t="s">
        <v>77</v>
      </c>
      <c r="E5" s="13" t="s">
        <v>78</v>
      </c>
      <c r="F5" s="13" t="s">
        <v>79</v>
      </c>
      <c r="G5" s="13" t="s">
        <v>80</v>
      </c>
      <c r="H5" s="13" t="s">
        <v>81</v>
      </c>
      <c r="I5" s="13" t="s">
        <v>82</v>
      </c>
      <c r="J5" s="13" t="s">
        <v>83</v>
      </c>
      <c r="K5" s="26"/>
    </row>
    <row r="6" spans="1:11" x14ac:dyDescent="0.2">
      <c r="A6" s="14" t="s">
        <v>84</v>
      </c>
      <c r="B6" s="15">
        <v>61</v>
      </c>
      <c r="C6" s="16">
        <v>-14.7540983606557</v>
      </c>
      <c r="D6" s="16">
        <v>-13.1147540983607</v>
      </c>
      <c r="E6" s="16">
        <v>-9.8360655737704903</v>
      </c>
      <c r="F6" s="16">
        <v>21.311475409836099</v>
      </c>
      <c r="G6" s="16">
        <v>9.8360655737704903</v>
      </c>
      <c r="H6" s="16">
        <v>6.5573770491803298</v>
      </c>
      <c r="I6" s="16">
        <v>9.8360655737704903</v>
      </c>
      <c r="J6" s="16">
        <v>16.393442622950801</v>
      </c>
      <c r="K6" s="16">
        <v>-3.27868852459016</v>
      </c>
    </row>
    <row r="7" spans="1:11" x14ac:dyDescent="0.2">
      <c r="A7" s="14" t="s">
        <v>85</v>
      </c>
      <c r="B7" s="15">
        <v>65</v>
      </c>
      <c r="C7" s="16">
        <v>-6.1538461538461497</v>
      </c>
      <c r="D7" s="16">
        <v>-6.1538461538461497</v>
      </c>
      <c r="E7" s="16">
        <v>-24.615384615384599</v>
      </c>
      <c r="F7" s="16">
        <v>1.5384615384615401</v>
      </c>
      <c r="G7" s="16">
        <v>-4.6153846153846203</v>
      </c>
      <c r="H7" s="16">
        <v>0</v>
      </c>
      <c r="I7" s="16">
        <v>-3.0769230769230802</v>
      </c>
      <c r="J7" s="16">
        <v>15.384615384615399</v>
      </c>
      <c r="K7" s="16">
        <v>-6.1538461538461497</v>
      </c>
    </row>
    <row r="8" spans="1:11" x14ac:dyDescent="0.2">
      <c r="A8" s="14" t="s">
        <v>86</v>
      </c>
      <c r="B8" s="15">
        <v>115</v>
      </c>
      <c r="C8" s="16">
        <v>-17.3913043478261</v>
      </c>
      <c r="D8" s="16">
        <v>-24.347826086956498</v>
      </c>
      <c r="E8" s="16">
        <v>-26.956521739130402</v>
      </c>
      <c r="F8" s="16">
        <v>5.2173913043478297</v>
      </c>
      <c r="G8" s="16">
        <v>-4.3478260869565197</v>
      </c>
      <c r="H8" s="16">
        <v>-6.0869565217391299</v>
      </c>
      <c r="I8" s="16">
        <v>5.2173913043478297</v>
      </c>
      <c r="J8" s="16">
        <v>1.73913043478261</v>
      </c>
      <c r="K8" s="16">
        <v>-14.7826086956522</v>
      </c>
    </row>
    <row r="9" spans="1:11" x14ac:dyDescent="0.2">
      <c r="A9" s="14" t="s">
        <v>87</v>
      </c>
      <c r="B9" s="15">
        <v>21</v>
      </c>
      <c r="C9" s="16">
        <v>-61.904761904761898</v>
      </c>
      <c r="D9" s="16">
        <v>-38.095238095238102</v>
      </c>
      <c r="E9" s="16">
        <v>-47.619047619047599</v>
      </c>
      <c r="F9" s="16">
        <v>-14.285714285714301</v>
      </c>
      <c r="G9" s="16">
        <v>-38.095238095238102</v>
      </c>
      <c r="H9" s="16">
        <v>-38.095238095238102</v>
      </c>
      <c r="I9" s="16">
        <v>-42.857142857142897</v>
      </c>
      <c r="J9" s="16">
        <v>-38.095238095238102</v>
      </c>
      <c r="K9" s="16">
        <v>-33.3333333333333</v>
      </c>
    </row>
    <row r="10" spans="1:11" x14ac:dyDescent="0.2">
      <c r="A10" s="14" t="s">
        <v>88</v>
      </c>
      <c r="B10" s="15">
        <v>119</v>
      </c>
      <c r="C10" s="16">
        <v>-26.050420168067198</v>
      </c>
      <c r="D10" s="16">
        <v>-7.5630252100840298</v>
      </c>
      <c r="E10" s="16">
        <v>-21.848739495798299</v>
      </c>
      <c r="F10" s="16">
        <v>0.84033613445378197</v>
      </c>
      <c r="G10" s="16">
        <v>-10.084033613445399</v>
      </c>
      <c r="H10" s="16">
        <v>-11.764705882352899</v>
      </c>
      <c r="I10" s="16">
        <v>-4.2016806722689104</v>
      </c>
      <c r="J10" s="16">
        <v>-7.5630252100840298</v>
      </c>
      <c r="K10" s="16">
        <v>-17.647058823529399</v>
      </c>
    </row>
    <row r="11" spans="1:11" x14ac:dyDescent="0.2">
      <c r="A11" s="14" t="s">
        <v>70</v>
      </c>
      <c r="B11" s="15">
        <v>576</v>
      </c>
      <c r="C11" s="16">
        <v>-15.2777777777778</v>
      </c>
      <c r="D11" s="16">
        <v>-20.8333333333333</v>
      </c>
      <c r="E11" s="16">
        <v>-23.0902777777778</v>
      </c>
      <c r="F11" s="16">
        <v>2.0833333333333299</v>
      </c>
      <c r="G11" s="16">
        <v>-0.69444444444444398</v>
      </c>
      <c r="H11" s="16">
        <v>-2.4305555555555598</v>
      </c>
      <c r="I11" s="16">
        <v>-3.2986111111111098</v>
      </c>
      <c r="J11" s="16">
        <v>1.9097222222222201</v>
      </c>
      <c r="K11" s="16">
        <v>-12.5</v>
      </c>
    </row>
    <row r="12" spans="1:11" x14ac:dyDescent="0.2">
      <c r="A12" s="14" t="s">
        <v>89</v>
      </c>
      <c r="B12" s="15">
        <v>379</v>
      </c>
      <c r="C12" s="16">
        <v>-16.094986807387901</v>
      </c>
      <c r="D12" s="16">
        <v>-9.4986807387862804</v>
      </c>
      <c r="E12" s="16">
        <v>-34.5646437994723</v>
      </c>
      <c r="F12" s="16">
        <v>7.9155672823219003</v>
      </c>
      <c r="G12" s="16">
        <v>1.5831134564643801</v>
      </c>
      <c r="H12" s="16">
        <v>-9.2348284960422191</v>
      </c>
      <c r="I12" s="16">
        <v>-2.3746701846965701</v>
      </c>
      <c r="J12" s="16">
        <v>2.3746701846965701</v>
      </c>
      <c r="K12" s="16">
        <v>-22.4274406332454</v>
      </c>
    </row>
    <row r="13" spans="1:11" x14ac:dyDescent="0.2">
      <c r="A13" s="14" t="s">
        <v>90</v>
      </c>
      <c r="B13" s="15">
        <v>110</v>
      </c>
      <c r="C13" s="16">
        <v>-8.1818181818181799</v>
      </c>
      <c r="D13" s="16">
        <v>-10</v>
      </c>
      <c r="E13" s="16">
        <v>-11.818181818181801</v>
      </c>
      <c r="F13" s="16">
        <v>4.5454545454545503</v>
      </c>
      <c r="G13" s="16">
        <v>-9.0909090909090899</v>
      </c>
      <c r="H13" s="16">
        <v>-8.1818181818181799</v>
      </c>
      <c r="I13" s="16">
        <v>5.4545454545454497</v>
      </c>
      <c r="J13" s="16">
        <v>15.454545454545499</v>
      </c>
      <c r="K13" s="16">
        <v>-10</v>
      </c>
    </row>
    <row r="14" spans="1:11" x14ac:dyDescent="0.2">
      <c r="A14" s="14" t="s">
        <v>91</v>
      </c>
      <c r="B14" s="15">
        <v>26</v>
      </c>
      <c r="C14" s="16">
        <v>-19.230769230769202</v>
      </c>
      <c r="D14" s="16">
        <v>-26.923076923076898</v>
      </c>
      <c r="E14" s="16">
        <v>-30.769230769230798</v>
      </c>
      <c r="F14" s="16">
        <v>11.538461538461499</v>
      </c>
      <c r="G14" s="16">
        <v>7.6923076923076898</v>
      </c>
      <c r="H14" s="16">
        <v>3.8461538461538498</v>
      </c>
      <c r="I14" s="16">
        <v>11.538461538461499</v>
      </c>
      <c r="J14" s="16">
        <v>3.8461538461538498</v>
      </c>
      <c r="K14" s="16">
        <v>-11.538461538461499</v>
      </c>
    </row>
    <row r="15" spans="1:11" x14ac:dyDescent="0.2">
      <c r="A15" s="14" t="s">
        <v>92</v>
      </c>
      <c r="B15" s="15">
        <v>31</v>
      </c>
      <c r="C15" s="16">
        <v>-9.67741935483871</v>
      </c>
      <c r="D15" s="16">
        <v>-6.4516129032258096</v>
      </c>
      <c r="E15" s="16">
        <v>-25.806451612903199</v>
      </c>
      <c r="F15" s="16">
        <v>-3.2258064516128999</v>
      </c>
      <c r="G15" s="16">
        <v>-6.4516129032258096</v>
      </c>
      <c r="H15" s="16">
        <v>-12.9032258064516</v>
      </c>
      <c r="I15" s="16">
        <v>-12.9032258064516</v>
      </c>
      <c r="J15" s="16">
        <v>0</v>
      </c>
      <c r="K15" s="16">
        <v>-16.129032258064498</v>
      </c>
    </row>
    <row r="16" spans="1:11" x14ac:dyDescent="0.2">
      <c r="A16" s="14" t="s">
        <v>93</v>
      </c>
      <c r="B16" s="15">
        <v>23</v>
      </c>
      <c r="C16" s="16">
        <v>-8.6956521739130395</v>
      </c>
      <c r="D16" s="16">
        <v>-13.0434782608696</v>
      </c>
      <c r="E16" s="16">
        <v>-26.086956521739101</v>
      </c>
      <c r="F16" s="16">
        <v>-8.6956521739130395</v>
      </c>
      <c r="G16" s="16">
        <v>-13.0434782608696</v>
      </c>
      <c r="H16" s="16">
        <v>-26.086956521739101</v>
      </c>
      <c r="I16" s="16">
        <v>4.3478260869565197</v>
      </c>
      <c r="J16" s="16">
        <v>-17.3913043478261</v>
      </c>
      <c r="K16" s="16">
        <v>-17.3913043478261</v>
      </c>
    </row>
    <row r="17" spans="1:11" x14ac:dyDescent="0.2">
      <c r="A17" s="14" t="s">
        <v>94</v>
      </c>
      <c r="B17" s="15">
        <v>19</v>
      </c>
      <c r="C17" s="16">
        <v>-21.052631578947398</v>
      </c>
      <c r="D17" s="16">
        <v>-26.315789473684202</v>
      </c>
      <c r="E17" s="16">
        <v>-47.368421052631597</v>
      </c>
      <c r="F17" s="16">
        <v>5.2631578947368398</v>
      </c>
      <c r="G17" s="16">
        <v>-15.789473684210501</v>
      </c>
      <c r="H17" s="16">
        <v>-47.368421052631597</v>
      </c>
      <c r="I17" s="16">
        <v>-36.842105263157897</v>
      </c>
      <c r="J17" s="16">
        <v>-31.578947368421101</v>
      </c>
      <c r="K17" s="16">
        <v>-52.631578947368403</v>
      </c>
    </row>
    <row r="18" spans="1:11" x14ac:dyDescent="0.2">
      <c r="A18" s="14" t="s">
        <v>95</v>
      </c>
      <c r="B18" s="15">
        <v>23</v>
      </c>
      <c r="C18" s="16">
        <v>-13.0434782608696</v>
      </c>
      <c r="D18" s="16">
        <v>-17.3913043478261</v>
      </c>
      <c r="E18" s="16">
        <v>0</v>
      </c>
      <c r="F18" s="16">
        <v>26.086956521739101</v>
      </c>
      <c r="G18" s="16">
        <v>13.0434782608696</v>
      </c>
      <c r="H18" s="16">
        <v>-4.3478260869565197</v>
      </c>
      <c r="I18" s="16">
        <v>-8.6956521739130395</v>
      </c>
      <c r="J18" s="16">
        <v>21.739130434782599</v>
      </c>
      <c r="K18" s="16">
        <v>-26.086956521739101</v>
      </c>
    </row>
    <row r="19" spans="1:11" x14ac:dyDescent="0.2">
      <c r="A19" s="14" t="s">
        <v>96</v>
      </c>
      <c r="B19" s="15">
        <v>32</v>
      </c>
      <c r="C19" s="16">
        <v>-15.625</v>
      </c>
      <c r="D19" s="16">
        <v>-9.375</v>
      </c>
      <c r="E19" s="16">
        <v>-15.625</v>
      </c>
      <c r="F19" s="16">
        <v>12.5</v>
      </c>
      <c r="G19" s="16">
        <v>-6.25</v>
      </c>
      <c r="H19" s="16">
        <v>9.375</v>
      </c>
      <c r="I19" s="16">
        <v>0</v>
      </c>
      <c r="J19" s="16">
        <v>-3.125</v>
      </c>
      <c r="K19" s="16">
        <v>-18.75</v>
      </c>
    </row>
    <row r="20" spans="1:11" x14ac:dyDescent="0.2">
      <c r="A20" s="14" t="s">
        <v>97</v>
      </c>
      <c r="B20" s="15">
        <v>157</v>
      </c>
      <c r="C20" s="16">
        <v>-21.019108280254802</v>
      </c>
      <c r="D20" s="16">
        <v>-18.471337579617799</v>
      </c>
      <c r="E20" s="16">
        <v>-24.840764331210199</v>
      </c>
      <c r="F20" s="16">
        <v>0</v>
      </c>
      <c r="G20" s="16">
        <v>1.2738853503184699</v>
      </c>
      <c r="H20" s="16">
        <v>-5.7324840764331197</v>
      </c>
      <c r="I20" s="16">
        <v>-4.4585987261146496</v>
      </c>
      <c r="J20" s="16">
        <v>-1.2738853503184699</v>
      </c>
      <c r="K20" s="16">
        <v>-17.834394904458598</v>
      </c>
    </row>
    <row r="21" spans="1:11" x14ac:dyDescent="0.2">
      <c r="A21" s="14" t="s">
        <v>98</v>
      </c>
      <c r="B21" s="15">
        <v>322</v>
      </c>
      <c r="C21" s="16">
        <v>-11.8012422360248</v>
      </c>
      <c r="D21" s="16">
        <v>-14.596273291925501</v>
      </c>
      <c r="E21" s="16">
        <v>-18.322981366459601</v>
      </c>
      <c r="F21" s="16">
        <v>4.9689440993788798</v>
      </c>
      <c r="G21" s="16">
        <v>1.24223602484472</v>
      </c>
      <c r="H21" s="16">
        <v>4.3478260869565197</v>
      </c>
      <c r="I21" s="16">
        <v>0.31055900621117999</v>
      </c>
      <c r="J21" s="16">
        <v>8.0745341614906803</v>
      </c>
      <c r="K21" s="16">
        <v>-7.4534161490683202</v>
      </c>
    </row>
    <row r="22" spans="1:11" x14ac:dyDescent="0.2">
      <c r="A22" s="14" t="s">
        <v>99</v>
      </c>
      <c r="B22" s="15">
        <v>66</v>
      </c>
      <c r="C22" s="16">
        <v>-22.727272727272702</v>
      </c>
      <c r="D22" s="16">
        <v>-7.5757575757575797</v>
      </c>
      <c r="E22" s="16">
        <v>-21.2121212121212</v>
      </c>
      <c r="F22" s="16">
        <v>10.6060606060606</v>
      </c>
      <c r="G22" s="16">
        <v>4.5454545454545503</v>
      </c>
      <c r="H22" s="16">
        <v>3.0303030303030298</v>
      </c>
      <c r="I22" s="16">
        <v>3.0303030303030298</v>
      </c>
      <c r="J22" s="16">
        <v>7.5757575757575797</v>
      </c>
      <c r="K22" s="16">
        <v>-15.1515151515152</v>
      </c>
    </row>
    <row r="23" spans="1:11" x14ac:dyDescent="0.2">
      <c r="A23" s="14" t="s">
        <v>100</v>
      </c>
      <c r="B23" s="15">
        <v>13</v>
      </c>
      <c r="C23" s="16">
        <v>-38.461538461538503</v>
      </c>
      <c r="D23" s="16">
        <v>-7.6923076923076898</v>
      </c>
      <c r="E23" s="16">
        <v>-7.6923076923076898</v>
      </c>
      <c r="F23" s="16">
        <v>23.076923076923102</v>
      </c>
      <c r="G23" s="16">
        <v>0</v>
      </c>
      <c r="H23" s="16">
        <v>0</v>
      </c>
      <c r="I23" s="16">
        <v>-7.6923076923076898</v>
      </c>
      <c r="J23" s="16">
        <v>46.153846153846203</v>
      </c>
      <c r="K23" s="16">
        <v>-7.6923076923076898</v>
      </c>
    </row>
    <row r="24" spans="1:11" x14ac:dyDescent="0.2">
      <c r="A24" s="14" t="s">
        <v>101</v>
      </c>
      <c r="B24" s="15">
        <v>26</v>
      </c>
      <c r="C24" s="16">
        <v>3.8461538461538498</v>
      </c>
      <c r="D24" s="16">
        <v>19.230769230769202</v>
      </c>
      <c r="E24" s="16">
        <v>30.769230769230798</v>
      </c>
      <c r="F24" s="16">
        <v>26.923076923076898</v>
      </c>
      <c r="G24" s="16">
        <v>23.076923076923102</v>
      </c>
      <c r="H24" s="16">
        <v>26.923076923076898</v>
      </c>
      <c r="I24" s="16">
        <v>15.384615384615399</v>
      </c>
      <c r="J24" s="16">
        <v>30.769230769230798</v>
      </c>
      <c r="K24" s="16">
        <v>11.538461538461499</v>
      </c>
    </row>
    <row r="25" spans="1:11" x14ac:dyDescent="0.2">
      <c r="A25" s="14" t="s">
        <v>102</v>
      </c>
      <c r="B25" s="15">
        <v>43</v>
      </c>
      <c r="C25" s="16">
        <v>-16.2790697674419</v>
      </c>
      <c r="D25" s="16">
        <v>11.6279069767442</v>
      </c>
      <c r="E25" s="16">
        <v>9.3023255813953494</v>
      </c>
      <c r="F25" s="16">
        <v>27.906976744186</v>
      </c>
      <c r="G25" s="16">
        <v>20.930232558139501</v>
      </c>
      <c r="H25" s="16">
        <v>11.6279069767442</v>
      </c>
      <c r="I25" s="16">
        <v>20.930232558139501</v>
      </c>
      <c r="J25" s="16">
        <v>23.255813953488399</v>
      </c>
      <c r="K25" s="16">
        <v>0</v>
      </c>
    </row>
    <row r="26" spans="1:11" x14ac:dyDescent="0.2">
      <c r="A26" s="14" t="s">
        <v>103</v>
      </c>
      <c r="B26" s="15">
        <v>38</v>
      </c>
      <c r="C26" s="16">
        <v>21.052631578947398</v>
      </c>
      <c r="D26" s="16">
        <v>2.6315789473684199</v>
      </c>
      <c r="E26" s="16">
        <v>0</v>
      </c>
      <c r="F26" s="16">
        <v>39.473684210526301</v>
      </c>
      <c r="G26" s="16">
        <v>31.578947368421101</v>
      </c>
      <c r="H26" s="16">
        <v>15.789473684210501</v>
      </c>
      <c r="I26" s="16">
        <v>34.210526315789501</v>
      </c>
      <c r="J26" s="16">
        <v>42.105263157894697</v>
      </c>
      <c r="K26" s="16">
        <v>18.421052631578899</v>
      </c>
    </row>
    <row r="27" spans="1:11" x14ac:dyDescent="0.2">
      <c r="A27" s="14" t="s">
        <v>104</v>
      </c>
      <c r="B27" s="15">
        <v>100</v>
      </c>
      <c r="C27" s="16">
        <v>-30</v>
      </c>
      <c r="D27" s="16">
        <v>-32</v>
      </c>
      <c r="E27" s="16">
        <v>-27</v>
      </c>
      <c r="F27" s="16">
        <v>-4</v>
      </c>
      <c r="G27" s="16">
        <v>-7</v>
      </c>
      <c r="H27" s="16">
        <v>-26</v>
      </c>
      <c r="I27" s="16">
        <v>-17</v>
      </c>
      <c r="J27" s="16">
        <v>2</v>
      </c>
      <c r="K27" s="16">
        <v>-28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baseColWidth="10" defaultRowHeight="16" x14ac:dyDescent="0.2"/>
  <cols>
    <col min="1" max="1" width="18.5" customWidth="1"/>
  </cols>
  <sheetData>
    <row r="1" spans="1:11" ht="26" x14ac:dyDescent="0.2">
      <c r="A1" s="14" t="s">
        <v>94</v>
      </c>
      <c r="B1" s="15">
        <v>19</v>
      </c>
      <c r="C1" s="16">
        <v>-21.052631578947398</v>
      </c>
      <c r="D1" s="16">
        <v>-26.315789473684202</v>
      </c>
      <c r="E1" s="16">
        <v>-47.368421052631597</v>
      </c>
      <c r="F1" s="16">
        <v>5.2631578947368398</v>
      </c>
      <c r="G1" s="16">
        <v>-15.789473684210501</v>
      </c>
      <c r="H1" s="16">
        <v>-47.368421052631597</v>
      </c>
      <c r="I1" s="16">
        <v>-36.842105263157897</v>
      </c>
      <c r="J1" s="16">
        <v>-31.578947368421101</v>
      </c>
      <c r="K1" s="16">
        <v>-52.631578947368403</v>
      </c>
    </row>
    <row r="2" spans="1:11" ht="26" x14ac:dyDescent="0.2">
      <c r="A2" s="14" t="s">
        <v>87</v>
      </c>
      <c r="B2" s="15">
        <v>21</v>
      </c>
      <c r="C2" s="16">
        <v>-61.904761904761898</v>
      </c>
      <c r="D2" s="16">
        <v>-38.095238095238102</v>
      </c>
      <c r="E2" s="16">
        <v>-47.619047619047599</v>
      </c>
      <c r="F2" s="16">
        <v>-14.285714285714301</v>
      </c>
      <c r="G2" s="16">
        <v>-38.095238095238102</v>
      </c>
      <c r="H2" s="16">
        <v>-38.095238095238102</v>
      </c>
      <c r="I2" s="16">
        <v>-42.857142857142897</v>
      </c>
      <c r="J2" s="16">
        <v>-38.095238095238102</v>
      </c>
      <c r="K2" s="16">
        <v>-33.3333333333333</v>
      </c>
    </row>
    <row r="3" spans="1:11" x14ac:dyDescent="0.2">
      <c r="A3" s="14" t="s">
        <v>93</v>
      </c>
      <c r="B3" s="15">
        <v>23</v>
      </c>
      <c r="C3" s="16">
        <v>-8.6956521739130395</v>
      </c>
      <c r="D3" s="16">
        <v>-13.0434782608696</v>
      </c>
      <c r="E3" s="16">
        <v>-26.086956521739101</v>
      </c>
      <c r="F3" s="16">
        <v>-8.6956521739130395</v>
      </c>
      <c r="G3" s="16">
        <v>-13.0434782608696</v>
      </c>
      <c r="H3" s="16">
        <v>-26.086956521739101</v>
      </c>
      <c r="I3" s="16">
        <v>4.3478260869565197</v>
      </c>
      <c r="J3" s="16">
        <v>-17.3913043478261</v>
      </c>
      <c r="K3" s="16">
        <v>-17.3913043478261</v>
      </c>
    </row>
    <row r="4" spans="1:11" x14ac:dyDescent="0.2">
      <c r="A4" s="14" t="s">
        <v>104</v>
      </c>
      <c r="B4" s="15">
        <v>100</v>
      </c>
      <c r="C4" s="16">
        <v>-30</v>
      </c>
      <c r="D4" s="16">
        <v>-32</v>
      </c>
      <c r="E4" s="16">
        <v>-27</v>
      </c>
      <c r="F4" s="16">
        <v>-4</v>
      </c>
      <c r="G4" s="16">
        <v>-7</v>
      </c>
      <c r="H4" s="16">
        <v>-26</v>
      </c>
      <c r="I4" s="16">
        <v>-17</v>
      </c>
      <c r="J4" s="16">
        <v>2</v>
      </c>
      <c r="K4" s="16">
        <v>-28</v>
      </c>
    </row>
    <row r="5" spans="1:11" x14ac:dyDescent="0.2">
      <c r="A5" s="14" t="s">
        <v>92</v>
      </c>
      <c r="B5" s="15">
        <v>31</v>
      </c>
      <c r="C5" s="16">
        <v>-9.67741935483871</v>
      </c>
      <c r="D5" s="16">
        <v>-6.4516129032258096</v>
      </c>
      <c r="E5" s="16">
        <v>-25.806451612903199</v>
      </c>
      <c r="F5" s="16">
        <v>-3.2258064516128999</v>
      </c>
      <c r="G5" s="16">
        <v>-6.4516129032258096</v>
      </c>
      <c r="H5" s="16">
        <v>-12.9032258064516</v>
      </c>
      <c r="I5" s="16">
        <v>-12.9032258064516</v>
      </c>
      <c r="J5" s="16">
        <v>0</v>
      </c>
      <c r="K5" s="16">
        <v>-16.129032258064498</v>
      </c>
    </row>
    <row r="6" spans="1:11" ht="26" x14ac:dyDescent="0.2">
      <c r="A6" s="14" t="s">
        <v>88</v>
      </c>
      <c r="B6" s="15">
        <v>119</v>
      </c>
      <c r="C6" s="16">
        <v>-26.050420168067198</v>
      </c>
      <c r="D6" s="16">
        <v>-7.5630252100840298</v>
      </c>
      <c r="E6" s="16">
        <v>-21.848739495798299</v>
      </c>
      <c r="F6" s="16">
        <v>0.84033613445378197</v>
      </c>
      <c r="G6" s="16">
        <v>-10.084033613445399</v>
      </c>
      <c r="H6" s="16">
        <v>-11.764705882352899</v>
      </c>
      <c r="I6" s="16">
        <v>-4.2016806722689104</v>
      </c>
      <c r="J6" s="16">
        <v>-7.5630252100840298</v>
      </c>
      <c r="K6" s="16">
        <v>-17.647058823529399</v>
      </c>
    </row>
    <row r="7" spans="1:11" x14ac:dyDescent="0.2">
      <c r="A7" s="14" t="s">
        <v>89</v>
      </c>
      <c r="B7" s="15">
        <v>379</v>
      </c>
      <c r="C7" s="16">
        <v>-16.094986807387901</v>
      </c>
      <c r="D7" s="16">
        <v>-9.4986807387862804</v>
      </c>
      <c r="E7" s="16">
        <v>-34.5646437994723</v>
      </c>
      <c r="F7" s="16">
        <v>7.9155672823219003</v>
      </c>
      <c r="G7" s="16">
        <v>1.5831134564643801</v>
      </c>
      <c r="H7" s="16">
        <v>-9.2348284960422191</v>
      </c>
      <c r="I7" s="16">
        <v>-2.3746701846965701</v>
      </c>
      <c r="J7" s="16">
        <v>2.3746701846965701</v>
      </c>
      <c r="K7" s="16">
        <v>-22.4274406332454</v>
      </c>
    </row>
    <row r="8" spans="1:11" ht="39" x14ac:dyDescent="0.2">
      <c r="A8" s="14" t="s">
        <v>90</v>
      </c>
      <c r="B8" s="15">
        <v>110</v>
      </c>
      <c r="C8" s="16">
        <v>-8.1818181818181799</v>
      </c>
      <c r="D8" s="16">
        <v>-10</v>
      </c>
      <c r="E8" s="16">
        <v>-11.818181818181801</v>
      </c>
      <c r="F8" s="16">
        <v>4.5454545454545503</v>
      </c>
      <c r="G8" s="16">
        <v>-9.0909090909090899</v>
      </c>
      <c r="H8" s="16">
        <v>-8.1818181818181799</v>
      </c>
      <c r="I8" s="16">
        <v>5.4545454545454497</v>
      </c>
      <c r="J8" s="16">
        <v>15.454545454545499</v>
      </c>
      <c r="K8" s="16">
        <v>-10</v>
      </c>
    </row>
    <row r="9" spans="1:11" ht="26" x14ac:dyDescent="0.2">
      <c r="A9" s="14" t="s">
        <v>86</v>
      </c>
      <c r="B9" s="15">
        <v>115</v>
      </c>
      <c r="C9" s="16">
        <v>-17.3913043478261</v>
      </c>
      <c r="D9" s="16">
        <v>-24.347826086956498</v>
      </c>
      <c r="E9" s="16">
        <v>-26.956521739130402</v>
      </c>
      <c r="F9" s="16">
        <v>5.2173913043478297</v>
      </c>
      <c r="G9" s="16">
        <v>-4.3478260869565197</v>
      </c>
      <c r="H9" s="16">
        <v>-6.0869565217391299</v>
      </c>
      <c r="I9" s="16">
        <v>5.2173913043478297</v>
      </c>
      <c r="J9" s="16">
        <v>1.73913043478261</v>
      </c>
      <c r="K9" s="16">
        <v>-14.7826086956522</v>
      </c>
    </row>
    <row r="10" spans="1:11" ht="26" x14ac:dyDescent="0.2">
      <c r="A10" s="14" t="s">
        <v>97</v>
      </c>
      <c r="B10" s="15">
        <v>157</v>
      </c>
      <c r="C10" s="16">
        <v>-21.019108280254802</v>
      </c>
      <c r="D10" s="16">
        <v>-18.471337579617799</v>
      </c>
      <c r="E10" s="16">
        <v>-24.840764331210199</v>
      </c>
      <c r="F10" s="16">
        <v>0</v>
      </c>
      <c r="G10" s="16">
        <v>1.2738853503184699</v>
      </c>
      <c r="H10" s="16">
        <v>-5.7324840764331197</v>
      </c>
      <c r="I10" s="16">
        <v>-4.4585987261146496</v>
      </c>
      <c r="J10" s="16">
        <v>-1.2738853503184699</v>
      </c>
      <c r="K10" s="16">
        <v>-17.834394904458598</v>
      </c>
    </row>
    <row r="11" spans="1:11" ht="39" x14ac:dyDescent="0.2">
      <c r="A11" s="14" t="s">
        <v>95</v>
      </c>
      <c r="B11" s="15">
        <v>23</v>
      </c>
      <c r="C11" s="16">
        <v>-13.0434782608696</v>
      </c>
      <c r="D11" s="16">
        <v>-17.3913043478261</v>
      </c>
      <c r="E11" s="16">
        <v>0</v>
      </c>
      <c r="F11" s="16">
        <v>26.086956521739101</v>
      </c>
      <c r="G11" s="16">
        <v>13.0434782608696</v>
      </c>
      <c r="H11" s="16">
        <v>-4.3478260869565197</v>
      </c>
      <c r="I11" s="16">
        <v>-8.6956521739130395</v>
      </c>
      <c r="J11" s="16">
        <v>21.739130434782599</v>
      </c>
      <c r="K11" s="16">
        <v>-26.086956521739101</v>
      </c>
    </row>
    <row r="12" spans="1:11" x14ac:dyDescent="0.2">
      <c r="A12" s="14" t="s">
        <v>70</v>
      </c>
      <c r="B12" s="15">
        <v>576</v>
      </c>
      <c r="C12" s="16">
        <v>-15.2777777777778</v>
      </c>
      <c r="D12" s="16">
        <v>-20.8333333333333</v>
      </c>
      <c r="E12" s="16">
        <v>-23.0902777777778</v>
      </c>
      <c r="F12" s="16">
        <v>2.0833333333333299</v>
      </c>
      <c r="G12" s="16">
        <v>-0.69444444444444398</v>
      </c>
      <c r="H12" s="16">
        <v>-2.4305555555555598</v>
      </c>
      <c r="I12" s="16">
        <v>-3.2986111111111098</v>
      </c>
      <c r="J12" s="16">
        <v>1.9097222222222201</v>
      </c>
      <c r="K12" s="16">
        <v>-12.5</v>
      </c>
    </row>
    <row r="13" spans="1:11" ht="26" x14ac:dyDescent="0.2">
      <c r="A13" s="14" t="s">
        <v>85</v>
      </c>
      <c r="B13" s="15">
        <v>65</v>
      </c>
      <c r="C13" s="16">
        <v>-6.1538461538461497</v>
      </c>
      <c r="D13" s="16">
        <v>-6.1538461538461497</v>
      </c>
      <c r="E13" s="16">
        <v>-24.615384615384599</v>
      </c>
      <c r="F13" s="16">
        <v>1.5384615384615401</v>
      </c>
      <c r="G13" s="16">
        <v>-4.6153846153846203</v>
      </c>
      <c r="H13" s="16">
        <v>0</v>
      </c>
      <c r="I13" s="16">
        <v>-3.0769230769230802</v>
      </c>
      <c r="J13" s="16">
        <v>15.384615384615399</v>
      </c>
      <c r="K13" s="16">
        <v>-6.1538461538461497</v>
      </c>
    </row>
    <row r="14" spans="1:11" ht="52" x14ac:dyDescent="0.2">
      <c r="A14" s="14" t="s">
        <v>100</v>
      </c>
      <c r="B14" s="15">
        <v>13</v>
      </c>
      <c r="C14" s="16">
        <v>-38.461538461538503</v>
      </c>
      <c r="D14" s="16">
        <v>-7.6923076923076898</v>
      </c>
      <c r="E14" s="16">
        <v>-7.6923076923076898</v>
      </c>
      <c r="F14" s="16">
        <v>23.076923076923102</v>
      </c>
      <c r="G14" s="16">
        <v>0</v>
      </c>
      <c r="H14" s="16">
        <v>0</v>
      </c>
      <c r="I14" s="16">
        <v>-7.6923076923076898</v>
      </c>
      <c r="J14" s="16">
        <v>46.153846153846203</v>
      </c>
      <c r="K14" s="16">
        <v>-7.6923076923076898</v>
      </c>
    </row>
    <row r="15" spans="1:11" ht="26" x14ac:dyDescent="0.2">
      <c r="A15" s="14" t="s">
        <v>99</v>
      </c>
      <c r="B15" s="15">
        <v>66</v>
      </c>
      <c r="C15" s="16">
        <v>-22.727272727272702</v>
      </c>
      <c r="D15" s="16">
        <v>-7.5757575757575797</v>
      </c>
      <c r="E15" s="16">
        <v>-21.2121212121212</v>
      </c>
      <c r="F15" s="16">
        <v>10.6060606060606</v>
      </c>
      <c r="G15" s="16">
        <v>4.5454545454545503</v>
      </c>
      <c r="H15" s="16">
        <v>3.0303030303030298</v>
      </c>
      <c r="I15" s="16">
        <v>3.0303030303030298</v>
      </c>
      <c r="J15" s="16">
        <v>7.5757575757575797</v>
      </c>
      <c r="K15" s="16">
        <v>-15.1515151515152</v>
      </c>
    </row>
    <row r="16" spans="1:11" ht="26" x14ac:dyDescent="0.2">
      <c r="A16" s="14" t="s">
        <v>91</v>
      </c>
      <c r="B16" s="15">
        <v>26</v>
      </c>
      <c r="C16" s="16">
        <v>-19.230769230769202</v>
      </c>
      <c r="D16" s="16">
        <v>-26.923076923076898</v>
      </c>
      <c r="E16" s="16">
        <v>-30.769230769230798</v>
      </c>
      <c r="F16" s="16">
        <v>11.538461538461499</v>
      </c>
      <c r="G16" s="16">
        <v>7.6923076923076898</v>
      </c>
      <c r="H16" s="16">
        <v>3.8461538461538498</v>
      </c>
      <c r="I16" s="16">
        <v>11.538461538461499</v>
      </c>
      <c r="J16" s="16">
        <v>3.8461538461538498</v>
      </c>
      <c r="K16" s="16">
        <v>-11.538461538461499</v>
      </c>
    </row>
    <row r="17" spans="1:11" ht="26" x14ac:dyDescent="0.2">
      <c r="A17" s="14" t="s">
        <v>98</v>
      </c>
      <c r="B17" s="15">
        <v>322</v>
      </c>
      <c r="C17" s="16">
        <v>-11.8012422360248</v>
      </c>
      <c r="D17" s="16">
        <v>-14.596273291925501</v>
      </c>
      <c r="E17" s="16">
        <v>-18.322981366459601</v>
      </c>
      <c r="F17" s="16">
        <v>4.9689440993788798</v>
      </c>
      <c r="G17" s="16">
        <v>1.24223602484472</v>
      </c>
      <c r="H17" s="16">
        <v>4.3478260869565197</v>
      </c>
      <c r="I17" s="16">
        <v>0.31055900621117999</v>
      </c>
      <c r="J17" s="16">
        <v>8.0745341614906803</v>
      </c>
      <c r="K17" s="16">
        <v>-7.4534161490683202</v>
      </c>
    </row>
    <row r="18" spans="1:11" ht="26" x14ac:dyDescent="0.2">
      <c r="A18" s="14" t="s">
        <v>84</v>
      </c>
      <c r="B18" s="15">
        <v>61</v>
      </c>
      <c r="C18" s="16">
        <v>-14.7540983606557</v>
      </c>
      <c r="D18" s="16">
        <v>-13.1147540983607</v>
      </c>
      <c r="E18" s="16">
        <v>-9.8360655737704903</v>
      </c>
      <c r="F18" s="16">
        <v>21.311475409836099</v>
      </c>
      <c r="G18" s="16">
        <v>9.8360655737704903</v>
      </c>
      <c r="H18" s="16">
        <v>6.5573770491803298</v>
      </c>
      <c r="I18" s="16">
        <v>9.8360655737704903</v>
      </c>
      <c r="J18" s="16">
        <v>16.393442622950801</v>
      </c>
      <c r="K18" s="16">
        <v>-3.27868852459016</v>
      </c>
    </row>
    <row r="19" spans="1:11" x14ac:dyDescent="0.2">
      <c r="A19" s="14" t="s">
        <v>96</v>
      </c>
      <c r="B19" s="15">
        <v>32</v>
      </c>
      <c r="C19" s="16">
        <v>-15.625</v>
      </c>
      <c r="D19" s="16">
        <v>-9.375</v>
      </c>
      <c r="E19" s="16">
        <v>-15.625</v>
      </c>
      <c r="F19" s="16">
        <v>12.5</v>
      </c>
      <c r="G19" s="16">
        <v>-6.25</v>
      </c>
      <c r="H19" s="16">
        <v>9.375</v>
      </c>
      <c r="I19" s="16">
        <v>0</v>
      </c>
      <c r="J19" s="16">
        <v>-3.125</v>
      </c>
      <c r="K19" s="16">
        <v>-18.75</v>
      </c>
    </row>
    <row r="20" spans="1:11" ht="52" x14ac:dyDescent="0.2">
      <c r="A20" s="14" t="s">
        <v>102</v>
      </c>
      <c r="B20" s="15">
        <v>43</v>
      </c>
      <c r="C20" s="16">
        <v>-16.2790697674419</v>
      </c>
      <c r="D20" s="16">
        <v>11.6279069767442</v>
      </c>
      <c r="E20" s="16">
        <v>9.3023255813953494</v>
      </c>
      <c r="F20" s="16">
        <v>27.906976744186</v>
      </c>
      <c r="G20" s="16">
        <v>20.930232558139501</v>
      </c>
      <c r="H20" s="16">
        <v>11.6279069767442</v>
      </c>
      <c r="I20" s="16">
        <v>20.930232558139501</v>
      </c>
      <c r="J20" s="16">
        <v>23.255813953488399</v>
      </c>
      <c r="K20" s="16">
        <v>0</v>
      </c>
    </row>
    <row r="21" spans="1:11" ht="39" x14ac:dyDescent="0.2">
      <c r="A21" s="14" t="s">
        <v>103</v>
      </c>
      <c r="B21" s="15">
        <v>38</v>
      </c>
      <c r="C21" s="16">
        <v>21.052631578947398</v>
      </c>
      <c r="D21" s="16">
        <v>2.6315789473684199</v>
      </c>
      <c r="E21" s="16">
        <v>0</v>
      </c>
      <c r="F21" s="16">
        <v>39.473684210526301</v>
      </c>
      <c r="G21" s="16">
        <v>31.578947368421101</v>
      </c>
      <c r="H21" s="16">
        <v>15.789473684210501</v>
      </c>
      <c r="I21" s="16">
        <v>34.210526315789501</v>
      </c>
      <c r="J21" s="16">
        <v>42.105263157894697</v>
      </c>
      <c r="K21" s="16">
        <v>18.421052631578899</v>
      </c>
    </row>
    <row r="22" spans="1:11" ht="65" x14ac:dyDescent="0.2">
      <c r="A22" s="14" t="s">
        <v>101</v>
      </c>
      <c r="B22" s="15">
        <v>26</v>
      </c>
      <c r="C22" s="16">
        <v>3.8461538461538498</v>
      </c>
      <c r="D22" s="16">
        <v>19.230769230769202</v>
      </c>
      <c r="E22" s="16">
        <v>30.769230769230798</v>
      </c>
      <c r="F22" s="16">
        <v>26.923076923076898</v>
      </c>
      <c r="G22" s="16">
        <v>23.076923076923102</v>
      </c>
      <c r="H22" s="16">
        <v>26.923076923076898</v>
      </c>
      <c r="I22" s="16">
        <v>15.384615384615399</v>
      </c>
      <c r="J22" s="16">
        <v>30.769230769230798</v>
      </c>
      <c r="K22" s="16">
        <v>11.538461538461499</v>
      </c>
    </row>
  </sheetData>
  <sortState ref="A1:K22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Q13" sqref="Q13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24" customFormat="1" x14ac:dyDescent="0.2">
      <c r="A1" s="23" t="s">
        <v>108</v>
      </c>
    </row>
    <row r="2" spans="1:11" s="24" customFormat="1" x14ac:dyDescent="0.2"/>
    <row r="4" spans="1:11" x14ac:dyDescent="0.2">
      <c r="A4" s="25" t="s">
        <v>72</v>
      </c>
      <c r="B4" s="26" t="s">
        <v>73</v>
      </c>
      <c r="C4" s="26" t="s">
        <v>74</v>
      </c>
      <c r="D4" s="26" t="s">
        <v>75</v>
      </c>
      <c r="E4" s="26"/>
      <c r="F4" s="26"/>
      <c r="G4" s="26"/>
      <c r="H4" s="26"/>
      <c r="I4" s="26"/>
      <c r="J4" s="26"/>
      <c r="K4" s="26" t="s">
        <v>76</v>
      </c>
    </row>
    <row r="5" spans="1:11" x14ac:dyDescent="0.2">
      <c r="A5" s="25"/>
      <c r="B5" s="26"/>
      <c r="C5" s="26"/>
      <c r="D5" s="13" t="s">
        <v>77</v>
      </c>
      <c r="E5" s="13" t="s">
        <v>78</v>
      </c>
      <c r="F5" s="13" t="s">
        <v>79</v>
      </c>
      <c r="G5" s="13" t="s">
        <v>80</v>
      </c>
      <c r="H5" s="13" t="s">
        <v>81</v>
      </c>
      <c r="I5" s="13" t="s">
        <v>82</v>
      </c>
      <c r="J5" s="13" t="s">
        <v>83</v>
      </c>
      <c r="K5" s="26"/>
    </row>
    <row r="6" spans="1:11" x14ac:dyDescent="0.2">
      <c r="A6" s="14" t="s">
        <v>84</v>
      </c>
      <c r="B6" s="15">
        <v>85</v>
      </c>
      <c r="C6" s="16">
        <v>-28.235294117647101</v>
      </c>
      <c r="D6" s="16">
        <v>-21.052631578947398</v>
      </c>
      <c r="E6" s="18" t="s">
        <v>72</v>
      </c>
      <c r="F6" s="16">
        <v>4.8780487804878003</v>
      </c>
      <c r="G6" s="16">
        <v>-10.8433734939759</v>
      </c>
      <c r="H6" s="16">
        <v>3.6144578313253</v>
      </c>
      <c r="I6" s="16">
        <v>-11.842105263157899</v>
      </c>
      <c r="J6" s="16">
        <v>0</v>
      </c>
      <c r="K6" s="16">
        <v>-28.235294117647101</v>
      </c>
    </row>
    <row r="7" spans="1:11" x14ac:dyDescent="0.2">
      <c r="A7" s="14" t="s">
        <v>85</v>
      </c>
      <c r="B7" s="15">
        <v>130</v>
      </c>
      <c r="C7" s="16">
        <v>-30</v>
      </c>
      <c r="D7" s="16">
        <v>-4.5871559633027497</v>
      </c>
      <c r="E7" s="18" t="s">
        <v>72</v>
      </c>
      <c r="F7" s="16">
        <v>17.213114754098399</v>
      </c>
      <c r="G7" s="16">
        <v>9.67741935483871</v>
      </c>
      <c r="H7" s="16">
        <v>9.5238095238095202</v>
      </c>
      <c r="I7" s="16">
        <v>-3.8461538461538498</v>
      </c>
      <c r="J7" s="16">
        <v>-2.5423728813559299</v>
      </c>
      <c r="K7" s="16">
        <v>-22.307692307692299</v>
      </c>
    </row>
    <row r="8" spans="1:11" x14ac:dyDescent="0.2">
      <c r="A8" s="14" t="s">
        <v>86</v>
      </c>
      <c r="B8" s="15">
        <v>245</v>
      </c>
      <c r="C8" s="16">
        <v>-32.653061224489797</v>
      </c>
      <c r="D8" s="16">
        <v>-5.3811659192825099</v>
      </c>
      <c r="E8" s="18" t="s">
        <v>72</v>
      </c>
      <c r="F8" s="16">
        <v>6.7510548523206797</v>
      </c>
      <c r="G8" s="16">
        <v>4.7210300429184597</v>
      </c>
      <c r="H8" s="16">
        <v>12.393162393162401</v>
      </c>
      <c r="I8" s="16">
        <v>-12.621359223301001</v>
      </c>
      <c r="J8" s="16">
        <v>0</v>
      </c>
      <c r="K8" s="16">
        <v>-32.653061224489797</v>
      </c>
    </row>
    <row r="9" spans="1:11" x14ac:dyDescent="0.2">
      <c r="A9" s="14" t="s">
        <v>87</v>
      </c>
      <c r="B9" s="15">
        <v>52</v>
      </c>
      <c r="C9" s="16">
        <v>-5.7692307692307701</v>
      </c>
      <c r="D9" s="16">
        <v>8.6956521739130395</v>
      </c>
      <c r="E9" s="18" t="s">
        <v>72</v>
      </c>
      <c r="F9" s="16">
        <v>15.384615384615399</v>
      </c>
      <c r="G9" s="16">
        <v>3.8461538461538498</v>
      </c>
      <c r="H9" s="16">
        <v>19.230769230769202</v>
      </c>
      <c r="I9" s="16">
        <v>6.5217391304347796</v>
      </c>
      <c r="J9" s="16">
        <v>2.12765957446809</v>
      </c>
      <c r="K9" s="16">
        <v>-13.461538461538501</v>
      </c>
    </row>
    <row r="10" spans="1:11" x14ac:dyDescent="0.2">
      <c r="A10" s="14" t="s">
        <v>88</v>
      </c>
      <c r="B10" s="15">
        <v>234</v>
      </c>
      <c r="C10" s="16">
        <v>-30.769230769230798</v>
      </c>
      <c r="D10" s="16">
        <v>-10.3626943005181</v>
      </c>
      <c r="E10" s="18" t="s">
        <v>72</v>
      </c>
      <c r="F10" s="16">
        <v>2.71493212669683</v>
      </c>
      <c r="G10" s="16">
        <v>-4.1666666666666696</v>
      </c>
      <c r="H10" s="16">
        <v>-0.45045045045045001</v>
      </c>
      <c r="I10" s="16">
        <v>-7.8947368421052602</v>
      </c>
      <c r="J10" s="16">
        <v>2.4038461538461502</v>
      </c>
      <c r="K10" s="16">
        <v>-26.495726495726501</v>
      </c>
    </row>
    <row r="11" spans="1:11" x14ac:dyDescent="0.2">
      <c r="A11" s="14" t="s">
        <v>70</v>
      </c>
      <c r="B11" s="15">
        <v>1160</v>
      </c>
      <c r="C11" s="16">
        <v>-28.017241379310299</v>
      </c>
      <c r="D11" s="16">
        <v>-15.6959526159921</v>
      </c>
      <c r="E11" s="18" t="s">
        <v>72</v>
      </c>
      <c r="F11" s="16">
        <v>7.23327305605787</v>
      </c>
      <c r="G11" s="16">
        <v>2.7198549410698099</v>
      </c>
      <c r="H11" s="16">
        <v>7.2841726618704996</v>
      </c>
      <c r="I11" s="16">
        <v>-4.8907388137356902</v>
      </c>
      <c r="J11" s="16">
        <v>0.47125353440150802</v>
      </c>
      <c r="K11" s="16">
        <v>-27.327586206896601</v>
      </c>
    </row>
    <row r="12" spans="1:11" x14ac:dyDescent="0.2">
      <c r="A12" s="14" t="s">
        <v>89</v>
      </c>
      <c r="B12" s="15">
        <v>653</v>
      </c>
      <c r="C12" s="16">
        <v>-19.2955589586524</v>
      </c>
      <c r="D12" s="16">
        <v>-4.2016806722689104</v>
      </c>
      <c r="E12" s="18" t="s">
        <v>72</v>
      </c>
      <c r="F12" s="16">
        <v>8.7719298245614006</v>
      </c>
      <c r="G12" s="16">
        <v>6.9692058346839501</v>
      </c>
      <c r="H12" s="16">
        <v>12.540192926045</v>
      </c>
      <c r="I12" s="16">
        <v>0.89928057553956797</v>
      </c>
      <c r="J12" s="16">
        <v>2.1959459459459501</v>
      </c>
      <c r="K12" s="16">
        <v>-19.142419601837702</v>
      </c>
    </row>
    <row r="13" spans="1:11" x14ac:dyDescent="0.2">
      <c r="A13" s="14" t="s">
        <v>90</v>
      </c>
      <c r="B13" s="15">
        <v>239</v>
      </c>
      <c r="C13" s="16">
        <v>-21.338912133891199</v>
      </c>
      <c r="D13" s="16">
        <v>-6.4676616915422898</v>
      </c>
      <c r="E13" s="18" t="s">
        <v>72</v>
      </c>
      <c r="F13" s="16">
        <v>11.9469026548673</v>
      </c>
      <c r="G13" s="16">
        <v>9.2105263157894708</v>
      </c>
      <c r="H13" s="16">
        <v>8.7336244541484707</v>
      </c>
      <c r="I13" s="16">
        <v>-6.5</v>
      </c>
      <c r="J13" s="16">
        <v>12.093023255814</v>
      </c>
      <c r="K13" s="16">
        <v>-20.920502092050199</v>
      </c>
    </row>
    <row r="14" spans="1:11" x14ac:dyDescent="0.2">
      <c r="A14" s="14" t="s">
        <v>91</v>
      </c>
      <c r="B14" s="15">
        <v>74</v>
      </c>
      <c r="C14" s="16">
        <v>-20.270270270270299</v>
      </c>
      <c r="D14" s="16">
        <v>-6.4516129032258096</v>
      </c>
      <c r="E14" s="18" t="s">
        <v>72</v>
      </c>
      <c r="F14" s="16">
        <v>20.8333333333333</v>
      </c>
      <c r="G14" s="16">
        <v>19.4444444444444</v>
      </c>
      <c r="H14" s="16">
        <v>16.438356164383599</v>
      </c>
      <c r="I14" s="16">
        <v>11.4754098360656</v>
      </c>
      <c r="J14" s="16">
        <v>14.285714285714301</v>
      </c>
      <c r="K14" s="16">
        <v>-13.5135135135135</v>
      </c>
    </row>
    <row r="15" spans="1:11" x14ac:dyDescent="0.2">
      <c r="A15" s="14" t="s">
        <v>92</v>
      </c>
      <c r="B15" s="15">
        <v>120</v>
      </c>
      <c r="C15" s="16">
        <v>-34.1666666666667</v>
      </c>
      <c r="D15" s="16">
        <v>-11.538461538461499</v>
      </c>
      <c r="E15" s="18" t="s">
        <v>72</v>
      </c>
      <c r="F15" s="16">
        <v>-15.929203539823</v>
      </c>
      <c r="G15" s="16">
        <v>-5.5555555555555598</v>
      </c>
      <c r="H15" s="16">
        <v>-13.0434782608696</v>
      </c>
      <c r="I15" s="16">
        <v>-15.841584158415801</v>
      </c>
      <c r="J15" s="16">
        <v>-7.3394495412843996</v>
      </c>
      <c r="K15" s="16">
        <v>-40</v>
      </c>
    </row>
    <row r="16" spans="1:11" x14ac:dyDescent="0.2">
      <c r="A16" s="14" t="s">
        <v>93</v>
      </c>
      <c r="B16" s="15">
        <v>49</v>
      </c>
      <c r="C16" s="16">
        <v>-14.285714285714301</v>
      </c>
      <c r="D16" s="16">
        <v>4.6511627906976702</v>
      </c>
      <c r="E16" s="18" t="s">
        <v>72</v>
      </c>
      <c r="F16" s="16">
        <v>17.7777777777778</v>
      </c>
      <c r="G16" s="16">
        <v>0</v>
      </c>
      <c r="H16" s="16">
        <v>17.7777777777778</v>
      </c>
      <c r="I16" s="16">
        <v>-7.1428571428571397</v>
      </c>
      <c r="J16" s="16">
        <v>17.7777777777778</v>
      </c>
      <c r="K16" s="16">
        <v>-18.367346938775501</v>
      </c>
    </row>
    <row r="17" spans="1:11" x14ac:dyDescent="0.2">
      <c r="A17" s="14" t="s">
        <v>94</v>
      </c>
      <c r="B17" s="15">
        <v>65</v>
      </c>
      <c r="C17" s="16">
        <v>-27.692307692307701</v>
      </c>
      <c r="D17" s="16">
        <v>-6.5573770491803298</v>
      </c>
      <c r="E17" s="18" t="s">
        <v>72</v>
      </c>
      <c r="F17" s="16">
        <v>9.67741935483871</v>
      </c>
      <c r="G17" s="16">
        <v>-11.4754098360656</v>
      </c>
      <c r="H17" s="16">
        <v>1.61290322580645</v>
      </c>
      <c r="I17" s="16">
        <v>1.78571428571429</v>
      </c>
      <c r="J17" s="16">
        <v>-4.9180327868852496</v>
      </c>
      <c r="K17" s="16">
        <v>-36.923076923076898</v>
      </c>
    </row>
    <row r="18" spans="1:11" x14ac:dyDescent="0.2">
      <c r="A18" s="14" t="s">
        <v>95</v>
      </c>
      <c r="B18" s="15">
        <v>25</v>
      </c>
      <c r="C18" s="16">
        <v>-32</v>
      </c>
      <c r="D18" s="16">
        <v>-14.285714285714301</v>
      </c>
      <c r="E18" s="18" t="s">
        <v>72</v>
      </c>
      <c r="F18" s="16">
        <v>12.5</v>
      </c>
      <c r="G18" s="16">
        <v>8.3333333333333304</v>
      </c>
      <c r="H18" s="16">
        <v>4.1666666666666696</v>
      </c>
      <c r="I18" s="16">
        <v>-25</v>
      </c>
      <c r="J18" s="16">
        <v>-14.285714285714301</v>
      </c>
      <c r="K18" s="16">
        <v>-28</v>
      </c>
    </row>
    <row r="19" spans="1:11" x14ac:dyDescent="0.2">
      <c r="A19" s="14" t="s">
        <v>96</v>
      </c>
      <c r="B19" s="15">
        <v>49</v>
      </c>
      <c r="C19" s="16">
        <v>-20.408163265306101</v>
      </c>
      <c r="D19" s="16">
        <v>-9.7560975609756095</v>
      </c>
      <c r="E19" s="18" t="s">
        <v>72</v>
      </c>
      <c r="F19" s="16">
        <v>-4.2553191489361701</v>
      </c>
      <c r="G19" s="16">
        <v>6.25</v>
      </c>
      <c r="H19" s="16">
        <v>-2.0833333333333299</v>
      </c>
      <c r="I19" s="16">
        <v>-6.8181818181818201</v>
      </c>
      <c r="J19" s="16">
        <v>0</v>
      </c>
      <c r="K19" s="16">
        <v>-24.4897959183673</v>
      </c>
    </row>
    <row r="20" spans="1:11" x14ac:dyDescent="0.2">
      <c r="A20" s="14" t="s">
        <v>97</v>
      </c>
      <c r="B20" s="15">
        <v>345</v>
      </c>
      <c r="C20" s="16">
        <v>-14.2028985507246</v>
      </c>
      <c r="D20" s="16">
        <v>-3.0100334448160502</v>
      </c>
      <c r="E20" s="18" t="s">
        <v>72</v>
      </c>
      <c r="F20" s="16">
        <v>13.855421686747</v>
      </c>
      <c r="G20" s="16">
        <v>19.384615384615401</v>
      </c>
      <c r="H20" s="16">
        <v>13.473053892215599</v>
      </c>
      <c r="I20" s="16">
        <v>-0.71684587813620104</v>
      </c>
      <c r="J20" s="16">
        <v>11.838006230529601</v>
      </c>
      <c r="K20" s="16">
        <v>-15.6521739130435</v>
      </c>
    </row>
    <row r="21" spans="1:11" x14ac:dyDescent="0.2">
      <c r="A21" s="14" t="s">
        <v>98</v>
      </c>
      <c r="B21" s="15">
        <v>763</v>
      </c>
      <c r="C21" s="16">
        <v>-26.2123197903014</v>
      </c>
      <c r="D21" s="16">
        <v>-8.8105726872246706</v>
      </c>
      <c r="E21" s="18" t="s">
        <v>72</v>
      </c>
      <c r="F21" s="16">
        <v>5.2917232021709601</v>
      </c>
      <c r="G21" s="16">
        <v>7.0556309362279501</v>
      </c>
      <c r="H21" s="16">
        <v>8.1300813008130106</v>
      </c>
      <c r="I21" s="16">
        <v>-5.44</v>
      </c>
      <c r="J21" s="16">
        <v>1.5647226173541999</v>
      </c>
      <c r="K21" s="16">
        <v>-26.605504587155998</v>
      </c>
    </row>
    <row r="22" spans="1:11" x14ac:dyDescent="0.2">
      <c r="A22" s="14" t="s">
        <v>99</v>
      </c>
      <c r="B22" s="15">
        <v>137</v>
      </c>
      <c r="C22" s="16">
        <v>-16.058394160583902</v>
      </c>
      <c r="D22" s="16">
        <v>-7.5630252100840298</v>
      </c>
      <c r="E22" s="18" t="s">
        <v>72</v>
      </c>
      <c r="F22" s="16">
        <v>16.030534351145</v>
      </c>
      <c r="G22" s="16">
        <v>9.1603053435114496</v>
      </c>
      <c r="H22" s="16">
        <v>10.3703703703704</v>
      </c>
      <c r="I22" s="16">
        <v>-1.70940170940171</v>
      </c>
      <c r="J22" s="16">
        <v>11.538461538461499</v>
      </c>
      <c r="K22" s="16">
        <v>-13.138686131386899</v>
      </c>
    </row>
    <row r="23" spans="1:11" x14ac:dyDescent="0.2">
      <c r="A23" s="14" t="s">
        <v>100</v>
      </c>
      <c r="B23" s="15">
        <v>17</v>
      </c>
      <c r="C23" s="16">
        <v>-11.764705882352899</v>
      </c>
      <c r="D23" s="16">
        <v>52.941176470588204</v>
      </c>
      <c r="E23" s="18" t="s">
        <v>72</v>
      </c>
      <c r="F23" s="16">
        <v>47.058823529411796</v>
      </c>
      <c r="G23" s="16">
        <v>58.823529411764703</v>
      </c>
      <c r="H23" s="16">
        <v>29.411764705882401</v>
      </c>
      <c r="I23" s="16">
        <v>20</v>
      </c>
      <c r="J23" s="16">
        <v>23.529411764705898</v>
      </c>
      <c r="K23" s="16">
        <v>17.647058823529399</v>
      </c>
    </row>
    <row r="24" spans="1:11" x14ac:dyDescent="0.2">
      <c r="A24" s="14" t="s">
        <v>101</v>
      </c>
      <c r="B24" s="15">
        <v>46</v>
      </c>
      <c r="C24" s="16">
        <v>-26.086956521739101</v>
      </c>
      <c r="D24" s="16">
        <v>-2.5</v>
      </c>
      <c r="E24" s="18" t="s">
        <v>72</v>
      </c>
      <c r="F24" s="16">
        <v>-9.0909090909090899</v>
      </c>
      <c r="G24" s="16">
        <v>2.32558139534884</v>
      </c>
      <c r="H24" s="16">
        <v>4.5454545454545503</v>
      </c>
      <c r="I24" s="16">
        <v>-11.9047619047619</v>
      </c>
      <c r="J24" s="16">
        <v>14.634146341463399</v>
      </c>
      <c r="K24" s="16">
        <v>-28.260869565217401</v>
      </c>
    </row>
    <row r="25" spans="1:11" x14ac:dyDescent="0.2">
      <c r="A25" s="14" t="s">
        <v>102</v>
      </c>
      <c r="B25" s="15">
        <v>89</v>
      </c>
      <c r="C25" s="16">
        <v>-13.483146067415699</v>
      </c>
      <c r="D25" s="16">
        <v>-17.283950617283899</v>
      </c>
      <c r="E25" s="18" t="s">
        <v>72</v>
      </c>
      <c r="F25" s="16">
        <v>25.287356321839098</v>
      </c>
      <c r="G25" s="16">
        <v>12.643678160919499</v>
      </c>
      <c r="H25" s="16">
        <v>25.581395348837201</v>
      </c>
      <c r="I25" s="16">
        <v>21.951219512195099</v>
      </c>
      <c r="J25" s="16">
        <v>13.580246913580201</v>
      </c>
      <c r="K25" s="16">
        <v>-8.9887640449438209</v>
      </c>
    </row>
    <row r="26" spans="1:11" x14ac:dyDescent="0.2">
      <c r="A26" s="14" t="s">
        <v>103</v>
      </c>
      <c r="B26" s="15">
        <v>91</v>
      </c>
      <c r="C26" s="16">
        <v>-19.780219780219799</v>
      </c>
      <c r="D26" s="16">
        <v>-8.4337349397590398</v>
      </c>
      <c r="E26" s="18" t="s">
        <v>72</v>
      </c>
      <c r="F26" s="16">
        <v>7.7777777777777803</v>
      </c>
      <c r="G26" s="16">
        <v>10.1123595505618</v>
      </c>
      <c r="H26" s="16">
        <v>13.483146067415699</v>
      </c>
      <c r="I26" s="16">
        <v>-2.3529411764705901</v>
      </c>
      <c r="J26" s="16">
        <v>10.588235294117601</v>
      </c>
      <c r="K26" s="16">
        <v>-20.879120879120901</v>
      </c>
    </row>
    <row r="27" spans="1:11" x14ac:dyDescent="0.2">
      <c r="A27" s="14" t="s">
        <v>104</v>
      </c>
      <c r="B27" s="15">
        <v>175</v>
      </c>
      <c r="C27" s="16">
        <v>-37.714285714285701</v>
      </c>
      <c r="D27" s="16">
        <v>-19.230769230769202</v>
      </c>
      <c r="E27" s="18" t="s">
        <v>72</v>
      </c>
      <c r="F27" s="16">
        <v>-8.9171974522292992</v>
      </c>
      <c r="G27" s="16">
        <v>-20.805369127516801</v>
      </c>
      <c r="H27" s="16">
        <v>-10.625</v>
      </c>
      <c r="I27" s="16">
        <v>-12.408759124087601</v>
      </c>
      <c r="J27" s="16">
        <v>-10.563380281690099</v>
      </c>
      <c r="K27" s="16">
        <v>-38.285714285714299</v>
      </c>
    </row>
  </sheetData>
  <mergeCells count="6">
    <mergeCell ref="A1:XFD2"/>
    <mergeCell ref="A4:A5"/>
    <mergeCell ref="B4:B5"/>
    <mergeCell ref="C4:C5"/>
    <mergeCell ref="D4:J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Category Specific Dashboard</vt:lpstr>
      <vt:lpstr>Current report from omniture</vt:lpstr>
      <vt:lpstr>Previous Report omniture</vt:lpstr>
      <vt:lpstr>YoY report</vt:lpstr>
      <vt:lpstr>NPS Non Purchaser Current</vt:lpstr>
      <vt:lpstr>Sheet1</vt:lpstr>
      <vt:lpstr>NPS Non-Purchaser Previous</vt:lpstr>
      <vt:lpstr>Sheet2</vt:lpstr>
      <vt:lpstr>NPS Non-Purchaser YoY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2016-12-30T21:21:18Z</dcterms:created>
  <dcterms:modified xsi:type="dcterms:W3CDTF">2017-01-04T22:11:40Z</dcterms:modified>
</cp:coreProperties>
</file>