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0" yWindow="0" windowWidth="13920" windowHeight="17920" tabRatio="500"/>
  </bookViews>
  <sheets>
    <sheet name="Dashboard 2" sheetId="8" r:id="rId1"/>
    <sheet name="NPS Non-purchaser current" sheetId="3" r:id="rId2"/>
    <sheet name="NPS Non-purchaser previous" sheetId="4" r:id="rId3"/>
    <sheet name="NPS non-purcahser Last year" sheetId="14" r:id="rId4"/>
    <sheet name="NPS purch cat comp current" sheetId="12" r:id="rId5"/>
    <sheet name="NPS purch cat comp previous" sheetId="13" r:id="rId6"/>
    <sheet name="NPS purch cat comp last year" sheetId="15" r:id="rId7"/>
    <sheet name="Analytics Current" sheetId="7" r:id="rId8"/>
    <sheet name="Analytics Previous" sheetId="6" r:id="rId9"/>
    <sheet name="Analytics Last Year" sheetId="1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8" l="1"/>
  <c r="B79" i="8"/>
  <c r="C78" i="8"/>
  <c r="B78" i="8"/>
  <c r="A17" i="8"/>
  <c r="D17" i="8"/>
  <c r="E17" i="8"/>
  <c r="A13" i="8"/>
  <c r="D13" i="8"/>
  <c r="E13" i="8"/>
  <c r="A9" i="8"/>
  <c r="D9" i="8"/>
  <c r="E9" i="8"/>
  <c r="C2" i="8"/>
  <c r="B17" i="8"/>
  <c r="C17" i="8"/>
  <c r="B13" i="8"/>
  <c r="C13" i="8"/>
  <c r="B9" i="8"/>
  <c r="C9" i="8"/>
  <c r="A90" i="8"/>
  <c r="B90" i="8"/>
  <c r="A86" i="8"/>
  <c r="A91" i="8"/>
  <c r="B91" i="8"/>
  <c r="B86" i="8"/>
  <c r="C86" i="8"/>
  <c r="A75" i="8"/>
  <c r="B75" i="8"/>
  <c r="C75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C71" i="8"/>
  <c r="A44" i="8"/>
  <c r="B44" i="8"/>
  <c r="A42" i="8"/>
  <c r="A45" i="8"/>
  <c r="B45" i="8"/>
  <c r="B42" i="8"/>
  <c r="C42" i="8"/>
  <c r="C3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C90" i="8"/>
  <c r="C91" i="8"/>
  <c r="C92" i="8"/>
  <c r="D78" i="8"/>
  <c r="D79" i="8"/>
  <c r="C37" i="8"/>
  <c r="C45" i="8"/>
  <c r="C44" i="8"/>
  <c r="A48" i="8"/>
  <c r="A49" i="8"/>
  <c r="A50" i="8"/>
</calcChain>
</file>

<file path=xl/sharedStrings.xml><?xml version="1.0" encoding="utf-8"?>
<sst xmlns="http://schemas.openxmlformats.org/spreadsheetml/2006/main" count="448" uniqueCount="125">
  <si>
    <t>Happiness</t>
  </si>
  <si>
    <t>Adoption</t>
  </si>
  <si>
    <t>Retention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</si>
  <si>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</si>
  <si>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</si>
  <si>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</si>
  <si>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</si>
  <si>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</si>
  <si>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</si>
  <si>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</si>
  <si>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</si>
  <si>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</si>
  <si>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</si>
  <si>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</si>
  <si>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</si>
  <si>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Current</t>
  </si>
  <si>
    <t>Previous</t>
  </si>
  <si>
    <t>Difference</t>
  </si>
  <si>
    <t>#=================================================================</t>
  </si>
  <si>
    <t># Task completion &amp; Engagement: Comparing category visits and PDP (and incoming blog traffic)</t>
  </si>
  <si>
    <t># Date: Nov 6 2016 - Nov 19 2016</t>
  </si>
  <si>
    <t>##############################################</t>
  </si>
  <si>
    <t xml:space="preserve"># Comparing category visits and PDP </t>
  </si>
  <si>
    <t>All Visits</t>
  </si>
  <si>
    <t>category</t>
  </si>
  <si>
    <t>pdp</t>
  </si>
  <si>
    <t>Category to PDP</t>
  </si>
  <si>
    <t>Metrics</t>
  </si>
  <si>
    <t>Visits</t>
  </si>
  <si>
    <t># New visitor bounce rate (want exit)</t>
  </si>
  <si>
    <t>Bounce</t>
  </si>
  <si>
    <t>Exits</t>
  </si>
  <si>
    <t>Exit Rate</t>
  </si>
  <si>
    <t>Day</t>
  </si>
  <si>
    <t>Infinity%</t>
  </si>
  <si>
    <t># Adoption: new visitor time on page</t>
  </si>
  <si>
    <t># new visitor time on page</t>
  </si>
  <si>
    <t>less than 15 seconds</t>
  </si>
  <si>
    <t># Retention: return visitor exit rate (why is there no average over the period?)</t>
  </si>
  <si>
    <t># Return visitor exit rate</t>
  </si>
  <si>
    <t># Retention: Return visits</t>
  </si>
  <si>
    <t># Freeform Table</t>
  </si>
  <si>
    <t>Segments</t>
  </si>
  <si>
    <t>New Visits</t>
  </si>
  <si>
    <t>Return Visits</t>
  </si>
  <si>
    <t># Engagement: Order per visit(what does that number mean?)  (others are FYI, not good for comparing categories)</t>
  </si>
  <si>
    <t>Orders per Visit</t>
  </si>
  <si>
    <t>Total Revenue</t>
  </si>
  <si>
    <t>$ per Visit</t>
  </si>
  <si>
    <t>0 CAD</t>
  </si>
  <si>
    <t>0.00 CAD</t>
  </si>
  <si>
    <t>0.0,489</t>
  </si>
  <si>
    <t># Date: Dec 4 2016 - Dec 17 2016</t>
  </si>
  <si>
    <t>Product Availability</t>
  </si>
  <si>
    <t>Checkout experience</t>
  </si>
  <si>
    <t>Reservation Experience</t>
  </si>
  <si>
    <t>Shipping experience</t>
  </si>
  <si>
    <t>Pickup Experience</t>
  </si>
  <si>
    <t>Ease Of Shop Experience</t>
  </si>
  <si>
    <t>Product Variety</t>
  </si>
  <si>
    <t>Condition of products when received</t>
  </si>
  <si>
    <t>Selected Elements:
pPurchaserFiscal: NovFY17</t>
  </si>
  <si>
    <t>% of new visitors that spent less than 15 seconds</t>
  </si>
  <si>
    <t>All category new visits</t>
  </si>
  <si>
    <t xml:space="preserve">% of new category visits less than 15 sec </t>
  </si>
  <si>
    <t>Percentage</t>
  </si>
  <si>
    <t>Bounce rate, Return visitor</t>
  </si>
  <si>
    <t>Exit Rate, New visitor</t>
  </si>
  <si>
    <t>% Return Visits</t>
  </si>
  <si>
    <t>Return visits</t>
  </si>
  <si>
    <t>Total Visits</t>
  </si>
  <si>
    <t xml:space="preserve">Current </t>
  </si>
  <si>
    <t xml:space="preserve">Previous </t>
  </si>
  <si>
    <t>Task Completion</t>
  </si>
  <si>
    <t>Category</t>
  </si>
  <si>
    <t>Category then PDP</t>
  </si>
  <si>
    <t>Current timeframe</t>
  </si>
  <si>
    <t>Previous timeframe</t>
  </si>
  <si>
    <t>Category visits compared to category then pdp visists</t>
  </si>
  <si>
    <t>NPS ease of navigation, Non-purchaser</t>
  </si>
  <si>
    <t>Non purchaser Current Current Category Comparison</t>
  </si>
  <si>
    <t>NPS Non-Purchaser previous period category comparison</t>
  </si>
  <si>
    <t>NPS ease of navigation, purchaser</t>
  </si>
  <si>
    <t>NPS ease of online shopping, non-purchaser</t>
  </si>
  <si>
    <t># Adoption: new visitor exit rate - (why is there no average for the period?)</t>
  </si>
  <si>
    <t>Difference from previous</t>
  </si>
  <si>
    <t>Last year</t>
  </si>
  <si>
    <t>Difference year over year</t>
  </si>
  <si>
    <t>no data</t>
  </si>
  <si>
    <t>UX KPI: Smart home</t>
  </si>
  <si>
    <t>Smart Home</t>
  </si>
  <si>
    <t>NPS Purchaser category  comparison current period</t>
  </si>
  <si>
    <t># Segments: All visits to all pages in category (smart home), Exclude Bot Traffic</t>
  </si>
  <si>
    <t># Segments: All visits to all pages in category (smart home), New Visits</t>
  </si>
  <si>
    <t># Segments: All visits to all pages in category (smart home), Return Visits, Exclude Bot Traffic</t>
  </si>
  <si>
    <t># Segments: All visits to all pages in category (smart home)</t>
  </si>
  <si>
    <t>0.0,355</t>
  </si>
  <si>
    <t>0.0,384</t>
  </si>
  <si>
    <t>0.0,435</t>
  </si>
  <si>
    <t>0.0,455</t>
  </si>
  <si>
    <t>0.0,419</t>
  </si>
  <si>
    <t>0.0,511</t>
  </si>
  <si>
    <t>0.0,297</t>
  </si>
  <si>
    <t>0.0,374</t>
  </si>
  <si>
    <t>0.0,240</t>
  </si>
  <si>
    <t>0.0,451</t>
  </si>
  <si>
    <t>0.0,502</t>
  </si>
  <si>
    <t>0.0,265</t>
  </si>
  <si>
    <t>0.0,535</t>
  </si>
  <si>
    <t>0.0,375</t>
  </si>
  <si>
    <t>0.0,249</t>
  </si>
  <si>
    <t>0.0,226</t>
  </si>
  <si>
    <t>0.0,205</t>
  </si>
  <si>
    <t>0.0,208</t>
  </si>
  <si>
    <t>0.0,407</t>
  </si>
  <si>
    <t>0.0,301</t>
  </si>
  <si>
    <t>0.0,132</t>
  </si>
  <si>
    <t>0.0,183</t>
  </si>
  <si>
    <t>0.0,187</t>
  </si>
  <si>
    <t>0.0,289</t>
  </si>
  <si>
    <t>0.0,230</t>
  </si>
  <si>
    <t>0.0,243</t>
  </si>
  <si>
    <t>0.0,239</t>
  </si>
  <si>
    <t>0.0,166</t>
  </si>
  <si>
    <t>0.0,278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</si>
</sst>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36"/>
      <color theme="1"/>
      <name val="Calibri"/>
      <scheme val="minor"/>
    </font>
    <font>
      <sz val="24"/>
      <color theme="1"/>
      <name val="Calibri"/>
      <family val="2"/>
      <scheme val="minor"/>
    </font>
    <font>
      <b/>
      <sz val="10"/>
      <name val="Arial"/>
    </font>
    <font>
      <sz val="24"/>
      <name val="Arial"/>
    </font>
    <font>
      <sz val="12"/>
      <color rgb="FF505050"/>
      <name val="Arial"/>
    </font>
    <font>
      <i/>
      <sz val="12"/>
      <color theme="0" tint="-0.499984740745262"/>
      <name val="Calibri"/>
      <scheme val="minor"/>
    </font>
    <font>
      <i/>
      <sz val="12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  <xf numFmtId="2" fontId="3" fillId="0" borderId="0" xfId="0" applyNumberFormat="1" applyFont="1"/>
    <xf numFmtId="10" fontId="0" fillId="0" borderId="0" xfId="0" applyNumberFormat="1" applyFont="1"/>
    <xf numFmtId="1" fontId="0" fillId="0" borderId="0" xfId="0" applyNumberFormat="1"/>
    <xf numFmtId="0" fontId="6" fillId="0" borderId="0" xfId="0" applyFont="1"/>
    <xf numFmtId="10" fontId="3" fillId="0" borderId="0" xfId="0" applyNumberFormat="1" applyFont="1" applyAlignment="1">
      <alignment horizontal="right"/>
    </xf>
    <xf numFmtId="0" fontId="0" fillId="0" borderId="0" xfId="0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9" fillId="0" borderId="0" xfId="0" applyFont="1"/>
    <xf numFmtId="164" fontId="3" fillId="0" borderId="0" xfId="0" applyNumberFormat="1" applyFont="1"/>
    <xf numFmtId="165" fontId="10" fillId="0" borderId="0" xfId="0" applyNumberFormat="1" applyFont="1" applyAlignment="1">
      <alignment horizontal="right"/>
    </xf>
    <xf numFmtId="0" fontId="11" fillId="0" borderId="0" xfId="0" applyFont="1"/>
    <xf numFmtId="0" fontId="8" fillId="2" borderId="0" xfId="0" applyFont="1" applyFill="1" applyBorder="1" applyAlignment="1">
      <alignment vertical="center" wrapText="1"/>
    </xf>
    <xf numFmtId="0" fontId="6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2"/>
  <sheetViews>
    <sheetView tabSelected="1" workbookViewId="0">
      <selection activeCell="A85" sqref="A85"/>
    </sheetView>
  </sheetViews>
  <sheetFormatPr baseColWidth="10" defaultRowHeight="16" x14ac:dyDescent="0.2"/>
  <cols>
    <col min="1" max="1" width="34.5" customWidth="1"/>
    <col min="2" max="2" width="15.6640625" hidden="1" customWidth="1"/>
    <col min="3" max="3" width="26.1640625" customWidth="1"/>
    <col min="4" max="4" width="15.6640625" style="21" hidden="1" customWidth="1"/>
    <col min="5" max="5" width="25.5" customWidth="1"/>
  </cols>
  <sheetData>
    <row r="1" spans="1:5" ht="47" x14ac:dyDescent="0.55000000000000004">
      <c r="A1" s="9" t="s">
        <v>89</v>
      </c>
    </row>
    <row r="2" spans="1:5" s="15" customFormat="1" x14ac:dyDescent="0.2">
      <c r="A2" s="15" t="s">
        <v>76</v>
      </c>
      <c r="C2" s="15" t="str">
        <f>('Analytics Current'!A3)</f>
        <v># Date: Dec 4 2016 - Dec 17 2016</v>
      </c>
      <c r="D2" s="21"/>
    </row>
    <row r="3" spans="1:5" s="15" customFormat="1" x14ac:dyDescent="0.2">
      <c r="A3" s="15" t="s">
        <v>77</v>
      </c>
      <c r="C3" s="15" t="str">
        <f>('Analytics Previous'!A3)</f>
        <v># Date: Nov 6 2016 - Nov 19 2016</v>
      </c>
      <c r="D3" s="21"/>
    </row>
    <row r="4" spans="1:5" s="15" customFormat="1" x14ac:dyDescent="0.2">
      <c r="D4" s="21"/>
    </row>
    <row r="5" spans="1:5" s="15" customFormat="1" ht="31" x14ac:dyDescent="0.35">
      <c r="A5" s="13" t="s">
        <v>0</v>
      </c>
      <c r="D5" s="21"/>
    </row>
    <row r="6" spans="1:5" s="15" customFormat="1" x14ac:dyDescent="0.2">
      <c r="D6" s="21"/>
    </row>
    <row r="7" spans="1:5" s="15" customFormat="1" x14ac:dyDescent="0.2">
      <c r="A7" s="3" t="s">
        <v>79</v>
      </c>
      <c r="D7" s="21"/>
    </row>
    <row r="8" spans="1:5" s="15" customFormat="1" x14ac:dyDescent="0.2">
      <c r="A8" s="4" t="s">
        <v>15</v>
      </c>
      <c r="B8" s="4" t="s">
        <v>16</v>
      </c>
      <c r="C8" s="4" t="s">
        <v>85</v>
      </c>
      <c r="D8" s="4" t="s">
        <v>86</v>
      </c>
      <c r="E8" s="4" t="s">
        <v>87</v>
      </c>
    </row>
    <row r="9" spans="1:5" s="15" customFormat="1" x14ac:dyDescent="0.2">
      <c r="A9" s="24">
        <f>('NPS Non-purchaser current'!H6)</f>
        <v>-15.2</v>
      </c>
      <c r="B9" s="18">
        <f>('NPS Non-purchaser previous'!H6)</f>
        <v>9.4</v>
      </c>
      <c r="C9" s="24">
        <f>(A9-B9)</f>
        <v>-24.6</v>
      </c>
      <c r="D9" s="18">
        <f>('NPS non-purcahser Last year'!H6)</f>
        <v>-2.1</v>
      </c>
      <c r="E9" s="24">
        <f>(A9-D9)</f>
        <v>-13.1</v>
      </c>
    </row>
    <row r="10" spans="1:5" s="15" customFormat="1" x14ac:dyDescent="0.2">
      <c r="D10" s="21"/>
    </row>
    <row r="11" spans="1:5" s="15" customFormat="1" x14ac:dyDescent="0.2">
      <c r="A11" s="3" t="s">
        <v>82</v>
      </c>
      <c r="D11" s="21"/>
    </row>
    <row r="12" spans="1:5" s="2" customFormat="1" x14ac:dyDescent="0.2">
      <c r="A12" s="4" t="s">
        <v>15</v>
      </c>
      <c r="B12" s="4" t="s">
        <v>16</v>
      </c>
      <c r="C12" s="4" t="s">
        <v>17</v>
      </c>
      <c r="D12" s="4" t="s">
        <v>86</v>
      </c>
      <c r="E12" s="4" t="s">
        <v>87</v>
      </c>
    </row>
    <row r="13" spans="1:5" s="15" customFormat="1" x14ac:dyDescent="0.2">
      <c r="A13" s="24">
        <f>('NPS purch cat comp current'!H6)</f>
        <v>27.9</v>
      </c>
      <c r="B13" s="18">
        <f>('NPS purch cat comp previous'!H6)</f>
        <v>35.9</v>
      </c>
      <c r="C13" s="24">
        <f>(A13-B13)</f>
        <v>-8</v>
      </c>
      <c r="D13" s="18">
        <f>('NPS purch cat comp last year'!H5)</f>
        <v>31</v>
      </c>
      <c r="E13" s="24">
        <f>(A13-D13)</f>
        <v>-3.1000000000000014</v>
      </c>
    </row>
    <row r="14" spans="1:5" s="15" customFormat="1" x14ac:dyDescent="0.2">
      <c r="D14" s="21"/>
    </row>
    <row r="15" spans="1:5" s="15" customFormat="1" x14ac:dyDescent="0.2">
      <c r="A15" s="3" t="s">
        <v>83</v>
      </c>
      <c r="D15" s="21"/>
    </row>
    <row r="16" spans="1:5" s="4" customFormat="1" x14ac:dyDescent="0.2">
      <c r="A16" s="4" t="s">
        <v>15</v>
      </c>
      <c r="B16" s="4" t="s">
        <v>16</v>
      </c>
      <c r="C16" s="4" t="s">
        <v>17</v>
      </c>
      <c r="D16" s="4" t="s">
        <v>86</v>
      </c>
      <c r="E16" s="4" t="s">
        <v>87</v>
      </c>
    </row>
    <row r="17" spans="1:5" s="15" customFormat="1" x14ac:dyDescent="0.2">
      <c r="A17" s="3">
        <f>('NPS Non-purchaser current'!I6)</f>
        <v>-2.2000000000000002</v>
      </c>
      <c r="B17" s="15">
        <f>('NPS Non-purchaser previous'!I6)</f>
        <v>0</v>
      </c>
      <c r="C17" s="3">
        <f>(A17-B17)</f>
        <v>-2.2000000000000002</v>
      </c>
      <c r="D17" s="21">
        <f>('NPS non-purcahser Last year'!I6)</f>
        <v>-6.8</v>
      </c>
      <c r="E17" s="24">
        <f>(A17-D17)</f>
        <v>4.5999999999999996</v>
      </c>
    </row>
    <row r="18" spans="1:5" s="15" customFormat="1" x14ac:dyDescent="0.2">
      <c r="D18" s="21"/>
    </row>
    <row r="19" spans="1:5" ht="31" x14ac:dyDescent="0.35">
      <c r="A19" s="13" t="s">
        <v>1</v>
      </c>
    </row>
    <row r="21" spans="1:5" x14ac:dyDescent="0.2">
      <c r="A21" s="3" t="s">
        <v>67</v>
      </c>
    </row>
    <row r="22" spans="1:5" s="2" customFormat="1" x14ac:dyDescent="0.2">
      <c r="A22" s="4" t="s">
        <v>15</v>
      </c>
      <c r="B22" s="4" t="s">
        <v>16</v>
      </c>
      <c r="C22" s="4" t="s">
        <v>17</v>
      </c>
      <c r="D22" s="4" t="s">
        <v>86</v>
      </c>
      <c r="E22" s="4" t="s">
        <v>87</v>
      </c>
    </row>
    <row r="23" spans="1:5" hidden="1" x14ac:dyDescent="0.2">
      <c r="A23" s="16">
        <f>('Analytics Current'!B27)</f>
        <v>0.26179999999999998</v>
      </c>
      <c r="B23" s="16">
        <f>('Analytics Previous'!B27)</f>
        <v>0.27489999999999998</v>
      </c>
      <c r="D23" s="16"/>
    </row>
    <row r="24" spans="1:5" hidden="1" x14ac:dyDescent="0.2">
      <c r="A24" s="16">
        <f>('Analytics Current'!B28)</f>
        <v>0.27689999999999998</v>
      </c>
      <c r="B24" s="16">
        <f>('Analytics Previous'!B28)</f>
        <v>0.22850000000000001</v>
      </c>
      <c r="D24" s="16"/>
    </row>
    <row r="25" spans="1:5" hidden="1" x14ac:dyDescent="0.2">
      <c r="A25" s="16">
        <f>('Analytics Current'!B29)</f>
        <v>0.2903</v>
      </c>
      <c r="B25" s="16">
        <f>('Analytics Previous'!B29)</f>
        <v>0.25219999999999998</v>
      </c>
      <c r="D25" s="16"/>
    </row>
    <row r="26" spans="1:5" hidden="1" x14ac:dyDescent="0.2">
      <c r="A26" s="16">
        <f>('Analytics Current'!B30)</f>
        <v>0.29170000000000001</v>
      </c>
      <c r="B26" s="16">
        <f>('Analytics Previous'!B30)</f>
        <v>0.28399999999999997</v>
      </c>
      <c r="D26" s="16"/>
    </row>
    <row r="27" spans="1:5" hidden="1" x14ac:dyDescent="0.2">
      <c r="A27" s="16">
        <f>('Analytics Current'!B31)</f>
        <v>0.27500000000000002</v>
      </c>
      <c r="B27" s="16">
        <f>('Analytics Previous'!B31)</f>
        <v>0.2465</v>
      </c>
      <c r="D27" s="16"/>
    </row>
    <row r="28" spans="1:5" hidden="1" x14ac:dyDescent="0.2">
      <c r="A28" s="16">
        <f>('Analytics Current'!B32)</f>
        <v>0.2848</v>
      </c>
      <c r="B28" s="16">
        <f>('Analytics Previous'!B32)</f>
        <v>0.30020000000000002</v>
      </c>
      <c r="D28" s="16"/>
    </row>
    <row r="29" spans="1:5" hidden="1" x14ac:dyDescent="0.2">
      <c r="A29" s="16">
        <f>('Analytics Current'!B33)</f>
        <v>0.2442</v>
      </c>
      <c r="B29" s="16">
        <f>('Analytics Previous'!B33)</f>
        <v>0.26150000000000001</v>
      </c>
      <c r="D29" s="16"/>
    </row>
    <row r="30" spans="1:5" hidden="1" x14ac:dyDescent="0.2">
      <c r="A30" s="16">
        <f>('Analytics Current'!B34)</f>
        <v>0.26519999999999999</v>
      </c>
      <c r="B30" s="16">
        <f>('Analytics Previous'!B34)</f>
        <v>0.22720000000000001</v>
      </c>
      <c r="D30" s="16"/>
    </row>
    <row r="31" spans="1:5" hidden="1" x14ac:dyDescent="0.2">
      <c r="A31" s="16">
        <f>('Analytics Current'!B35)</f>
        <v>0.2366</v>
      </c>
      <c r="B31" s="16">
        <f>('Analytics Previous'!B35)</f>
        <v>0.31950000000000001</v>
      </c>
      <c r="D31" s="16"/>
    </row>
    <row r="32" spans="1:5" hidden="1" x14ac:dyDescent="0.2">
      <c r="A32" s="16">
        <f>('Analytics Current'!B36)</f>
        <v>0.2346</v>
      </c>
      <c r="B32" s="16">
        <f>('Analytics Previous'!B36)</f>
        <v>0.25819999999999999</v>
      </c>
      <c r="D32" s="16"/>
    </row>
    <row r="33" spans="1:5" hidden="1" x14ac:dyDescent="0.2">
      <c r="A33" s="16">
        <f>('Analytics Current'!B37)</f>
        <v>0.30230000000000001</v>
      </c>
      <c r="B33" s="16">
        <f>('Analytics Previous'!B37)</f>
        <v>0.2397</v>
      </c>
      <c r="D33" s="16"/>
    </row>
    <row r="34" spans="1:5" hidden="1" x14ac:dyDescent="0.2">
      <c r="A34" s="16">
        <f>('Analytics Current'!B38)</f>
        <v>0.25940000000000002</v>
      </c>
      <c r="B34" s="16">
        <f>('Analytics Previous'!B38)</f>
        <v>0.27139999999999997</v>
      </c>
      <c r="D34" s="16"/>
    </row>
    <row r="35" spans="1:5" hidden="1" x14ac:dyDescent="0.2">
      <c r="A35" s="16">
        <f>('Analytics Current'!B39)</f>
        <v>0.29730000000000001</v>
      </c>
      <c r="B35" s="16">
        <f>('Analytics Previous'!B39)</f>
        <v>0.32640000000000002</v>
      </c>
      <c r="D35" s="16"/>
    </row>
    <row r="36" spans="1:5" hidden="1" x14ac:dyDescent="0.2">
      <c r="A36" s="16">
        <f>('Analytics Current'!B40)</f>
        <v>0.31900000000000001</v>
      </c>
      <c r="B36" s="16">
        <f>('Analytics Previous'!B40)</f>
        <v>0.26829999999999998</v>
      </c>
      <c r="D36" s="16"/>
    </row>
    <row r="37" spans="1:5" s="3" customFormat="1" x14ac:dyDescent="0.2">
      <c r="A37" s="17">
        <f>AVERAGE(A23:A36)</f>
        <v>0.27422142857142856</v>
      </c>
      <c r="B37" s="17">
        <f>AVERAGE(B23:B36)</f>
        <v>0.26846428571428571</v>
      </c>
      <c r="C37" s="17">
        <f>(A37-B37)</f>
        <v>5.7571428571428496E-3</v>
      </c>
      <c r="D37" s="25" t="s">
        <v>88</v>
      </c>
    </row>
    <row r="38" spans="1:5" hidden="1" x14ac:dyDescent="0.2"/>
    <row r="40" spans="1:5" x14ac:dyDescent="0.2">
      <c r="A40" s="3" t="s">
        <v>62</v>
      </c>
    </row>
    <row r="41" spans="1:5" s="2" customFormat="1" x14ac:dyDescent="0.2">
      <c r="A41" s="4" t="s">
        <v>15</v>
      </c>
      <c r="B41" s="4" t="s">
        <v>16</v>
      </c>
      <c r="C41" s="4" t="s">
        <v>17</v>
      </c>
      <c r="D41" s="4" t="s">
        <v>86</v>
      </c>
      <c r="E41" s="4" t="s">
        <v>87</v>
      </c>
    </row>
    <row r="42" spans="1:5" s="15" customFormat="1" x14ac:dyDescent="0.2">
      <c r="A42" s="16">
        <f>(A44/B44)</f>
        <v>0.44146030125095737</v>
      </c>
      <c r="B42" s="16">
        <f>(A45/B45)</f>
        <v>0.48100920559154448</v>
      </c>
      <c r="C42" s="17">
        <f>(A42-B42)</f>
        <v>-3.954890434058711E-2</v>
      </c>
      <c r="D42" s="25" t="s">
        <v>88</v>
      </c>
    </row>
    <row r="43" spans="1:5" hidden="1" x14ac:dyDescent="0.2">
      <c r="A43" s="2" t="s">
        <v>64</v>
      </c>
      <c r="B43" s="2" t="s">
        <v>63</v>
      </c>
      <c r="C43" s="2" t="s">
        <v>65</v>
      </c>
      <c r="D43" s="2"/>
    </row>
    <row r="44" spans="1:5" hidden="1" x14ac:dyDescent="0.2">
      <c r="A44" s="5">
        <f>('Analytics Current'!C55)</f>
        <v>8646</v>
      </c>
      <c r="B44" s="5">
        <f>('Analytics Current'!B55)</f>
        <v>19585</v>
      </c>
      <c r="C44" s="3">
        <f>FLOOR(A44/B44*100, 0.1)</f>
        <v>44.1</v>
      </c>
      <c r="D44" s="5"/>
    </row>
    <row r="45" spans="1:5" hidden="1" x14ac:dyDescent="0.2">
      <c r="A45" s="5">
        <f>('Analytics Previous'!C55)</f>
        <v>7054</v>
      </c>
      <c r="B45" s="5">
        <f>('Analytics Previous'!B55)</f>
        <v>14665</v>
      </c>
      <c r="C45" s="3">
        <f>FLOOR(A45/B45*100, 0.1)</f>
        <v>48.1</v>
      </c>
      <c r="D45" s="5"/>
    </row>
    <row r="46" spans="1:5" s="8" customFormat="1" hidden="1" x14ac:dyDescent="0.2"/>
    <row r="47" spans="1:5" hidden="1" x14ac:dyDescent="0.2"/>
    <row r="48" spans="1:5" hidden="1" x14ac:dyDescent="0.2">
      <c r="A48" s="12">
        <f>FLOOR((A37+C44), 1)</f>
        <v>44</v>
      </c>
      <c r="C48" s="10"/>
    </row>
    <row r="49" spans="1:5" hidden="1" x14ac:dyDescent="0.2">
      <c r="A49" s="12">
        <f>FLOOR((B37+C45),1)</f>
        <v>48</v>
      </c>
    </row>
    <row r="50" spans="1:5" hidden="1" x14ac:dyDescent="0.2">
      <c r="A50" s="12">
        <f>(A48-A49)</f>
        <v>-4</v>
      </c>
    </row>
    <row r="53" spans="1:5" ht="31" x14ac:dyDescent="0.35">
      <c r="A53" s="13" t="s">
        <v>2</v>
      </c>
    </row>
    <row r="55" spans="1:5" x14ac:dyDescent="0.2">
      <c r="A55" s="3" t="s">
        <v>66</v>
      </c>
    </row>
    <row r="56" spans="1:5" x14ac:dyDescent="0.2">
      <c r="A56" s="4" t="s">
        <v>71</v>
      </c>
      <c r="B56" s="4" t="s">
        <v>72</v>
      </c>
      <c r="C56" s="4" t="s">
        <v>17</v>
      </c>
      <c r="D56" s="4" t="s">
        <v>86</v>
      </c>
      <c r="E56" s="4" t="s">
        <v>87</v>
      </c>
    </row>
    <row r="57" spans="1:5" hidden="1" x14ac:dyDescent="0.2">
      <c r="A57" s="7">
        <f>('Analytics Current'!B83)</f>
        <v>0.24010000000000001</v>
      </c>
      <c r="B57" s="11">
        <f>('Analytics Previous'!B83)</f>
        <v>0.22520000000000001</v>
      </c>
      <c r="D57" s="11"/>
    </row>
    <row r="58" spans="1:5" hidden="1" x14ac:dyDescent="0.2">
      <c r="A58" s="7">
        <f>('Analytics Current'!B84)</f>
        <v>0.2283</v>
      </c>
      <c r="B58" s="11">
        <f>('Analytics Previous'!B84)</f>
        <v>0.21779999999999999</v>
      </c>
      <c r="D58" s="11"/>
    </row>
    <row r="59" spans="1:5" hidden="1" x14ac:dyDescent="0.2">
      <c r="A59" s="7">
        <f>('Analytics Current'!B85)</f>
        <v>0.21340000000000001</v>
      </c>
      <c r="B59" s="11">
        <f>('Analytics Previous'!B85)</f>
        <v>0.21179999999999999</v>
      </c>
      <c r="D59" s="11"/>
    </row>
    <row r="60" spans="1:5" hidden="1" x14ac:dyDescent="0.2">
      <c r="A60" s="7">
        <f>('Analytics Current'!B86)</f>
        <v>0.1865</v>
      </c>
      <c r="B60" s="11">
        <f>('Analytics Previous'!B86)</f>
        <v>0.2208</v>
      </c>
      <c r="D60" s="11"/>
    </row>
    <row r="61" spans="1:5" hidden="1" x14ac:dyDescent="0.2">
      <c r="A61" s="7">
        <f>('Analytics Current'!B87)</f>
        <v>0.2571</v>
      </c>
      <c r="B61" s="11">
        <f>('Analytics Previous'!B87)</f>
        <v>0.20569999999999999</v>
      </c>
      <c r="D61" s="11"/>
    </row>
    <row r="62" spans="1:5" hidden="1" x14ac:dyDescent="0.2">
      <c r="A62" s="7">
        <f>('Analytics Current'!B88)</f>
        <v>0.25530000000000003</v>
      </c>
      <c r="B62" s="11">
        <f>('Analytics Previous'!B88)</f>
        <v>0.28920000000000001</v>
      </c>
      <c r="D62" s="11"/>
    </row>
    <row r="63" spans="1:5" hidden="1" x14ac:dyDescent="0.2">
      <c r="A63" s="7">
        <f>('Analytics Current'!B89)</f>
        <v>0.22389999999999999</v>
      </c>
      <c r="B63" s="11">
        <f>('Analytics Previous'!B89)</f>
        <v>0.2487</v>
      </c>
      <c r="D63" s="11"/>
    </row>
    <row r="64" spans="1:5" hidden="1" x14ac:dyDescent="0.2">
      <c r="A64" s="7">
        <f>('Analytics Current'!B90)</f>
        <v>0.25359999999999999</v>
      </c>
      <c r="B64" s="11">
        <f>('Analytics Previous'!B90)</f>
        <v>0.19900000000000001</v>
      </c>
      <c r="D64" s="11"/>
    </row>
    <row r="65" spans="1:5" hidden="1" x14ac:dyDescent="0.2">
      <c r="A65" s="7">
        <f>('Analytics Current'!B91)</f>
        <v>0.2233</v>
      </c>
      <c r="B65" s="11">
        <f>('Analytics Previous'!B91)</f>
        <v>0.2054</v>
      </c>
      <c r="D65" s="11"/>
    </row>
    <row r="66" spans="1:5" hidden="1" x14ac:dyDescent="0.2">
      <c r="A66" s="7">
        <f>('Analytics Current'!B92)</f>
        <v>0.20669999999999999</v>
      </c>
      <c r="B66" s="11">
        <f>('Analytics Previous'!B92)</f>
        <v>0.22209999999999999</v>
      </c>
      <c r="D66" s="11"/>
    </row>
    <row r="67" spans="1:5" hidden="1" x14ac:dyDescent="0.2">
      <c r="A67" s="7">
        <f>('Analytics Current'!B93)</f>
        <v>0.27050000000000002</v>
      </c>
      <c r="B67" s="11">
        <f>('Analytics Previous'!B93)</f>
        <v>0.20080000000000001</v>
      </c>
      <c r="D67" s="11"/>
    </row>
    <row r="68" spans="1:5" hidden="1" x14ac:dyDescent="0.2">
      <c r="A68" s="7">
        <f>('Analytics Current'!B94)</f>
        <v>0.2056</v>
      </c>
      <c r="B68" s="11">
        <f>('Analytics Previous'!B94)</f>
        <v>0.2019</v>
      </c>
      <c r="D68" s="11"/>
    </row>
    <row r="69" spans="1:5" hidden="1" x14ac:dyDescent="0.2">
      <c r="A69" s="7">
        <f>('Analytics Current'!B95)</f>
        <v>0.27510000000000001</v>
      </c>
      <c r="B69" s="11">
        <f>('Analytics Previous'!B95)</f>
        <v>0.28699999999999998</v>
      </c>
      <c r="D69" s="11"/>
    </row>
    <row r="70" spans="1:5" hidden="1" x14ac:dyDescent="0.2">
      <c r="A70" s="7">
        <f>('Analytics Current'!B96)</f>
        <v>0.28870000000000001</v>
      </c>
      <c r="B70" s="11">
        <f>('Analytics Previous'!B96)</f>
        <v>0.24560000000000001</v>
      </c>
      <c r="D70" s="11"/>
    </row>
    <row r="71" spans="1:5" s="3" customFormat="1" x14ac:dyDescent="0.2">
      <c r="A71" s="17">
        <f>AVERAGE(A57:A70)</f>
        <v>0.23772142857142861</v>
      </c>
      <c r="B71" s="17">
        <f>AVERAGE(B57:B70)</f>
        <v>0.22721428571428576</v>
      </c>
      <c r="C71" s="17">
        <f>(A71-B71)</f>
        <v>1.0507142857142854E-2</v>
      </c>
      <c r="D71" s="25" t="s">
        <v>88</v>
      </c>
    </row>
    <row r="72" spans="1:5" x14ac:dyDescent="0.2">
      <c r="A72" s="7"/>
    </row>
    <row r="73" spans="1:5" x14ac:dyDescent="0.2">
      <c r="A73" s="3" t="s">
        <v>68</v>
      </c>
    </row>
    <row r="74" spans="1:5" s="2" customFormat="1" x14ac:dyDescent="0.2">
      <c r="A74" s="4" t="s">
        <v>15</v>
      </c>
      <c r="B74" s="4" t="s">
        <v>16</v>
      </c>
      <c r="C74" s="4" t="s">
        <v>17</v>
      </c>
      <c r="D74" s="4" t="s">
        <v>86</v>
      </c>
      <c r="E74" s="4" t="s">
        <v>87</v>
      </c>
    </row>
    <row r="75" spans="1:5" s="15" customFormat="1" x14ac:dyDescent="0.2">
      <c r="A75" s="17">
        <f>(B78/C78)</f>
        <v>0.72261263814111643</v>
      </c>
      <c r="B75" s="17">
        <f>(B79/C79)</f>
        <v>0.68554821551132461</v>
      </c>
      <c r="C75" s="17">
        <f>(A75-B75)</f>
        <v>3.7064422629791816E-2</v>
      </c>
      <c r="D75" s="25" t="s">
        <v>88</v>
      </c>
    </row>
    <row r="76" spans="1:5" s="15" customFormat="1" hidden="1" x14ac:dyDescent="0.2">
      <c r="A76" s="3"/>
      <c r="D76" s="21"/>
    </row>
    <row r="77" spans="1:5" hidden="1" x14ac:dyDescent="0.2">
      <c r="B77" s="14" t="s">
        <v>69</v>
      </c>
      <c r="C77" s="4" t="s">
        <v>70</v>
      </c>
      <c r="D77" s="2" t="s">
        <v>65</v>
      </c>
    </row>
    <row r="78" spans="1:5" hidden="1" x14ac:dyDescent="0.2">
      <c r="A78" t="s">
        <v>15</v>
      </c>
      <c r="B78" s="12">
        <f>('Analytics Current'!C112)</f>
        <v>51002</v>
      </c>
      <c r="C78" s="5">
        <f>('Analytics Current'!C111)</f>
        <v>70580</v>
      </c>
      <c r="D78">
        <f>FLOOR((B78/C78)*100, 0.1)</f>
        <v>72.2</v>
      </c>
    </row>
    <row r="79" spans="1:5" hidden="1" x14ac:dyDescent="0.2">
      <c r="A79" t="s">
        <v>16</v>
      </c>
      <c r="B79" s="12">
        <f>('Analytics Previous'!C113)</f>
        <v>31963</v>
      </c>
      <c r="C79" s="5">
        <f>('Analytics Previous'!C111)</f>
        <v>46624</v>
      </c>
      <c r="D79">
        <f>FLOOR((B79/C79)*100, 0.1)</f>
        <v>68.5</v>
      </c>
    </row>
    <row r="80" spans="1:5" x14ac:dyDescent="0.2">
      <c r="A80" s="7"/>
    </row>
    <row r="82" spans="1:5" ht="31" x14ac:dyDescent="0.35">
      <c r="A82" s="13" t="s">
        <v>73</v>
      </c>
    </row>
    <row r="83" spans="1:5" s="15" customFormat="1" x14ac:dyDescent="0.2">
      <c r="D83" s="21"/>
    </row>
    <row r="84" spans="1:5" s="15" customFormat="1" x14ac:dyDescent="0.2">
      <c r="A84" s="15" t="s">
        <v>78</v>
      </c>
      <c r="D84" s="21"/>
    </row>
    <row r="85" spans="1:5" s="15" customFormat="1" x14ac:dyDescent="0.2">
      <c r="A85" s="4" t="s">
        <v>15</v>
      </c>
      <c r="B85" s="4" t="s">
        <v>16</v>
      </c>
      <c r="C85" s="4" t="s">
        <v>17</v>
      </c>
      <c r="D85" s="4" t="s">
        <v>86</v>
      </c>
      <c r="E85" s="4" t="s">
        <v>87</v>
      </c>
    </row>
    <row r="86" spans="1:5" x14ac:dyDescent="0.2">
      <c r="A86" s="17">
        <f>(A90/B90)</f>
        <v>0.57082742986681778</v>
      </c>
      <c r="B86" s="17">
        <f>(A91/B91)</f>
        <v>0.38661093794275997</v>
      </c>
      <c r="C86" s="17">
        <f>(A86-B86)</f>
        <v>0.18421649192405781</v>
      </c>
      <c r="D86" s="25" t="s">
        <v>88</v>
      </c>
    </row>
    <row r="88" spans="1:5" hidden="1" x14ac:dyDescent="0.2"/>
    <row r="89" spans="1:5" hidden="1" x14ac:dyDescent="0.2">
      <c r="A89" s="2" t="s">
        <v>75</v>
      </c>
      <c r="B89" s="2" t="s">
        <v>74</v>
      </c>
      <c r="C89" s="2" t="s">
        <v>65</v>
      </c>
      <c r="D89" s="2"/>
    </row>
    <row r="90" spans="1:5" hidden="1" x14ac:dyDescent="0.2">
      <c r="A90" s="5">
        <f>('Analytics Current'!E11)</f>
        <v>40289</v>
      </c>
      <c r="B90" s="12">
        <f>('Analytics Current'!C11)</f>
        <v>70580</v>
      </c>
      <c r="C90">
        <f>FLOOR((A90/B90)*100,1)</f>
        <v>57</v>
      </c>
      <c r="D90" s="12"/>
    </row>
    <row r="91" spans="1:5" hidden="1" x14ac:dyDescent="0.2">
      <c r="A91" s="5">
        <f>('Analytics Previous'!E11)</f>
        <v>27287</v>
      </c>
      <c r="B91" s="5">
        <f>('Analytics Current'!C11)</f>
        <v>70580</v>
      </c>
      <c r="C91">
        <f>FLOOR((A91/B91)*100,1)</f>
        <v>38</v>
      </c>
      <c r="D91" s="5"/>
    </row>
    <row r="92" spans="1:5" hidden="1" x14ac:dyDescent="0.2">
      <c r="C92">
        <f>(C90-C91)</f>
        <v>19</v>
      </c>
    </row>
  </sheetData>
  <phoneticPr fontId="12" type="noConversion"/>
  <pageMargins left="0.70000000000000007" right="0.70000000000000007" top="0.75000000000000011" bottom="0.75000000000000011" header="0.30000000000000004" footer="0.30000000000000004"/>
  <pageSetup scale="84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6" sqref="X4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31" sqref="I31"/>
    </sheetView>
  </sheetViews>
  <sheetFormatPr baseColWidth="10" defaultColWidth="8.83203125" defaultRowHeight="16" x14ac:dyDescent="0.2"/>
  <cols>
    <col min="1" max="1" width="29.33203125" customWidth="1"/>
    <col min="2" max="2" width="10.5" customWidth="1"/>
    <col min="3" max="3" width="5.6640625" customWidth="1"/>
    <col min="4" max="4" width="4.83203125" customWidth="1"/>
    <col min="5" max="5" width="18.33203125" customWidth="1"/>
    <col min="6" max="6" width="9.5" customWidth="1"/>
    <col min="7" max="7" width="10" customWidth="1"/>
    <col min="8" max="8" width="14.83203125" customWidth="1"/>
    <col min="9" max="9" width="19.5" customWidth="1"/>
    <col min="10" max="10" width="13.83203125" customWidth="1"/>
    <col min="11" max="11" width="15.5" customWidth="1"/>
  </cols>
  <sheetData>
    <row r="1" spans="1:11" s="28" customFormat="1" x14ac:dyDescent="0.2">
      <c r="A1" s="27" t="s">
        <v>80</v>
      </c>
    </row>
    <row r="2" spans="1:11" s="28" customFormat="1" x14ac:dyDescent="0.2"/>
    <row r="4" spans="1:11" ht="16" customHeight="1" x14ac:dyDescent="0.2">
      <c r="A4" s="36"/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1" ht="26" x14ac:dyDescent="0.2">
      <c r="A5" s="37"/>
      <c r="B5" s="35"/>
      <c r="C5" s="35"/>
      <c r="D5" s="1" t="s">
        <v>8</v>
      </c>
      <c r="E5" s="1" t="s">
        <v>9</v>
      </c>
      <c r="F5" s="1" t="s">
        <v>10</v>
      </c>
      <c r="G5" s="1" t="s">
        <v>11</v>
      </c>
      <c r="H5" s="19" t="s">
        <v>12</v>
      </c>
      <c r="I5" s="19" t="s">
        <v>13</v>
      </c>
      <c r="J5" s="1" t="s">
        <v>14</v>
      </c>
      <c r="K5" s="30"/>
    </row>
    <row r="6" spans="1:11" x14ac:dyDescent="0.2">
      <c r="A6" s="23" t="s">
        <v>90</v>
      </c>
      <c r="B6" s="26">
        <v>46</v>
      </c>
      <c r="C6" s="23">
        <v>-23.9</v>
      </c>
      <c r="D6" s="23">
        <v>-21.7</v>
      </c>
      <c r="E6" s="23">
        <v>-32.6</v>
      </c>
      <c r="F6" s="23">
        <v>-8.6999999999999993</v>
      </c>
      <c r="G6" s="23">
        <v>-2.2000000000000002</v>
      </c>
      <c r="H6" s="23">
        <v>-15.2</v>
      </c>
      <c r="I6" s="23">
        <v>-2.2000000000000002</v>
      </c>
      <c r="J6" s="23">
        <v>-4.3</v>
      </c>
      <c r="K6" s="23">
        <v>-21.7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3" sqref="I13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9.83203125" customWidth="1"/>
    <col min="9" max="9" width="27" customWidth="1"/>
    <col min="10" max="10" width="13.83203125" bestFit="1" customWidth="1"/>
    <col min="11" max="11" width="15.5" bestFit="1" customWidth="1"/>
  </cols>
  <sheetData>
    <row r="1" spans="1:11" s="28" customFormat="1" x14ac:dyDescent="0.2">
      <c r="A1" s="27" t="s">
        <v>81</v>
      </c>
    </row>
    <row r="2" spans="1:11" s="28" customFormat="1" x14ac:dyDescent="0.2"/>
    <row r="4" spans="1:11" ht="16" customHeight="1" x14ac:dyDescent="0.2">
      <c r="A4" s="36" t="s">
        <v>3</v>
      </c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1" ht="16" customHeight="1" x14ac:dyDescent="0.2">
      <c r="A5" s="37"/>
      <c r="B5" s="35"/>
      <c r="C5" s="35"/>
      <c r="D5" s="1" t="s">
        <v>8</v>
      </c>
      <c r="E5" s="1" t="s">
        <v>9</v>
      </c>
      <c r="F5" s="1" t="s">
        <v>10</v>
      </c>
      <c r="G5" s="1" t="s">
        <v>11</v>
      </c>
      <c r="H5" s="19" t="s">
        <v>12</v>
      </c>
      <c r="I5" s="19" t="s">
        <v>13</v>
      </c>
      <c r="J5" s="1" t="s">
        <v>14</v>
      </c>
      <c r="K5" s="30"/>
    </row>
    <row r="6" spans="1:11" x14ac:dyDescent="0.2">
      <c r="A6" s="23" t="s">
        <v>90</v>
      </c>
      <c r="B6" s="26">
        <v>32</v>
      </c>
      <c r="C6" s="23">
        <v>-15.6</v>
      </c>
      <c r="D6" s="23">
        <v>-9.4</v>
      </c>
      <c r="E6" s="23">
        <v>-15.6</v>
      </c>
      <c r="F6" s="23">
        <v>12.5</v>
      </c>
      <c r="G6" s="23">
        <v>-6.3</v>
      </c>
      <c r="H6" s="23">
        <v>9.4</v>
      </c>
      <c r="I6" s="23">
        <v>0</v>
      </c>
      <c r="J6" s="23">
        <v>-3.1</v>
      </c>
      <c r="K6" s="23">
        <v>-18.8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6" sqref="A6:K6"/>
    </sheetView>
  </sheetViews>
  <sheetFormatPr baseColWidth="10" defaultRowHeight="16" x14ac:dyDescent="0.2"/>
  <cols>
    <col min="1" max="2" width="10.83203125" customWidth="1"/>
  </cols>
  <sheetData>
    <row r="1" spans="1:16" s="28" customFormat="1" x14ac:dyDescent="0.2">
      <c r="A1" s="27" t="s">
        <v>80</v>
      </c>
    </row>
    <row r="2" spans="1:16" s="28" customFormat="1" x14ac:dyDescent="0.2"/>
    <row r="3" spans="1:16" s="21" customFormat="1" x14ac:dyDescent="0.2"/>
    <row r="4" spans="1:16" s="21" customFormat="1" ht="16" customHeight="1" x14ac:dyDescent="0.2">
      <c r="A4" s="36"/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6" s="21" customFormat="1" ht="39" x14ac:dyDescent="0.2">
      <c r="A5" s="37"/>
      <c r="B5" s="35"/>
      <c r="C5" s="35"/>
      <c r="D5" s="20" t="s">
        <v>8</v>
      </c>
      <c r="E5" s="20" t="s">
        <v>9</v>
      </c>
      <c r="F5" s="20" t="s">
        <v>10</v>
      </c>
      <c r="G5" s="20" t="s">
        <v>11</v>
      </c>
      <c r="H5" s="19" t="s">
        <v>12</v>
      </c>
      <c r="I5" s="19" t="s">
        <v>13</v>
      </c>
      <c r="J5" s="20" t="s">
        <v>14</v>
      </c>
      <c r="K5" s="30"/>
    </row>
    <row r="6" spans="1:16" x14ac:dyDescent="0.2">
      <c r="A6" s="23" t="s">
        <v>90</v>
      </c>
      <c r="B6" s="26">
        <v>49</v>
      </c>
      <c r="C6" s="23">
        <v>-20.399999999999999</v>
      </c>
      <c r="D6" s="23">
        <v>-9.8000000000000007</v>
      </c>
      <c r="E6" s="23"/>
      <c r="F6" s="23">
        <v>-4.3</v>
      </c>
      <c r="G6" s="23">
        <v>6.3</v>
      </c>
      <c r="H6" s="23">
        <v>-2.1</v>
      </c>
      <c r="I6" s="23">
        <v>-6.8</v>
      </c>
      <c r="J6" s="23">
        <v>0</v>
      </c>
      <c r="K6" s="23">
        <v>-24.5</v>
      </c>
      <c r="L6" s="23"/>
      <c r="M6" s="23"/>
      <c r="N6" s="23"/>
      <c r="O6" s="23"/>
      <c r="P6" s="23"/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M33" sqref="M33"/>
    </sheetView>
  </sheetViews>
  <sheetFormatPr baseColWidth="10" defaultRowHeight="16" x14ac:dyDescent="0.2"/>
  <sheetData>
    <row r="1" spans="1:16" s="28" customFormat="1" x14ac:dyDescent="0.2">
      <c r="A1" s="27" t="s">
        <v>91</v>
      </c>
    </row>
    <row r="2" spans="1:16" s="28" customFormat="1" x14ac:dyDescent="0.2"/>
    <row r="4" spans="1:16" x14ac:dyDescent="0.2">
      <c r="A4" s="38" t="s">
        <v>3</v>
      </c>
      <c r="B4" s="31" t="s">
        <v>4</v>
      </c>
      <c r="C4" s="31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 t="s">
        <v>7</v>
      </c>
    </row>
    <row r="5" spans="1:16" ht="52" x14ac:dyDescent="0.2">
      <c r="A5" s="38"/>
      <c r="B5" s="31"/>
      <c r="C5" s="31"/>
      <c r="D5" s="1" t="s">
        <v>8</v>
      </c>
      <c r="E5" s="1" t="s">
        <v>53</v>
      </c>
      <c r="F5" s="1" t="s">
        <v>10</v>
      </c>
      <c r="G5" s="1" t="s">
        <v>11</v>
      </c>
      <c r="H5" s="19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1"/>
    </row>
    <row r="6" spans="1:16" x14ac:dyDescent="0.2">
      <c r="A6" s="23" t="s">
        <v>90</v>
      </c>
      <c r="B6" s="23">
        <v>634</v>
      </c>
      <c r="C6" s="23">
        <v>36</v>
      </c>
      <c r="D6" s="23">
        <v>24.8</v>
      </c>
      <c r="E6" s="23">
        <v>26.2</v>
      </c>
      <c r="F6" s="23">
        <v>29</v>
      </c>
      <c r="G6" s="23">
        <v>27.1</v>
      </c>
      <c r="H6" s="23">
        <v>27.9</v>
      </c>
      <c r="I6" s="23">
        <v>42</v>
      </c>
      <c r="J6" s="23">
        <v>38.700000000000003</v>
      </c>
      <c r="K6" s="23">
        <v>41.5</v>
      </c>
      <c r="L6" s="23">
        <v>21</v>
      </c>
      <c r="M6" s="23">
        <v>41.6</v>
      </c>
      <c r="N6" s="23">
        <v>31.5</v>
      </c>
      <c r="O6" s="23">
        <v>68.400000000000006</v>
      </c>
      <c r="P6" s="23">
        <v>30.9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H12" sqref="H12"/>
    </sheetView>
  </sheetViews>
  <sheetFormatPr baseColWidth="10" defaultRowHeight="16" x14ac:dyDescent="0.2"/>
  <sheetData>
    <row r="1" spans="1:16" s="40" customFormat="1" x14ac:dyDescent="0.2">
      <c r="A1" s="39" t="s">
        <v>61</v>
      </c>
    </row>
    <row r="2" spans="1:16" s="40" customFormat="1" x14ac:dyDescent="0.2"/>
    <row r="4" spans="1:16" x14ac:dyDescent="0.2">
      <c r="A4" s="38" t="s">
        <v>3</v>
      </c>
      <c r="B4" s="31" t="s">
        <v>4</v>
      </c>
      <c r="C4" s="31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 t="s">
        <v>7</v>
      </c>
    </row>
    <row r="5" spans="1:16" ht="52" x14ac:dyDescent="0.2">
      <c r="A5" s="38"/>
      <c r="B5" s="31"/>
      <c r="C5" s="31"/>
      <c r="D5" s="1" t="s">
        <v>8</v>
      </c>
      <c r="E5" s="1" t="s">
        <v>53</v>
      </c>
      <c r="F5" s="1" t="s">
        <v>10</v>
      </c>
      <c r="G5" s="1" t="s">
        <v>11</v>
      </c>
      <c r="H5" s="19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1"/>
    </row>
    <row r="6" spans="1:16" x14ac:dyDescent="0.2">
      <c r="A6" s="23" t="s">
        <v>90</v>
      </c>
      <c r="B6" s="23">
        <v>103</v>
      </c>
      <c r="C6" s="23">
        <v>45.6</v>
      </c>
      <c r="D6" s="23">
        <v>9.6999999999999993</v>
      </c>
      <c r="E6" s="23">
        <v>33</v>
      </c>
      <c r="F6" s="23">
        <v>27.2</v>
      </c>
      <c r="G6" s="23">
        <v>22.3</v>
      </c>
      <c r="H6" s="23">
        <v>35.9</v>
      </c>
      <c r="I6" s="23">
        <v>62.5</v>
      </c>
      <c r="J6" s="23">
        <v>52.1</v>
      </c>
      <c r="K6" s="23">
        <v>50</v>
      </c>
      <c r="L6" s="23">
        <v>47.9</v>
      </c>
      <c r="M6" s="23">
        <v>50.5</v>
      </c>
      <c r="N6" s="23">
        <v>39.799999999999997</v>
      </c>
      <c r="O6" s="23">
        <v>68.8</v>
      </c>
      <c r="P6" s="23">
        <v>37.9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O16" sqref="O16"/>
    </sheetView>
  </sheetViews>
  <sheetFormatPr baseColWidth="10" defaultRowHeight="16" x14ac:dyDescent="0.2"/>
  <sheetData>
    <row r="3" spans="1:16" x14ac:dyDescent="0.2">
      <c r="A3" s="38" t="s">
        <v>3</v>
      </c>
      <c r="B3" s="31" t="s">
        <v>4</v>
      </c>
      <c r="C3" s="31" t="s">
        <v>5</v>
      </c>
      <c r="D3" s="31" t="s">
        <v>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 t="s">
        <v>7</v>
      </c>
    </row>
    <row r="4" spans="1:16" ht="52" x14ac:dyDescent="0.2">
      <c r="A4" s="38"/>
      <c r="B4" s="31"/>
      <c r="C4" s="31"/>
      <c r="D4" s="20" t="s">
        <v>8</v>
      </c>
      <c r="E4" s="20" t="s">
        <v>53</v>
      </c>
      <c r="F4" s="20" t="s">
        <v>10</v>
      </c>
      <c r="G4" s="20" t="s">
        <v>11</v>
      </c>
      <c r="H4" s="19" t="s">
        <v>12</v>
      </c>
      <c r="I4" s="20" t="s">
        <v>54</v>
      </c>
      <c r="J4" s="20" t="s">
        <v>55</v>
      </c>
      <c r="K4" s="20" t="s">
        <v>56</v>
      </c>
      <c r="L4" s="20" t="s">
        <v>57</v>
      </c>
      <c r="M4" s="20" t="s">
        <v>58</v>
      </c>
      <c r="N4" s="20" t="s">
        <v>59</v>
      </c>
      <c r="O4" s="20" t="s">
        <v>60</v>
      </c>
      <c r="P4" s="31"/>
    </row>
    <row r="5" spans="1:16" x14ac:dyDescent="0.2">
      <c r="A5" s="23" t="s">
        <v>90</v>
      </c>
      <c r="B5" s="23">
        <v>411</v>
      </c>
      <c r="C5" s="23">
        <v>25.5</v>
      </c>
      <c r="D5" s="23">
        <v>28.5</v>
      </c>
      <c r="E5" s="23">
        <v>34.9</v>
      </c>
      <c r="F5" s="23">
        <v>29</v>
      </c>
      <c r="G5" s="23">
        <v>19.3</v>
      </c>
      <c r="H5" s="23">
        <v>31</v>
      </c>
      <c r="I5" s="23">
        <v>40.700000000000003</v>
      </c>
      <c r="J5" s="23">
        <v>27.8</v>
      </c>
      <c r="K5" s="23">
        <v>48.8</v>
      </c>
      <c r="L5" s="23">
        <v>11.8</v>
      </c>
      <c r="M5" s="23">
        <v>37.9</v>
      </c>
      <c r="N5" s="23">
        <v>33.5</v>
      </c>
      <c r="O5" s="23">
        <v>68.400000000000006</v>
      </c>
      <c r="P5" s="23">
        <v>30.2</v>
      </c>
    </row>
  </sheetData>
  <mergeCells count="5"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88" workbookViewId="0">
      <selection activeCell="G27" sqref="G27"/>
    </sheetView>
  </sheetViews>
  <sheetFormatPr baseColWidth="10" defaultRowHeight="16" x14ac:dyDescent="0.2"/>
  <cols>
    <col min="1" max="16384" width="10.83203125" style="22"/>
  </cols>
  <sheetData>
    <row r="1" spans="1:5" x14ac:dyDescent="0.2">
      <c r="A1" s="22" t="s">
        <v>18</v>
      </c>
    </row>
    <row r="2" spans="1:5" x14ac:dyDescent="0.2">
      <c r="A2" s="22" t="s">
        <v>19</v>
      </c>
    </row>
    <row r="3" spans="1:5" x14ac:dyDescent="0.2">
      <c r="A3" s="22" t="s">
        <v>52</v>
      </c>
    </row>
    <row r="4" spans="1:5" x14ac:dyDescent="0.2">
      <c r="A4" s="22" t="s">
        <v>92</v>
      </c>
    </row>
    <row r="5" spans="1:5" x14ac:dyDescent="0.2">
      <c r="A5" s="22" t="s">
        <v>18</v>
      </c>
    </row>
    <row r="7" spans="1:5" x14ac:dyDescent="0.2">
      <c r="A7" s="22" t="s">
        <v>21</v>
      </c>
    </row>
    <row r="8" spans="1:5" x14ac:dyDescent="0.2">
      <c r="A8" s="22" t="s">
        <v>22</v>
      </c>
    </row>
    <row r="9" spans="1:5" x14ac:dyDescent="0.2">
      <c r="A9" s="22" t="s">
        <v>21</v>
      </c>
    </row>
    <row r="10" spans="1:5" x14ac:dyDescent="0.2">
      <c r="B10" s="22" t="s">
        <v>23</v>
      </c>
      <c r="C10" s="22" t="s">
        <v>24</v>
      </c>
      <c r="D10" s="22" t="s">
        <v>25</v>
      </c>
      <c r="E10" s="22" t="s">
        <v>26</v>
      </c>
    </row>
    <row r="11" spans="1:5" x14ac:dyDescent="0.2">
      <c r="A11" s="22" t="s">
        <v>27</v>
      </c>
      <c r="B11" s="5">
        <v>183408</v>
      </c>
      <c r="C11" s="5">
        <v>70580</v>
      </c>
      <c r="D11" s="5">
        <v>143560</v>
      </c>
      <c r="E11" s="5">
        <v>40289</v>
      </c>
    </row>
    <row r="12" spans="1:5" x14ac:dyDescent="0.2">
      <c r="A12" s="22" t="s">
        <v>28</v>
      </c>
      <c r="B12" s="5">
        <v>183408</v>
      </c>
      <c r="C12" s="5">
        <v>70580</v>
      </c>
      <c r="D12" s="5">
        <v>143560</v>
      </c>
      <c r="E12" s="5">
        <v>40289</v>
      </c>
    </row>
    <row r="14" spans="1:5" x14ac:dyDescent="0.2">
      <c r="A14" s="22" t="s">
        <v>18</v>
      </c>
    </row>
    <row r="15" spans="1:5" x14ac:dyDescent="0.2">
      <c r="A15" s="22" t="s">
        <v>84</v>
      </c>
    </row>
    <row r="16" spans="1:5" x14ac:dyDescent="0.2">
      <c r="A16" s="22" t="s">
        <v>52</v>
      </c>
    </row>
    <row r="17" spans="1:5" x14ac:dyDescent="0.2">
      <c r="A17" s="22" t="s">
        <v>93</v>
      </c>
    </row>
    <row r="18" spans="1:5" x14ac:dyDescent="0.2">
      <c r="A18" s="22" t="s">
        <v>18</v>
      </c>
    </row>
    <row r="20" spans="1:5" x14ac:dyDescent="0.2">
      <c r="A20" s="22" t="s">
        <v>21</v>
      </c>
    </row>
    <row r="21" spans="1:5" x14ac:dyDescent="0.2">
      <c r="A21" s="22" t="s">
        <v>29</v>
      </c>
    </row>
    <row r="22" spans="1:5" x14ac:dyDescent="0.2">
      <c r="A22" s="22" t="s">
        <v>21</v>
      </c>
    </row>
    <row r="23" spans="1:5" x14ac:dyDescent="0.2">
      <c r="B23" s="22" t="s">
        <v>24</v>
      </c>
      <c r="C23" s="22" t="s">
        <v>32</v>
      </c>
      <c r="D23" s="22" t="s">
        <v>24</v>
      </c>
      <c r="E23" s="22" t="s">
        <v>30</v>
      </c>
    </row>
    <row r="24" spans="1:5" x14ac:dyDescent="0.2">
      <c r="B24" s="22" t="s">
        <v>32</v>
      </c>
      <c r="C24" s="22" t="s">
        <v>32</v>
      </c>
      <c r="D24" s="22" t="s">
        <v>30</v>
      </c>
      <c r="E24" s="22" t="s">
        <v>30</v>
      </c>
    </row>
    <row r="25" spans="1:5" x14ac:dyDescent="0.2">
      <c r="A25" s="22" t="s">
        <v>33</v>
      </c>
    </row>
    <row r="26" spans="1:5" x14ac:dyDescent="0.2">
      <c r="A26" s="6">
        <v>42707</v>
      </c>
      <c r="B26" s="7">
        <v>0</v>
      </c>
      <c r="C26" s="7">
        <v>0</v>
      </c>
      <c r="D26" s="7">
        <v>0</v>
      </c>
      <c r="E26" s="7">
        <v>0</v>
      </c>
    </row>
    <row r="27" spans="1:5" x14ac:dyDescent="0.2">
      <c r="A27" s="6">
        <v>42708</v>
      </c>
      <c r="B27" s="7">
        <v>0.26179999999999998</v>
      </c>
      <c r="C27" s="7">
        <v>0.99839999999999995</v>
      </c>
      <c r="D27" s="7">
        <v>0.48970000000000002</v>
      </c>
      <c r="E27" s="7">
        <v>0.18940000000000001</v>
      </c>
    </row>
    <row r="28" spans="1:5" x14ac:dyDescent="0.2">
      <c r="A28" s="6">
        <v>42709</v>
      </c>
      <c r="B28" s="7">
        <v>0.27689999999999998</v>
      </c>
      <c r="C28" s="7">
        <v>0.99860000000000004</v>
      </c>
      <c r="D28" s="7">
        <v>0.54630000000000001</v>
      </c>
      <c r="E28" s="7">
        <v>0.30149999999999999</v>
      </c>
    </row>
    <row r="29" spans="1:5" x14ac:dyDescent="0.2">
      <c r="A29" s="6">
        <v>42710</v>
      </c>
      <c r="B29" s="7">
        <v>0.2903</v>
      </c>
      <c r="C29" s="7">
        <v>0.99819999999999998</v>
      </c>
      <c r="D29" s="7">
        <v>0.67949999999999999</v>
      </c>
      <c r="E29" s="7">
        <v>0.35420000000000001</v>
      </c>
    </row>
    <row r="30" spans="1:5" x14ac:dyDescent="0.2">
      <c r="A30" s="6">
        <v>42711</v>
      </c>
      <c r="B30" s="7">
        <v>0.29170000000000001</v>
      </c>
      <c r="C30" s="7">
        <v>0.99770000000000003</v>
      </c>
      <c r="D30" s="7">
        <v>0.41089999999999999</v>
      </c>
      <c r="E30" s="7">
        <v>0.22989999999999999</v>
      </c>
    </row>
    <row r="31" spans="1:5" x14ac:dyDescent="0.2">
      <c r="A31" s="6">
        <v>42712</v>
      </c>
      <c r="B31" s="7">
        <v>0.27500000000000002</v>
      </c>
      <c r="C31" s="7">
        <v>0.99790000000000001</v>
      </c>
      <c r="D31" s="7">
        <v>0.56910000000000005</v>
      </c>
      <c r="E31" s="7">
        <v>0.22489999999999999</v>
      </c>
    </row>
    <row r="32" spans="1:5" x14ac:dyDescent="0.2">
      <c r="A32" s="6">
        <v>42713</v>
      </c>
      <c r="B32" s="7">
        <v>0.2848</v>
      </c>
      <c r="C32" s="7">
        <v>0.99870000000000003</v>
      </c>
      <c r="D32" s="7">
        <v>0.23469999999999999</v>
      </c>
      <c r="E32" s="7">
        <v>0.19980000000000001</v>
      </c>
    </row>
    <row r="33" spans="1:5" x14ac:dyDescent="0.2">
      <c r="A33" s="6">
        <v>42714</v>
      </c>
      <c r="B33" s="7">
        <v>0.2442</v>
      </c>
      <c r="C33" s="7">
        <v>0.99739999999999995</v>
      </c>
      <c r="D33" s="7">
        <v>0.37569999999999998</v>
      </c>
      <c r="E33" s="7">
        <v>0.2006</v>
      </c>
    </row>
    <row r="34" spans="1:5" x14ac:dyDescent="0.2">
      <c r="A34" s="6">
        <v>42715</v>
      </c>
      <c r="B34" s="7">
        <v>0.26519999999999999</v>
      </c>
      <c r="C34" s="7">
        <v>0.99890000000000001</v>
      </c>
      <c r="D34" s="7">
        <v>0.23150000000000001</v>
      </c>
      <c r="E34" s="7">
        <v>0.17899999999999999</v>
      </c>
    </row>
    <row r="35" spans="1:5" x14ac:dyDescent="0.2">
      <c r="A35" s="6">
        <v>42716</v>
      </c>
      <c r="B35" s="7">
        <v>0.2366</v>
      </c>
      <c r="C35" s="7">
        <v>0.99760000000000004</v>
      </c>
      <c r="D35" s="7">
        <v>0.49390000000000001</v>
      </c>
      <c r="E35" s="7">
        <v>0.21940000000000001</v>
      </c>
    </row>
    <row r="36" spans="1:5" x14ac:dyDescent="0.2">
      <c r="A36" s="6">
        <v>42717</v>
      </c>
      <c r="B36" s="7">
        <v>0.2346</v>
      </c>
      <c r="C36" s="7">
        <v>0.99729999999999996</v>
      </c>
      <c r="D36" s="7">
        <v>0.47460000000000002</v>
      </c>
      <c r="E36" s="7">
        <v>0.2026</v>
      </c>
    </row>
    <row r="37" spans="1:5" x14ac:dyDescent="0.2">
      <c r="A37" s="6">
        <v>42718</v>
      </c>
      <c r="B37" s="7">
        <v>0.30230000000000001</v>
      </c>
      <c r="C37" s="7">
        <v>0.99929999999999997</v>
      </c>
      <c r="D37" s="7">
        <v>0.31900000000000001</v>
      </c>
      <c r="E37" s="7">
        <v>0.18890000000000001</v>
      </c>
    </row>
    <row r="38" spans="1:5" x14ac:dyDescent="0.2">
      <c r="A38" s="6">
        <v>42719</v>
      </c>
      <c r="B38" s="7">
        <v>0.25940000000000002</v>
      </c>
      <c r="C38" s="7">
        <v>0.99790000000000001</v>
      </c>
      <c r="D38" s="7">
        <v>0.4632</v>
      </c>
      <c r="E38" s="7">
        <v>0.1867</v>
      </c>
    </row>
    <row r="39" spans="1:5" x14ac:dyDescent="0.2">
      <c r="A39" s="6">
        <v>42720</v>
      </c>
      <c r="B39" s="7">
        <v>0.29730000000000001</v>
      </c>
      <c r="C39" s="7">
        <v>0.99760000000000004</v>
      </c>
      <c r="D39" s="7">
        <v>0.24640000000000001</v>
      </c>
      <c r="E39" s="7">
        <v>0.2097</v>
      </c>
    </row>
    <row r="40" spans="1:5" x14ac:dyDescent="0.2">
      <c r="A40" s="6">
        <v>42721</v>
      </c>
      <c r="B40" s="7">
        <v>0.31900000000000001</v>
      </c>
      <c r="C40" s="7">
        <v>0.99860000000000004</v>
      </c>
      <c r="D40" s="7">
        <v>0.28860000000000002</v>
      </c>
      <c r="E40" s="7">
        <v>0.22389999999999999</v>
      </c>
    </row>
    <row r="41" spans="1:5" x14ac:dyDescent="0.2">
      <c r="A41" s="6">
        <v>42722</v>
      </c>
      <c r="B41" s="7">
        <v>0</v>
      </c>
      <c r="C41" s="22" t="s">
        <v>34</v>
      </c>
      <c r="D41" s="7">
        <v>0</v>
      </c>
      <c r="E41" s="7">
        <v>0</v>
      </c>
    </row>
    <row r="43" spans="1:5" x14ac:dyDescent="0.2">
      <c r="A43" s="22" t="s">
        <v>18</v>
      </c>
    </row>
    <row r="44" spans="1:5" x14ac:dyDescent="0.2">
      <c r="A44" s="22" t="s">
        <v>35</v>
      </c>
    </row>
    <row r="45" spans="1:5" x14ac:dyDescent="0.2">
      <c r="A45" s="22" t="s">
        <v>52</v>
      </c>
    </row>
    <row r="46" spans="1:5" x14ac:dyDescent="0.2">
      <c r="A46" s="22" t="s">
        <v>93</v>
      </c>
    </row>
    <row r="47" spans="1:5" x14ac:dyDescent="0.2">
      <c r="A47" s="22" t="s">
        <v>18</v>
      </c>
    </row>
    <row r="49" spans="1:3" x14ac:dyDescent="0.2">
      <c r="A49" s="22" t="s">
        <v>21</v>
      </c>
    </row>
    <row r="50" spans="1:3" x14ac:dyDescent="0.2">
      <c r="A50" s="22" t="s">
        <v>36</v>
      </c>
    </row>
    <row r="51" spans="1:3" x14ac:dyDescent="0.2">
      <c r="A51" s="22" t="s">
        <v>21</v>
      </c>
    </row>
    <row r="52" spans="1:3" x14ac:dyDescent="0.2">
      <c r="B52" s="22" t="s">
        <v>24</v>
      </c>
      <c r="C52" s="22" t="s">
        <v>24</v>
      </c>
    </row>
    <row r="53" spans="1:3" x14ac:dyDescent="0.2">
      <c r="B53" s="22" t="s">
        <v>28</v>
      </c>
      <c r="C53" s="22" t="s">
        <v>28</v>
      </c>
    </row>
    <row r="54" spans="1:3" x14ac:dyDescent="0.2">
      <c r="B54" s="22" t="s">
        <v>28</v>
      </c>
      <c r="C54" s="22" t="s">
        <v>37</v>
      </c>
    </row>
    <row r="55" spans="1:3" x14ac:dyDescent="0.2">
      <c r="A55" s="22" t="s">
        <v>33</v>
      </c>
      <c r="B55" s="5">
        <v>19585</v>
      </c>
      <c r="C55" s="5">
        <v>8646</v>
      </c>
    </row>
    <row r="56" spans="1:3" x14ac:dyDescent="0.2">
      <c r="A56" s="6">
        <v>42708</v>
      </c>
      <c r="B56" s="22">
        <v>913</v>
      </c>
      <c r="C56" s="22">
        <v>451</v>
      </c>
    </row>
    <row r="57" spans="1:3" x14ac:dyDescent="0.2">
      <c r="A57" s="6">
        <v>42709</v>
      </c>
      <c r="B57" s="22">
        <v>827</v>
      </c>
      <c r="C57" s="22">
        <v>452</v>
      </c>
    </row>
    <row r="58" spans="1:3" x14ac:dyDescent="0.2">
      <c r="A58" s="6">
        <v>42710</v>
      </c>
      <c r="B58" s="22">
        <v>782</v>
      </c>
      <c r="C58" s="22">
        <v>360</v>
      </c>
    </row>
    <row r="59" spans="1:3" x14ac:dyDescent="0.2">
      <c r="A59" s="6">
        <v>42711</v>
      </c>
      <c r="B59" s="22">
        <v>984</v>
      </c>
      <c r="C59" s="22">
        <v>456</v>
      </c>
    </row>
    <row r="60" spans="1:3" x14ac:dyDescent="0.2">
      <c r="A60" s="6">
        <v>42712</v>
      </c>
      <c r="B60" s="22">
        <v>771</v>
      </c>
      <c r="C60" s="22">
        <v>372</v>
      </c>
    </row>
    <row r="61" spans="1:3" x14ac:dyDescent="0.2">
      <c r="A61" s="6">
        <v>42713</v>
      </c>
      <c r="B61" s="5">
        <v>1478</v>
      </c>
      <c r="C61" s="22">
        <v>655</v>
      </c>
    </row>
    <row r="62" spans="1:3" x14ac:dyDescent="0.2">
      <c r="A62" s="6">
        <v>42714</v>
      </c>
      <c r="B62" s="22">
        <v>909</v>
      </c>
      <c r="C62" s="22">
        <v>469</v>
      </c>
    </row>
    <row r="63" spans="1:3" x14ac:dyDescent="0.2">
      <c r="A63" s="6">
        <v>42715</v>
      </c>
      <c r="B63" s="5">
        <v>1855</v>
      </c>
      <c r="C63" s="22">
        <v>784</v>
      </c>
    </row>
    <row r="64" spans="1:3" x14ac:dyDescent="0.2">
      <c r="A64" s="6">
        <v>42716</v>
      </c>
      <c r="B64" s="22">
        <v>930</v>
      </c>
      <c r="C64" s="22">
        <v>465</v>
      </c>
    </row>
    <row r="65" spans="1:4" x14ac:dyDescent="0.2">
      <c r="A65" s="6">
        <v>42717</v>
      </c>
      <c r="B65" s="22">
        <v>814</v>
      </c>
      <c r="C65" s="22">
        <v>432</v>
      </c>
    </row>
    <row r="66" spans="1:4" x14ac:dyDescent="0.2">
      <c r="A66" s="6">
        <v>42718</v>
      </c>
      <c r="B66" s="5">
        <v>3020</v>
      </c>
      <c r="C66" s="5">
        <v>1130</v>
      </c>
    </row>
    <row r="67" spans="1:4" x14ac:dyDescent="0.2">
      <c r="A67" s="6">
        <v>42719</v>
      </c>
      <c r="B67" s="5">
        <v>1519</v>
      </c>
      <c r="C67" s="22">
        <v>726</v>
      </c>
    </row>
    <row r="68" spans="1:4" x14ac:dyDescent="0.2">
      <c r="A68" s="6">
        <v>42720</v>
      </c>
      <c r="B68" s="5">
        <v>2365</v>
      </c>
      <c r="C68" s="5">
        <v>1002</v>
      </c>
    </row>
    <row r="69" spans="1:4" x14ac:dyDescent="0.2">
      <c r="A69" s="6">
        <v>42721</v>
      </c>
      <c r="B69" s="5">
        <v>2442</v>
      </c>
      <c r="C69" s="22">
        <v>904</v>
      </c>
    </row>
    <row r="71" spans="1:4" x14ac:dyDescent="0.2">
      <c r="A71" s="22" t="s">
        <v>18</v>
      </c>
    </row>
    <row r="72" spans="1:4" x14ac:dyDescent="0.2">
      <c r="A72" s="22" t="s">
        <v>38</v>
      </c>
    </row>
    <row r="73" spans="1:4" x14ac:dyDescent="0.2">
      <c r="A73" s="22" t="s">
        <v>52</v>
      </c>
    </row>
    <row r="74" spans="1:4" x14ac:dyDescent="0.2">
      <c r="A74" s="22" t="s">
        <v>94</v>
      </c>
    </row>
    <row r="75" spans="1:4" x14ac:dyDescent="0.2">
      <c r="A75" s="22" t="s">
        <v>18</v>
      </c>
    </row>
    <row r="77" spans="1:4" x14ac:dyDescent="0.2">
      <c r="A77" s="22" t="s">
        <v>21</v>
      </c>
    </row>
    <row r="78" spans="1:4" x14ac:dyDescent="0.2">
      <c r="A78" s="22" t="s">
        <v>39</v>
      </c>
    </row>
    <row r="79" spans="1:4" x14ac:dyDescent="0.2">
      <c r="A79" s="22" t="s">
        <v>21</v>
      </c>
    </row>
    <row r="80" spans="1:4" x14ac:dyDescent="0.2">
      <c r="B80" s="22" t="s">
        <v>24</v>
      </c>
      <c r="C80" s="22" t="s">
        <v>24</v>
      </c>
      <c r="D80" s="22" t="s">
        <v>31</v>
      </c>
    </row>
    <row r="81" spans="1:4" x14ac:dyDescent="0.2">
      <c r="B81" s="22" t="s">
        <v>32</v>
      </c>
      <c r="C81" s="22" t="s">
        <v>31</v>
      </c>
      <c r="D81" s="22" t="s">
        <v>31</v>
      </c>
    </row>
    <row r="82" spans="1:4" x14ac:dyDescent="0.2">
      <c r="A82" s="22" t="s">
        <v>33</v>
      </c>
      <c r="C82" s="5">
        <v>12706</v>
      </c>
      <c r="D82" s="5">
        <v>127157</v>
      </c>
    </row>
    <row r="83" spans="1:4" x14ac:dyDescent="0.2">
      <c r="A83" s="6">
        <v>42708</v>
      </c>
      <c r="B83" s="7">
        <v>0.24010000000000001</v>
      </c>
      <c r="C83" s="22">
        <v>544</v>
      </c>
      <c r="D83" s="5">
        <v>8271</v>
      </c>
    </row>
    <row r="84" spans="1:4" x14ac:dyDescent="0.2">
      <c r="A84" s="6">
        <v>42709</v>
      </c>
      <c r="B84" s="7">
        <v>0.2283</v>
      </c>
      <c r="C84" s="22">
        <v>488</v>
      </c>
      <c r="D84" s="5">
        <v>9165</v>
      </c>
    </row>
    <row r="85" spans="1:4" x14ac:dyDescent="0.2">
      <c r="A85" s="6">
        <v>42710</v>
      </c>
      <c r="B85" s="7">
        <v>0.21340000000000001</v>
      </c>
      <c r="C85" s="22">
        <v>409</v>
      </c>
      <c r="D85" s="5">
        <v>7813</v>
      </c>
    </row>
    <row r="86" spans="1:4" x14ac:dyDescent="0.2">
      <c r="A86" s="6">
        <v>42711</v>
      </c>
      <c r="B86" s="7">
        <v>0.1865</v>
      </c>
      <c r="C86" s="22">
        <v>492</v>
      </c>
      <c r="D86" s="5">
        <v>7652</v>
      </c>
    </row>
    <row r="87" spans="1:4" x14ac:dyDescent="0.2">
      <c r="A87" s="6">
        <v>42712</v>
      </c>
      <c r="B87" s="7">
        <v>0.2571</v>
      </c>
      <c r="C87" s="22">
        <v>535</v>
      </c>
      <c r="D87" s="5">
        <v>7027</v>
      </c>
    </row>
    <row r="88" spans="1:4" x14ac:dyDescent="0.2">
      <c r="A88" s="6">
        <v>42713</v>
      </c>
      <c r="B88" s="7">
        <v>0.25530000000000003</v>
      </c>
      <c r="C88" s="5">
        <v>1042</v>
      </c>
      <c r="D88" s="5">
        <v>9405</v>
      </c>
    </row>
    <row r="89" spans="1:4" x14ac:dyDescent="0.2">
      <c r="A89" s="6">
        <v>42714</v>
      </c>
      <c r="B89" s="7">
        <v>0.22389999999999999</v>
      </c>
      <c r="C89" s="22">
        <v>514</v>
      </c>
      <c r="D89" s="5">
        <v>7637</v>
      </c>
    </row>
    <row r="90" spans="1:4" x14ac:dyDescent="0.2">
      <c r="A90" s="6">
        <v>42715</v>
      </c>
      <c r="B90" s="7">
        <v>0.25359999999999999</v>
      </c>
      <c r="C90" s="5">
        <v>1229</v>
      </c>
      <c r="D90" s="5">
        <v>10716</v>
      </c>
    </row>
    <row r="91" spans="1:4" x14ac:dyDescent="0.2">
      <c r="A91" s="6">
        <v>42716</v>
      </c>
      <c r="B91" s="7">
        <v>0.2233</v>
      </c>
      <c r="C91" s="22">
        <v>550</v>
      </c>
      <c r="D91" s="5">
        <v>7958</v>
      </c>
    </row>
    <row r="92" spans="1:4" x14ac:dyDescent="0.2">
      <c r="A92" s="6">
        <v>42717</v>
      </c>
      <c r="B92" s="7">
        <v>0.20669999999999999</v>
      </c>
      <c r="C92" s="22">
        <v>445</v>
      </c>
      <c r="D92" s="5">
        <v>7459</v>
      </c>
    </row>
    <row r="93" spans="1:4" x14ac:dyDescent="0.2">
      <c r="A93" s="6">
        <v>42718</v>
      </c>
      <c r="B93" s="7">
        <v>0.27050000000000002</v>
      </c>
      <c r="C93" s="5">
        <v>2070</v>
      </c>
      <c r="D93" s="5">
        <v>13279</v>
      </c>
    </row>
    <row r="94" spans="1:4" x14ac:dyDescent="0.2">
      <c r="A94" s="6">
        <v>42719</v>
      </c>
      <c r="B94" s="7">
        <v>0.2056</v>
      </c>
      <c r="C94" s="22">
        <v>725</v>
      </c>
      <c r="D94" s="5">
        <v>8450</v>
      </c>
    </row>
    <row r="95" spans="1:4" x14ac:dyDescent="0.2">
      <c r="A95" s="6">
        <v>42720</v>
      </c>
      <c r="B95" s="7">
        <v>0.27510000000000001</v>
      </c>
      <c r="C95" s="5">
        <v>1844</v>
      </c>
      <c r="D95" s="5">
        <v>11808</v>
      </c>
    </row>
    <row r="96" spans="1:4" x14ac:dyDescent="0.2">
      <c r="A96" s="6">
        <v>42721</v>
      </c>
      <c r="B96" s="7">
        <v>0.28870000000000001</v>
      </c>
      <c r="C96" s="5">
        <v>1817</v>
      </c>
      <c r="D96" s="5">
        <v>10505</v>
      </c>
    </row>
    <row r="97" spans="1:4" x14ac:dyDescent="0.2">
      <c r="A97" s="6">
        <v>42722</v>
      </c>
      <c r="B97" s="22" t="s">
        <v>34</v>
      </c>
      <c r="C97" s="22">
        <v>2</v>
      </c>
      <c r="D97" s="22">
        <v>12</v>
      </c>
    </row>
    <row r="99" spans="1:4" x14ac:dyDescent="0.2">
      <c r="A99" s="22" t="s">
        <v>18</v>
      </c>
    </row>
    <row r="100" spans="1:4" x14ac:dyDescent="0.2">
      <c r="A100" s="22" t="s">
        <v>40</v>
      </c>
    </row>
    <row r="101" spans="1:4" x14ac:dyDescent="0.2">
      <c r="A101" s="22" t="s">
        <v>52</v>
      </c>
    </row>
    <row r="102" spans="1:4" x14ac:dyDescent="0.2">
      <c r="A102" s="22" t="s">
        <v>92</v>
      </c>
    </row>
    <row r="103" spans="1:4" x14ac:dyDescent="0.2">
      <c r="A103" s="22" t="s">
        <v>18</v>
      </c>
    </row>
    <row r="105" spans="1:4" x14ac:dyDescent="0.2">
      <c r="A105" s="22" t="s">
        <v>21</v>
      </c>
    </row>
    <row r="106" spans="1:4" x14ac:dyDescent="0.2">
      <c r="A106" s="22" t="s">
        <v>41</v>
      </c>
    </row>
    <row r="107" spans="1:4" x14ac:dyDescent="0.2">
      <c r="A107" s="22" t="s">
        <v>21</v>
      </c>
    </row>
    <row r="108" spans="1:4" x14ac:dyDescent="0.2">
      <c r="C108" s="22" t="s">
        <v>24</v>
      </c>
    </row>
    <row r="109" spans="1:4" x14ac:dyDescent="0.2">
      <c r="A109" s="22" t="s">
        <v>27</v>
      </c>
      <c r="C109" s="5">
        <v>70580</v>
      </c>
    </row>
    <row r="110" spans="1:4" x14ac:dyDescent="0.2">
      <c r="A110" s="22" t="s">
        <v>28</v>
      </c>
      <c r="C110" s="5">
        <v>70580</v>
      </c>
    </row>
    <row r="111" spans="1:4" x14ac:dyDescent="0.2">
      <c r="A111" s="22" t="s">
        <v>28</v>
      </c>
      <c r="B111" s="22" t="s">
        <v>42</v>
      </c>
      <c r="C111" s="5">
        <v>70580</v>
      </c>
    </row>
    <row r="112" spans="1:4" x14ac:dyDescent="0.2">
      <c r="A112" s="22" t="s">
        <v>28</v>
      </c>
      <c r="B112" s="22" t="s">
        <v>44</v>
      </c>
      <c r="C112" s="5">
        <v>51002</v>
      </c>
    </row>
    <row r="113" spans="1:4" x14ac:dyDescent="0.2">
      <c r="A113" s="22" t="s">
        <v>28</v>
      </c>
      <c r="B113" s="22" t="s">
        <v>43</v>
      </c>
      <c r="C113" s="5">
        <v>19578</v>
      </c>
    </row>
    <row r="115" spans="1:4" x14ac:dyDescent="0.2">
      <c r="A115" s="22" t="s">
        <v>18</v>
      </c>
    </row>
    <row r="116" spans="1:4" x14ac:dyDescent="0.2">
      <c r="A116" s="22" t="s">
        <v>45</v>
      </c>
    </row>
    <row r="117" spans="1:4" x14ac:dyDescent="0.2">
      <c r="A117" s="22" t="s">
        <v>52</v>
      </c>
    </row>
    <row r="118" spans="1:4" x14ac:dyDescent="0.2">
      <c r="A118" s="22" t="s">
        <v>95</v>
      </c>
    </row>
    <row r="119" spans="1:4" x14ac:dyDescent="0.2">
      <c r="A119" s="22" t="s">
        <v>18</v>
      </c>
    </row>
    <row r="121" spans="1:4" x14ac:dyDescent="0.2">
      <c r="A121" s="22" t="s">
        <v>21</v>
      </c>
    </row>
    <row r="122" spans="1:4" x14ac:dyDescent="0.2">
      <c r="A122" s="22" t="s">
        <v>41</v>
      </c>
    </row>
    <row r="123" spans="1:4" x14ac:dyDescent="0.2">
      <c r="A123" s="22" t="s">
        <v>21</v>
      </c>
    </row>
    <row r="124" spans="1:4" x14ac:dyDescent="0.2">
      <c r="B124" s="22" t="s">
        <v>24</v>
      </c>
      <c r="C124" s="22" t="s">
        <v>24</v>
      </c>
      <c r="D124" s="22" t="s">
        <v>24</v>
      </c>
    </row>
    <row r="125" spans="1:4" x14ac:dyDescent="0.2">
      <c r="B125" s="22" t="s">
        <v>46</v>
      </c>
      <c r="C125" s="22" t="s">
        <v>47</v>
      </c>
      <c r="D125" s="22" t="s">
        <v>48</v>
      </c>
    </row>
    <row r="126" spans="1:4" x14ac:dyDescent="0.2">
      <c r="A126" s="22" t="s">
        <v>33</v>
      </c>
      <c r="B126" s="22" t="s">
        <v>96</v>
      </c>
      <c r="C126" s="22" t="s">
        <v>49</v>
      </c>
      <c r="D126" s="22" t="s">
        <v>50</v>
      </c>
    </row>
    <row r="127" spans="1:4" x14ac:dyDescent="0.2">
      <c r="A127" s="6">
        <v>42708</v>
      </c>
      <c r="B127" s="22" t="s">
        <v>97</v>
      </c>
      <c r="C127" s="22" t="s">
        <v>49</v>
      </c>
      <c r="D127" s="22" t="s">
        <v>50</v>
      </c>
    </row>
    <row r="128" spans="1:4" x14ac:dyDescent="0.2">
      <c r="A128" s="6">
        <v>42709</v>
      </c>
      <c r="B128" s="22" t="s">
        <v>98</v>
      </c>
      <c r="C128" s="22" t="s">
        <v>49</v>
      </c>
      <c r="D128" s="22" t="s">
        <v>50</v>
      </c>
    </row>
    <row r="129" spans="1:4" x14ac:dyDescent="0.2">
      <c r="A129" s="6">
        <v>42710</v>
      </c>
      <c r="B129" s="22" t="s">
        <v>99</v>
      </c>
      <c r="C129" s="22" t="s">
        <v>49</v>
      </c>
      <c r="D129" s="22" t="s">
        <v>50</v>
      </c>
    </row>
    <row r="130" spans="1:4" x14ac:dyDescent="0.2">
      <c r="A130" s="6">
        <v>42711</v>
      </c>
      <c r="B130" s="22" t="s">
        <v>100</v>
      </c>
      <c r="C130" s="22" t="s">
        <v>49</v>
      </c>
      <c r="D130" s="22" t="s">
        <v>50</v>
      </c>
    </row>
    <row r="131" spans="1:4" x14ac:dyDescent="0.2">
      <c r="A131" s="6">
        <v>42712</v>
      </c>
      <c r="B131" s="22" t="s">
        <v>101</v>
      </c>
      <c r="C131" s="22" t="s">
        <v>49</v>
      </c>
      <c r="D131" s="22" t="s">
        <v>50</v>
      </c>
    </row>
    <row r="132" spans="1:4" x14ac:dyDescent="0.2">
      <c r="A132" s="6">
        <v>42713</v>
      </c>
      <c r="B132" s="22" t="s">
        <v>102</v>
      </c>
      <c r="C132" s="22" t="s">
        <v>49</v>
      </c>
      <c r="D132" s="22" t="s">
        <v>50</v>
      </c>
    </row>
    <row r="133" spans="1:4" x14ac:dyDescent="0.2">
      <c r="A133" s="6">
        <v>42714</v>
      </c>
      <c r="B133" s="22" t="s">
        <v>103</v>
      </c>
      <c r="C133" s="22" t="s">
        <v>49</v>
      </c>
      <c r="D133" s="22" t="s">
        <v>50</v>
      </c>
    </row>
    <row r="134" spans="1:4" x14ac:dyDescent="0.2">
      <c r="A134" s="6">
        <v>42715</v>
      </c>
      <c r="B134" s="22" t="s">
        <v>104</v>
      </c>
      <c r="C134" s="22" t="s">
        <v>49</v>
      </c>
      <c r="D134" s="22" t="s">
        <v>50</v>
      </c>
    </row>
    <row r="135" spans="1:4" x14ac:dyDescent="0.2">
      <c r="A135" s="6">
        <v>42716</v>
      </c>
      <c r="B135" s="22" t="s">
        <v>105</v>
      </c>
      <c r="C135" s="22" t="s">
        <v>49</v>
      </c>
      <c r="D135" s="22" t="s">
        <v>50</v>
      </c>
    </row>
    <row r="136" spans="1:4" x14ac:dyDescent="0.2">
      <c r="A136" s="6">
        <v>42717</v>
      </c>
      <c r="B136" s="22" t="s">
        <v>106</v>
      </c>
      <c r="C136" s="22" t="s">
        <v>49</v>
      </c>
      <c r="D136" s="22" t="s">
        <v>50</v>
      </c>
    </row>
    <row r="137" spans="1:4" x14ac:dyDescent="0.2">
      <c r="A137" s="6">
        <v>42718</v>
      </c>
      <c r="B137" s="22" t="s">
        <v>107</v>
      </c>
      <c r="C137" s="22" t="s">
        <v>49</v>
      </c>
      <c r="D137" s="22" t="s">
        <v>50</v>
      </c>
    </row>
    <row r="138" spans="1:4" x14ac:dyDescent="0.2">
      <c r="A138" s="6">
        <v>42719</v>
      </c>
      <c r="B138" s="22" t="s">
        <v>108</v>
      </c>
      <c r="C138" s="22" t="s">
        <v>49</v>
      </c>
      <c r="D138" s="22" t="s">
        <v>50</v>
      </c>
    </row>
    <row r="139" spans="1:4" x14ac:dyDescent="0.2">
      <c r="A139" s="6">
        <v>42720</v>
      </c>
      <c r="B139" s="22" t="s">
        <v>109</v>
      </c>
      <c r="C139" s="22" t="s">
        <v>49</v>
      </c>
      <c r="D139" s="22" t="s">
        <v>50</v>
      </c>
    </row>
    <row r="140" spans="1:4" x14ac:dyDescent="0.2">
      <c r="A140" s="6">
        <v>42721</v>
      </c>
      <c r="B140" s="22" t="s">
        <v>110</v>
      </c>
      <c r="C140" s="22" t="s">
        <v>49</v>
      </c>
      <c r="D140" s="22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85" workbookViewId="0">
      <selection activeCell="K17" sqref="K17"/>
    </sheetView>
  </sheetViews>
  <sheetFormatPr baseColWidth="10" defaultRowHeight="16" x14ac:dyDescent="0.2"/>
  <cols>
    <col min="1" max="16384" width="10.83203125" style="22"/>
  </cols>
  <sheetData>
    <row r="1" spans="1:5" x14ac:dyDescent="0.2">
      <c r="A1" s="22" t="s">
        <v>18</v>
      </c>
    </row>
    <row r="2" spans="1:5" x14ac:dyDescent="0.2">
      <c r="A2" s="22" t="s">
        <v>19</v>
      </c>
    </row>
    <row r="3" spans="1:5" x14ac:dyDescent="0.2">
      <c r="A3" s="22" t="s">
        <v>20</v>
      </c>
    </row>
    <row r="4" spans="1:5" x14ac:dyDescent="0.2">
      <c r="A4" s="22" t="s">
        <v>92</v>
      </c>
    </row>
    <row r="5" spans="1:5" x14ac:dyDescent="0.2">
      <c r="A5" s="22" t="s">
        <v>18</v>
      </c>
    </row>
    <row r="7" spans="1:5" x14ac:dyDescent="0.2">
      <c r="A7" s="22" t="s">
        <v>21</v>
      </c>
    </row>
    <row r="8" spans="1:5" x14ac:dyDescent="0.2">
      <c r="A8" s="22" t="s">
        <v>22</v>
      </c>
    </row>
    <row r="9" spans="1:5" x14ac:dyDescent="0.2">
      <c r="A9" s="22" t="s">
        <v>21</v>
      </c>
    </row>
    <row r="10" spans="1:5" x14ac:dyDescent="0.2">
      <c r="B10" s="22" t="s">
        <v>23</v>
      </c>
      <c r="C10" s="22" t="s">
        <v>24</v>
      </c>
      <c r="D10" s="22" t="s">
        <v>25</v>
      </c>
      <c r="E10" s="22" t="s">
        <v>26</v>
      </c>
    </row>
    <row r="11" spans="1:5" x14ac:dyDescent="0.2">
      <c r="A11" s="22" t="s">
        <v>27</v>
      </c>
      <c r="B11" s="5">
        <v>141831</v>
      </c>
      <c r="C11" s="5">
        <v>46624</v>
      </c>
      <c r="D11" s="5">
        <v>110377</v>
      </c>
      <c r="E11" s="5">
        <v>27287</v>
      </c>
    </row>
    <row r="12" spans="1:5" x14ac:dyDescent="0.2">
      <c r="A12" s="22" t="s">
        <v>28</v>
      </c>
      <c r="B12" s="5">
        <v>141831</v>
      </c>
      <c r="C12" s="5">
        <v>46624</v>
      </c>
      <c r="D12" s="5">
        <v>110377</v>
      </c>
      <c r="E12" s="5">
        <v>27287</v>
      </c>
    </row>
    <row r="14" spans="1:5" x14ac:dyDescent="0.2">
      <c r="A14" s="22" t="s">
        <v>18</v>
      </c>
    </row>
    <row r="15" spans="1:5" x14ac:dyDescent="0.2">
      <c r="A15" s="22" t="s">
        <v>84</v>
      </c>
    </row>
    <row r="16" spans="1:5" x14ac:dyDescent="0.2">
      <c r="A16" s="22" t="s">
        <v>20</v>
      </c>
    </row>
    <row r="17" spans="1:5" x14ac:dyDescent="0.2">
      <c r="A17" s="22" t="s">
        <v>93</v>
      </c>
    </row>
    <row r="18" spans="1:5" x14ac:dyDescent="0.2">
      <c r="A18" s="22" t="s">
        <v>18</v>
      </c>
    </row>
    <row r="20" spans="1:5" x14ac:dyDescent="0.2">
      <c r="A20" s="22" t="s">
        <v>21</v>
      </c>
    </row>
    <row r="21" spans="1:5" x14ac:dyDescent="0.2">
      <c r="A21" s="22" t="s">
        <v>29</v>
      </c>
    </row>
    <row r="22" spans="1:5" x14ac:dyDescent="0.2">
      <c r="A22" s="22" t="s">
        <v>21</v>
      </c>
    </row>
    <row r="23" spans="1:5" x14ac:dyDescent="0.2">
      <c r="B23" s="22" t="s">
        <v>24</v>
      </c>
      <c r="C23" s="22" t="s">
        <v>32</v>
      </c>
      <c r="D23" s="22" t="s">
        <v>24</v>
      </c>
      <c r="E23" s="22" t="s">
        <v>30</v>
      </c>
    </row>
    <row r="24" spans="1:5" x14ac:dyDescent="0.2">
      <c r="B24" s="22" t="s">
        <v>32</v>
      </c>
      <c r="C24" s="22" t="s">
        <v>32</v>
      </c>
      <c r="D24" s="22" t="s">
        <v>30</v>
      </c>
      <c r="E24" s="22" t="s">
        <v>30</v>
      </c>
    </row>
    <row r="25" spans="1:5" x14ac:dyDescent="0.2">
      <c r="A25" s="22" t="s">
        <v>33</v>
      </c>
    </row>
    <row r="26" spans="1:5" x14ac:dyDescent="0.2">
      <c r="A26" s="6">
        <v>42679</v>
      </c>
      <c r="B26" s="7">
        <v>0</v>
      </c>
      <c r="C26" s="7">
        <v>0</v>
      </c>
      <c r="D26" s="7">
        <v>0</v>
      </c>
      <c r="E26" s="7">
        <v>0</v>
      </c>
    </row>
    <row r="27" spans="1:5" x14ac:dyDescent="0.2">
      <c r="A27" s="6">
        <v>42680</v>
      </c>
      <c r="B27" s="7">
        <v>0.27489999999999998</v>
      </c>
      <c r="C27" s="7">
        <v>0.999</v>
      </c>
      <c r="D27" s="7">
        <v>0.53280000000000005</v>
      </c>
      <c r="E27" s="7">
        <v>0.22509999999999999</v>
      </c>
    </row>
    <row r="28" spans="1:5" x14ac:dyDescent="0.2">
      <c r="A28" s="6">
        <v>42681</v>
      </c>
      <c r="B28" s="7">
        <v>0.22850000000000001</v>
      </c>
      <c r="C28" s="7">
        <v>0.99929999999999997</v>
      </c>
      <c r="D28" s="7">
        <v>0.4158</v>
      </c>
      <c r="E28" s="7">
        <v>0.23530000000000001</v>
      </c>
    </row>
    <row r="29" spans="1:5" x14ac:dyDescent="0.2">
      <c r="A29" s="6">
        <v>42682</v>
      </c>
      <c r="B29" s="7">
        <v>0.25219999999999998</v>
      </c>
      <c r="C29" s="7">
        <v>1</v>
      </c>
      <c r="D29" s="7">
        <v>0.49020000000000002</v>
      </c>
      <c r="E29" s="7">
        <v>0.25080000000000002</v>
      </c>
    </row>
    <row r="30" spans="1:5" x14ac:dyDescent="0.2">
      <c r="A30" s="6">
        <v>42683</v>
      </c>
      <c r="B30" s="7">
        <v>0.28399999999999997</v>
      </c>
      <c r="C30" s="7">
        <v>0.99919999999999998</v>
      </c>
      <c r="D30" s="7">
        <v>0.60760000000000003</v>
      </c>
      <c r="E30" s="7">
        <v>0.27239999999999998</v>
      </c>
    </row>
    <row r="31" spans="1:5" x14ac:dyDescent="0.2">
      <c r="A31" s="6">
        <v>42684</v>
      </c>
      <c r="B31" s="7">
        <v>0.2465</v>
      </c>
      <c r="C31" s="7">
        <v>0.99929999999999997</v>
      </c>
      <c r="D31" s="7">
        <v>0.58819999999999995</v>
      </c>
      <c r="E31" s="7">
        <v>0.23449999999999999</v>
      </c>
    </row>
    <row r="32" spans="1:5" x14ac:dyDescent="0.2">
      <c r="A32" s="6">
        <v>42685</v>
      </c>
      <c r="B32" s="7">
        <v>0.30020000000000002</v>
      </c>
      <c r="C32" s="7">
        <v>0.99790000000000001</v>
      </c>
      <c r="D32" s="7">
        <v>0.32350000000000001</v>
      </c>
      <c r="E32" s="7">
        <v>0.26290000000000002</v>
      </c>
    </row>
    <row r="33" spans="1:5" x14ac:dyDescent="0.2">
      <c r="A33" s="6">
        <v>42686</v>
      </c>
      <c r="B33" s="7">
        <v>0.26150000000000001</v>
      </c>
      <c r="C33" s="7">
        <v>0.99750000000000005</v>
      </c>
      <c r="D33" s="7">
        <v>0.40100000000000002</v>
      </c>
      <c r="E33" s="7">
        <v>0.2203</v>
      </c>
    </row>
    <row r="34" spans="1:5" x14ac:dyDescent="0.2">
      <c r="A34" s="6">
        <v>42687</v>
      </c>
      <c r="B34" s="7">
        <v>0.22720000000000001</v>
      </c>
      <c r="C34" s="7">
        <v>0.99919999999999998</v>
      </c>
      <c r="D34" s="7">
        <v>0.4592</v>
      </c>
      <c r="E34" s="7">
        <v>0.21560000000000001</v>
      </c>
    </row>
    <row r="35" spans="1:5" x14ac:dyDescent="0.2">
      <c r="A35" s="6">
        <v>42688</v>
      </c>
      <c r="B35" s="7">
        <v>0.31950000000000001</v>
      </c>
      <c r="C35" s="7">
        <v>0.99860000000000004</v>
      </c>
      <c r="D35" s="7">
        <v>0.62350000000000005</v>
      </c>
      <c r="E35" s="7">
        <v>0.26319999999999999</v>
      </c>
    </row>
    <row r="36" spans="1:5" x14ac:dyDescent="0.2">
      <c r="A36" s="6">
        <v>42689</v>
      </c>
      <c r="B36" s="7">
        <v>0.25819999999999999</v>
      </c>
      <c r="C36" s="7">
        <v>0.99850000000000005</v>
      </c>
      <c r="D36" s="7">
        <v>0.51190000000000002</v>
      </c>
      <c r="E36" s="7">
        <v>0.24099999999999999</v>
      </c>
    </row>
    <row r="37" spans="1:5" x14ac:dyDescent="0.2">
      <c r="A37" s="6">
        <v>42690</v>
      </c>
      <c r="B37" s="7">
        <v>0.2397</v>
      </c>
      <c r="C37" s="7">
        <v>0.99809999999999999</v>
      </c>
      <c r="D37" s="7">
        <v>0.25119999999999998</v>
      </c>
      <c r="E37" s="7">
        <v>0.25330000000000003</v>
      </c>
    </row>
    <row r="38" spans="1:5" x14ac:dyDescent="0.2">
      <c r="A38" s="6">
        <v>42691</v>
      </c>
      <c r="B38" s="7">
        <v>0.27139999999999997</v>
      </c>
      <c r="C38" s="7">
        <v>0.99919999999999998</v>
      </c>
      <c r="D38" s="7">
        <v>0.46300000000000002</v>
      </c>
      <c r="E38" s="7">
        <v>0.24</v>
      </c>
    </row>
    <row r="39" spans="1:5" x14ac:dyDescent="0.2">
      <c r="A39" s="6">
        <v>42692</v>
      </c>
      <c r="B39" s="7">
        <v>0.32640000000000002</v>
      </c>
      <c r="C39" s="7">
        <v>0.99850000000000005</v>
      </c>
      <c r="D39" s="7">
        <v>0.2455</v>
      </c>
      <c r="E39" s="7">
        <v>0.1905</v>
      </c>
    </row>
    <row r="40" spans="1:5" x14ac:dyDescent="0.2">
      <c r="A40" s="6">
        <v>42693</v>
      </c>
      <c r="B40" s="7">
        <v>0.26829999999999998</v>
      </c>
      <c r="C40" s="7">
        <v>0.99750000000000005</v>
      </c>
      <c r="D40" s="7">
        <v>0.1799</v>
      </c>
      <c r="E40" s="7">
        <v>0.16</v>
      </c>
    </row>
    <row r="41" spans="1:5" x14ac:dyDescent="0.2">
      <c r="A41" s="6">
        <v>42694</v>
      </c>
      <c r="B41" s="22" t="s">
        <v>34</v>
      </c>
      <c r="C41" s="22" t="s">
        <v>34</v>
      </c>
      <c r="D41" s="7">
        <v>0</v>
      </c>
      <c r="E41" s="7">
        <v>0</v>
      </c>
    </row>
    <row r="43" spans="1:5" x14ac:dyDescent="0.2">
      <c r="A43" s="22" t="s">
        <v>18</v>
      </c>
    </row>
    <row r="44" spans="1:5" x14ac:dyDescent="0.2">
      <c r="A44" s="22" t="s">
        <v>35</v>
      </c>
    </row>
    <row r="45" spans="1:5" x14ac:dyDescent="0.2">
      <c r="A45" s="22" t="s">
        <v>20</v>
      </c>
    </row>
    <row r="46" spans="1:5" x14ac:dyDescent="0.2">
      <c r="A46" s="22" t="s">
        <v>93</v>
      </c>
    </row>
    <row r="47" spans="1:5" x14ac:dyDescent="0.2">
      <c r="A47" s="22" t="s">
        <v>18</v>
      </c>
    </row>
    <row r="49" spans="1:3" x14ac:dyDescent="0.2">
      <c r="A49" s="22" t="s">
        <v>21</v>
      </c>
    </row>
    <row r="50" spans="1:3" x14ac:dyDescent="0.2">
      <c r="A50" s="22" t="s">
        <v>36</v>
      </c>
    </row>
    <row r="51" spans="1:3" x14ac:dyDescent="0.2">
      <c r="A51" s="22" t="s">
        <v>21</v>
      </c>
    </row>
    <row r="52" spans="1:3" x14ac:dyDescent="0.2">
      <c r="B52" s="22" t="s">
        <v>24</v>
      </c>
      <c r="C52" s="22" t="s">
        <v>24</v>
      </c>
    </row>
    <row r="53" spans="1:3" x14ac:dyDescent="0.2">
      <c r="B53" s="22" t="s">
        <v>28</v>
      </c>
      <c r="C53" s="22" t="s">
        <v>28</v>
      </c>
    </row>
    <row r="54" spans="1:3" x14ac:dyDescent="0.2">
      <c r="B54" s="22" t="s">
        <v>28</v>
      </c>
      <c r="C54" s="22" t="s">
        <v>37</v>
      </c>
    </row>
    <row r="55" spans="1:3" x14ac:dyDescent="0.2">
      <c r="A55" s="22" t="s">
        <v>33</v>
      </c>
      <c r="B55" s="5">
        <v>14665</v>
      </c>
      <c r="C55" s="5">
        <v>7054</v>
      </c>
    </row>
    <row r="56" spans="1:3" x14ac:dyDescent="0.2">
      <c r="A56" s="6">
        <v>42680</v>
      </c>
      <c r="B56" s="22">
        <v>673</v>
      </c>
      <c r="C56" s="22">
        <v>317</v>
      </c>
    </row>
    <row r="57" spans="1:3" x14ac:dyDescent="0.2">
      <c r="A57" s="6">
        <v>42681</v>
      </c>
      <c r="B57" s="22">
        <v>687</v>
      </c>
      <c r="C57" s="22">
        <v>329</v>
      </c>
    </row>
    <row r="58" spans="1:3" x14ac:dyDescent="0.2">
      <c r="A58" s="6">
        <v>42682</v>
      </c>
      <c r="B58" s="22">
        <v>559</v>
      </c>
      <c r="C58" s="22">
        <v>267</v>
      </c>
    </row>
    <row r="59" spans="1:3" x14ac:dyDescent="0.2">
      <c r="A59" s="6">
        <v>42683</v>
      </c>
      <c r="B59" s="22">
        <v>486</v>
      </c>
      <c r="C59" s="22">
        <v>231</v>
      </c>
    </row>
    <row r="60" spans="1:3" x14ac:dyDescent="0.2">
      <c r="A60" s="6">
        <v>42684</v>
      </c>
      <c r="B60" s="22">
        <v>641</v>
      </c>
      <c r="C60" s="22">
        <v>332</v>
      </c>
    </row>
    <row r="61" spans="1:3" x14ac:dyDescent="0.2">
      <c r="A61" s="6">
        <v>42685</v>
      </c>
      <c r="B61" s="5">
        <v>1359</v>
      </c>
      <c r="C61" s="22">
        <v>524</v>
      </c>
    </row>
    <row r="62" spans="1:3" x14ac:dyDescent="0.2">
      <c r="A62" s="6">
        <v>42686</v>
      </c>
      <c r="B62" s="22">
        <v>784</v>
      </c>
      <c r="C62" s="22">
        <v>350</v>
      </c>
    </row>
    <row r="63" spans="1:3" x14ac:dyDescent="0.2">
      <c r="A63" s="6">
        <v>42687</v>
      </c>
      <c r="B63" s="22">
        <v>757</v>
      </c>
      <c r="C63" s="22">
        <v>390</v>
      </c>
    </row>
    <row r="64" spans="1:3" x14ac:dyDescent="0.2">
      <c r="A64" s="6">
        <v>42688</v>
      </c>
      <c r="B64" s="22">
        <v>773</v>
      </c>
      <c r="C64" s="22">
        <v>342</v>
      </c>
    </row>
    <row r="65" spans="1:4" x14ac:dyDescent="0.2">
      <c r="A65" s="6">
        <v>42689</v>
      </c>
      <c r="B65" s="22">
        <v>732</v>
      </c>
      <c r="C65" s="22">
        <v>384</v>
      </c>
    </row>
    <row r="66" spans="1:4" x14ac:dyDescent="0.2">
      <c r="A66" s="6">
        <v>42690</v>
      </c>
      <c r="B66" s="22">
        <v>951</v>
      </c>
      <c r="C66" s="22">
        <v>457</v>
      </c>
    </row>
    <row r="67" spans="1:4" x14ac:dyDescent="0.2">
      <c r="A67" s="6">
        <v>42691</v>
      </c>
      <c r="B67" s="22">
        <v>877</v>
      </c>
      <c r="C67" s="22">
        <v>453</v>
      </c>
    </row>
    <row r="68" spans="1:4" x14ac:dyDescent="0.2">
      <c r="A68" s="6">
        <v>42692</v>
      </c>
      <c r="B68" s="5">
        <v>3404</v>
      </c>
      <c r="C68" s="5">
        <v>1561</v>
      </c>
    </row>
    <row r="69" spans="1:4" x14ac:dyDescent="0.2">
      <c r="A69" s="6">
        <v>42693</v>
      </c>
      <c r="B69" s="5">
        <v>1990</v>
      </c>
      <c r="C69" s="5">
        <v>1120</v>
      </c>
    </row>
    <row r="71" spans="1:4" x14ac:dyDescent="0.2">
      <c r="A71" s="22" t="s">
        <v>18</v>
      </c>
    </row>
    <row r="72" spans="1:4" x14ac:dyDescent="0.2">
      <c r="A72" s="22" t="s">
        <v>38</v>
      </c>
    </row>
    <row r="73" spans="1:4" x14ac:dyDescent="0.2">
      <c r="A73" s="22" t="s">
        <v>20</v>
      </c>
    </row>
    <row r="74" spans="1:4" x14ac:dyDescent="0.2">
      <c r="A74" s="22" t="s">
        <v>94</v>
      </c>
    </row>
    <row r="75" spans="1:4" x14ac:dyDescent="0.2">
      <c r="A75" s="22" t="s">
        <v>18</v>
      </c>
    </row>
    <row r="77" spans="1:4" x14ac:dyDescent="0.2">
      <c r="A77" s="22" t="s">
        <v>21</v>
      </c>
    </row>
    <row r="78" spans="1:4" x14ac:dyDescent="0.2">
      <c r="A78" s="22" t="s">
        <v>39</v>
      </c>
    </row>
    <row r="79" spans="1:4" x14ac:dyDescent="0.2">
      <c r="A79" s="22" t="s">
        <v>21</v>
      </c>
    </row>
    <row r="80" spans="1:4" x14ac:dyDescent="0.2">
      <c r="B80" s="22" t="s">
        <v>24</v>
      </c>
      <c r="C80" s="22" t="s">
        <v>24</v>
      </c>
      <c r="D80" s="22" t="s">
        <v>31</v>
      </c>
    </row>
    <row r="81" spans="1:4" x14ac:dyDescent="0.2">
      <c r="B81" s="22" t="s">
        <v>32</v>
      </c>
      <c r="C81" s="22" t="s">
        <v>31</v>
      </c>
      <c r="D81" s="22" t="s">
        <v>31</v>
      </c>
    </row>
    <row r="82" spans="1:4" x14ac:dyDescent="0.2">
      <c r="A82" s="22" t="s">
        <v>33</v>
      </c>
      <c r="C82" s="5">
        <v>7825</v>
      </c>
      <c r="D82" s="5">
        <v>90731</v>
      </c>
    </row>
    <row r="83" spans="1:4" x14ac:dyDescent="0.2">
      <c r="A83" s="6">
        <v>42680</v>
      </c>
      <c r="B83" s="7">
        <v>0.22520000000000001</v>
      </c>
      <c r="C83" s="22">
        <v>332</v>
      </c>
      <c r="D83" s="5">
        <v>5107</v>
      </c>
    </row>
    <row r="84" spans="1:4" x14ac:dyDescent="0.2">
      <c r="A84" s="6">
        <v>42681</v>
      </c>
      <c r="B84" s="7">
        <v>0.21779999999999999</v>
      </c>
      <c r="C84" s="22">
        <v>311</v>
      </c>
      <c r="D84" s="5">
        <v>5045</v>
      </c>
    </row>
    <row r="85" spans="1:4" x14ac:dyDescent="0.2">
      <c r="A85" s="6">
        <v>42682</v>
      </c>
      <c r="B85" s="7">
        <v>0.21179999999999999</v>
      </c>
      <c r="C85" s="22">
        <v>245</v>
      </c>
      <c r="D85" s="5">
        <v>4561</v>
      </c>
    </row>
    <row r="86" spans="1:4" x14ac:dyDescent="0.2">
      <c r="A86" s="6">
        <v>42683</v>
      </c>
      <c r="B86" s="7">
        <v>0.2208</v>
      </c>
      <c r="C86" s="22">
        <v>240</v>
      </c>
      <c r="D86" s="5">
        <v>4706</v>
      </c>
    </row>
    <row r="87" spans="1:4" x14ac:dyDescent="0.2">
      <c r="A87" s="6">
        <v>42684</v>
      </c>
      <c r="B87" s="7">
        <v>0.20569999999999999</v>
      </c>
      <c r="C87" s="22">
        <v>265</v>
      </c>
      <c r="D87" s="5">
        <v>5010</v>
      </c>
    </row>
    <row r="88" spans="1:4" x14ac:dyDescent="0.2">
      <c r="A88" s="6">
        <v>42685</v>
      </c>
      <c r="B88" s="7">
        <v>0.28920000000000001</v>
      </c>
      <c r="C88" s="22">
        <v>832</v>
      </c>
      <c r="D88" s="5">
        <v>8045</v>
      </c>
    </row>
    <row r="89" spans="1:4" x14ac:dyDescent="0.2">
      <c r="A89" s="6">
        <v>42686</v>
      </c>
      <c r="B89" s="7">
        <v>0.2487</v>
      </c>
      <c r="C89" s="22">
        <v>415</v>
      </c>
      <c r="D89" s="5">
        <v>6017</v>
      </c>
    </row>
    <row r="90" spans="1:4" x14ac:dyDescent="0.2">
      <c r="A90" s="6">
        <v>42687</v>
      </c>
      <c r="B90" s="7">
        <v>0.19900000000000001</v>
      </c>
      <c r="C90" s="22">
        <v>284</v>
      </c>
      <c r="D90" s="5">
        <v>5756</v>
      </c>
    </row>
    <row r="91" spans="1:4" x14ac:dyDescent="0.2">
      <c r="A91" s="6">
        <v>42688</v>
      </c>
      <c r="B91" s="7">
        <v>0.2054</v>
      </c>
      <c r="C91" s="22">
        <v>295</v>
      </c>
      <c r="D91" s="5">
        <v>5657</v>
      </c>
    </row>
    <row r="92" spans="1:4" x14ac:dyDescent="0.2">
      <c r="A92" s="6">
        <v>42689</v>
      </c>
      <c r="B92" s="7">
        <v>0.22209999999999999</v>
      </c>
      <c r="C92" s="22">
        <v>320</v>
      </c>
      <c r="D92" s="5">
        <v>5462</v>
      </c>
    </row>
    <row r="93" spans="1:4" x14ac:dyDescent="0.2">
      <c r="A93" s="6">
        <v>42690</v>
      </c>
      <c r="B93" s="7">
        <v>0.20080000000000001</v>
      </c>
      <c r="C93" s="22">
        <v>420</v>
      </c>
      <c r="D93" s="5">
        <v>6336</v>
      </c>
    </row>
    <row r="94" spans="1:4" x14ac:dyDescent="0.2">
      <c r="A94" s="6">
        <v>42691</v>
      </c>
      <c r="B94" s="7">
        <v>0.2019</v>
      </c>
      <c r="C94" s="22">
        <v>381</v>
      </c>
      <c r="D94" s="5">
        <v>6421</v>
      </c>
    </row>
    <row r="95" spans="1:4" x14ac:dyDescent="0.2">
      <c r="A95" s="6">
        <v>42692</v>
      </c>
      <c r="B95" s="7">
        <v>0.28699999999999998</v>
      </c>
      <c r="C95" s="5">
        <v>2441</v>
      </c>
      <c r="D95" s="5">
        <v>13335</v>
      </c>
    </row>
    <row r="96" spans="1:4" x14ac:dyDescent="0.2">
      <c r="A96" s="6">
        <v>42693</v>
      </c>
      <c r="B96" s="7">
        <v>0.24560000000000001</v>
      </c>
      <c r="C96" s="5">
        <v>1041</v>
      </c>
      <c r="D96" s="5">
        <v>9246</v>
      </c>
    </row>
    <row r="97" spans="1:4" x14ac:dyDescent="0.2">
      <c r="A97" s="6">
        <v>42694</v>
      </c>
      <c r="B97" s="22" t="s">
        <v>34</v>
      </c>
      <c r="C97" s="22">
        <v>3</v>
      </c>
      <c r="D97" s="22">
        <v>27</v>
      </c>
    </row>
    <row r="99" spans="1:4" x14ac:dyDescent="0.2">
      <c r="A99" s="22" t="s">
        <v>18</v>
      </c>
    </row>
    <row r="100" spans="1:4" x14ac:dyDescent="0.2">
      <c r="A100" s="22" t="s">
        <v>40</v>
      </c>
    </row>
    <row r="101" spans="1:4" x14ac:dyDescent="0.2">
      <c r="A101" s="22" t="s">
        <v>20</v>
      </c>
    </row>
    <row r="102" spans="1:4" x14ac:dyDescent="0.2">
      <c r="A102" s="22" t="s">
        <v>92</v>
      </c>
    </row>
    <row r="103" spans="1:4" x14ac:dyDescent="0.2">
      <c r="A103" s="22" t="s">
        <v>18</v>
      </c>
    </row>
    <row r="105" spans="1:4" x14ac:dyDescent="0.2">
      <c r="A105" s="22" t="s">
        <v>21</v>
      </c>
    </row>
    <row r="106" spans="1:4" x14ac:dyDescent="0.2">
      <c r="A106" s="22" t="s">
        <v>41</v>
      </c>
    </row>
    <row r="107" spans="1:4" x14ac:dyDescent="0.2">
      <c r="A107" s="22" t="s">
        <v>21</v>
      </c>
    </row>
    <row r="108" spans="1:4" x14ac:dyDescent="0.2">
      <c r="C108" s="22" t="s">
        <v>24</v>
      </c>
    </row>
    <row r="109" spans="1:4" x14ac:dyDescent="0.2">
      <c r="A109" s="22" t="s">
        <v>27</v>
      </c>
      <c r="C109" s="5">
        <v>46624</v>
      </c>
    </row>
    <row r="110" spans="1:4" x14ac:dyDescent="0.2">
      <c r="A110" s="22" t="s">
        <v>28</v>
      </c>
      <c r="C110" s="5">
        <v>46624</v>
      </c>
    </row>
    <row r="111" spans="1:4" x14ac:dyDescent="0.2">
      <c r="A111" s="22" t="s">
        <v>28</v>
      </c>
      <c r="B111" s="22" t="s">
        <v>42</v>
      </c>
      <c r="C111" s="5">
        <v>46624</v>
      </c>
    </row>
    <row r="112" spans="1:4" x14ac:dyDescent="0.2">
      <c r="A112" s="22" t="s">
        <v>28</v>
      </c>
      <c r="B112" s="22" t="s">
        <v>43</v>
      </c>
      <c r="C112" s="5">
        <v>14661</v>
      </c>
    </row>
    <row r="113" spans="1:4" x14ac:dyDescent="0.2">
      <c r="A113" s="22" t="s">
        <v>28</v>
      </c>
      <c r="B113" s="22" t="s">
        <v>44</v>
      </c>
      <c r="C113" s="5">
        <v>31963</v>
      </c>
    </row>
    <row r="115" spans="1:4" x14ac:dyDescent="0.2">
      <c r="A115" s="22" t="s">
        <v>18</v>
      </c>
    </row>
    <row r="116" spans="1:4" x14ac:dyDescent="0.2">
      <c r="A116" s="22" t="s">
        <v>45</v>
      </c>
    </row>
    <row r="117" spans="1:4" x14ac:dyDescent="0.2">
      <c r="A117" s="22" t="s">
        <v>20</v>
      </c>
    </row>
    <row r="118" spans="1:4" x14ac:dyDescent="0.2">
      <c r="A118" s="22" t="s">
        <v>95</v>
      </c>
    </row>
    <row r="119" spans="1:4" x14ac:dyDescent="0.2">
      <c r="A119" s="22" t="s">
        <v>18</v>
      </c>
    </row>
    <row r="121" spans="1:4" x14ac:dyDescent="0.2">
      <c r="A121" s="22" t="s">
        <v>21</v>
      </c>
    </row>
    <row r="122" spans="1:4" x14ac:dyDescent="0.2">
      <c r="A122" s="22" t="s">
        <v>41</v>
      </c>
    </row>
    <row r="123" spans="1:4" x14ac:dyDescent="0.2">
      <c r="A123" s="22" t="s">
        <v>21</v>
      </c>
    </row>
    <row r="124" spans="1:4" x14ac:dyDescent="0.2">
      <c r="B124" s="22" t="s">
        <v>24</v>
      </c>
      <c r="C124" s="22" t="s">
        <v>24</v>
      </c>
      <c r="D124" s="22" t="s">
        <v>24</v>
      </c>
    </row>
    <row r="125" spans="1:4" x14ac:dyDescent="0.2">
      <c r="B125" s="22" t="s">
        <v>46</v>
      </c>
      <c r="C125" s="22" t="s">
        <v>47</v>
      </c>
      <c r="D125" s="22" t="s">
        <v>48</v>
      </c>
    </row>
    <row r="126" spans="1:4" x14ac:dyDescent="0.2">
      <c r="A126" s="22" t="s">
        <v>33</v>
      </c>
      <c r="B126" s="22" t="s">
        <v>111</v>
      </c>
      <c r="C126" s="22" t="s">
        <v>49</v>
      </c>
      <c r="D126" s="22" t="s">
        <v>50</v>
      </c>
    </row>
    <row r="127" spans="1:4" x14ac:dyDescent="0.2">
      <c r="A127" s="6">
        <v>42680</v>
      </c>
      <c r="B127" s="22" t="s">
        <v>112</v>
      </c>
      <c r="C127" s="22" t="s">
        <v>49</v>
      </c>
      <c r="D127" s="22" t="s">
        <v>50</v>
      </c>
    </row>
    <row r="128" spans="1:4" x14ac:dyDescent="0.2">
      <c r="A128" s="6">
        <v>42681</v>
      </c>
      <c r="B128" s="22" t="s">
        <v>113</v>
      </c>
      <c r="C128" s="22" t="s">
        <v>49</v>
      </c>
      <c r="D128" s="22" t="s">
        <v>50</v>
      </c>
    </row>
    <row r="129" spans="1:4" x14ac:dyDescent="0.2">
      <c r="A129" s="6">
        <v>42682</v>
      </c>
      <c r="B129" s="22" t="s">
        <v>114</v>
      </c>
      <c r="C129" s="22" t="s">
        <v>49</v>
      </c>
      <c r="D129" s="22" t="s">
        <v>50</v>
      </c>
    </row>
    <row r="130" spans="1:4" x14ac:dyDescent="0.2">
      <c r="A130" s="6">
        <v>42683</v>
      </c>
      <c r="B130" s="22" t="s">
        <v>51</v>
      </c>
      <c r="C130" s="22" t="s">
        <v>49</v>
      </c>
      <c r="D130" s="22" t="s">
        <v>50</v>
      </c>
    </row>
    <row r="131" spans="1:4" x14ac:dyDescent="0.2">
      <c r="A131" s="6">
        <v>42684</v>
      </c>
      <c r="B131" s="22" t="s">
        <v>115</v>
      </c>
      <c r="C131" s="22" t="s">
        <v>49</v>
      </c>
      <c r="D131" s="22" t="s">
        <v>50</v>
      </c>
    </row>
    <row r="132" spans="1:4" x14ac:dyDescent="0.2">
      <c r="A132" s="6">
        <v>42685</v>
      </c>
      <c r="B132" s="22" t="s">
        <v>116</v>
      </c>
      <c r="C132" s="22" t="s">
        <v>49</v>
      </c>
      <c r="D132" s="22" t="s">
        <v>50</v>
      </c>
    </row>
    <row r="133" spans="1:4" x14ac:dyDescent="0.2">
      <c r="A133" s="6">
        <v>42686</v>
      </c>
      <c r="B133" s="22" t="s">
        <v>117</v>
      </c>
      <c r="C133" s="22" t="s">
        <v>49</v>
      </c>
      <c r="D133" s="22" t="s">
        <v>50</v>
      </c>
    </row>
    <row r="134" spans="1:4" x14ac:dyDescent="0.2">
      <c r="A134" s="6">
        <v>42687</v>
      </c>
      <c r="B134" s="22" t="s">
        <v>118</v>
      </c>
      <c r="C134" s="22" t="s">
        <v>49</v>
      </c>
      <c r="D134" s="22" t="s">
        <v>50</v>
      </c>
    </row>
    <row r="135" spans="1:4" x14ac:dyDescent="0.2">
      <c r="A135" s="6">
        <v>42688</v>
      </c>
      <c r="B135" s="22" t="s">
        <v>119</v>
      </c>
      <c r="C135" s="22" t="s">
        <v>49</v>
      </c>
      <c r="D135" s="22" t="s">
        <v>50</v>
      </c>
    </row>
    <row r="136" spans="1:4" x14ac:dyDescent="0.2">
      <c r="A136" s="6">
        <v>42689</v>
      </c>
      <c r="B136" s="22" t="s">
        <v>120</v>
      </c>
      <c r="C136" s="22" t="s">
        <v>49</v>
      </c>
      <c r="D136" s="22" t="s">
        <v>50</v>
      </c>
    </row>
    <row r="137" spans="1:4" x14ac:dyDescent="0.2">
      <c r="A137" s="6">
        <v>42690</v>
      </c>
      <c r="B137" s="22" t="s">
        <v>121</v>
      </c>
      <c r="C137" s="22" t="s">
        <v>49</v>
      </c>
      <c r="D137" s="22" t="s">
        <v>50</v>
      </c>
    </row>
    <row r="138" spans="1:4" x14ac:dyDescent="0.2">
      <c r="A138" s="6">
        <v>42691</v>
      </c>
      <c r="B138" s="22" t="s">
        <v>122</v>
      </c>
      <c r="C138" s="22" t="s">
        <v>49</v>
      </c>
      <c r="D138" s="22" t="s">
        <v>50</v>
      </c>
    </row>
    <row r="139" spans="1:4" x14ac:dyDescent="0.2">
      <c r="A139" s="6">
        <v>42692</v>
      </c>
      <c r="B139" s="22" t="s">
        <v>123</v>
      </c>
      <c r="C139" s="22" t="s">
        <v>49</v>
      </c>
      <c r="D139" s="22" t="s">
        <v>50</v>
      </c>
    </row>
    <row r="140" spans="1:4" x14ac:dyDescent="0.2">
      <c r="A140" s="6">
        <v>42693</v>
      </c>
      <c r="B140" s="22" t="s">
        <v>124</v>
      </c>
      <c r="C140" s="22" t="s">
        <v>49</v>
      </c>
      <c r="D140" s="2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 2</vt:lpstr>
      <vt:lpstr>NPS Non-purchaser current</vt:lpstr>
      <vt:lpstr>NPS Non-purchaser previous</vt:lpstr>
      <vt:lpstr>NPS non-purcahser Last year</vt:lpstr>
      <vt:lpstr>NPS purch cat comp current</vt:lpstr>
      <vt:lpstr>NPS purch cat comp previous</vt:lpstr>
      <vt:lpstr>NPS purch cat comp last year</vt:lpstr>
      <vt:lpstr>Analytics Current</vt:lpstr>
      <vt:lpstr>Analytics Previous</vt:lpstr>
      <vt:lpstr>Analytics Last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2016-12-29T17:47:05Z</cp:lastPrinted>
  <dcterms:created xsi:type="dcterms:W3CDTF">2016-12-16T16:50:11Z</dcterms:created>
  <dcterms:modified xsi:type="dcterms:W3CDTF">2017-01-02T21:44:02Z</dcterms:modified>
</cp:coreProperties>
</file>