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wodsyns/Documents/Category KPIs/"/>
    </mc:Choice>
  </mc:AlternateContent>
  <bookViews>
    <workbookView xWindow="-38400" yWindow="0" windowWidth="38400" windowHeight="21600" tabRatio="500"/>
  </bookViews>
  <sheets>
    <sheet name="Dashboard" sheetId="10" r:id="rId1"/>
    <sheet name="Worksheet" sheetId="1" r:id="rId2"/>
    <sheet name="Omniture current" sheetId="2" r:id="rId3"/>
    <sheet name="Omniture Previous" sheetId="3" r:id="rId4"/>
    <sheet name="Omniture YoY" sheetId="4" r:id="rId5"/>
    <sheet name="NPS Non Purchaser Current" sheetId="5" r:id="rId6"/>
    <sheet name="NPS Non-Purchaser Previous" sheetId="6" r:id="rId7"/>
    <sheet name="NPS Non-Purchaser YoY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0" l="1"/>
  <c r="H36" i="10"/>
  <c r="F40" i="10"/>
  <c r="F39" i="10"/>
  <c r="F36" i="10"/>
  <c r="F34" i="10"/>
  <c r="H25" i="10"/>
  <c r="F25" i="10"/>
  <c r="H18" i="10"/>
  <c r="F18" i="10"/>
  <c r="H96" i="10"/>
  <c r="H78" i="10"/>
  <c r="H63" i="10"/>
  <c r="H48" i="10"/>
  <c r="H33" i="10"/>
  <c r="F96" i="10"/>
  <c r="F78" i="10"/>
  <c r="F63" i="10"/>
  <c r="F97" i="10"/>
  <c r="F79" i="10"/>
  <c r="F64" i="10"/>
  <c r="F49" i="10"/>
  <c r="F48" i="10"/>
  <c r="F33" i="10"/>
  <c r="B76" i="10"/>
  <c r="E76" i="10"/>
  <c r="F76" i="10"/>
  <c r="B61" i="10"/>
  <c r="E61" i="10"/>
  <c r="F61" i="10"/>
  <c r="B46" i="10"/>
  <c r="E46" i="10"/>
  <c r="F46" i="10"/>
  <c r="B31" i="10"/>
  <c r="E31" i="10"/>
  <c r="F31" i="10"/>
  <c r="B40" i="10"/>
  <c r="B25" i="10"/>
  <c r="H40" i="10"/>
  <c r="B37" i="10"/>
  <c r="B18" i="10"/>
  <c r="F37" i="10"/>
  <c r="H37" i="10"/>
  <c r="C100" i="10"/>
  <c r="B100" i="10"/>
  <c r="C85" i="10"/>
  <c r="B85" i="10"/>
  <c r="C21" i="10"/>
  <c r="B21" i="10"/>
  <c r="D21" i="10"/>
  <c r="C67" i="10"/>
  <c r="B67" i="10"/>
  <c r="C52" i="10"/>
  <c r="B52" i="10"/>
  <c r="C37" i="10"/>
  <c r="C18" i="10"/>
  <c r="B22" i="1"/>
  <c r="C22" i="1"/>
  <c r="B25" i="1"/>
  <c r="C25" i="1"/>
  <c r="D25" i="1"/>
  <c r="B28" i="1"/>
  <c r="C28" i="1"/>
  <c r="D28" i="1"/>
  <c r="C55" i="10"/>
  <c r="B103" i="10"/>
  <c r="C103" i="10"/>
  <c r="D103" i="10"/>
  <c r="D100" i="10"/>
  <c r="B97" i="10"/>
  <c r="H97" i="10"/>
  <c r="G97" i="10"/>
  <c r="C97" i="10"/>
  <c r="D97" i="10"/>
  <c r="B94" i="10"/>
  <c r="E94" i="10"/>
  <c r="F94" i="10"/>
  <c r="C94" i="10"/>
  <c r="D94" i="10"/>
  <c r="B91" i="10"/>
  <c r="B88" i="10"/>
  <c r="C88" i="10"/>
  <c r="D88" i="10"/>
  <c r="D85" i="10"/>
  <c r="B82" i="10"/>
  <c r="C82" i="10"/>
  <c r="D82" i="10"/>
  <c r="B79" i="10"/>
  <c r="H79" i="10"/>
  <c r="G79" i="10"/>
  <c r="C79" i="10"/>
  <c r="D79" i="10"/>
  <c r="C76" i="10"/>
  <c r="D76" i="10"/>
  <c r="B73" i="10"/>
  <c r="B70" i="10"/>
  <c r="C70" i="10"/>
  <c r="D70" i="10"/>
  <c r="D67" i="10"/>
  <c r="B64" i="10"/>
  <c r="H64" i="10"/>
  <c r="G64" i="10"/>
  <c r="C64" i="10"/>
  <c r="D64" i="10"/>
  <c r="C61" i="10"/>
  <c r="D61" i="10"/>
  <c r="B58" i="10"/>
  <c r="B55" i="10"/>
  <c r="D55" i="10"/>
  <c r="D52" i="10"/>
  <c r="B49" i="10"/>
  <c r="H49" i="10"/>
  <c r="G49" i="10"/>
  <c r="C49" i="10"/>
  <c r="D49" i="10"/>
  <c r="C46" i="10"/>
  <c r="D46" i="10"/>
  <c r="B43" i="10"/>
  <c r="C40" i="10"/>
  <c r="D40" i="10"/>
  <c r="D37" i="10"/>
  <c r="B34" i="10"/>
  <c r="H34" i="10"/>
  <c r="G34" i="10"/>
  <c r="C34" i="10"/>
  <c r="D34" i="10"/>
  <c r="C31" i="10"/>
  <c r="D31" i="10"/>
  <c r="B28" i="10"/>
  <c r="C25" i="10"/>
  <c r="D25" i="10"/>
  <c r="D18" i="10"/>
  <c r="B15" i="10"/>
  <c r="F15" i="10"/>
  <c r="H15" i="10"/>
  <c r="G15" i="10"/>
  <c r="C15" i="10"/>
  <c r="D15" i="10"/>
  <c r="B11" i="10"/>
  <c r="E11" i="10"/>
  <c r="C11" i="10"/>
  <c r="D11" i="10"/>
  <c r="B8" i="10"/>
  <c r="B3" i="10"/>
  <c r="B2" i="10"/>
  <c r="B134" i="1"/>
  <c r="C134" i="1"/>
  <c r="D134" i="1"/>
  <c r="B131" i="1"/>
  <c r="C152" i="1"/>
  <c r="C149" i="1"/>
  <c r="C146" i="1"/>
  <c r="C143" i="1"/>
  <c r="C140" i="1"/>
  <c r="C137" i="1"/>
  <c r="C128" i="1"/>
  <c r="C125" i="1"/>
  <c r="C122" i="1"/>
  <c r="C119" i="1"/>
  <c r="C116" i="1"/>
  <c r="C113" i="1"/>
  <c r="C104" i="1"/>
  <c r="C101" i="1"/>
  <c r="C98" i="1"/>
  <c r="C95" i="1"/>
  <c r="C92" i="1"/>
  <c r="C89" i="1"/>
  <c r="C67" i="1"/>
  <c r="C64" i="1"/>
  <c r="C80" i="1"/>
  <c r="C77" i="1"/>
  <c r="C74" i="1"/>
  <c r="C70" i="1"/>
  <c r="C55" i="1"/>
  <c r="C52" i="1"/>
  <c r="C49" i="1"/>
  <c r="C46" i="1"/>
  <c r="C43" i="1"/>
  <c r="C40" i="1"/>
  <c r="C31" i="1"/>
  <c r="C19" i="1"/>
  <c r="C16" i="1"/>
  <c r="B152" i="1"/>
  <c r="B149" i="1"/>
  <c r="B146" i="1"/>
  <c r="B143" i="1"/>
  <c r="B140" i="1"/>
  <c r="B137" i="1"/>
  <c r="B128" i="1"/>
  <c r="B125" i="1"/>
  <c r="B122" i="1"/>
  <c r="B119" i="1"/>
  <c r="B116" i="1"/>
  <c r="B113" i="1"/>
  <c r="B107" i="1"/>
  <c r="B104" i="1"/>
  <c r="B101" i="1"/>
  <c r="B98" i="1"/>
  <c r="B95" i="1"/>
  <c r="B92" i="1"/>
  <c r="B89" i="1"/>
  <c r="B83" i="1"/>
  <c r="B80" i="1"/>
  <c r="B77" i="1"/>
  <c r="B74" i="1"/>
  <c r="B70" i="1"/>
  <c r="B67" i="1"/>
  <c r="G64" i="1"/>
  <c r="B64" i="1"/>
  <c r="B58" i="1"/>
  <c r="B55" i="1"/>
  <c r="B52" i="1"/>
  <c r="B49" i="1"/>
  <c r="B46" i="1"/>
  <c r="G40" i="1"/>
  <c r="B43" i="1"/>
  <c r="B40" i="1"/>
  <c r="B34" i="1"/>
  <c r="B37" i="1"/>
  <c r="B12" i="1"/>
  <c r="G16" i="1"/>
  <c r="B16" i="1"/>
  <c r="B31" i="1"/>
  <c r="B19" i="1"/>
  <c r="B9" i="1"/>
  <c r="D31" i="1"/>
  <c r="D22" i="1"/>
  <c r="D19" i="1"/>
  <c r="I16" i="1"/>
  <c r="H16" i="1"/>
  <c r="D16" i="1"/>
  <c r="E12" i="1"/>
  <c r="F12" i="1"/>
  <c r="C12" i="1"/>
  <c r="D12" i="1"/>
  <c r="D152" i="1"/>
  <c r="D149" i="1"/>
  <c r="D146" i="1"/>
  <c r="D143" i="1"/>
  <c r="D140" i="1"/>
  <c r="G137" i="1"/>
  <c r="I137" i="1"/>
  <c r="H137" i="1"/>
  <c r="D137" i="1"/>
  <c r="E134" i="1"/>
  <c r="F134" i="1"/>
  <c r="D116" i="1"/>
  <c r="D92" i="1"/>
  <c r="D67" i="1"/>
  <c r="B86" i="1"/>
  <c r="E86" i="1"/>
  <c r="F86" i="1"/>
  <c r="E37" i="1"/>
  <c r="F37" i="1"/>
  <c r="D128" i="1"/>
  <c r="D125" i="1"/>
  <c r="D122" i="1"/>
  <c r="D119" i="1"/>
  <c r="D113" i="1"/>
  <c r="B110" i="1"/>
  <c r="C110" i="1"/>
  <c r="D110" i="1"/>
  <c r="D104" i="1"/>
  <c r="D101" i="1"/>
  <c r="D98" i="1"/>
  <c r="G113" i="1"/>
  <c r="I113" i="1"/>
  <c r="G89" i="1"/>
  <c r="I89" i="1"/>
  <c r="I64" i="1"/>
  <c r="D95" i="1"/>
  <c r="D89" i="1"/>
  <c r="D80" i="1"/>
  <c r="D74" i="1"/>
  <c r="D77" i="1"/>
  <c r="D70" i="1"/>
  <c r="D64" i="1"/>
  <c r="D43" i="1"/>
  <c r="D55" i="1"/>
  <c r="D52" i="1"/>
  <c r="D49" i="1"/>
  <c r="D46" i="1"/>
  <c r="I40" i="1"/>
  <c r="C37" i="1"/>
  <c r="D37" i="1"/>
  <c r="D40" i="1"/>
  <c r="E110" i="1"/>
  <c r="F110" i="1"/>
  <c r="B61" i="1"/>
  <c r="E61" i="1"/>
  <c r="F61" i="1"/>
  <c r="C86" i="1"/>
  <c r="D86" i="1"/>
  <c r="C61" i="1"/>
  <c r="D61" i="1"/>
  <c r="H113" i="1"/>
  <c r="H89" i="1"/>
  <c r="H64" i="1"/>
  <c r="H40" i="1"/>
  <c r="B3" i="1"/>
  <c r="B2" i="1"/>
</calcChain>
</file>

<file path=xl/sharedStrings.xml><?xml version="1.0" encoding="utf-8"?>
<sst xmlns="http://schemas.openxmlformats.org/spreadsheetml/2006/main" count="1585" uniqueCount="165">
  <si>
    <t>#=================================================================</t>
  </si>
  <si>
    <t># Segments: Smart home visits, Exclude Bot Traffic</t>
  </si>
  <si>
    <t>##############################################</t>
  </si>
  <si>
    <t># Page visits in category</t>
  </si>
  <si>
    <t>All Visits</t>
  </si>
  <si>
    <t>category</t>
  </si>
  <si>
    <t>pdp</t>
  </si>
  <si>
    <t>Category to PDP</t>
  </si>
  <si>
    <t>Metrics</t>
  </si>
  <si>
    <t>Visits</t>
  </si>
  <si>
    <t>Segments</t>
  </si>
  <si>
    <t>Return Visits</t>
  </si>
  <si>
    <t>New Visits</t>
  </si>
  <si>
    <t># Smart home: Exit rates (Adoption &amp; Retention)</t>
  </si>
  <si>
    <t>Exit Rate</t>
  </si>
  <si>
    <t># Smart home: Conversion rate (Engagement)</t>
  </si>
  <si>
    <t># Conversion rate and revenue comparison</t>
  </si>
  <si>
    <t>Conversion Rate</t>
  </si>
  <si>
    <t>Total Revenue</t>
  </si>
  <si>
    <t>Smart home visits</t>
  </si>
  <si>
    <t># Segments: Appliances visits, Exclude Bot Traffic</t>
  </si>
  <si>
    <t># Appliances: Exit rates (Adoption &amp; Retention)</t>
  </si>
  <si>
    <t># Appliances: Conversion rate (Engagement)</t>
  </si>
  <si>
    <t>Appliances visits</t>
  </si>
  <si>
    <t># Segments: Baby &amp; Maternity visits, Exclude Bot Traffic</t>
  </si>
  <si>
    <t># Baby &amp; Maternity: Exit rates (Adoption &amp; Retention)</t>
  </si>
  <si>
    <t># Baby &amp; Maternity: Conversion rate (Engagement)</t>
  </si>
  <si>
    <t>Baby &amp; Maternity visits</t>
  </si>
  <si>
    <t># Segments: Computers visits, Exclude Bot Traffic</t>
  </si>
  <si>
    <t># Computers: Exit rates (Adoption &amp; Retention)</t>
  </si>
  <si>
    <t># Computers: Conversion rate (Engagement)</t>
  </si>
  <si>
    <t>Computers visits</t>
  </si>
  <si>
    <t># Comparing conversion rates by category</t>
  </si>
  <si>
    <t>Happiness</t>
  </si>
  <si>
    <t>Omniture current reporting period</t>
  </si>
  <si>
    <t>Omniture previous reporting period</t>
  </si>
  <si>
    <t>Adoption</t>
  </si>
  <si>
    <t>Current</t>
  </si>
  <si>
    <t>Previous</t>
  </si>
  <si>
    <t>Last Year</t>
  </si>
  <si>
    <t>Average</t>
  </si>
  <si>
    <t>∆ Average</t>
  </si>
  <si>
    <t>Year over Year</t>
  </si>
  <si>
    <t>Retention</t>
  </si>
  <si>
    <t>Engagement</t>
  </si>
  <si>
    <t>Task Completion</t>
  </si>
  <si>
    <t>Category UX KPIs</t>
  </si>
  <si>
    <t>NPS current period</t>
  </si>
  <si>
    <t>NPS previous period</t>
  </si>
  <si>
    <t>Change from previous</t>
  </si>
  <si>
    <t>Last year</t>
  </si>
  <si>
    <t>YoY change</t>
  </si>
  <si>
    <t>EXIT RATE, NEW VISITORS</t>
  </si>
  <si>
    <t>CHANGE</t>
  </si>
  <si>
    <t>EXIT RATE, RETURN VISITORS</t>
  </si>
  <si>
    <t>SITE</t>
  </si>
  <si>
    <t>∆  SITE</t>
  </si>
  <si>
    <t>All of december</t>
  </si>
  <si>
    <t>% RETURN VISITORS</t>
  </si>
  <si>
    <t>CONVERSION  FOR ALL PAGES IN CATEGORY</t>
  </si>
  <si>
    <t>% OF CATEGORY VISITS THAT END UP VISITING PDP</t>
  </si>
  <si>
    <t>Computers</t>
  </si>
  <si>
    <t>Selected Elements:
Fiscal Month: DecFY17</t>
  </si>
  <si>
    <t/>
  </si>
  <si>
    <t>Sample Size</t>
  </si>
  <si>
    <t>NPS®</t>
  </si>
  <si>
    <t>Attributes</t>
  </si>
  <si>
    <t>Overall Satisfaction</t>
  </si>
  <si>
    <t>Price</t>
  </si>
  <si>
    <t>Products being in-stock</t>
  </si>
  <si>
    <t>Site appeal</t>
  </si>
  <si>
    <t>Product info</t>
  </si>
  <si>
    <t>Ease of navigation</t>
  </si>
  <si>
    <t>Ease of online shopping</t>
  </si>
  <si>
    <t>Product selection</t>
  </si>
  <si>
    <t>Appliances - Major</t>
  </si>
  <si>
    <t>Appliances - Small</t>
  </si>
  <si>
    <t>Cameras/Camcorders</t>
  </si>
  <si>
    <t>Car Audio/Video</t>
  </si>
  <si>
    <t>Cellular Phones</t>
  </si>
  <si>
    <t>Gaming</t>
  </si>
  <si>
    <t>Headphones/Portable Speakers</t>
  </si>
  <si>
    <t>iPods/MP3 Players</t>
  </si>
  <si>
    <t>Movies</t>
  </si>
  <si>
    <t>Music</t>
  </si>
  <si>
    <t>Musical Instruments</t>
  </si>
  <si>
    <t>Office &amp; School Supplies</t>
  </si>
  <si>
    <t>Smart Home</t>
  </si>
  <si>
    <t>Tablets &amp; eReaders</t>
  </si>
  <si>
    <t>TVs/Home Theatre</t>
  </si>
  <si>
    <t>Wearable Technology</t>
  </si>
  <si>
    <t>Baby, Beauty, and Personal Care</t>
  </si>
  <si>
    <t>Health, Fitness, Travel and Fashion Accessories</t>
  </si>
  <si>
    <t>Home, Furniture, Kitchen and Outdoor</t>
  </si>
  <si>
    <t>Toys, Sports and Recreation</t>
  </si>
  <si>
    <t>Other</t>
  </si>
  <si>
    <t>All of november</t>
  </si>
  <si>
    <t>NPS: EASE OF NAV, NON-PURCHAER ALL PAGES IN CATEGORY</t>
  </si>
  <si>
    <t>Selected Elements:
Fiscal Month: NovFY17</t>
  </si>
  <si>
    <t>Selected Elements:
Fiscal Month: DecFY16</t>
  </si>
  <si>
    <t>YOY CHANGE</t>
  </si>
  <si>
    <t>DIF FROM  SITE</t>
  </si>
  <si>
    <t>PREVIOUS PERIOD</t>
  </si>
  <si>
    <t># Date: Dec 1 2016 - Dec 31 2016</t>
  </si>
  <si>
    <t>184,144,679 CAD</t>
  </si>
  <si>
    <t>5,433,190 CAD</t>
  </si>
  <si>
    <t>17,479,021 CAD</t>
  </si>
  <si>
    <t>2,388,637 CAD</t>
  </si>
  <si>
    <t>66,125,712 CAD</t>
  </si>
  <si>
    <t>69,206,954 CAD</t>
  </si>
  <si>
    <t>3,006,613 CAD</t>
  </si>
  <si>
    <t>1,039,630 CAD</t>
  </si>
  <si>
    <t>33,208,371 CAD</t>
  </si>
  <si>
    <t>8,184,183 CAD</t>
  </si>
  <si>
    <t>% OF TOTAL REVENUE</t>
  </si>
  <si>
    <t>% CHANGE</t>
  </si>
  <si>
    <t>MULTIPLE OF SITE</t>
  </si>
  <si>
    <t xml:space="preserve"> % CHANGE</t>
  </si>
  <si>
    <t># Segments: Musical Insuments visits, Exclude Bot Traffic</t>
  </si>
  <si>
    <t># Musical Instruments: Exit rates (Adoption &amp; Retention)</t>
  </si>
  <si>
    <t># Musical Instruments: Conversion rate (Engagement)</t>
  </si>
  <si>
    <t>2,132,683 CAD</t>
  </si>
  <si>
    <t>Musical Insuments visits</t>
  </si>
  <si>
    <t>93,559,242 CAD</t>
  </si>
  <si>
    <t>46,563,087 CAD</t>
  </si>
  <si>
    <t>1,124,290 CAD</t>
  </si>
  <si>
    <t># All Categories</t>
  </si>
  <si>
    <t># Segments: Exclude Bot Traffic</t>
  </si>
  <si>
    <t># Comparing visits (Engagement &amp; Task Completion)</t>
  </si>
  <si>
    <t># All Categories: Exit rates (Adoption &amp; Retention)</t>
  </si>
  <si>
    <t># Exit rates for return visitors</t>
  </si>
  <si>
    <t># Exit rates for new visitors</t>
  </si>
  <si>
    <t># All Categories: Conversion and Revenue (Engagement)</t>
  </si>
  <si>
    <t>253,351,633 CAD</t>
  </si>
  <si>
    <t># Smart home</t>
  </si>
  <si>
    <t># Appliances</t>
  </si>
  <si>
    <t># Baby &amp; Maternity</t>
  </si>
  <si>
    <t># Computers</t>
  </si>
  <si>
    <t># Musical Instruments</t>
  </si>
  <si>
    <t># All Conversion and Revenue comparison</t>
  </si>
  <si>
    <t># All comparison</t>
  </si>
  <si>
    <t>CONVERSION FOR CATEGORY TO PDP</t>
  </si>
  <si>
    <t>NPS: EASE OF NAV, NON-PURCHASER ALL PAGES IN CATEGORY</t>
  </si>
  <si>
    <t># Movies</t>
  </si>
  <si>
    <t># Segments: Exclude Bot Traffic, Movies visits</t>
  </si>
  <si>
    <t># Movies: Exit rates (Adoption &amp; Retention)</t>
  </si>
  <si>
    <t># Segments: Movies visits, Exclude Bot Traffic</t>
  </si>
  <si>
    <t># Movies: Conversion rate (Engagement)</t>
  </si>
  <si>
    <t>1,894,170 CAD</t>
  </si>
  <si>
    <t>Movies visits</t>
  </si>
  <si>
    <t># Date: Nov 1 2016 - Nov 30 2016</t>
  </si>
  <si>
    <t>222,324,647 CAD</t>
  </si>
  <si>
    <t>66,090,526 CAD</t>
  </si>
  <si>
    <t>156,234,121 CAD</t>
  </si>
  <si>
    <t>6,728,520 CAD</t>
  </si>
  <si>
    <t>16,717,527 CAD</t>
  </si>
  <si>
    <t>2,682,990 CAD</t>
  </si>
  <si>
    <t>59,961,890 CAD</t>
  </si>
  <si>
    <t>2,132,798 CAD</t>
  </si>
  <si>
    <t>1,823,232 CAD</t>
  </si>
  <si>
    <t>CONVERSION (CATEGORY TO PDP SEGMENT)</t>
  </si>
  <si>
    <t>EXIT RATE</t>
  </si>
  <si>
    <t>% REVENUE</t>
  </si>
  <si>
    <t>ALL CATEGORIES</t>
  </si>
  <si>
    <t>MULTIPLE OF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</si>
</sst>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</patternFill>
    </fill>
    <fill>
      <patternFill patternType="solid">
        <fgColor rgb="FFE9E9E9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FFFFFF"/>
      </right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5" borderId="4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0" fontId="3" fillId="2" borderId="0" xfId="0" applyNumberFormat="1" applyFont="1" applyFill="1"/>
    <xf numFmtId="0" fontId="0" fillId="0" borderId="0" xfId="0" applyBorder="1" applyAlignment="1">
      <alignment horizontal="right"/>
    </xf>
    <xf numFmtId="9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0" fontId="3" fillId="0" borderId="0" xfId="0" applyNumberFormat="1" applyFont="1"/>
    <xf numFmtId="10" fontId="3" fillId="2" borderId="0" xfId="0" applyNumberFormat="1" applyFont="1" applyFill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1" fillId="0" borderId="0" xfId="0" applyFont="1"/>
    <xf numFmtId="10" fontId="3" fillId="0" borderId="0" xfId="0" applyNumberFormat="1" applyFont="1" applyFill="1"/>
    <xf numFmtId="0" fontId="4" fillId="3" borderId="0" xfId="0" applyFont="1" applyFill="1" applyBorder="1" applyAlignment="1">
      <alignment vertical="center" wrapText="1"/>
    </xf>
    <xf numFmtId="0" fontId="0" fillId="0" borderId="0" xfId="0"/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165" fontId="3" fillId="2" borderId="0" xfId="0" applyNumberFormat="1" applyFont="1" applyFill="1" applyAlignment="1">
      <alignment horizontal="right"/>
    </xf>
    <xf numFmtId="10" fontId="0" fillId="0" borderId="0" xfId="0" applyNumberFormat="1" applyAlignment="1">
      <alignment horizontal="right"/>
    </xf>
    <xf numFmtId="0" fontId="7" fillId="5" borderId="4" xfId="3" applyAlignment="1">
      <alignment horizontal="right"/>
    </xf>
    <xf numFmtId="0" fontId="7" fillId="5" borderId="4" xfId="3"/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Input" xfId="3" builtinId="20"/>
    <cellStyle name="Normal" xfId="0" builtinId="0"/>
  </cellStyles>
  <dxfs count="4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zoomScale="191" zoomScaleNormal="191" zoomScalePageLayoutView="191" workbookViewId="0">
      <selection activeCell="I21" sqref="I21"/>
    </sheetView>
  </sheetViews>
  <sheetFormatPr baseColWidth="10" defaultRowHeight="16" x14ac:dyDescent="0.2"/>
  <cols>
    <col min="1" max="1" width="32" style="3" customWidth="1"/>
    <col min="2" max="2" width="25.33203125" style="26" customWidth="1"/>
    <col min="3" max="3" width="22.6640625" style="3" customWidth="1"/>
    <col min="4" max="4" width="17.5" style="3" customWidth="1"/>
    <col min="5" max="5" width="15.83203125" style="26" hidden="1" customWidth="1"/>
    <col min="6" max="6" width="16.6640625" style="26" customWidth="1"/>
    <col min="7" max="7" width="20.1640625" style="26" hidden="1" customWidth="1"/>
    <col min="8" max="8" width="21.1640625" style="26" customWidth="1"/>
    <col min="9" max="9" width="25.33203125" style="26" customWidth="1"/>
    <col min="10" max="10" width="18.83203125" style="26" customWidth="1"/>
    <col min="11" max="16384" width="10.83203125" style="26"/>
  </cols>
  <sheetData>
    <row r="1" spans="1:8" ht="47" x14ac:dyDescent="0.55000000000000004">
      <c r="A1" s="27" t="s">
        <v>46</v>
      </c>
    </row>
    <row r="2" spans="1:8" x14ac:dyDescent="0.2">
      <c r="A2" s="4" t="s">
        <v>34</v>
      </c>
      <c r="B2" s="29" t="str">
        <f>('Omniture current'!A3)</f>
        <v># Date: Dec 1 2016 - Dec 31 2016</v>
      </c>
      <c r="C2" s="5"/>
    </row>
    <row r="3" spans="1:8" x14ac:dyDescent="0.2">
      <c r="A3" s="4" t="s">
        <v>35</v>
      </c>
      <c r="B3" s="29" t="str">
        <f>('Omniture Previous'!A3)</f>
        <v># Date: Nov 1 2016 - Nov 30 2016</v>
      </c>
      <c r="C3" s="5"/>
    </row>
    <row r="4" spans="1:8" x14ac:dyDescent="0.2">
      <c r="A4" s="3" t="s">
        <v>47</v>
      </c>
      <c r="B4" s="5" t="s">
        <v>57</v>
      </c>
      <c r="C4" s="5"/>
    </row>
    <row r="5" spans="1:8" x14ac:dyDescent="0.2">
      <c r="A5" s="3" t="s">
        <v>48</v>
      </c>
      <c r="B5" s="26" t="s">
        <v>96</v>
      </c>
      <c r="C5" s="5"/>
    </row>
    <row r="6" spans="1:8" x14ac:dyDescent="0.2">
      <c r="C6" s="5"/>
    </row>
    <row r="8" spans="1:8" ht="31" x14ac:dyDescent="0.35">
      <c r="B8" s="11" t="str">
        <f>('Omniture current'!A2)</f>
        <v># All Categories</v>
      </c>
    </row>
    <row r="9" spans="1:8" hidden="1" x14ac:dyDescent="0.2">
      <c r="A9" s="3" t="s">
        <v>33</v>
      </c>
    </row>
    <row r="10" spans="1:8" hidden="1" x14ac:dyDescent="0.2">
      <c r="B10" s="3" t="s">
        <v>142</v>
      </c>
      <c r="C10" s="3" t="s">
        <v>102</v>
      </c>
      <c r="D10" s="3" t="s">
        <v>53</v>
      </c>
      <c r="E10" s="3" t="s">
        <v>50</v>
      </c>
    </row>
    <row r="11" spans="1:8" ht="31" hidden="1" x14ac:dyDescent="0.35">
      <c r="B11" s="16" t="e">
        <f>('NPS Non Purchaser Current'!#REF!)</f>
        <v>#REF!</v>
      </c>
      <c r="C11" s="19" t="e">
        <f>('NPS Non-Purchaser Previous'!#REF!)</f>
        <v>#REF!</v>
      </c>
      <c r="D11" s="9" t="e">
        <f>(B11-C11)</f>
        <v>#REF!</v>
      </c>
      <c r="E11" s="26" t="e">
        <f>('NPS Non-Purchaser YoY'!#REF!)</f>
        <v>#REF!</v>
      </c>
    </row>
    <row r="12" spans="1:8" hidden="1" x14ac:dyDescent="0.2"/>
    <row r="13" spans="1:8" x14ac:dyDescent="0.2">
      <c r="A13" s="3" t="s">
        <v>44</v>
      </c>
    </row>
    <row r="14" spans="1:8" s="3" customFormat="1" x14ac:dyDescent="0.2">
      <c r="B14" s="3" t="s">
        <v>160</v>
      </c>
      <c r="C14" s="3" t="s">
        <v>102</v>
      </c>
      <c r="D14" s="3" t="s">
        <v>115</v>
      </c>
      <c r="F14" s="40" t="s">
        <v>55</v>
      </c>
      <c r="G14" s="3" t="s">
        <v>101</v>
      </c>
      <c r="H14" s="40" t="s">
        <v>116</v>
      </c>
    </row>
    <row r="15" spans="1:8" ht="31" x14ac:dyDescent="0.35">
      <c r="B15" s="36">
        <f>('Omniture current'!B57)</f>
        <v>7.1199999999999999E-2</v>
      </c>
      <c r="C15" s="23">
        <f>('Omniture Previous'!B57)</f>
        <v>5.8200000000000002E-2</v>
      </c>
      <c r="D15" s="23">
        <f>(B15-C15)/C15</f>
        <v>0.22336769759450167</v>
      </c>
      <c r="F15" s="6">
        <f>('Omniture current'!B58)</f>
        <v>2.1499999999999998E-2</v>
      </c>
      <c r="G15" s="9">
        <f>(B15-F15)*100</f>
        <v>4.97</v>
      </c>
      <c r="H15" s="20">
        <f>(B15/F15)</f>
        <v>3.3116279069767445</v>
      </c>
    </row>
    <row r="16" spans="1:8" x14ac:dyDescent="0.2">
      <c r="A16" s="3" t="s">
        <v>43</v>
      </c>
    </row>
    <row r="17" spans="1:8" x14ac:dyDescent="0.2">
      <c r="B17" s="3" t="s">
        <v>161</v>
      </c>
      <c r="C17" s="3" t="s">
        <v>102</v>
      </c>
      <c r="D17" s="3" t="s">
        <v>115</v>
      </c>
      <c r="F17" s="40" t="s">
        <v>163</v>
      </c>
      <c r="G17" s="41"/>
      <c r="H17" s="40" t="s">
        <v>164</v>
      </c>
    </row>
    <row r="18" spans="1:8" ht="31" x14ac:dyDescent="0.35">
      <c r="B18" s="36">
        <f>('Omniture current'!C43)</f>
        <v>0.28810000000000002</v>
      </c>
      <c r="C18" s="23">
        <f>('Omniture Previous'!C43)</f>
        <v>0.29780000000000001</v>
      </c>
      <c r="D18" s="23">
        <f>(B18-C18)/C18</f>
        <v>-3.2572196104768254E-2</v>
      </c>
      <c r="F18" s="37">
        <f>(B18)</f>
        <v>0.28810000000000002</v>
      </c>
      <c r="H18" s="20">
        <f>(B18/F18)</f>
        <v>1</v>
      </c>
    </row>
    <row r="19" spans="1:8" x14ac:dyDescent="0.2">
      <c r="A19" s="3" t="s">
        <v>44</v>
      </c>
    </row>
    <row r="20" spans="1:8" x14ac:dyDescent="0.2">
      <c r="B20" s="3" t="s">
        <v>162</v>
      </c>
      <c r="C20" s="3" t="s">
        <v>102</v>
      </c>
      <c r="D20" s="3" t="s">
        <v>115</v>
      </c>
    </row>
    <row r="21" spans="1:8" ht="31" x14ac:dyDescent="0.35">
      <c r="B21" s="37">
        <f>(LEFT(('Omniture current'!C57),LEN('Omniture current'!C57)-4))/(LEFT(('Omniture current'!C56),LEN('Omniture current'!C56)-4))</f>
        <v>0.27316561247505361</v>
      </c>
      <c r="C21" s="23">
        <f>(LEFT(('Omniture Previous'!C57),LEN('Omniture Previous'!C57)-4))/(LEFT(('Omniture Previous'!C56),LEN('Omniture Previous'!C56)-4))</f>
        <v>0.29727035167630333</v>
      </c>
      <c r="D21" s="23">
        <f>(B21-C21)/C21</f>
        <v>-8.1086926648834767E-2</v>
      </c>
    </row>
    <row r="23" spans="1:8" x14ac:dyDescent="0.2">
      <c r="A23" s="3" t="s">
        <v>45</v>
      </c>
    </row>
    <row r="24" spans="1:8" x14ac:dyDescent="0.2">
      <c r="B24" s="7" t="s">
        <v>60</v>
      </c>
      <c r="C24" s="3" t="s">
        <v>102</v>
      </c>
      <c r="D24" s="3" t="s">
        <v>53</v>
      </c>
      <c r="F24" s="40" t="s">
        <v>163</v>
      </c>
      <c r="H24" s="40" t="s">
        <v>164</v>
      </c>
    </row>
    <row r="25" spans="1:8" ht="31" x14ac:dyDescent="0.35">
      <c r="B25" s="36">
        <f>('Omniture current'!F13/'Omniture current'!D13)</f>
        <v>0.39715346729491563</v>
      </c>
      <c r="C25" s="23">
        <f>('Omniture Previous'!F13/'Omniture Previous'!D13)</f>
        <v>0.45320991398191068</v>
      </c>
      <c r="D25" s="23">
        <f>(B25-C25)/C25</f>
        <v>-0.12368760028765054</v>
      </c>
      <c r="F25" s="37">
        <f>(B25)</f>
        <v>0.39715346729491563</v>
      </c>
      <c r="H25" s="20">
        <f>(B25/F25)</f>
        <v>1</v>
      </c>
    </row>
    <row r="26" spans="1:8" ht="14" customHeight="1" x14ac:dyDescent="0.35">
      <c r="B26" s="30"/>
      <c r="C26" s="18"/>
      <c r="D26" s="23"/>
    </row>
    <row r="28" spans="1:8" ht="31" x14ac:dyDescent="0.35">
      <c r="B28" s="11" t="str">
        <f>'Omniture current'!A61</f>
        <v># Smart home</v>
      </c>
    </row>
    <row r="29" spans="1:8" x14ac:dyDescent="0.2">
      <c r="A29" s="3" t="s">
        <v>33</v>
      </c>
      <c r="C29" s="35"/>
    </row>
    <row r="30" spans="1:8" x14ac:dyDescent="0.2">
      <c r="B30" s="3" t="s">
        <v>142</v>
      </c>
      <c r="C30" s="3" t="s">
        <v>102</v>
      </c>
      <c r="D30" s="3" t="s">
        <v>53</v>
      </c>
      <c r="E30" s="3" t="s">
        <v>50</v>
      </c>
      <c r="F30" s="3" t="s">
        <v>100</v>
      </c>
    </row>
    <row r="31" spans="1:8" ht="31" x14ac:dyDescent="0.35">
      <c r="B31" s="16">
        <f>('NPS Non Purchaser Current'!H19)</f>
        <v>-19.6078431372549</v>
      </c>
      <c r="C31" s="19">
        <f>('NPS Non-Purchaser Previous'!H19)</f>
        <v>9.375</v>
      </c>
      <c r="D31" s="9">
        <f>(B31-C31)</f>
        <v>-28.9828431372549</v>
      </c>
      <c r="E31" s="26">
        <f>('NPS Non-Purchaser YoY'!H19)</f>
        <v>-2.0833333333333299</v>
      </c>
      <c r="F31" s="9">
        <f>(B31-E31)</f>
        <v>-17.524509803921571</v>
      </c>
    </row>
    <row r="32" spans="1:8" x14ac:dyDescent="0.2">
      <c r="A32" s="3" t="s">
        <v>44</v>
      </c>
    </row>
    <row r="33" spans="1:8" s="3" customFormat="1" x14ac:dyDescent="0.2">
      <c r="B33" s="3" t="s">
        <v>59</v>
      </c>
      <c r="C33" s="3" t="s">
        <v>102</v>
      </c>
      <c r="D33" s="3" t="s">
        <v>115</v>
      </c>
      <c r="F33" s="3" t="str">
        <f>(F14)</f>
        <v>SITE</v>
      </c>
      <c r="G33" s="3" t="s">
        <v>101</v>
      </c>
      <c r="H33" s="3" t="str">
        <f>(H14)</f>
        <v>MULTIPLE OF SITE</v>
      </c>
    </row>
    <row r="34" spans="1:8" ht="31" x14ac:dyDescent="0.35">
      <c r="B34" s="6">
        <f>('Omniture current'!C118)</f>
        <v>4.8300000000000003E-2</v>
      </c>
      <c r="C34" s="23">
        <f>('Omniture Previous'!C118)</f>
        <v>5.0200000000000002E-2</v>
      </c>
      <c r="D34" s="23">
        <f>(B34-C34)/C34</f>
        <v>-3.7848605577689223E-2</v>
      </c>
      <c r="F34" s="6">
        <f>(F15)</f>
        <v>2.1499999999999998E-2</v>
      </c>
      <c r="G34" s="9">
        <f>(B34-F34)*100</f>
        <v>2.6800000000000006</v>
      </c>
      <c r="H34" s="20">
        <f>(B34/F34)</f>
        <v>2.246511627906977</v>
      </c>
    </row>
    <row r="35" spans="1:8" x14ac:dyDescent="0.2">
      <c r="A35" s="3" t="s">
        <v>43</v>
      </c>
    </row>
    <row r="36" spans="1:8" x14ac:dyDescent="0.2">
      <c r="B36" s="3" t="s">
        <v>161</v>
      </c>
      <c r="C36" s="3" t="s">
        <v>102</v>
      </c>
      <c r="D36" s="3" t="s">
        <v>115</v>
      </c>
      <c r="F36" s="3" t="str">
        <f>(F17)</f>
        <v>ALL CATEGORIES</v>
      </c>
      <c r="H36" s="3" t="str">
        <f>(H17)</f>
        <v>MULTIPLE OF CAT</v>
      </c>
    </row>
    <row r="37" spans="1:8" ht="31" x14ac:dyDescent="0.35">
      <c r="B37" s="36">
        <f>('Omniture current'!C102)</f>
        <v>0.24229999999999999</v>
      </c>
      <c r="C37" s="23">
        <f>('Omniture Previous'!C102)</f>
        <v>0.22040000000000001</v>
      </c>
      <c r="D37" s="23">
        <f>(B37-C37)/C37</f>
        <v>9.9364791288566123E-2</v>
      </c>
      <c r="F37" s="24">
        <f>(B18)</f>
        <v>0.28810000000000002</v>
      </c>
      <c r="H37" s="20">
        <f>(B37/F37)</f>
        <v>0.84102742103436301</v>
      </c>
    </row>
    <row r="38" spans="1:8" x14ac:dyDescent="0.2">
      <c r="A38" s="3" t="s">
        <v>45</v>
      </c>
    </row>
    <row r="39" spans="1:8" x14ac:dyDescent="0.2">
      <c r="B39" s="7" t="s">
        <v>60</v>
      </c>
      <c r="C39" s="3" t="s">
        <v>102</v>
      </c>
      <c r="D39" s="3" t="s">
        <v>115</v>
      </c>
      <c r="F39" s="3" t="str">
        <f>(F24)</f>
        <v>ALL CATEGORIES</v>
      </c>
      <c r="H39" s="3" t="str">
        <f>H24</f>
        <v>MULTIPLE OF CAT</v>
      </c>
    </row>
    <row r="40" spans="1:8" ht="31" x14ac:dyDescent="0.35">
      <c r="B40" s="36">
        <f>('Omniture current'!F71/'Omniture current'!D71)</f>
        <v>0.5622635575740198</v>
      </c>
      <c r="C40" s="23">
        <f>('Omniture Previous'!F71/'Omniture Previous'!D71)</f>
        <v>0.61617123983739841</v>
      </c>
      <c r="D40" s="23">
        <f>(B40-C40)/C40</f>
        <v>-8.7488150660203351E-2</v>
      </c>
      <c r="F40" s="24">
        <f>(F25)</f>
        <v>0.39715346729491563</v>
      </c>
      <c r="H40" s="20">
        <f>(B40/F40)</f>
        <v>1.4157337248084449</v>
      </c>
    </row>
    <row r="43" spans="1:8" ht="31" x14ac:dyDescent="0.35">
      <c r="A43" s="4"/>
      <c r="B43" s="10" t="str">
        <f>('Omniture current'!A121)</f>
        <v># Appliances</v>
      </c>
    </row>
    <row r="44" spans="1:8" x14ac:dyDescent="0.2">
      <c r="A44" s="3" t="s">
        <v>33</v>
      </c>
    </row>
    <row r="45" spans="1:8" x14ac:dyDescent="0.2">
      <c r="B45" s="3" t="s">
        <v>142</v>
      </c>
      <c r="C45" s="3" t="s">
        <v>102</v>
      </c>
      <c r="D45" s="3" t="s">
        <v>53</v>
      </c>
      <c r="F45" s="3" t="s">
        <v>100</v>
      </c>
    </row>
    <row r="46" spans="1:8" ht="31" x14ac:dyDescent="0.35">
      <c r="B46" s="16">
        <f>('NPS Non Purchaser Current'!H6)</f>
        <v>-17.105263157894701</v>
      </c>
      <c r="C46" s="9">
        <f>('NPS Non-Purchaser Previous'!H6)</f>
        <v>6.5573770491803298</v>
      </c>
      <c r="D46" s="9">
        <f>(B46-C46)</f>
        <v>-23.662640207075029</v>
      </c>
      <c r="E46" s="26">
        <f>('NPS Non-Purchaser YoY'!H6)</f>
        <v>3.6144578313253</v>
      </c>
      <c r="F46" s="9">
        <f>(B46-E46)</f>
        <v>-20.719720989220001</v>
      </c>
    </row>
    <row r="47" spans="1:8" x14ac:dyDescent="0.2">
      <c r="A47" s="3" t="s">
        <v>44</v>
      </c>
    </row>
    <row r="48" spans="1:8" x14ac:dyDescent="0.2">
      <c r="B48" s="3" t="s">
        <v>59</v>
      </c>
      <c r="C48" s="3" t="s">
        <v>102</v>
      </c>
      <c r="D48" s="3" t="s">
        <v>115</v>
      </c>
      <c r="F48" s="3" t="str">
        <f>(F14)</f>
        <v>SITE</v>
      </c>
      <c r="G48" s="3" t="s">
        <v>56</v>
      </c>
      <c r="H48" s="3" t="str">
        <f>(H14)</f>
        <v>MULTIPLE OF SITE</v>
      </c>
    </row>
    <row r="49" spans="1:8" ht="31" x14ac:dyDescent="0.35">
      <c r="B49" s="6">
        <f>('Omniture current'!C178)</f>
        <v>3.5400000000000001E-2</v>
      </c>
      <c r="C49" s="23">
        <f>('Omniture Previous'!C178)</f>
        <v>3.1699999999999999E-2</v>
      </c>
      <c r="D49" s="23">
        <f>(B49-C49)/C49</f>
        <v>0.11671924290220827</v>
      </c>
      <c r="F49" s="24">
        <f>(F15)</f>
        <v>2.1499999999999998E-2</v>
      </c>
      <c r="G49" s="9">
        <f>(B49-F49)*100</f>
        <v>1.3900000000000003</v>
      </c>
      <c r="H49" s="20">
        <f>(B49/F49)</f>
        <v>1.6465116279069769</v>
      </c>
    </row>
    <row r="50" spans="1:8" x14ac:dyDescent="0.2">
      <c r="A50" s="3" t="s">
        <v>43</v>
      </c>
    </row>
    <row r="51" spans="1:8" x14ac:dyDescent="0.2">
      <c r="B51" s="3" t="s">
        <v>161</v>
      </c>
      <c r="C51" s="3" t="s">
        <v>102</v>
      </c>
      <c r="D51" s="3" t="s">
        <v>115</v>
      </c>
      <c r="F51" s="3"/>
      <c r="G51" s="3"/>
      <c r="H51" s="3"/>
    </row>
    <row r="52" spans="1:8" ht="31" x14ac:dyDescent="0.35">
      <c r="B52" s="36">
        <f>('Omniture current'!C162)</f>
        <v>0.20949999999999999</v>
      </c>
      <c r="C52" s="23">
        <f>('Omniture Previous'!C162)</f>
        <v>0.1983</v>
      </c>
      <c r="D52" s="23">
        <f>(B52-C52)/C52</f>
        <v>5.6480080685829485E-2</v>
      </c>
      <c r="F52" s="2"/>
      <c r="G52" s="9"/>
      <c r="H52" s="8"/>
    </row>
    <row r="53" spans="1:8" x14ac:dyDescent="0.2">
      <c r="A53" s="3" t="s">
        <v>45</v>
      </c>
    </row>
    <row r="54" spans="1:8" x14ac:dyDescent="0.2">
      <c r="B54" s="22" t="s">
        <v>60</v>
      </c>
      <c r="C54" s="3" t="s">
        <v>102</v>
      </c>
      <c r="D54" s="3" t="s">
        <v>115</v>
      </c>
    </row>
    <row r="55" spans="1:8" ht="31" x14ac:dyDescent="0.35">
      <c r="B55" s="36">
        <f>('Omniture current'!F132/'Omniture current'!D132)</f>
        <v>0.55288771353203903</v>
      </c>
      <c r="C55" s="36">
        <f>('Omniture Previous'!F132/'Omniture Previous'!D132)</f>
        <v>0.5965960008839748</v>
      </c>
      <c r="D55" s="23">
        <f>(B55-C55)/C55</f>
        <v>-7.3262789705551681E-2</v>
      </c>
    </row>
    <row r="58" spans="1:8" ht="31" x14ac:dyDescent="0.35">
      <c r="B58" s="10" t="str">
        <f>('Omniture current'!A181)</f>
        <v># Baby &amp; Maternity</v>
      </c>
    </row>
    <row r="59" spans="1:8" x14ac:dyDescent="0.2">
      <c r="A59" s="3" t="s">
        <v>33</v>
      </c>
    </row>
    <row r="60" spans="1:8" x14ac:dyDescent="0.2">
      <c r="B60" s="3" t="s">
        <v>142</v>
      </c>
      <c r="C60" s="3" t="s">
        <v>102</v>
      </c>
      <c r="D60" s="3" t="s">
        <v>53</v>
      </c>
      <c r="F60" s="3" t="s">
        <v>100</v>
      </c>
    </row>
    <row r="61" spans="1:8" ht="31" x14ac:dyDescent="0.35">
      <c r="B61" s="16">
        <f>('NPS Non Purchaser Current'!H23)</f>
        <v>-11.1111111111111</v>
      </c>
      <c r="C61" s="19">
        <f>('NPS Non-Purchaser Previous'!H23)</f>
        <v>0</v>
      </c>
      <c r="D61" s="9">
        <f>(B61-C61)</f>
        <v>-11.1111111111111</v>
      </c>
      <c r="E61" s="26">
        <f>('NPS Non-Purchaser YoY'!H23)</f>
        <v>29.411764705882401</v>
      </c>
      <c r="F61" s="9">
        <f>(B61-E61)</f>
        <v>-40.522875816993505</v>
      </c>
    </row>
    <row r="62" spans="1:8" x14ac:dyDescent="0.2">
      <c r="A62" s="3" t="s">
        <v>44</v>
      </c>
    </row>
    <row r="63" spans="1:8" x14ac:dyDescent="0.2">
      <c r="B63" s="3" t="s">
        <v>59</v>
      </c>
      <c r="C63" s="3" t="s">
        <v>102</v>
      </c>
      <c r="D63" s="3" t="s">
        <v>115</v>
      </c>
      <c r="F63" s="39" t="str">
        <f>(F14)</f>
        <v>SITE</v>
      </c>
      <c r="G63" s="3" t="s">
        <v>56</v>
      </c>
      <c r="H63" s="3" t="str">
        <f>(H14)</f>
        <v>MULTIPLE OF SITE</v>
      </c>
    </row>
    <row r="64" spans="1:8" ht="31" x14ac:dyDescent="0.35">
      <c r="B64" s="6">
        <f>('Omniture current'!C238)</f>
        <v>4.7699999999999999E-2</v>
      </c>
      <c r="C64" s="23">
        <f>('Omniture Previous'!C238)</f>
        <v>4.2500000000000003E-2</v>
      </c>
      <c r="D64" s="23">
        <f>(B64-C64)/C64</f>
        <v>0.1223529411764705</v>
      </c>
      <c r="F64" s="24">
        <f>(F15)</f>
        <v>2.1499999999999998E-2</v>
      </c>
      <c r="G64" s="9">
        <f>(B64-F64)*100</f>
        <v>2.62</v>
      </c>
      <c r="H64" s="20">
        <f>(B64/F64)</f>
        <v>2.2186046511627908</v>
      </c>
    </row>
    <row r="65" spans="1:8" x14ac:dyDescent="0.2">
      <c r="A65" s="3" t="s">
        <v>43</v>
      </c>
    </row>
    <row r="66" spans="1:8" x14ac:dyDescent="0.2">
      <c r="B66" s="3" t="s">
        <v>161</v>
      </c>
      <c r="C66" s="3" t="s">
        <v>102</v>
      </c>
      <c r="D66" s="3" t="s">
        <v>115</v>
      </c>
    </row>
    <row r="67" spans="1:8" ht="31" x14ac:dyDescent="0.35">
      <c r="B67" s="36">
        <f>('Omniture current'!C222)</f>
        <v>0.2157</v>
      </c>
      <c r="C67" s="23">
        <f>('Omniture Previous'!C222)</f>
        <v>0.1971</v>
      </c>
      <c r="D67" s="23">
        <f>(B67-C67)/C67</f>
        <v>9.4368340943683432E-2</v>
      </c>
    </row>
    <row r="68" spans="1:8" x14ac:dyDescent="0.2">
      <c r="A68" s="3" t="s">
        <v>45</v>
      </c>
    </row>
    <row r="69" spans="1:8" x14ac:dyDescent="0.2">
      <c r="B69" s="7" t="s">
        <v>60</v>
      </c>
      <c r="C69" s="3" t="s">
        <v>102</v>
      </c>
      <c r="D69" s="3" t="s">
        <v>115</v>
      </c>
    </row>
    <row r="70" spans="1:8" ht="31" x14ac:dyDescent="0.35">
      <c r="B70" s="36">
        <f>('Omniture current'!F192/'Omniture current'!D192)</f>
        <v>0.46737446944349204</v>
      </c>
      <c r="C70" s="36">
        <f>('Omniture Previous'!F192/'Omniture Previous'!D192)</f>
        <v>0.59400703850718173</v>
      </c>
      <c r="D70" s="23">
        <f>(B70-C70)/C70</f>
        <v>-0.21318361711998243</v>
      </c>
    </row>
    <row r="73" spans="1:8" ht="31" x14ac:dyDescent="0.35">
      <c r="B73" s="10" t="str">
        <f>('Omniture current'!A241)</f>
        <v># Computers</v>
      </c>
    </row>
    <row r="74" spans="1:8" x14ac:dyDescent="0.2">
      <c r="A74" s="3" t="s">
        <v>33</v>
      </c>
    </row>
    <row r="75" spans="1:8" x14ac:dyDescent="0.2">
      <c r="B75" s="3" t="s">
        <v>142</v>
      </c>
      <c r="C75" s="3" t="s">
        <v>102</v>
      </c>
      <c r="D75" s="3" t="s">
        <v>53</v>
      </c>
      <c r="F75" s="3" t="s">
        <v>100</v>
      </c>
    </row>
    <row r="76" spans="1:8" ht="31" x14ac:dyDescent="0.35">
      <c r="B76" s="16">
        <f>('NPS Non Purchaser Current'!H11)</f>
        <v>-7.2580645161290303</v>
      </c>
      <c r="C76" s="20">
        <f>('NPS Non-Purchaser Previous'!H11)</f>
        <v>-2.4305555555555598</v>
      </c>
      <c r="D76" s="9">
        <f>(B76-C76)/C76</f>
        <v>1.9861751152073672</v>
      </c>
      <c r="E76" s="26">
        <f>('NPS Non-Purchaser YoY'!H11)</f>
        <v>7.2841726618704996</v>
      </c>
      <c r="F76" s="9">
        <f>(B76-E76)</f>
        <v>-14.54223717799953</v>
      </c>
    </row>
    <row r="77" spans="1:8" x14ac:dyDescent="0.2">
      <c r="A77" s="3" t="s">
        <v>44</v>
      </c>
    </row>
    <row r="78" spans="1:8" x14ac:dyDescent="0.2">
      <c r="B78" s="3" t="s">
        <v>59</v>
      </c>
      <c r="C78" s="3" t="s">
        <v>102</v>
      </c>
      <c r="D78" s="3" t="s">
        <v>115</v>
      </c>
      <c r="F78" s="3" t="str">
        <f>(F14)</f>
        <v>SITE</v>
      </c>
      <c r="G78" s="3" t="s">
        <v>56</v>
      </c>
      <c r="H78" s="3" t="str">
        <f>(H14)</f>
        <v>MULTIPLE OF SITE</v>
      </c>
    </row>
    <row r="79" spans="1:8" ht="31" x14ac:dyDescent="0.35">
      <c r="B79" s="6">
        <f>('Omniture current'!C298)</f>
        <v>3.5799999999999998E-2</v>
      </c>
      <c r="C79" s="23">
        <f>('Omniture Previous'!C298)</f>
        <v>3.2199999999999999E-2</v>
      </c>
      <c r="D79" s="23">
        <f>(B79-C79)/C79</f>
        <v>0.11180124223602482</v>
      </c>
      <c r="F79" s="24">
        <f>(F15)</f>
        <v>2.1499999999999998E-2</v>
      </c>
      <c r="G79" s="9">
        <f>(B79-F79)*100</f>
        <v>1.43</v>
      </c>
      <c r="H79" s="20">
        <f>(B79/F79)</f>
        <v>1.6651162790697676</v>
      </c>
    </row>
    <row r="80" spans="1:8" hidden="1" x14ac:dyDescent="0.2"/>
    <row r="81" spans="1:8" hidden="1" x14ac:dyDescent="0.2">
      <c r="B81" s="3" t="s">
        <v>114</v>
      </c>
      <c r="C81" s="3" t="s">
        <v>102</v>
      </c>
      <c r="D81" s="3" t="s">
        <v>115</v>
      </c>
    </row>
    <row r="82" spans="1:8" ht="31" hidden="1" x14ac:dyDescent="0.35">
      <c r="B82" s="38">
        <f>(LEFT(('Omniture current'!D298),LEN('Omniture current'!D298)-4))/(LEFT(('Omniture current'!D296),LEN('Omniture current'!D296)-4))</f>
        <v>0.35909651236786483</v>
      </c>
      <c r="C82" s="38">
        <f>(LEFT(('Omniture Previous'!D298),LEN('Omniture current'!D298)-4))/(LEFT(('Omniture current'!D296),LEN('Omniture current'!D296)-4))</f>
        <v>0.32562379931705765</v>
      </c>
      <c r="D82" s="23">
        <f>(B82-C82)/C82</f>
        <v>0.10279565904276865</v>
      </c>
    </row>
    <row r="84" spans="1:8" x14ac:dyDescent="0.2">
      <c r="A84" s="3" t="s">
        <v>43</v>
      </c>
      <c r="B84" s="3" t="s">
        <v>161</v>
      </c>
      <c r="C84" s="3" t="s">
        <v>102</v>
      </c>
      <c r="D84" s="3" t="s">
        <v>115</v>
      </c>
    </row>
    <row r="85" spans="1:8" ht="31" x14ac:dyDescent="0.35">
      <c r="B85" s="36">
        <f>('Omniture current'!C282)</f>
        <v>0.22589999999999999</v>
      </c>
      <c r="C85" s="23">
        <f>('Omniture Previous'!C282)</f>
        <v>0.22070000000000001</v>
      </c>
      <c r="D85" s="23">
        <f>(B85-C85)/C85</f>
        <v>2.3561395559583063E-2</v>
      </c>
    </row>
    <row r="86" spans="1:8" x14ac:dyDescent="0.2">
      <c r="A86" s="3" t="s">
        <v>45</v>
      </c>
    </row>
    <row r="87" spans="1:8" x14ac:dyDescent="0.2">
      <c r="B87" s="7" t="s">
        <v>60</v>
      </c>
      <c r="C87" s="3" t="s">
        <v>102</v>
      </c>
      <c r="D87" s="3" t="s">
        <v>115</v>
      </c>
    </row>
    <row r="88" spans="1:8" ht="31" x14ac:dyDescent="0.35">
      <c r="B88" s="36">
        <f>('Omniture current'!F252/'Omniture current'!D252)</f>
        <v>0.49614653202733477</v>
      </c>
      <c r="C88" s="36">
        <f>('Omniture Previous'!F252/'Omniture Previous'!D252)</f>
        <v>0.56184244522432658</v>
      </c>
      <c r="D88" s="23">
        <f>(B88-C88)/C88</f>
        <v>-0.11692942346276709</v>
      </c>
    </row>
    <row r="91" spans="1:8" ht="31" x14ac:dyDescent="0.35">
      <c r="B91" s="10" t="str">
        <f>('Omniture current'!A301)</f>
        <v># Musical Instruments</v>
      </c>
    </row>
    <row r="92" spans="1:8" x14ac:dyDescent="0.2">
      <c r="A92" s="3" t="s">
        <v>33</v>
      </c>
    </row>
    <row r="93" spans="1:8" x14ac:dyDescent="0.2">
      <c r="B93" s="3" t="s">
        <v>97</v>
      </c>
      <c r="C93" s="3" t="s">
        <v>102</v>
      </c>
      <c r="D93" s="3" t="s">
        <v>53</v>
      </c>
      <c r="F93" s="3" t="s">
        <v>100</v>
      </c>
    </row>
    <row r="94" spans="1:8" ht="31" x14ac:dyDescent="0.35">
      <c r="B94" s="28">
        <f>('NPS Non Purchaser Current'!H17)</f>
        <v>5.8823529411764701</v>
      </c>
      <c r="C94" s="20">
        <f>('NPS Non-Purchaser Previous'!H17)</f>
        <v>-47.368421052631597</v>
      </c>
      <c r="D94" s="9">
        <f>(B94-C94)</f>
        <v>53.250773993808068</v>
      </c>
      <c r="E94" s="26">
        <f>('NPS Non-Purchaser YoY'!H35)</f>
        <v>0</v>
      </c>
      <c r="F94" s="9">
        <f>(B94-E94)</f>
        <v>5.8823529411764701</v>
      </c>
    </row>
    <row r="95" spans="1:8" x14ac:dyDescent="0.2">
      <c r="A95" s="3" t="s">
        <v>44</v>
      </c>
    </row>
    <row r="96" spans="1:8" x14ac:dyDescent="0.2">
      <c r="B96" s="3" t="s">
        <v>59</v>
      </c>
      <c r="C96" s="3" t="s">
        <v>102</v>
      </c>
      <c r="D96" s="3" t="s">
        <v>115</v>
      </c>
      <c r="F96" s="3" t="str">
        <f>(F14)</f>
        <v>SITE</v>
      </c>
      <c r="G96" s="3" t="s">
        <v>56</v>
      </c>
      <c r="H96" s="3" t="str">
        <f>(H14)</f>
        <v>MULTIPLE OF SITE</v>
      </c>
    </row>
    <row r="97" spans="1:8" ht="31" x14ac:dyDescent="0.35">
      <c r="B97" s="6">
        <f>('Omniture current'!C358)</f>
        <v>3.4000000000000002E-2</v>
      </c>
      <c r="C97" s="23">
        <f>('Omniture Previous'!C358)</f>
        <v>3.39E-2</v>
      </c>
      <c r="D97" s="23">
        <f>(B97-C97)/C97</f>
        <v>2.9498525073747158E-3</v>
      </c>
      <c r="F97" s="24">
        <f>(F15)</f>
        <v>2.1499999999999998E-2</v>
      </c>
      <c r="G97" s="9">
        <f>(B97-F97)*100</f>
        <v>1.2500000000000004</v>
      </c>
      <c r="H97" s="20">
        <f>(B97/F97)</f>
        <v>1.5813953488372094</v>
      </c>
    </row>
    <row r="98" spans="1:8" x14ac:dyDescent="0.2">
      <c r="A98" s="3" t="s">
        <v>43</v>
      </c>
    </row>
    <row r="99" spans="1:8" x14ac:dyDescent="0.2">
      <c r="B99" s="3" t="s">
        <v>52</v>
      </c>
      <c r="C99" s="3" t="s">
        <v>102</v>
      </c>
      <c r="D99" s="3" t="s">
        <v>115</v>
      </c>
    </row>
    <row r="100" spans="1:8" ht="31" x14ac:dyDescent="0.35">
      <c r="B100" s="36">
        <f>('Omniture current'!C342)</f>
        <v>0.3231</v>
      </c>
      <c r="C100" s="23">
        <f>('Omniture Previous'!C342)</f>
        <v>0.29830000000000001</v>
      </c>
      <c r="D100" s="23">
        <f>(B100-C100)/C100</f>
        <v>8.3137780757626512E-2</v>
      </c>
    </row>
    <row r="101" spans="1:8" x14ac:dyDescent="0.2">
      <c r="A101" s="3" t="s">
        <v>45</v>
      </c>
    </row>
    <row r="102" spans="1:8" x14ac:dyDescent="0.2">
      <c r="B102" s="7" t="s">
        <v>60</v>
      </c>
      <c r="C102" s="3" t="s">
        <v>102</v>
      </c>
      <c r="D102" s="3" t="s">
        <v>115</v>
      </c>
    </row>
    <row r="103" spans="1:8" ht="31" x14ac:dyDescent="0.35">
      <c r="B103" s="36">
        <f>('Omniture current'!F312/'Omniture current'!D312)</f>
        <v>0.50027527743322031</v>
      </c>
      <c r="C103" s="36">
        <f>('Omniture Previous'!F312/'Omniture Previous'!D312)</f>
        <v>0.5953124766445943</v>
      </c>
      <c r="D103" s="23">
        <f>(B103-C103)/C103</f>
        <v>-0.15964254562081329</v>
      </c>
    </row>
  </sheetData>
  <conditionalFormatting sqref="D34">
    <cfRule type="cellIs" dxfId="447" priority="274" operator="lessThan">
      <formula>0</formula>
    </cfRule>
    <cfRule type="cellIs" dxfId="446" priority="275" operator="greaterThan">
      <formula>0</formula>
    </cfRule>
    <cfRule type="cellIs" dxfId="445" priority="276" operator="greaterThan">
      <formula>0</formula>
    </cfRule>
  </conditionalFormatting>
  <conditionalFormatting sqref="D37">
    <cfRule type="cellIs" dxfId="444" priority="252" operator="lessThan">
      <formula>0</formula>
    </cfRule>
    <cfRule type="cellIs" dxfId="443" priority="253" operator="greaterThan">
      <formula>0</formula>
    </cfRule>
    <cfRule type="cellIs" dxfId="442" priority="271" operator="lessThan">
      <formula>0</formula>
    </cfRule>
    <cfRule type="cellIs" dxfId="441" priority="272" operator="greaterThan">
      <formula>0</formula>
    </cfRule>
    <cfRule type="cellIs" dxfId="440" priority="273" operator="greaterThan">
      <formula>0</formula>
    </cfRule>
  </conditionalFormatting>
  <conditionalFormatting sqref="D40">
    <cfRule type="cellIs" dxfId="439" priority="262" operator="lessThan">
      <formula>0</formula>
    </cfRule>
    <cfRule type="cellIs" dxfId="438" priority="263" operator="greaterThan">
      <formula>0</formula>
    </cfRule>
    <cfRule type="cellIs" dxfId="437" priority="264" operator="greaterThan">
      <formula>0</formula>
    </cfRule>
  </conditionalFormatting>
  <conditionalFormatting sqref="G34">
    <cfRule type="cellIs" dxfId="436" priority="259" operator="lessThan">
      <formula>0</formula>
    </cfRule>
    <cfRule type="cellIs" dxfId="435" priority="260" operator="greaterThan">
      <formula>0</formula>
    </cfRule>
    <cfRule type="cellIs" dxfId="434" priority="261" operator="greaterThan">
      <formula>0</formula>
    </cfRule>
  </conditionalFormatting>
  <conditionalFormatting sqref="H34">
    <cfRule type="cellIs" dxfId="433" priority="150" operator="greaterThan">
      <formula>1</formula>
    </cfRule>
    <cfRule type="cellIs" dxfId="432" priority="151" operator="lessThan">
      <formula>1</formula>
    </cfRule>
    <cfRule type="cellIs" dxfId="431" priority="152" operator="lessThan">
      <formula>1</formula>
    </cfRule>
    <cfRule type="cellIs" dxfId="430" priority="256" operator="lessThan">
      <formula>0</formula>
    </cfRule>
    <cfRule type="cellIs" dxfId="429" priority="257" operator="greaterThan">
      <formula>0</formula>
    </cfRule>
    <cfRule type="cellIs" dxfId="428" priority="258" operator="greaterThan">
      <formula>0</formula>
    </cfRule>
  </conditionalFormatting>
  <conditionalFormatting sqref="D49">
    <cfRule type="cellIs" dxfId="427" priority="249" operator="lessThan">
      <formula>0</formula>
    </cfRule>
    <cfRule type="cellIs" dxfId="426" priority="250" operator="greaterThan">
      <formula>0</formula>
    </cfRule>
    <cfRule type="cellIs" dxfId="425" priority="251" operator="greaterThan">
      <formula>0</formula>
    </cfRule>
  </conditionalFormatting>
  <conditionalFormatting sqref="G49">
    <cfRule type="cellIs" dxfId="424" priority="246" operator="lessThan">
      <formula>0</formula>
    </cfRule>
    <cfRule type="cellIs" dxfId="423" priority="247" operator="greaterThan">
      <formula>0</formula>
    </cfRule>
    <cfRule type="cellIs" dxfId="422" priority="248" operator="greaterThan">
      <formula>0</formula>
    </cfRule>
  </conditionalFormatting>
  <conditionalFormatting sqref="D52">
    <cfRule type="cellIs" dxfId="421" priority="241" operator="lessThan">
      <formula>0</formula>
    </cfRule>
    <cfRule type="cellIs" dxfId="420" priority="242" operator="greaterThan">
      <formula>0</formula>
    </cfRule>
    <cfRule type="cellIs" dxfId="419" priority="243" operator="lessThan">
      <formula>0</formula>
    </cfRule>
    <cfRule type="cellIs" dxfId="418" priority="244" operator="greaterThan">
      <formula>0</formula>
    </cfRule>
    <cfRule type="cellIs" dxfId="417" priority="245" operator="greaterThan">
      <formula>0</formula>
    </cfRule>
  </conditionalFormatting>
  <conditionalFormatting sqref="G52">
    <cfRule type="cellIs" dxfId="416" priority="238" operator="lessThan">
      <formula>0</formula>
    </cfRule>
    <cfRule type="cellIs" dxfId="415" priority="239" operator="greaterThan">
      <formula>0</formula>
    </cfRule>
    <cfRule type="cellIs" dxfId="414" priority="240" operator="greaterThan">
      <formula>0</formula>
    </cfRule>
  </conditionalFormatting>
  <conditionalFormatting sqref="H52">
    <cfRule type="cellIs" dxfId="413" priority="235" operator="lessThan">
      <formula>0</formula>
    </cfRule>
    <cfRule type="cellIs" dxfId="412" priority="236" operator="greaterThan">
      <formula>0</formula>
    </cfRule>
    <cfRule type="cellIs" dxfId="411" priority="237" operator="greaterThan">
      <formula>0</formula>
    </cfRule>
  </conditionalFormatting>
  <conditionalFormatting sqref="D55">
    <cfRule type="cellIs" dxfId="410" priority="224" operator="lessThan">
      <formula>0</formula>
    </cfRule>
    <cfRule type="cellIs" dxfId="409" priority="225" operator="greaterThan">
      <formula>0</formula>
    </cfRule>
    <cfRule type="cellIs" dxfId="408" priority="226" operator="greaterThan">
      <formula>0</formula>
    </cfRule>
  </conditionalFormatting>
  <conditionalFormatting sqref="D64">
    <cfRule type="cellIs" dxfId="407" priority="221" operator="lessThan">
      <formula>0</formula>
    </cfRule>
    <cfRule type="cellIs" dxfId="406" priority="222" operator="greaterThan">
      <formula>0</formula>
    </cfRule>
    <cfRule type="cellIs" dxfId="405" priority="223" operator="greaterThan">
      <formula>0</formula>
    </cfRule>
  </conditionalFormatting>
  <conditionalFormatting sqref="D67">
    <cfRule type="cellIs" dxfId="404" priority="216" operator="lessThan">
      <formula>0</formula>
    </cfRule>
    <cfRule type="cellIs" dxfId="403" priority="217" operator="greaterThan">
      <formula>0</formula>
    </cfRule>
    <cfRule type="cellIs" dxfId="402" priority="218" operator="lessThan">
      <formula>0</formula>
    </cfRule>
    <cfRule type="cellIs" dxfId="401" priority="219" operator="greaterThan">
      <formula>0</formula>
    </cfRule>
    <cfRule type="cellIs" dxfId="400" priority="220" operator="greaterThan">
      <formula>0</formula>
    </cfRule>
  </conditionalFormatting>
  <conditionalFormatting sqref="D70">
    <cfRule type="cellIs" dxfId="399" priority="205" operator="lessThan">
      <formula>0</formula>
    </cfRule>
    <cfRule type="cellIs" dxfId="398" priority="206" operator="greaterThan">
      <formula>0</formula>
    </cfRule>
    <cfRule type="cellIs" dxfId="397" priority="207" operator="greaterThan">
      <formula>0</formula>
    </cfRule>
  </conditionalFormatting>
  <conditionalFormatting sqref="G64">
    <cfRule type="cellIs" dxfId="396" priority="202" operator="lessThan">
      <formula>0</formula>
    </cfRule>
    <cfRule type="cellIs" dxfId="395" priority="203" operator="greaterThan">
      <formula>0</formula>
    </cfRule>
    <cfRule type="cellIs" dxfId="394" priority="204" operator="greaterThan">
      <formula>0</formula>
    </cfRule>
  </conditionalFormatting>
  <conditionalFormatting sqref="D79">
    <cfRule type="cellIs" dxfId="393" priority="199" operator="lessThan">
      <formula>0</formula>
    </cfRule>
    <cfRule type="cellIs" dxfId="392" priority="200" operator="greaterThan">
      <formula>0</formula>
    </cfRule>
    <cfRule type="cellIs" dxfId="391" priority="201" operator="greaterThan">
      <formula>0</formula>
    </cfRule>
  </conditionalFormatting>
  <conditionalFormatting sqref="D85">
    <cfRule type="cellIs" dxfId="390" priority="194" operator="lessThan">
      <formula>0</formula>
    </cfRule>
    <cfRule type="cellIs" dxfId="389" priority="195" operator="greaterThan">
      <formula>0</formula>
    </cfRule>
    <cfRule type="cellIs" dxfId="388" priority="196" operator="lessThan">
      <formula>0</formula>
    </cfRule>
    <cfRule type="cellIs" dxfId="387" priority="197" operator="greaterThan">
      <formula>0</formula>
    </cfRule>
    <cfRule type="cellIs" dxfId="386" priority="198" operator="greaterThan">
      <formula>0</formula>
    </cfRule>
  </conditionalFormatting>
  <conditionalFormatting sqref="D88">
    <cfRule type="cellIs" dxfId="385" priority="183" operator="lessThan">
      <formula>0</formula>
    </cfRule>
    <cfRule type="cellIs" dxfId="384" priority="184" operator="greaterThan">
      <formula>0</formula>
    </cfRule>
    <cfRule type="cellIs" dxfId="383" priority="185" operator="greaterThan">
      <formula>0</formula>
    </cfRule>
  </conditionalFormatting>
  <conditionalFormatting sqref="G79">
    <cfRule type="cellIs" dxfId="382" priority="180" operator="lessThan">
      <formula>0</formula>
    </cfRule>
    <cfRule type="cellIs" dxfId="381" priority="181" operator="greaterThan">
      <formula>0</formula>
    </cfRule>
    <cfRule type="cellIs" dxfId="380" priority="182" operator="greaterThan">
      <formula>0</formula>
    </cfRule>
  </conditionalFormatting>
  <conditionalFormatting sqref="D31">
    <cfRule type="cellIs" dxfId="376" priority="177" operator="lessThan">
      <formula>0</formula>
    </cfRule>
    <cfRule type="cellIs" dxfId="375" priority="178" operator="greaterThan">
      <formula>0</formula>
    </cfRule>
    <cfRule type="cellIs" dxfId="374" priority="179" operator="greaterThan">
      <formula>0</formula>
    </cfRule>
  </conditionalFormatting>
  <conditionalFormatting sqref="D46">
    <cfRule type="cellIs" dxfId="373" priority="174" operator="lessThan">
      <formula>0</formula>
    </cfRule>
    <cfRule type="cellIs" dxfId="372" priority="175" operator="greaterThan">
      <formula>0</formula>
    </cfRule>
    <cfRule type="cellIs" dxfId="371" priority="176" operator="greaterThan">
      <formula>0</formula>
    </cfRule>
  </conditionalFormatting>
  <conditionalFormatting sqref="D61">
    <cfRule type="cellIs" dxfId="370" priority="171" operator="lessThan">
      <formula>0</formula>
    </cfRule>
    <cfRule type="cellIs" dxfId="369" priority="172" operator="greaterThan">
      <formula>0</formula>
    </cfRule>
    <cfRule type="cellIs" dxfId="368" priority="173" operator="greaterThan">
      <formula>0</formula>
    </cfRule>
  </conditionalFormatting>
  <conditionalFormatting sqref="D76">
    <cfRule type="cellIs" dxfId="367" priority="168" operator="lessThan">
      <formula>0</formula>
    </cfRule>
    <cfRule type="cellIs" dxfId="366" priority="169" operator="greaterThan">
      <formula>0</formula>
    </cfRule>
    <cfRule type="cellIs" dxfId="365" priority="170" operator="greaterThan">
      <formula>0</formula>
    </cfRule>
  </conditionalFormatting>
  <conditionalFormatting sqref="H49">
    <cfRule type="cellIs" dxfId="355" priority="144" operator="greaterThan">
      <formula>1</formula>
    </cfRule>
    <cfRule type="cellIs" dxfId="354" priority="145" operator="lessThan">
      <formula>1</formula>
    </cfRule>
    <cfRule type="cellIs" dxfId="353" priority="146" operator="lessThan">
      <formula>1</formula>
    </cfRule>
    <cfRule type="cellIs" dxfId="352" priority="147" operator="lessThan">
      <formula>0</formula>
    </cfRule>
    <cfRule type="cellIs" dxfId="351" priority="148" operator="greaterThan">
      <formula>0</formula>
    </cfRule>
    <cfRule type="cellIs" dxfId="350" priority="149" operator="greaterThan">
      <formula>0</formula>
    </cfRule>
  </conditionalFormatting>
  <conditionalFormatting sqref="H64">
    <cfRule type="cellIs" dxfId="349" priority="138" operator="greaterThan">
      <formula>1</formula>
    </cfRule>
    <cfRule type="cellIs" dxfId="348" priority="139" operator="lessThan">
      <formula>1</formula>
    </cfRule>
    <cfRule type="cellIs" dxfId="347" priority="140" operator="lessThan">
      <formula>1</formula>
    </cfRule>
    <cfRule type="cellIs" dxfId="346" priority="141" operator="lessThan">
      <formula>0</formula>
    </cfRule>
    <cfRule type="cellIs" dxfId="345" priority="142" operator="greaterThan">
      <formula>0</formula>
    </cfRule>
    <cfRule type="cellIs" dxfId="344" priority="143" operator="greaterThan">
      <formula>0</formula>
    </cfRule>
  </conditionalFormatting>
  <conditionalFormatting sqref="H79">
    <cfRule type="cellIs" dxfId="343" priority="132" operator="greaterThan">
      <formula>1</formula>
    </cfRule>
    <cfRule type="cellIs" dxfId="342" priority="133" operator="lessThan">
      <formula>1</formula>
    </cfRule>
    <cfRule type="cellIs" dxfId="341" priority="134" operator="lessThan">
      <formula>1</formula>
    </cfRule>
    <cfRule type="cellIs" dxfId="340" priority="135" operator="lessThan">
      <formula>0</formula>
    </cfRule>
    <cfRule type="cellIs" dxfId="339" priority="136" operator="greaterThan">
      <formula>0</formula>
    </cfRule>
    <cfRule type="cellIs" dxfId="338" priority="137" operator="greaterThan">
      <formula>0</formula>
    </cfRule>
  </conditionalFormatting>
  <conditionalFormatting sqref="D82">
    <cfRule type="cellIs" dxfId="337" priority="123" operator="lessThan">
      <formula>0</formula>
    </cfRule>
    <cfRule type="cellIs" dxfId="336" priority="124" operator="greaterThan">
      <formula>0</formula>
    </cfRule>
    <cfRule type="cellIs" dxfId="335" priority="125" operator="greaterThan">
      <formula>0</formula>
    </cfRule>
  </conditionalFormatting>
  <conditionalFormatting sqref="D97">
    <cfRule type="cellIs" dxfId="334" priority="120" operator="lessThan">
      <formula>0</formula>
    </cfRule>
    <cfRule type="cellIs" dxfId="333" priority="121" operator="greaterThan">
      <formula>0</formula>
    </cfRule>
    <cfRule type="cellIs" dxfId="332" priority="122" operator="greaterThan">
      <formula>0</formula>
    </cfRule>
  </conditionalFormatting>
  <conditionalFormatting sqref="D100">
    <cfRule type="cellIs" dxfId="331" priority="115" operator="lessThan">
      <formula>0</formula>
    </cfRule>
    <cfRule type="cellIs" dxfId="330" priority="116" operator="greaterThan">
      <formula>0</formula>
    </cfRule>
    <cfRule type="cellIs" dxfId="329" priority="117" operator="lessThan">
      <formula>0</formula>
    </cfRule>
    <cfRule type="cellIs" dxfId="328" priority="118" operator="greaterThan">
      <formula>0</formula>
    </cfRule>
    <cfRule type="cellIs" dxfId="327" priority="119" operator="greaterThan">
      <formula>0</formula>
    </cfRule>
  </conditionalFormatting>
  <conditionalFormatting sqref="D103">
    <cfRule type="cellIs" dxfId="326" priority="104" operator="lessThan">
      <formula>0</formula>
    </cfRule>
    <cfRule type="cellIs" dxfId="325" priority="105" operator="greaterThan">
      <formula>0</formula>
    </cfRule>
    <cfRule type="cellIs" dxfId="324" priority="106" operator="greaterThan">
      <formula>0</formula>
    </cfRule>
  </conditionalFormatting>
  <conditionalFormatting sqref="G97">
    <cfRule type="cellIs" dxfId="323" priority="101" operator="lessThan">
      <formula>0</formula>
    </cfRule>
    <cfRule type="cellIs" dxfId="322" priority="102" operator="greaterThan">
      <formula>0</formula>
    </cfRule>
    <cfRule type="cellIs" dxfId="321" priority="103" operator="greaterThan">
      <formula>0</formula>
    </cfRule>
  </conditionalFormatting>
  <conditionalFormatting sqref="F94">
    <cfRule type="cellIs" dxfId="320" priority="95" operator="lessThan">
      <formula>0</formula>
    </cfRule>
    <cfRule type="cellIs" dxfId="319" priority="96" operator="greaterThan">
      <formula>0</formula>
    </cfRule>
    <cfRule type="cellIs" dxfId="318" priority="97" operator="greaterThan">
      <formula>0</formula>
    </cfRule>
  </conditionalFormatting>
  <conditionalFormatting sqref="D94">
    <cfRule type="cellIs" dxfId="317" priority="98" operator="lessThan">
      <formula>0</formula>
    </cfRule>
    <cfRule type="cellIs" dxfId="316" priority="99" operator="greaterThan">
      <formula>0</formula>
    </cfRule>
    <cfRule type="cellIs" dxfId="315" priority="100" operator="greaterThan">
      <formula>0</formula>
    </cfRule>
  </conditionalFormatting>
  <conditionalFormatting sqref="H97">
    <cfRule type="cellIs" dxfId="314" priority="89" operator="greaterThan">
      <formula>1</formula>
    </cfRule>
    <cfRule type="cellIs" dxfId="313" priority="90" operator="lessThan">
      <formula>1</formula>
    </cfRule>
    <cfRule type="cellIs" dxfId="312" priority="91" operator="lessThan">
      <formula>1</formula>
    </cfRule>
    <cfRule type="cellIs" dxfId="311" priority="92" operator="lessThan">
      <formula>0</formula>
    </cfRule>
    <cfRule type="cellIs" dxfId="310" priority="93" operator="greaterThan">
      <formula>0</formula>
    </cfRule>
    <cfRule type="cellIs" dxfId="309" priority="94" operator="greaterThan">
      <formula>0</formula>
    </cfRule>
  </conditionalFormatting>
  <conditionalFormatting sqref="D15">
    <cfRule type="cellIs" dxfId="308" priority="83" operator="lessThan">
      <formula>0</formula>
    </cfRule>
    <cfRule type="cellIs" dxfId="307" priority="84" operator="greaterThan">
      <formula>0</formula>
    </cfRule>
    <cfRule type="cellIs" dxfId="306" priority="85" operator="greaterThan">
      <formula>0</formula>
    </cfRule>
  </conditionalFormatting>
  <conditionalFormatting sqref="D18">
    <cfRule type="cellIs" dxfId="305" priority="61" operator="lessThan">
      <formula>0</formula>
    </cfRule>
    <cfRule type="cellIs" dxfId="304" priority="62" operator="greaterThan">
      <formula>0</formula>
    </cfRule>
    <cfRule type="cellIs" dxfId="303" priority="80" operator="lessThan">
      <formula>0</formula>
    </cfRule>
    <cfRule type="cellIs" dxfId="302" priority="81" operator="greaterThan">
      <formula>0</formula>
    </cfRule>
    <cfRule type="cellIs" dxfId="301" priority="82" operator="greaterThan">
      <formula>0</formula>
    </cfRule>
  </conditionalFormatting>
  <conditionalFormatting sqref="D25:D26">
    <cfRule type="cellIs" dxfId="300" priority="71" operator="lessThan">
      <formula>0</formula>
    </cfRule>
    <cfRule type="cellIs" dxfId="299" priority="72" operator="greaterThan">
      <formula>0</formula>
    </cfRule>
    <cfRule type="cellIs" dxfId="298" priority="73" operator="greaterThan">
      <formula>0</formula>
    </cfRule>
  </conditionalFormatting>
  <conditionalFormatting sqref="G15">
    <cfRule type="cellIs" dxfId="297" priority="68" operator="lessThan">
      <formula>0</formula>
    </cfRule>
    <cfRule type="cellIs" dxfId="296" priority="69" operator="greaterThan">
      <formula>0</formula>
    </cfRule>
    <cfRule type="cellIs" dxfId="295" priority="70" operator="greaterThan">
      <formula>0</formula>
    </cfRule>
  </conditionalFormatting>
  <conditionalFormatting sqref="H15">
    <cfRule type="cellIs" dxfId="294" priority="49" operator="greaterThan">
      <formula>1</formula>
    </cfRule>
    <cfRule type="cellIs" dxfId="293" priority="50" operator="lessThan">
      <formula>1</formula>
    </cfRule>
    <cfRule type="cellIs" dxfId="292" priority="51" operator="lessThan">
      <formula>1</formula>
    </cfRule>
    <cfRule type="cellIs" dxfId="291" priority="65" operator="lessThan">
      <formula>0</formula>
    </cfRule>
    <cfRule type="cellIs" dxfId="290" priority="66" operator="greaterThan">
      <formula>0</formula>
    </cfRule>
    <cfRule type="cellIs" dxfId="289" priority="67" operator="greaterThan">
      <formula>0</formula>
    </cfRule>
  </conditionalFormatting>
  <conditionalFormatting sqref="D11">
    <cfRule type="cellIs" dxfId="288" priority="58" operator="lessThan">
      <formula>0</formula>
    </cfRule>
    <cfRule type="cellIs" dxfId="287" priority="59" operator="greaterThan">
      <formula>0</formula>
    </cfRule>
    <cfRule type="cellIs" dxfId="286" priority="60" operator="greaterThan">
      <formula>0</formula>
    </cfRule>
  </conditionalFormatting>
  <conditionalFormatting sqref="D21">
    <cfRule type="cellIs" dxfId="282" priority="39" operator="lessThan">
      <formula>0</formula>
    </cfRule>
    <cfRule type="cellIs" dxfId="281" priority="40" operator="greaterThan">
      <formula>0</formula>
    </cfRule>
    <cfRule type="cellIs" dxfId="280" priority="41" operator="lessThan">
      <formula>0</formula>
    </cfRule>
    <cfRule type="cellIs" dxfId="279" priority="42" operator="greaterThan">
      <formula>0</formula>
    </cfRule>
    <cfRule type="cellIs" dxfId="278" priority="43" operator="greaterThan">
      <formula>0</formula>
    </cfRule>
  </conditionalFormatting>
  <conditionalFormatting sqref="H37">
    <cfRule type="cellIs" dxfId="277" priority="25" operator="greaterThan">
      <formula>1</formula>
    </cfRule>
    <cfRule type="cellIs" dxfId="276" priority="26" operator="lessThan">
      <formula>1</formula>
    </cfRule>
    <cfRule type="cellIs" dxfId="275" priority="33" operator="greaterThan">
      <formula>1</formula>
    </cfRule>
    <cfRule type="cellIs" dxfId="274" priority="34" operator="lessThan">
      <formula>1</formula>
    </cfRule>
    <cfRule type="cellIs" dxfId="273" priority="35" operator="lessThan">
      <formula>1</formula>
    </cfRule>
    <cfRule type="cellIs" dxfId="272" priority="36" operator="lessThan">
      <formula>0</formula>
    </cfRule>
    <cfRule type="cellIs" dxfId="271" priority="37" operator="greaterThan">
      <formula>0</formula>
    </cfRule>
    <cfRule type="cellIs" dxfId="270" priority="38" operator="greaterThan">
      <formula>0</formula>
    </cfRule>
  </conditionalFormatting>
  <conditionalFormatting sqref="H40">
    <cfRule type="cellIs" dxfId="269" priority="27" operator="greaterThan">
      <formula>1</formula>
    </cfRule>
    <cfRule type="cellIs" dxfId="268" priority="28" operator="lessThan">
      <formula>1</formula>
    </cfRule>
    <cfRule type="cellIs" dxfId="267" priority="29" operator="lessThan">
      <formula>1</formula>
    </cfRule>
    <cfRule type="cellIs" dxfId="266" priority="30" operator="lessThan">
      <formula>0</formula>
    </cfRule>
    <cfRule type="cellIs" dxfId="265" priority="31" operator="greaterThan">
      <formula>0</formula>
    </cfRule>
    <cfRule type="cellIs" dxfId="264" priority="32" operator="greaterThan">
      <formula>0</formula>
    </cfRule>
  </conditionalFormatting>
  <conditionalFormatting sqref="F31">
    <cfRule type="cellIs" dxfId="263" priority="22" operator="lessThan">
      <formula>0</formula>
    </cfRule>
    <cfRule type="cellIs" dxfId="262" priority="23" operator="greaterThan">
      <formula>0</formula>
    </cfRule>
    <cfRule type="cellIs" dxfId="261" priority="24" operator="greaterThan">
      <formula>0</formula>
    </cfRule>
  </conditionalFormatting>
  <conditionalFormatting sqref="F46">
    <cfRule type="cellIs" dxfId="260" priority="19" operator="lessThan">
      <formula>0</formula>
    </cfRule>
    <cfRule type="cellIs" dxfId="259" priority="20" operator="greaterThan">
      <formula>0</formula>
    </cfRule>
    <cfRule type="cellIs" dxfId="258" priority="21" operator="greaterThan">
      <formula>0</formula>
    </cfRule>
  </conditionalFormatting>
  <conditionalFormatting sqref="F61">
    <cfRule type="cellIs" dxfId="257" priority="16" operator="lessThan">
      <formula>0</formula>
    </cfRule>
    <cfRule type="cellIs" dxfId="256" priority="17" operator="greaterThan">
      <formula>0</formula>
    </cfRule>
    <cfRule type="cellIs" dxfId="255" priority="18" operator="greaterThan">
      <formula>0</formula>
    </cfRule>
  </conditionalFormatting>
  <conditionalFormatting sqref="F76">
    <cfRule type="cellIs" dxfId="254" priority="13" operator="lessThan">
      <formula>0</formula>
    </cfRule>
    <cfRule type="cellIs" dxfId="253" priority="14" operator="greaterThan">
      <formula>0</formula>
    </cfRule>
    <cfRule type="cellIs" dxfId="252" priority="15" operator="greaterThan">
      <formula>0</formula>
    </cfRule>
  </conditionalFormatting>
  <conditionalFormatting sqref="H18">
    <cfRule type="cellIs" dxfId="23" priority="7" operator="greaterThan">
      <formula>1</formula>
    </cfRule>
    <cfRule type="cellIs" dxfId="22" priority="8" operator="lessThan">
      <formula>1</formula>
    </cfRule>
    <cfRule type="cellIs" dxfId="21" priority="9" operator="lessThan">
      <formula>1</formula>
    </cfRule>
    <cfRule type="cellIs" dxfId="20" priority="10" operator="lessThan">
      <formula>0</formula>
    </cfRule>
    <cfRule type="cellIs" dxfId="19" priority="11" operator="greaterThan">
      <formula>0</formula>
    </cfRule>
    <cfRule type="cellIs" dxfId="18" priority="12" operator="greaterThan">
      <formula>0</formula>
    </cfRule>
  </conditionalFormatting>
  <conditionalFormatting sqref="H25">
    <cfRule type="cellIs" dxfId="11" priority="1" operator="greaterThan">
      <formula>1</formula>
    </cfRule>
    <cfRule type="cellIs" dxfId="10" priority="2" operator="lessThan">
      <formula>1</formula>
    </cfRule>
    <cfRule type="cellIs" dxfId="9" priority="3" operator="lessThan">
      <formula>1</formula>
    </cfRule>
    <cfRule type="cellIs" dxfId="8" priority="4" operator="lessThan">
      <formula>0</formula>
    </cfRule>
    <cfRule type="cellIs" dxfId="7" priority="5" operator="greaterThan">
      <formula>0</formula>
    </cfRule>
    <cfRule type="cellIs" dxfId="6" priority="6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53" zoomScale="150" zoomScaleNormal="150" zoomScalePageLayoutView="150" workbookViewId="0">
      <selection activeCell="B116" sqref="B116"/>
    </sheetView>
  </sheetViews>
  <sheetFormatPr baseColWidth="10" defaultRowHeight="16" x14ac:dyDescent="0.2"/>
  <cols>
    <col min="1" max="1" width="31.6640625" style="3" customWidth="1"/>
    <col min="2" max="2" width="40" customWidth="1"/>
    <col min="3" max="3" width="22.6640625" style="3" customWidth="1"/>
    <col min="4" max="4" width="17.5" style="3" customWidth="1"/>
    <col min="5" max="5" width="22.5" hidden="1" customWidth="1"/>
    <col min="6" max="6" width="17.83203125" customWidth="1"/>
    <col min="7" max="7" width="16.6640625" customWidth="1"/>
    <col min="8" max="8" width="20.1640625" hidden="1" customWidth="1"/>
    <col min="9" max="9" width="17.5" customWidth="1"/>
    <col min="10" max="10" width="25.33203125" customWidth="1"/>
    <col min="11" max="11" width="18.83203125" customWidth="1"/>
  </cols>
  <sheetData>
    <row r="1" spans="1:11" ht="47" x14ac:dyDescent="0.55000000000000004">
      <c r="A1" s="27" t="s">
        <v>46</v>
      </c>
    </row>
    <row r="2" spans="1:11" x14ac:dyDescent="0.2">
      <c r="A2" s="3" t="s">
        <v>34</v>
      </c>
      <c r="B2" t="str">
        <f>('Omniture current'!A3)</f>
        <v># Date: Dec 1 2016 - Dec 31 2016</v>
      </c>
      <c r="C2" s="5"/>
    </row>
    <row r="3" spans="1:11" x14ac:dyDescent="0.2">
      <c r="A3" s="3" t="s">
        <v>35</v>
      </c>
      <c r="B3" t="str">
        <f>('Omniture Previous'!A3)</f>
        <v># Date: Nov 1 2016 - Nov 30 2016</v>
      </c>
      <c r="C3" s="5"/>
    </row>
    <row r="4" spans="1:11" x14ac:dyDescent="0.2">
      <c r="A4" s="3" t="s">
        <v>47</v>
      </c>
      <c r="B4" s="5" t="s">
        <v>57</v>
      </c>
      <c r="C4" s="5"/>
    </row>
    <row r="5" spans="1:11" x14ac:dyDescent="0.2">
      <c r="A5" s="3" t="s">
        <v>48</v>
      </c>
      <c r="B5" t="s">
        <v>96</v>
      </c>
      <c r="C5" s="5"/>
    </row>
    <row r="6" spans="1:11" x14ac:dyDescent="0.2">
      <c r="C6" s="5"/>
    </row>
    <row r="8" spans="1:11" s="3" customFormat="1" x14ac:dyDescent="0.2">
      <c r="B8" s="3" t="s">
        <v>37</v>
      </c>
      <c r="C8" s="3" t="s">
        <v>38</v>
      </c>
      <c r="D8" s="3" t="s">
        <v>49</v>
      </c>
      <c r="E8" s="3" t="s">
        <v>50</v>
      </c>
      <c r="F8" s="3" t="s">
        <v>51</v>
      </c>
      <c r="G8" s="3" t="s">
        <v>40</v>
      </c>
      <c r="H8" s="3" t="s">
        <v>41</v>
      </c>
      <c r="I8" s="3" t="s">
        <v>53</v>
      </c>
      <c r="J8" s="3" t="s">
        <v>39</v>
      </c>
      <c r="K8" s="3" t="s">
        <v>42</v>
      </c>
    </row>
    <row r="9" spans="1:11" s="26" customFormat="1" ht="31" x14ac:dyDescent="0.35">
      <c r="A9" s="3"/>
      <c r="B9" s="11" t="str">
        <f>('Omniture current'!A2)</f>
        <v># All Categories</v>
      </c>
      <c r="C9" s="3"/>
      <c r="D9" s="3"/>
    </row>
    <row r="10" spans="1:11" s="26" customFormat="1" hidden="1" x14ac:dyDescent="0.2">
      <c r="A10" s="3" t="s">
        <v>33</v>
      </c>
      <c r="C10" s="3"/>
      <c r="D10" s="3"/>
    </row>
    <row r="11" spans="1:11" s="26" customFormat="1" hidden="1" x14ac:dyDescent="0.2">
      <c r="A11" s="3"/>
      <c r="B11" s="3" t="s">
        <v>142</v>
      </c>
      <c r="C11" s="3" t="s">
        <v>102</v>
      </c>
      <c r="D11" s="3" t="s">
        <v>53</v>
      </c>
      <c r="E11" s="3" t="s">
        <v>50</v>
      </c>
      <c r="F11" s="3" t="s">
        <v>100</v>
      </c>
    </row>
    <row r="12" spans="1:11" s="26" customFormat="1" ht="31" hidden="1" x14ac:dyDescent="0.35">
      <c r="A12" s="3"/>
      <c r="B12" s="16" t="e">
        <f>('NPS Non Purchaser Current'!#REF!)</f>
        <v>#REF!</v>
      </c>
      <c r="C12" s="19" t="e">
        <f>('NPS Non-Purchaser Previous'!#REF!)</f>
        <v>#REF!</v>
      </c>
      <c r="D12" s="9" t="e">
        <f>(B12-C12)</f>
        <v>#REF!</v>
      </c>
      <c r="E12" s="26" t="e">
        <f>('NPS Non-Purchaser YoY'!#REF!)</f>
        <v>#REF!</v>
      </c>
      <c r="F12" s="9" t="e">
        <f>(B12-E12)</f>
        <v>#REF!</v>
      </c>
    </row>
    <row r="13" spans="1:11" s="26" customFormat="1" hidden="1" x14ac:dyDescent="0.2">
      <c r="A13" s="3"/>
      <c r="C13" s="3"/>
      <c r="D13" s="3"/>
    </row>
    <row r="14" spans="1:11" s="26" customFormat="1" x14ac:dyDescent="0.2">
      <c r="A14" s="3"/>
      <c r="C14" s="3"/>
      <c r="D14" s="3"/>
    </row>
    <row r="15" spans="1:11" s="3" customFormat="1" x14ac:dyDescent="0.2">
      <c r="A15" s="3" t="s">
        <v>44</v>
      </c>
      <c r="B15" s="3" t="s">
        <v>141</v>
      </c>
      <c r="C15" s="3" t="s">
        <v>102</v>
      </c>
      <c r="D15" s="3" t="s">
        <v>115</v>
      </c>
      <c r="G15" s="3" t="s">
        <v>55</v>
      </c>
      <c r="H15" s="3" t="s">
        <v>101</v>
      </c>
      <c r="I15" s="3" t="s">
        <v>116</v>
      </c>
    </row>
    <row r="16" spans="1:11" s="26" customFormat="1" ht="31" x14ac:dyDescent="0.35">
      <c r="A16" s="3"/>
      <c r="B16" s="6">
        <f>('Omniture current'!B57)</f>
        <v>7.1199999999999999E-2</v>
      </c>
      <c r="C16" s="18">
        <f>('Omniture Previous'!B57)</f>
        <v>5.8200000000000002E-2</v>
      </c>
      <c r="D16" s="23">
        <f>(B16-C16)/C16</f>
        <v>0.22336769759450167</v>
      </c>
      <c r="F16" s="3"/>
      <c r="G16" s="6">
        <f>('Omniture current'!B58)</f>
        <v>2.1499999999999998E-2</v>
      </c>
      <c r="H16" s="9">
        <f>(B16-G16)*100</f>
        <v>4.97</v>
      </c>
      <c r="I16" s="20">
        <f>(B16/G16)</f>
        <v>3.3116279069767445</v>
      </c>
    </row>
    <row r="17" spans="1:4" s="26" customFormat="1" x14ac:dyDescent="0.2">
      <c r="A17" s="3"/>
      <c r="C17" s="3"/>
      <c r="D17" s="3"/>
    </row>
    <row r="18" spans="1:4" s="26" customFormat="1" x14ac:dyDescent="0.2">
      <c r="A18" s="3"/>
      <c r="B18" s="3" t="s">
        <v>114</v>
      </c>
      <c r="C18" s="3" t="s">
        <v>102</v>
      </c>
      <c r="D18" s="3" t="s">
        <v>53</v>
      </c>
    </row>
    <row r="19" spans="1:4" s="26" customFormat="1" ht="31" x14ac:dyDescent="0.35">
      <c r="A19" s="3"/>
      <c r="B19" s="25">
        <f>(LEFT(('Omniture current'!C57),LEN('Omniture current'!C57)-4))/(LEFT(('Omniture current'!C56),LEN('Omniture current'!C56)-4))</f>
        <v>0.27316561247505361</v>
      </c>
      <c r="C19" s="25">
        <f>(LEFT(('Omniture Previous'!C57),LEN('Omniture Previous'!C57)-4))/(LEFT(('Omniture Previous'!C56),LEN('Omniture Previous'!C56)-4))</f>
        <v>0.29727035167630333</v>
      </c>
      <c r="D19" s="23">
        <f>(B19-C19)/C19</f>
        <v>-8.1086926648834767E-2</v>
      </c>
    </row>
    <row r="20" spans="1:4" s="26" customFormat="1" x14ac:dyDescent="0.2">
      <c r="C20" s="3"/>
      <c r="D20" s="3"/>
    </row>
    <row r="21" spans="1:4" s="26" customFormat="1" x14ac:dyDescent="0.2">
      <c r="A21" s="3" t="s">
        <v>36</v>
      </c>
      <c r="B21" s="3" t="s">
        <v>52</v>
      </c>
      <c r="C21" s="3" t="s">
        <v>102</v>
      </c>
      <c r="D21" s="3" t="s">
        <v>115</v>
      </c>
    </row>
    <row r="22" spans="1:4" s="26" customFormat="1" ht="31" x14ac:dyDescent="0.35">
      <c r="A22" s="3"/>
      <c r="B22" s="6">
        <f>('Omniture current'!C45)</f>
        <v>0.2989</v>
      </c>
      <c r="C22" s="18">
        <f>('Omniture Previous'!C45)</f>
        <v>0.3054</v>
      </c>
      <c r="D22" s="23">
        <f>(B22-C22)/C22</f>
        <v>-2.1283562540929946E-2</v>
      </c>
    </row>
    <row r="23" spans="1:4" s="26" customFormat="1" x14ac:dyDescent="0.2">
      <c r="A23" s="3"/>
      <c r="C23" s="3"/>
      <c r="D23" s="3"/>
    </row>
    <row r="24" spans="1:4" s="26" customFormat="1" x14ac:dyDescent="0.2">
      <c r="A24" s="3" t="s">
        <v>43</v>
      </c>
      <c r="B24" s="3" t="s">
        <v>54</v>
      </c>
      <c r="C24" s="3" t="s">
        <v>102</v>
      </c>
      <c r="D24" s="3" t="s">
        <v>115</v>
      </c>
    </row>
    <row r="25" spans="1:4" s="26" customFormat="1" ht="31" x14ac:dyDescent="0.35">
      <c r="A25" s="3"/>
      <c r="B25" s="6">
        <f>('Omniture current'!C30)</f>
        <v>0.28310000000000002</v>
      </c>
      <c r="C25" s="18">
        <f>('Omniture Previous'!C30)</f>
        <v>0.29389999999999999</v>
      </c>
      <c r="D25" s="23">
        <f>(B25-C25)/C25</f>
        <v>-3.6747192922762767E-2</v>
      </c>
    </row>
    <row r="26" spans="1:4" s="26" customFormat="1" x14ac:dyDescent="0.2">
      <c r="A26" s="3"/>
      <c r="B26" s="2"/>
      <c r="C26" s="3"/>
      <c r="D26" s="3"/>
    </row>
    <row r="27" spans="1:4" s="26" customFormat="1" x14ac:dyDescent="0.2">
      <c r="A27" s="3"/>
      <c r="B27" s="3" t="s">
        <v>58</v>
      </c>
      <c r="C27" s="3" t="s">
        <v>102</v>
      </c>
      <c r="D27" s="3" t="s">
        <v>117</v>
      </c>
    </row>
    <row r="28" spans="1:4" s="26" customFormat="1" ht="31" x14ac:dyDescent="0.35">
      <c r="A28" s="3"/>
      <c r="B28" s="6">
        <f>('Omniture current'!C14/'Omniture current'!C13)</f>
        <v>0.67672802231771778</v>
      </c>
      <c r="C28" s="18">
        <f>('Omniture Previous'!C14/'Omniture Previous'!C13)</f>
        <v>0.65672450350291833</v>
      </c>
      <c r="D28" s="23">
        <f>(B28-C28)/C28</f>
        <v>3.0459528627456729E-2</v>
      </c>
    </row>
    <row r="29" spans="1:4" s="26" customFormat="1" x14ac:dyDescent="0.2">
      <c r="A29" s="3" t="s">
        <v>45</v>
      </c>
      <c r="C29" s="3"/>
      <c r="D29" s="3"/>
    </row>
    <row r="30" spans="1:4" s="26" customFormat="1" x14ac:dyDescent="0.2">
      <c r="A30" s="3"/>
      <c r="B30" s="7" t="s">
        <v>60</v>
      </c>
      <c r="C30" s="3" t="s">
        <v>102</v>
      </c>
      <c r="D30" s="3" t="s">
        <v>53</v>
      </c>
    </row>
    <row r="31" spans="1:4" s="26" customFormat="1" ht="31" x14ac:dyDescent="0.35">
      <c r="A31" s="3"/>
      <c r="B31" s="6">
        <f>('Omniture current'!F13/'Omniture current'!D13)</f>
        <v>0.39715346729491563</v>
      </c>
      <c r="C31" s="18">
        <f>('Omniture Previous'!F13/'Omniture Previous'!D13)</f>
        <v>0.45320991398191068</v>
      </c>
      <c r="D31" s="23">
        <f>(B31-C31)/C31</f>
        <v>-0.12368760028765054</v>
      </c>
    </row>
    <row r="32" spans="1:4" s="26" customFormat="1" ht="31" x14ac:dyDescent="0.35">
      <c r="A32" s="3"/>
      <c r="B32" s="6"/>
      <c r="C32" s="18"/>
      <c r="D32" s="23"/>
    </row>
    <row r="34" spans="1:9" ht="31" x14ac:dyDescent="0.35">
      <c r="B34" s="11" t="str">
        <f>'Omniture current'!A61</f>
        <v># Smart home</v>
      </c>
    </row>
    <row r="35" spans="1:9" x14ac:dyDescent="0.2">
      <c r="A35" s="3" t="s">
        <v>33</v>
      </c>
    </row>
    <row r="36" spans="1:9" x14ac:dyDescent="0.2">
      <c r="B36" s="3" t="s">
        <v>142</v>
      </c>
      <c r="C36" s="3" t="s">
        <v>102</v>
      </c>
      <c r="D36" s="3" t="s">
        <v>53</v>
      </c>
      <c r="E36" s="3" t="s">
        <v>50</v>
      </c>
      <c r="F36" s="3" t="s">
        <v>100</v>
      </c>
    </row>
    <row r="37" spans="1:9" ht="31" x14ac:dyDescent="0.35">
      <c r="B37" s="16">
        <f>('NPS Non Purchaser Current'!H19)</f>
        <v>-19.6078431372549</v>
      </c>
      <c r="C37" s="19">
        <f>('NPS Non-Purchaser Previous'!H19)</f>
        <v>9.375</v>
      </c>
      <c r="D37" s="9">
        <f>(B37-C37)</f>
        <v>-28.9828431372549</v>
      </c>
      <c r="E37">
        <f>('NPS Non-Purchaser YoY'!H19)</f>
        <v>-2.0833333333333299</v>
      </c>
      <c r="F37" s="9">
        <f>(B37-E37)</f>
        <v>-17.524509803921571</v>
      </c>
    </row>
    <row r="38" spans="1:9" s="21" customFormat="1" x14ac:dyDescent="0.2">
      <c r="A38" s="3"/>
      <c r="C38" s="3"/>
      <c r="D38" s="3"/>
    </row>
    <row r="39" spans="1:9" s="3" customFormat="1" x14ac:dyDescent="0.2">
      <c r="A39" s="3" t="s">
        <v>44</v>
      </c>
      <c r="B39" s="3" t="s">
        <v>59</v>
      </c>
      <c r="C39" s="3" t="s">
        <v>102</v>
      </c>
      <c r="D39" s="3" t="s">
        <v>115</v>
      </c>
      <c r="G39" s="3" t="s">
        <v>55</v>
      </c>
      <c r="H39" s="3" t="s">
        <v>101</v>
      </c>
      <c r="I39" s="3" t="s">
        <v>116</v>
      </c>
    </row>
    <row r="40" spans="1:9" ht="31" x14ac:dyDescent="0.35">
      <c r="B40" s="6">
        <f>('Omniture current'!C118)</f>
        <v>4.8300000000000003E-2</v>
      </c>
      <c r="C40" s="18">
        <f>('Omniture Previous'!C118)</f>
        <v>5.0200000000000002E-2</v>
      </c>
      <c r="D40" s="23">
        <f>(B40-C40)/C40</f>
        <v>-3.7848605577689223E-2</v>
      </c>
      <c r="F40" s="3"/>
      <c r="G40" s="6">
        <f>('Omniture current'!B58)</f>
        <v>2.1499999999999998E-2</v>
      </c>
      <c r="H40" s="9">
        <f>(B40-G40)*100</f>
        <v>2.6800000000000006</v>
      </c>
      <c r="I40" s="20">
        <f>(B40/G40)</f>
        <v>2.246511627906977</v>
      </c>
    </row>
    <row r="42" spans="1:9" s="21" customFormat="1" x14ac:dyDescent="0.2">
      <c r="A42" s="3"/>
      <c r="B42" s="3" t="s">
        <v>114</v>
      </c>
      <c r="C42" s="3" t="s">
        <v>102</v>
      </c>
      <c r="D42" s="3" t="s">
        <v>53</v>
      </c>
    </row>
    <row r="43" spans="1:9" s="21" customFormat="1" ht="31" x14ac:dyDescent="0.35">
      <c r="A43" s="3"/>
      <c r="B43" s="25">
        <f>(LEFT(('Omniture current'!D118),LEN('Omniture current'!D118)-4))/(LEFT(('Omniture current'!D115),LEN('Omniture current'!D115)-4))</f>
        <v>2.9505006766988907E-2</v>
      </c>
      <c r="C43" s="25">
        <f>(LEFT(('Omniture Previous'!D118),LEN('Omniture Previous'!D118)-4))/(LEFT(('Omniture Previous'!D115),LEN('Omniture Previous'!D115)-4))</f>
        <v>4.3066904700030287E-2</v>
      </c>
      <c r="D43" s="23">
        <f>(B43-C43)/C43</f>
        <v>-0.31490301026978246</v>
      </c>
    </row>
    <row r="44" spans="1:9" s="21" customFormat="1" x14ac:dyDescent="0.2">
      <c r="C44" s="3"/>
      <c r="D44" s="3"/>
    </row>
    <row r="45" spans="1:9" x14ac:dyDescent="0.2">
      <c r="A45" s="3" t="s">
        <v>36</v>
      </c>
      <c r="B45" s="3" t="s">
        <v>52</v>
      </c>
      <c r="C45" s="3" t="s">
        <v>102</v>
      </c>
      <c r="D45" s="3" t="s">
        <v>115</v>
      </c>
    </row>
    <row r="46" spans="1:9" ht="31" x14ac:dyDescent="0.35">
      <c r="B46" s="6">
        <f>('Omniture current'!C104)</f>
        <v>0.25829999999999997</v>
      </c>
      <c r="C46" s="18">
        <f>('Omniture Previous'!C104)</f>
        <v>0.24110000000000001</v>
      </c>
      <c r="D46" s="23">
        <f>(B46-C46)/C46</f>
        <v>7.1339693073413368E-2</v>
      </c>
    </row>
    <row r="48" spans="1:9" x14ac:dyDescent="0.2">
      <c r="A48" s="3" t="s">
        <v>43</v>
      </c>
      <c r="B48" s="3" t="s">
        <v>54</v>
      </c>
      <c r="C48" s="3" t="s">
        <v>102</v>
      </c>
      <c r="D48" s="3" t="s">
        <v>115</v>
      </c>
    </row>
    <row r="49" spans="1:9" ht="31" x14ac:dyDescent="0.35">
      <c r="B49" s="6">
        <f>('Omniture current'!C89)</f>
        <v>0.23649999999999999</v>
      </c>
      <c r="C49" s="18">
        <f>('Omniture Previous'!C89)</f>
        <v>0.21240000000000001</v>
      </c>
      <c r="D49" s="23">
        <f>(B49-C49)/C49</f>
        <v>0.11346516007532949</v>
      </c>
    </row>
    <row r="50" spans="1:9" x14ac:dyDescent="0.2">
      <c r="B50" s="2"/>
    </row>
    <row r="51" spans="1:9" x14ac:dyDescent="0.2">
      <c r="B51" s="3" t="s">
        <v>58</v>
      </c>
      <c r="C51" s="3" t="s">
        <v>102</v>
      </c>
      <c r="D51" s="3" t="s">
        <v>117</v>
      </c>
    </row>
    <row r="52" spans="1:9" ht="31" x14ac:dyDescent="0.35">
      <c r="B52" s="6">
        <f>('Omniture current'!C73/'Omniture current'!C71)</f>
        <v>0.71622150391289552</v>
      </c>
      <c r="C52" s="18">
        <f>('Omniture Previous'!C73/'Omniture Previous'!C71)</f>
        <v>0.69216655614222655</v>
      </c>
      <c r="D52" s="23">
        <f>(B52-C52)/C52</f>
        <v>3.4753120556327705E-2</v>
      </c>
    </row>
    <row r="53" spans="1:9" x14ac:dyDescent="0.2">
      <c r="A53" s="3" t="s">
        <v>45</v>
      </c>
    </row>
    <row r="54" spans="1:9" x14ac:dyDescent="0.2">
      <c r="B54" s="7" t="s">
        <v>60</v>
      </c>
      <c r="C54" s="3" t="s">
        <v>102</v>
      </c>
      <c r="D54" s="3" t="s">
        <v>53</v>
      </c>
    </row>
    <row r="55" spans="1:9" ht="31" x14ac:dyDescent="0.35">
      <c r="B55" s="6">
        <f>('Omniture current'!F71/'Omniture current'!D71)</f>
        <v>0.5622635575740198</v>
      </c>
      <c r="C55" s="18">
        <f>('Omniture Previous'!F71/'Omniture Previous'!D71)</f>
        <v>0.61617123983739841</v>
      </c>
      <c r="D55" s="23">
        <f>(B55-C55)/C55</f>
        <v>-8.7488150660203351E-2</v>
      </c>
    </row>
    <row r="58" spans="1:9" ht="31" x14ac:dyDescent="0.35">
      <c r="A58" s="4"/>
      <c r="B58" s="10" t="str">
        <f>('Omniture current'!A121)</f>
        <v># Appliances</v>
      </c>
    </row>
    <row r="59" spans="1:9" x14ac:dyDescent="0.2">
      <c r="A59" s="3" t="s">
        <v>33</v>
      </c>
    </row>
    <row r="60" spans="1:9" x14ac:dyDescent="0.2">
      <c r="B60" s="3" t="s">
        <v>142</v>
      </c>
      <c r="C60" s="3" t="s">
        <v>102</v>
      </c>
      <c r="D60" s="3" t="s">
        <v>53</v>
      </c>
      <c r="F60" s="3" t="s">
        <v>100</v>
      </c>
    </row>
    <row r="61" spans="1:9" ht="31" x14ac:dyDescent="0.35">
      <c r="B61" s="16">
        <f>('NPS Non Purchaser Current'!H6)</f>
        <v>-17.105263157894701</v>
      </c>
      <c r="C61" s="9">
        <f>('NPS Non-Purchaser Previous'!H6)</f>
        <v>6.5573770491803298</v>
      </c>
      <c r="D61" s="9">
        <f>(B61-C61)</f>
        <v>-23.662640207075029</v>
      </c>
      <c r="E61">
        <f>('NPS Non-Purchaser YoY'!H6)</f>
        <v>3.6144578313253</v>
      </c>
      <c r="F61" s="9">
        <f>(B61-E61)</f>
        <v>-20.719720989220001</v>
      </c>
    </row>
    <row r="63" spans="1:9" x14ac:dyDescent="0.2">
      <c r="A63" s="3" t="s">
        <v>44</v>
      </c>
      <c r="B63" s="3" t="s">
        <v>59</v>
      </c>
      <c r="C63" s="3" t="s">
        <v>102</v>
      </c>
      <c r="D63" s="3" t="s">
        <v>53</v>
      </c>
      <c r="G63" s="3" t="s">
        <v>55</v>
      </c>
      <c r="H63" s="3" t="s">
        <v>56</v>
      </c>
      <c r="I63" s="3" t="s">
        <v>116</v>
      </c>
    </row>
    <row r="64" spans="1:9" ht="31" x14ac:dyDescent="0.35">
      <c r="B64" s="6">
        <f>('Omniture current'!C178)</f>
        <v>3.5400000000000001E-2</v>
      </c>
      <c r="C64" s="18">
        <f>('Omniture Previous'!C178)</f>
        <v>3.1699999999999999E-2</v>
      </c>
      <c r="D64" s="23">
        <f>(B64-C64)/C64</f>
        <v>0.11671924290220827</v>
      </c>
      <c r="G64" s="24">
        <f>('Omniture current'!B58)</f>
        <v>2.1499999999999998E-2</v>
      </c>
      <c r="H64" s="9">
        <f>(B64-G64)*100</f>
        <v>1.3900000000000003</v>
      </c>
      <c r="I64" s="20">
        <f>(B64/G64)</f>
        <v>1.6465116279069769</v>
      </c>
    </row>
    <row r="66" spans="1:9" s="21" customFormat="1" x14ac:dyDescent="0.2">
      <c r="A66" s="3"/>
      <c r="B66" s="3" t="s">
        <v>114</v>
      </c>
      <c r="C66" s="3" t="s">
        <v>102</v>
      </c>
      <c r="D66" s="3" t="s">
        <v>53</v>
      </c>
    </row>
    <row r="67" spans="1:9" s="21" customFormat="1" ht="31" x14ac:dyDescent="0.35">
      <c r="A67" s="3"/>
      <c r="B67" s="25">
        <f>(LEFT(('Omniture current'!D178),LEN('Omniture current'!D178)-4))/(LEFT(('Omniture current'!D176),LEN('Omniture current'!D176)-4))</f>
        <v>9.4920043820543948E-2</v>
      </c>
      <c r="C67" s="25">
        <f>(LEFT(('Omniture Previous'!D178),LEN('Omniture Previous'!D178)-4))/(LEFT(('Omniture Previous'!D176),LEN('Omniture Previous'!D176)-4))</f>
        <v>0.10700304704885817</v>
      </c>
      <c r="D67" s="23">
        <f>(B67-C67)/C67</f>
        <v>-0.11292204812445256</v>
      </c>
    </row>
    <row r="68" spans="1:9" s="21" customFormat="1" x14ac:dyDescent="0.2">
      <c r="A68" s="3"/>
      <c r="C68" s="3"/>
      <c r="D68" s="3"/>
    </row>
    <row r="69" spans="1:9" x14ac:dyDescent="0.2">
      <c r="A69" s="3" t="s">
        <v>36</v>
      </c>
      <c r="B69" s="3" t="s">
        <v>52</v>
      </c>
      <c r="C69" s="3" t="s">
        <v>102</v>
      </c>
      <c r="D69" s="3" t="s">
        <v>115</v>
      </c>
      <c r="G69" s="3"/>
      <c r="H69" s="3"/>
      <c r="I69" s="3"/>
    </row>
    <row r="70" spans="1:9" ht="31" x14ac:dyDescent="0.35">
      <c r="B70" s="6">
        <f>('Omniture current'!C164)</f>
        <v>0.22939999999999999</v>
      </c>
      <c r="C70" s="18">
        <f>('Omniture current'!C164)</f>
        <v>0.22939999999999999</v>
      </c>
      <c r="D70" s="23">
        <f>(B70-C70)/C70</f>
        <v>0</v>
      </c>
      <c r="G70" s="2"/>
      <c r="H70" s="9"/>
      <c r="I70" s="8"/>
    </row>
    <row r="72" spans="1:9" x14ac:dyDescent="0.2">
      <c r="A72" s="3" t="s">
        <v>43</v>
      </c>
    </row>
    <row r="73" spans="1:9" x14ac:dyDescent="0.2">
      <c r="B73" s="3" t="s">
        <v>54</v>
      </c>
      <c r="C73" s="3" t="s">
        <v>102</v>
      </c>
      <c r="D73" s="3" t="s">
        <v>115</v>
      </c>
    </row>
    <row r="74" spans="1:9" ht="31" x14ac:dyDescent="0.35">
      <c r="B74" s="6">
        <f>('Omniture current'!C149)</f>
        <v>0.20080000000000001</v>
      </c>
      <c r="C74" s="18">
        <f>('Omniture current'!C149)</f>
        <v>0.20080000000000001</v>
      </c>
      <c r="D74" s="23">
        <f>(B74-C74)/C74</f>
        <v>0</v>
      </c>
    </row>
    <row r="76" spans="1:9" x14ac:dyDescent="0.2">
      <c r="B76" s="3" t="s">
        <v>58</v>
      </c>
      <c r="C76" s="3" t="s">
        <v>102</v>
      </c>
      <c r="D76" s="3" t="s">
        <v>115</v>
      </c>
    </row>
    <row r="77" spans="1:9" ht="31" x14ac:dyDescent="0.35">
      <c r="B77" s="6">
        <f>('Omniture current'!C133/'Omniture current'!C132)</f>
        <v>0.67864636008624601</v>
      </c>
      <c r="C77" s="6">
        <f>('Omniture current'!C133/'Omniture current'!C132)</f>
        <v>0.67864636008624601</v>
      </c>
      <c r="D77" s="23">
        <f>(B77-C77)/C77</f>
        <v>0</v>
      </c>
    </row>
    <row r="78" spans="1:9" x14ac:dyDescent="0.2">
      <c r="A78" s="3" t="s">
        <v>45</v>
      </c>
    </row>
    <row r="79" spans="1:9" x14ac:dyDescent="0.2">
      <c r="B79" s="22" t="s">
        <v>60</v>
      </c>
      <c r="C79" s="3" t="s">
        <v>102</v>
      </c>
      <c r="D79" s="3" t="s">
        <v>115</v>
      </c>
    </row>
    <row r="80" spans="1:9" ht="31" x14ac:dyDescent="0.35">
      <c r="B80" s="6">
        <f>('Omniture current'!F132/'Omniture current'!D132)</f>
        <v>0.55288771353203903</v>
      </c>
      <c r="C80" s="6">
        <f>('Omniture current'!F132/'Omniture current'!D132)</f>
        <v>0.55288771353203903</v>
      </c>
      <c r="D80" s="23">
        <f>(B80-C80)/C80</f>
        <v>0</v>
      </c>
    </row>
    <row r="83" spans="1:9" ht="31" x14ac:dyDescent="0.35">
      <c r="B83" s="10" t="str">
        <f>('Omniture current'!A181)</f>
        <v># Baby &amp; Maternity</v>
      </c>
    </row>
    <row r="84" spans="1:9" x14ac:dyDescent="0.2">
      <c r="A84" s="3" t="s">
        <v>33</v>
      </c>
    </row>
    <row r="85" spans="1:9" x14ac:dyDescent="0.2">
      <c r="B85" s="3" t="s">
        <v>142</v>
      </c>
      <c r="C85" s="3" t="s">
        <v>102</v>
      </c>
      <c r="D85" s="3" t="s">
        <v>53</v>
      </c>
      <c r="F85" s="3" t="s">
        <v>100</v>
      </c>
    </row>
    <row r="86" spans="1:9" ht="31" x14ac:dyDescent="0.35">
      <c r="B86" s="16">
        <f>('NPS Non Purchaser Current'!H23)</f>
        <v>-11.1111111111111</v>
      </c>
      <c r="C86" s="19">
        <f>('NPS Non-Purchaser Previous'!H23)</f>
        <v>0</v>
      </c>
      <c r="D86" s="9">
        <f>(B86-C86)</f>
        <v>-11.1111111111111</v>
      </c>
      <c r="E86">
        <f>('NPS Non-Purchaser YoY'!H23)</f>
        <v>29.411764705882401</v>
      </c>
      <c r="F86" s="9">
        <f>(B86-E86)</f>
        <v>-40.522875816993505</v>
      </c>
    </row>
    <row r="88" spans="1:9" x14ac:dyDescent="0.2">
      <c r="A88" s="3" t="s">
        <v>44</v>
      </c>
      <c r="B88" s="3" t="s">
        <v>59</v>
      </c>
      <c r="C88" s="3" t="s">
        <v>102</v>
      </c>
      <c r="D88" s="3" t="s">
        <v>115</v>
      </c>
      <c r="G88" s="3" t="s">
        <v>55</v>
      </c>
      <c r="H88" s="3" t="s">
        <v>56</v>
      </c>
      <c r="I88" s="3" t="s">
        <v>116</v>
      </c>
    </row>
    <row r="89" spans="1:9" ht="31" x14ac:dyDescent="0.35">
      <c r="B89" s="6">
        <f>('Omniture current'!C238)</f>
        <v>4.7699999999999999E-2</v>
      </c>
      <c r="C89" s="18">
        <f>('Omniture Previous'!C238)</f>
        <v>4.2500000000000003E-2</v>
      </c>
      <c r="D89" s="23">
        <f>(B89-C89)/C89</f>
        <v>0.1223529411764705</v>
      </c>
      <c r="G89" s="24">
        <f>(G40)</f>
        <v>2.1499999999999998E-2</v>
      </c>
      <c r="H89" s="9">
        <f>(B89-G89)*100</f>
        <v>2.62</v>
      </c>
      <c r="I89" s="20">
        <f>(B89/G89)</f>
        <v>2.2186046511627908</v>
      </c>
    </row>
    <row r="91" spans="1:9" s="21" customFormat="1" x14ac:dyDescent="0.2">
      <c r="A91" s="3"/>
      <c r="B91" s="3" t="s">
        <v>114</v>
      </c>
      <c r="C91" s="3" t="s">
        <v>102</v>
      </c>
      <c r="D91" s="3" t="s">
        <v>53</v>
      </c>
    </row>
    <row r="92" spans="1:9" s="21" customFormat="1" ht="31" x14ac:dyDescent="0.35">
      <c r="A92" s="3"/>
      <c r="B92" s="25">
        <f>(LEFT(('Omniture current'!D238),LEN('Omniture current'!D238)-4))/(LEFT(('Omniture current'!D236),LEN('Omniture current'!D236)-4))</f>
        <v>1.2971523331390965E-2</v>
      </c>
      <c r="C92" s="25">
        <f>(LEFT(('Omniture Previous'!D238),LEN('Omniture Previous'!D238)-4))/(LEFT(('Omniture Previous'!D236),LEN('Omniture Previous'!D236)-4))</f>
        <v>1.717288120435612E-2</v>
      </c>
      <c r="D92" s="23">
        <f>(B92-C92)/C92</f>
        <v>-0.24465072709519625</v>
      </c>
    </row>
    <row r="93" spans="1:9" s="21" customFormat="1" x14ac:dyDescent="0.2">
      <c r="A93" s="3"/>
      <c r="C93" s="3"/>
      <c r="D93" s="3"/>
    </row>
    <row r="94" spans="1:9" x14ac:dyDescent="0.2">
      <c r="A94" s="3" t="s">
        <v>36</v>
      </c>
      <c r="B94" s="3" t="s">
        <v>52</v>
      </c>
      <c r="C94" s="3" t="s">
        <v>102</v>
      </c>
      <c r="D94" s="3" t="s">
        <v>115</v>
      </c>
    </row>
    <row r="95" spans="1:9" ht="31" x14ac:dyDescent="0.35">
      <c r="B95" s="6">
        <f>('Omniture current'!C224)</f>
        <v>0.2712</v>
      </c>
      <c r="C95" s="18">
        <f>('Omniture Previous'!C224)</f>
        <v>0.24310000000000001</v>
      </c>
      <c r="D95" s="23">
        <f>(B95-C95)/C95</f>
        <v>0.11559029206088023</v>
      </c>
    </row>
    <row r="96" spans="1:9" x14ac:dyDescent="0.2">
      <c r="A96" s="3" t="s">
        <v>43</v>
      </c>
    </row>
    <row r="97" spans="1:9" x14ac:dyDescent="0.2">
      <c r="B97" s="3" t="s">
        <v>54</v>
      </c>
      <c r="C97" s="3" t="s">
        <v>102</v>
      </c>
      <c r="D97" s="3" t="s">
        <v>115</v>
      </c>
    </row>
    <row r="98" spans="1:9" ht="31" x14ac:dyDescent="0.35">
      <c r="B98" s="6">
        <f>('Omniture current'!C209)</f>
        <v>0.19389999999999999</v>
      </c>
      <c r="C98" s="18">
        <f>('Omniture Previous'!C209)</f>
        <v>0.17699999999999999</v>
      </c>
      <c r="D98" s="23">
        <f>(B98-C98)/C98</f>
        <v>9.5480225988700554E-2</v>
      </c>
    </row>
    <row r="100" spans="1:9" x14ac:dyDescent="0.2">
      <c r="B100" s="3" t="s">
        <v>58</v>
      </c>
      <c r="C100" s="3" t="s">
        <v>102</v>
      </c>
      <c r="D100" s="3" t="s">
        <v>115</v>
      </c>
    </row>
    <row r="101" spans="1:9" ht="31" x14ac:dyDescent="0.35">
      <c r="B101" s="6">
        <f>('Omniture current'!D193/'Omniture current'!D192)</f>
        <v>0.71806906988567176</v>
      </c>
      <c r="C101" s="6">
        <f>('Omniture Previous'!D193/'Omniture Previous'!D192)</f>
        <v>0.69599377992388589</v>
      </c>
      <c r="D101" s="23">
        <f>(B101-C101)/C101</f>
        <v>3.171765409196621E-2</v>
      </c>
    </row>
    <row r="102" spans="1:9" x14ac:dyDescent="0.2">
      <c r="A102" s="3" t="s">
        <v>45</v>
      </c>
    </row>
    <row r="103" spans="1:9" x14ac:dyDescent="0.2">
      <c r="B103" s="7" t="s">
        <v>60</v>
      </c>
      <c r="C103" s="3" t="s">
        <v>102</v>
      </c>
      <c r="D103" s="3" t="s">
        <v>115</v>
      </c>
    </row>
    <row r="104" spans="1:9" ht="31" x14ac:dyDescent="0.35">
      <c r="B104" s="6">
        <f>('Omniture current'!F192/'Omniture current'!D192)</f>
        <v>0.46737446944349204</v>
      </c>
      <c r="C104" s="6">
        <f>('Omniture Previous'!F192/'Omniture Previous'!D192)</f>
        <v>0.59400703850718173</v>
      </c>
      <c r="D104" s="23">
        <f>(B104-C104)/C104</f>
        <v>-0.21318361711998243</v>
      </c>
    </row>
    <row r="107" spans="1:9" ht="31" x14ac:dyDescent="0.35">
      <c r="B107" s="10" t="str">
        <f>('Omniture current'!A241)</f>
        <v># Computers</v>
      </c>
    </row>
    <row r="108" spans="1:9" x14ac:dyDescent="0.2">
      <c r="A108" s="3" t="s">
        <v>33</v>
      </c>
    </row>
    <row r="109" spans="1:9" x14ac:dyDescent="0.2">
      <c r="B109" s="3" t="s">
        <v>142</v>
      </c>
      <c r="C109" s="3" t="s">
        <v>102</v>
      </c>
      <c r="D109" s="3" t="s">
        <v>53</v>
      </c>
      <c r="F109" s="3" t="s">
        <v>100</v>
      </c>
    </row>
    <row r="110" spans="1:9" ht="31" x14ac:dyDescent="0.35">
      <c r="B110" s="16">
        <f>('NPS Non Purchaser Current'!H11)</f>
        <v>-7.2580645161290303</v>
      </c>
      <c r="C110" s="20">
        <f>('NPS Non-Purchaser Previous'!H11)</f>
        <v>-2.4305555555555598</v>
      </c>
      <c r="D110" s="9">
        <f>(B110-C110)/C110</f>
        <v>1.9861751152073672</v>
      </c>
      <c r="E110">
        <f>('NPS Non-Purchaser YoY'!H11)</f>
        <v>7.2841726618704996</v>
      </c>
      <c r="F110" s="9">
        <f>(B110-E110)</f>
        <v>-14.54223717799953</v>
      </c>
    </row>
    <row r="112" spans="1:9" x14ac:dyDescent="0.2">
      <c r="A112" s="3" t="s">
        <v>44</v>
      </c>
      <c r="B112" s="3" t="s">
        <v>59</v>
      </c>
      <c r="C112" s="3" t="s">
        <v>102</v>
      </c>
      <c r="D112" s="3" t="s">
        <v>115</v>
      </c>
      <c r="G112" s="3" t="s">
        <v>55</v>
      </c>
      <c r="H112" s="3" t="s">
        <v>56</v>
      </c>
      <c r="I112" s="3" t="s">
        <v>116</v>
      </c>
    </row>
    <row r="113" spans="1:9" ht="31" x14ac:dyDescent="0.35">
      <c r="B113" s="6">
        <f>('Omniture current'!C298)</f>
        <v>3.5799999999999998E-2</v>
      </c>
      <c r="C113" s="18">
        <f>('Omniture Previous'!C298)</f>
        <v>3.2199999999999999E-2</v>
      </c>
      <c r="D113" s="23">
        <f>(B113-C113)/C113</f>
        <v>0.11180124223602482</v>
      </c>
      <c r="G113" s="24">
        <f>(G40)</f>
        <v>2.1499999999999998E-2</v>
      </c>
      <c r="H113" s="9">
        <f>(B113-G113)*100</f>
        <v>1.43</v>
      </c>
      <c r="I113" s="20">
        <f>(B113/G113)</f>
        <v>1.6651162790697676</v>
      </c>
    </row>
    <row r="115" spans="1:9" s="21" customFormat="1" x14ac:dyDescent="0.2">
      <c r="A115" s="3"/>
      <c r="B115" s="3" t="s">
        <v>114</v>
      </c>
      <c r="C115" s="3" t="s">
        <v>102</v>
      </c>
      <c r="D115" s="3" t="s">
        <v>115</v>
      </c>
    </row>
    <row r="116" spans="1:9" s="21" customFormat="1" ht="31" x14ac:dyDescent="0.35">
      <c r="A116" s="3"/>
      <c r="B116" s="25">
        <f>(LEFT(('Omniture current'!D298),LEN('Omniture current'!D298)-4))/(LEFT(('Omniture current'!D296),LEN('Omniture current'!D296)-4))</f>
        <v>0.35909651236786483</v>
      </c>
      <c r="C116" s="25">
        <f>(LEFT(('Omniture Previous'!D298),LEN('Omniture current'!D298)-4))/(LEFT(('Omniture current'!D296),LEN('Omniture current'!D296)-4))</f>
        <v>0.32562379931705765</v>
      </c>
      <c r="D116" s="23">
        <f>(B116-C116)/C116</f>
        <v>0.10279565904276865</v>
      </c>
    </row>
    <row r="117" spans="1:9" s="21" customFormat="1" x14ac:dyDescent="0.2">
      <c r="A117" s="3"/>
      <c r="C117" s="3"/>
      <c r="D117" s="3"/>
    </row>
    <row r="118" spans="1:9" x14ac:dyDescent="0.2">
      <c r="A118" s="3" t="s">
        <v>36</v>
      </c>
      <c r="B118" s="3" t="s">
        <v>52</v>
      </c>
      <c r="C118" s="3" t="s">
        <v>102</v>
      </c>
      <c r="D118" s="3" t="s">
        <v>115</v>
      </c>
    </row>
    <row r="119" spans="1:9" ht="31" x14ac:dyDescent="0.35">
      <c r="B119" s="6">
        <f>('Omniture current'!C284)</f>
        <v>0.23419999999999999</v>
      </c>
      <c r="C119" s="18">
        <f>('Omniture Previous'!C284)</f>
        <v>0.22739999999999999</v>
      </c>
      <c r="D119" s="23">
        <f>(B119-C119)/C119</f>
        <v>2.9903254177660512E-2</v>
      </c>
    </row>
    <row r="120" spans="1:9" x14ac:dyDescent="0.2">
      <c r="A120" s="3" t="s">
        <v>43</v>
      </c>
    </row>
    <row r="121" spans="1:9" x14ac:dyDescent="0.2">
      <c r="B121" s="3" t="s">
        <v>54</v>
      </c>
      <c r="C121" s="3" t="s">
        <v>102</v>
      </c>
      <c r="D121" s="3" t="s">
        <v>115</v>
      </c>
    </row>
    <row r="122" spans="1:9" ht="31" x14ac:dyDescent="0.35">
      <c r="B122" s="6">
        <f>('Omniture current'!C269)</f>
        <v>0.2218</v>
      </c>
      <c r="C122" s="18">
        <f>('Omniture Previous'!C269)</f>
        <v>0.21709999999999999</v>
      </c>
      <c r="D122" s="23">
        <f>(B122-C122)/C122</f>
        <v>2.1649009672961815E-2</v>
      </c>
    </row>
    <row r="124" spans="1:9" x14ac:dyDescent="0.2">
      <c r="B124" s="3" t="s">
        <v>58</v>
      </c>
      <c r="C124" s="3" t="s">
        <v>102</v>
      </c>
      <c r="D124" s="3" t="s">
        <v>115</v>
      </c>
    </row>
    <row r="125" spans="1:9" ht="31" x14ac:dyDescent="0.35">
      <c r="B125" s="6">
        <f>('Omniture current'!D254/'Omniture current'!D252)</f>
        <v>0.32969260619777546</v>
      </c>
      <c r="C125" s="6">
        <f>('Omniture Previous'!D254/'Omniture Previous'!D252)</f>
        <v>0.6496417086801185</v>
      </c>
      <c r="D125" s="23">
        <f>(B125-C125)/C125</f>
        <v>-0.4925008634873303</v>
      </c>
    </row>
    <row r="126" spans="1:9" x14ac:dyDescent="0.2">
      <c r="A126" s="3" t="s">
        <v>45</v>
      </c>
    </row>
    <row r="127" spans="1:9" x14ac:dyDescent="0.2">
      <c r="B127" s="7" t="s">
        <v>60</v>
      </c>
      <c r="C127" s="3" t="s">
        <v>102</v>
      </c>
      <c r="D127" s="3" t="s">
        <v>115</v>
      </c>
    </row>
    <row r="128" spans="1:9" ht="31" x14ac:dyDescent="0.35">
      <c r="B128" s="6">
        <f>('Omniture current'!F252/'Omniture current'!D252)</f>
        <v>0.49614653202733477</v>
      </c>
      <c r="C128" s="6">
        <f>('Omniture Previous'!F252/'Omniture Previous'!D252)</f>
        <v>0.56184244522432658</v>
      </c>
      <c r="D128" s="23">
        <f>(B128-C128)/C128</f>
        <v>-0.11692942346276709</v>
      </c>
    </row>
    <row r="131" spans="1:9" ht="31" x14ac:dyDescent="0.35">
      <c r="B131" s="10" t="str">
        <f>('Omniture current'!A301)</f>
        <v># Musical Instruments</v>
      </c>
    </row>
    <row r="132" spans="1:9" x14ac:dyDescent="0.2">
      <c r="A132" s="3" t="s">
        <v>33</v>
      </c>
      <c r="B132" s="21"/>
      <c r="E132" s="21"/>
      <c r="F132" s="21"/>
      <c r="G132" s="21"/>
      <c r="H132" s="21"/>
      <c r="I132" s="21"/>
    </row>
    <row r="133" spans="1:9" x14ac:dyDescent="0.2">
      <c r="B133" s="3" t="s">
        <v>97</v>
      </c>
      <c r="C133" s="3" t="s">
        <v>102</v>
      </c>
      <c r="D133" s="3" t="s">
        <v>53</v>
      </c>
      <c r="E133" s="21"/>
      <c r="F133" s="3" t="s">
        <v>100</v>
      </c>
      <c r="G133" s="21"/>
      <c r="H133" s="21"/>
      <c r="I133" s="21"/>
    </row>
    <row r="134" spans="1:9" ht="31" x14ac:dyDescent="0.35">
      <c r="B134" s="28">
        <f>('NPS Non Purchaser Current'!H17)</f>
        <v>5.8823529411764701</v>
      </c>
      <c r="C134" s="20">
        <f>('NPS Non-Purchaser Previous'!H17)</f>
        <v>-47.368421052631597</v>
      </c>
      <c r="D134" s="9">
        <f>(B134-C134)</f>
        <v>53.250773993808068</v>
      </c>
      <c r="E134" s="21">
        <f>('NPS Non-Purchaser YoY'!H35)</f>
        <v>0</v>
      </c>
      <c r="F134" s="9">
        <f>(B134-E134)</f>
        <v>5.8823529411764701</v>
      </c>
      <c r="G134" s="21"/>
      <c r="H134" s="21"/>
      <c r="I134" s="21"/>
    </row>
    <row r="135" spans="1:9" x14ac:dyDescent="0.2">
      <c r="B135" s="21"/>
      <c r="E135" s="21"/>
      <c r="F135" s="21"/>
      <c r="G135" s="21"/>
      <c r="H135" s="21"/>
      <c r="I135" s="21"/>
    </row>
    <row r="136" spans="1:9" x14ac:dyDescent="0.2">
      <c r="A136" s="3" t="s">
        <v>44</v>
      </c>
      <c r="B136" s="3" t="s">
        <v>59</v>
      </c>
      <c r="C136" s="3" t="s">
        <v>102</v>
      </c>
      <c r="D136" s="3" t="s">
        <v>115</v>
      </c>
      <c r="E136" s="21"/>
      <c r="F136" s="21"/>
      <c r="G136" s="3" t="s">
        <v>55</v>
      </c>
      <c r="H136" s="3" t="s">
        <v>56</v>
      </c>
      <c r="I136" s="3" t="s">
        <v>116</v>
      </c>
    </row>
    <row r="137" spans="1:9" ht="31" x14ac:dyDescent="0.35">
      <c r="B137" s="6">
        <f>('Omniture current'!C358)</f>
        <v>3.4000000000000002E-2</v>
      </c>
      <c r="C137" s="18">
        <f>('Omniture Previous'!C358)</f>
        <v>3.39E-2</v>
      </c>
      <c r="D137" s="23">
        <f>(B137-C137)/C137</f>
        <v>2.9498525073747158E-3</v>
      </c>
      <c r="E137" s="21"/>
      <c r="F137" s="21"/>
      <c r="G137" s="24">
        <f>(G64)</f>
        <v>2.1499999999999998E-2</v>
      </c>
      <c r="H137" s="9">
        <f>(B137-G137)*100</f>
        <v>1.2500000000000004</v>
      </c>
      <c r="I137" s="20">
        <f>(B137/G137)</f>
        <v>1.5813953488372094</v>
      </c>
    </row>
    <row r="138" spans="1:9" x14ac:dyDescent="0.2">
      <c r="B138" s="21"/>
      <c r="E138" s="21"/>
      <c r="F138" s="21"/>
      <c r="G138" s="21"/>
      <c r="H138" s="21"/>
      <c r="I138" s="21"/>
    </row>
    <row r="139" spans="1:9" x14ac:dyDescent="0.2">
      <c r="B139" s="3" t="s">
        <v>114</v>
      </c>
      <c r="C139" s="3" t="s">
        <v>102</v>
      </c>
      <c r="D139" s="3" t="s">
        <v>115</v>
      </c>
      <c r="E139" s="21"/>
      <c r="F139" s="21"/>
      <c r="G139" s="21"/>
      <c r="H139" s="21"/>
      <c r="I139" s="21"/>
    </row>
    <row r="140" spans="1:9" ht="31" x14ac:dyDescent="0.35">
      <c r="B140" s="25">
        <f>(LEFT(('Omniture current'!D358),LEN('Omniture current'!D358)-4))/(LEFT(('Omniture current'!D356),LEN('Omniture current'!D356)-4))</f>
        <v>1.1581561908720697E-2</v>
      </c>
      <c r="C140" s="25">
        <f>(LEFT(('Omniture Previous'!D358),LEN('Omniture Previous'!D358)-4))/(LEFT(('Omniture Previous'!D356),LEN('Omniture Previous'!D356)-4))</f>
        <v>1.3651294520996473E-2</v>
      </c>
      <c r="D140" s="23">
        <f>(B140-C140)/C140</f>
        <v>-0.15161438419575587</v>
      </c>
      <c r="E140" s="21"/>
      <c r="F140" s="21"/>
      <c r="G140" s="21"/>
      <c r="H140" s="21"/>
      <c r="I140" s="21"/>
    </row>
    <row r="141" spans="1:9" x14ac:dyDescent="0.2">
      <c r="B141" s="21"/>
      <c r="E141" s="21"/>
      <c r="F141" s="21"/>
      <c r="G141" s="21"/>
      <c r="H141" s="21"/>
      <c r="I141" s="21"/>
    </row>
    <row r="142" spans="1:9" x14ac:dyDescent="0.2">
      <c r="A142" s="3" t="s">
        <v>36</v>
      </c>
      <c r="B142" s="3" t="s">
        <v>52</v>
      </c>
      <c r="C142" s="3" t="s">
        <v>102</v>
      </c>
      <c r="D142" s="3" t="s">
        <v>115</v>
      </c>
      <c r="E142" s="21"/>
      <c r="F142" s="21"/>
      <c r="G142" s="21"/>
      <c r="H142" s="21"/>
      <c r="I142" s="21"/>
    </row>
    <row r="143" spans="1:9" ht="31" x14ac:dyDescent="0.35">
      <c r="B143" s="6">
        <f>('Omniture current'!C344)</f>
        <v>0.35780000000000001</v>
      </c>
      <c r="C143" s="18">
        <f>('Omniture Previous'!C344)</f>
        <v>0.33350000000000002</v>
      </c>
      <c r="D143" s="23">
        <f>(B143-C143)/C143</f>
        <v>7.2863568215892016E-2</v>
      </c>
      <c r="E143" s="21"/>
      <c r="F143" s="21"/>
      <c r="G143" s="21"/>
      <c r="H143" s="21"/>
      <c r="I143" s="21"/>
    </row>
    <row r="144" spans="1:9" x14ac:dyDescent="0.2">
      <c r="A144" s="3" t="s">
        <v>43</v>
      </c>
      <c r="B144" s="21"/>
      <c r="E144" s="21"/>
      <c r="F144" s="21"/>
      <c r="G144" s="21"/>
      <c r="H144" s="21"/>
      <c r="I144" s="21"/>
    </row>
    <row r="145" spans="1:9" x14ac:dyDescent="0.2">
      <c r="B145" s="3" t="s">
        <v>54</v>
      </c>
      <c r="C145" s="3" t="s">
        <v>102</v>
      </c>
      <c r="D145" s="3" t="s">
        <v>115</v>
      </c>
      <c r="E145" s="21"/>
      <c r="F145" s="21"/>
      <c r="G145" s="21"/>
      <c r="H145" s="21"/>
      <c r="I145" s="21"/>
    </row>
    <row r="146" spans="1:9" ht="31" x14ac:dyDescent="0.35">
      <c r="B146" s="6">
        <f>('Omniture current'!C329)</f>
        <v>0.30320000000000003</v>
      </c>
      <c r="C146" s="18">
        <f>('Omniture Previous'!C329)</f>
        <v>0.27739999999999998</v>
      </c>
      <c r="D146" s="23">
        <f>(B146-C146)/C146</f>
        <v>9.3006488824801906E-2</v>
      </c>
      <c r="E146" s="21"/>
      <c r="F146" s="21"/>
      <c r="G146" s="21"/>
      <c r="H146" s="21"/>
      <c r="I146" s="21"/>
    </row>
    <row r="147" spans="1:9" x14ac:dyDescent="0.2">
      <c r="B147" s="21"/>
      <c r="E147" s="21"/>
      <c r="F147" s="21"/>
      <c r="G147" s="21"/>
      <c r="H147" s="21"/>
      <c r="I147" s="21"/>
    </row>
    <row r="148" spans="1:9" x14ac:dyDescent="0.2">
      <c r="B148" s="3" t="s">
        <v>58</v>
      </c>
      <c r="C148" s="3" t="s">
        <v>102</v>
      </c>
      <c r="D148" s="3" t="s">
        <v>115</v>
      </c>
      <c r="E148" s="21"/>
      <c r="F148" s="21"/>
      <c r="G148" s="21"/>
      <c r="H148" s="21"/>
      <c r="I148" s="21"/>
    </row>
    <row r="149" spans="1:9" ht="31" x14ac:dyDescent="0.35">
      <c r="B149" s="6">
        <f>('Omniture current'!D314/'Omniture current'!D312)</f>
        <v>0.63547297969580185</v>
      </c>
      <c r="C149" s="6">
        <f>('Omniture Previous'!D314/'Omniture Previous'!D312)</f>
        <v>0.37180311206110522</v>
      </c>
      <c r="D149" s="23">
        <f>(B149-C149)/C149</f>
        <v>0.70916530572601266</v>
      </c>
      <c r="E149" s="21"/>
      <c r="F149" s="21"/>
      <c r="G149" s="21"/>
      <c r="H149" s="21"/>
      <c r="I149" s="21"/>
    </row>
    <row r="150" spans="1:9" x14ac:dyDescent="0.2">
      <c r="A150" s="3" t="s">
        <v>45</v>
      </c>
      <c r="B150" s="21"/>
      <c r="E150" s="21"/>
      <c r="F150" s="21"/>
      <c r="G150" s="21"/>
      <c r="H150" s="21"/>
      <c r="I150" s="21"/>
    </row>
    <row r="151" spans="1:9" x14ac:dyDescent="0.2">
      <c r="B151" s="7" t="s">
        <v>60</v>
      </c>
      <c r="C151" s="3" t="s">
        <v>102</v>
      </c>
      <c r="D151" s="3" t="s">
        <v>115</v>
      </c>
      <c r="E151" s="21"/>
      <c r="F151" s="21"/>
      <c r="G151" s="21"/>
      <c r="H151" s="21"/>
      <c r="I151" s="21"/>
    </row>
    <row r="152" spans="1:9" ht="31" x14ac:dyDescent="0.35">
      <c r="B152" s="6">
        <f>('Omniture current'!F312/'Omniture current'!D312)</f>
        <v>0.50027527743322031</v>
      </c>
      <c r="C152" s="6">
        <f>('Omniture Previous'!F312/'Omniture Previous'!D312)</f>
        <v>0.5953124766445943</v>
      </c>
      <c r="D152" s="23">
        <f>(B152-C152)/C152</f>
        <v>-0.15964254562081329</v>
      </c>
      <c r="E152" s="21"/>
      <c r="F152" s="21"/>
      <c r="G152" s="21"/>
      <c r="H152" s="21"/>
      <c r="I152" s="21"/>
    </row>
  </sheetData>
  <conditionalFormatting sqref="D40">
    <cfRule type="cellIs" dxfId="251" priority="281" operator="lessThan">
      <formula>0</formula>
    </cfRule>
    <cfRule type="cellIs" dxfId="250" priority="282" operator="greaterThan">
      <formula>0</formula>
    </cfRule>
    <cfRule type="cellIs" dxfId="249" priority="283" operator="greaterThan">
      <formula>0</formula>
    </cfRule>
  </conditionalFormatting>
  <conditionalFormatting sqref="D46">
    <cfRule type="cellIs" dxfId="248" priority="259" operator="lessThan">
      <formula>0</formula>
    </cfRule>
    <cfRule type="cellIs" dxfId="247" priority="260" operator="greaterThan">
      <formula>0</formula>
    </cfRule>
    <cfRule type="cellIs" dxfId="246" priority="278" operator="lessThan">
      <formula>0</formula>
    </cfRule>
    <cfRule type="cellIs" dxfId="245" priority="279" operator="greaterThan">
      <formula>0</formula>
    </cfRule>
    <cfRule type="cellIs" dxfId="244" priority="280" operator="greaterThan">
      <formula>0</formula>
    </cfRule>
  </conditionalFormatting>
  <conditionalFormatting sqref="D49">
    <cfRule type="cellIs" dxfId="243" priority="261" operator="lessThan">
      <formula>0</formula>
    </cfRule>
    <cfRule type="cellIs" dxfId="242" priority="262" operator="greaterThan">
      <formula>0</formula>
    </cfRule>
    <cfRule type="cellIs" dxfId="241" priority="275" operator="lessThan">
      <formula>0</formula>
    </cfRule>
    <cfRule type="cellIs" dxfId="240" priority="276" operator="greaterThan">
      <formula>0</formula>
    </cfRule>
    <cfRule type="cellIs" dxfId="239" priority="277" operator="greaterThan">
      <formula>0</formula>
    </cfRule>
  </conditionalFormatting>
  <conditionalFormatting sqref="D52">
    <cfRule type="cellIs" dxfId="238" priority="272" operator="lessThan">
      <formula>0</formula>
    </cfRule>
    <cfRule type="cellIs" dxfId="237" priority="273" operator="greaterThan">
      <formula>0</formula>
    </cfRule>
    <cfRule type="cellIs" dxfId="236" priority="274" operator="greaterThan">
      <formula>0</formula>
    </cfRule>
  </conditionalFormatting>
  <conditionalFormatting sqref="D55">
    <cfRule type="cellIs" dxfId="235" priority="269" operator="lessThan">
      <formula>0</formula>
    </cfRule>
    <cfRule type="cellIs" dxfId="234" priority="270" operator="greaterThan">
      <formula>0</formula>
    </cfRule>
    <cfRule type="cellIs" dxfId="233" priority="271" operator="greaterThan">
      <formula>0</formula>
    </cfRule>
  </conditionalFormatting>
  <conditionalFormatting sqref="H40">
    <cfRule type="cellIs" dxfId="232" priority="266" operator="lessThan">
      <formula>0</formula>
    </cfRule>
    <cfRule type="cellIs" dxfId="231" priority="267" operator="greaterThan">
      <formula>0</formula>
    </cfRule>
    <cfRule type="cellIs" dxfId="230" priority="268" operator="greaterThan">
      <formula>0</formula>
    </cfRule>
  </conditionalFormatting>
  <conditionalFormatting sqref="I40">
    <cfRule type="cellIs" dxfId="229" priority="139" operator="greaterThan">
      <formula>1</formula>
    </cfRule>
    <cfRule type="cellIs" dxfId="228" priority="140" operator="lessThan">
      <formula>1</formula>
    </cfRule>
    <cfRule type="cellIs" dxfId="227" priority="141" operator="lessThan">
      <formula>1</formula>
    </cfRule>
    <cfRule type="cellIs" dxfId="226" priority="263" operator="lessThan">
      <formula>0</formula>
    </cfRule>
    <cfRule type="cellIs" dxfId="225" priority="264" operator="greaterThan">
      <formula>0</formula>
    </cfRule>
    <cfRule type="cellIs" dxfId="224" priority="265" operator="greaterThan">
      <formula>0</formula>
    </cfRule>
  </conditionalFormatting>
  <conditionalFormatting sqref="D64">
    <cfRule type="cellIs" dxfId="223" priority="256" operator="lessThan">
      <formula>0</formula>
    </cfRule>
    <cfRule type="cellIs" dxfId="222" priority="257" operator="greaterThan">
      <formula>0</formula>
    </cfRule>
    <cfRule type="cellIs" dxfId="221" priority="258" operator="greaterThan">
      <formula>0</formula>
    </cfRule>
  </conditionalFormatting>
  <conditionalFormatting sqref="H64">
    <cfRule type="cellIs" dxfId="220" priority="253" operator="lessThan">
      <formula>0</formula>
    </cfRule>
    <cfRule type="cellIs" dxfId="219" priority="254" operator="greaterThan">
      <formula>0</formula>
    </cfRule>
    <cfRule type="cellIs" dxfId="218" priority="255" operator="greaterThan">
      <formula>0</formula>
    </cfRule>
  </conditionalFormatting>
  <conditionalFormatting sqref="D70">
    <cfRule type="cellIs" dxfId="217" priority="245" operator="lessThan">
      <formula>0</formula>
    </cfRule>
    <cfRule type="cellIs" dxfId="216" priority="246" operator="greaterThan">
      <formula>0</formula>
    </cfRule>
    <cfRule type="cellIs" dxfId="215" priority="247" operator="lessThan">
      <formula>0</formula>
    </cfRule>
    <cfRule type="cellIs" dxfId="214" priority="248" operator="greaterThan">
      <formula>0</formula>
    </cfRule>
    <cfRule type="cellIs" dxfId="213" priority="249" operator="greaterThan">
      <formula>0</formula>
    </cfRule>
  </conditionalFormatting>
  <conditionalFormatting sqref="H70">
    <cfRule type="cellIs" dxfId="212" priority="242" operator="lessThan">
      <formula>0</formula>
    </cfRule>
    <cfRule type="cellIs" dxfId="211" priority="243" operator="greaterThan">
      <formula>0</formula>
    </cfRule>
    <cfRule type="cellIs" dxfId="210" priority="244" operator="greaterThan">
      <formula>0</formula>
    </cfRule>
  </conditionalFormatting>
  <conditionalFormatting sqref="I70">
    <cfRule type="cellIs" dxfId="209" priority="239" operator="lessThan">
      <formula>0</formula>
    </cfRule>
    <cfRule type="cellIs" dxfId="208" priority="240" operator="greaterThan">
      <formula>0</formula>
    </cfRule>
    <cfRule type="cellIs" dxfId="207" priority="241" operator="greaterThan">
      <formula>0</formula>
    </cfRule>
  </conditionalFormatting>
  <conditionalFormatting sqref="D74">
    <cfRule type="cellIs" dxfId="206" priority="234" operator="lessThan">
      <formula>0</formula>
    </cfRule>
    <cfRule type="cellIs" dxfId="205" priority="235" operator="greaterThan">
      <formula>0</formula>
    </cfRule>
    <cfRule type="cellIs" dxfId="204" priority="236" operator="lessThan">
      <formula>0</formula>
    </cfRule>
    <cfRule type="cellIs" dxfId="203" priority="237" operator="greaterThan">
      <formula>0</formula>
    </cfRule>
    <cfRule type="cellIs" dxfId="202" priority="238" operator="greaterThan">
      <formula>0</formula>
    </cfRule>
  </conditionalFormatting>
  <conditionalFormatting sqref="D77">
    <cfRule type="cellIs" dxfId="201" priority="231" operator="lessThan">
      <formula>0</formula>
    </cfRule>
    <cfRule type="cellIs" dxfId="200" priority="232" operator="greaterThan">
      <formula>0</formula>
    </cfRule>
    <cfRule type="cellIs" dxfId="199" priority="233" operator="greaterThan">
      <formula>0</formula>
    </cfRule>
  </conditionalFormatting>
  <conditionalFormatting sqref="D80">
    <cfRule type="cellIs" dxfId="198" priority="228" operator="lessThan">
      <formula>0</formula>
    </cfRule>
    <cfRule type="cellIs" dxfId="197" priority="229" operator="greaterThan">
      <formula>0</formula>
    </cfRule>
    <cfRule type="cellIs" dxfId="196" priority="230" operator="greaterThan">
      <formula>0</formula>
    </cfRule>
  </conditionalFormatting>
  <conditionalFormatting sqref="D89">
    <cfRule type="cellIs" dxfId="195" priority="225" operator="lessThan">
      <formula>0</formula>
    </cfRule>
    <cfRule type="cellIs" dxfId="194" priority="226" operator="greaterThan">
      <formula>0</formula>
    </cfRule>
    <cfRule type="cellIs" dxfId="193" priority="227" operator="greaterThan">
      <formula>0</formula>
    </cfRule>
  </conditionalFormatting>
  <conditionalFormatting sqref="D95">
    <cfRule type="cellIs" dxfId="192" priority="220" operator="lessThan">
      <formula>0</formula>
    </cfRule>
    <cfRule type="cellIs" dxfId="191" priority="221" operator="greaterThan">
      <formula>0</formula>
    </cfRule>
    <cfRule type="cellIs" dxfId="190" priority="222" operator="lessThan">
      <formula>0</formula>
    </cfRule>
    <cfRule type="cellIs" dxfId="189" priority="223" operator="greaterThan">
      <formula>0</formula>
    </cfRule>
    <cfRule type="cellIs" dxfId="188" priority="224" operator="greaterThan">
      <formula>0</formula>
    </cfRule>
  </conditionalFormatting>
  <conditionalFormatting sqref="D98">
    <cfRule type="cellIs" dxfId="187" priority="215" operator="lessThan">
      <formula>0</formula>
    </cfRule>
    <cfRule type="cellIs" dxfId="186" priority="216" operator="greaterThan">
      <formula>0</formula>
    </cfRule>
    <cfRule type="cellIs" dxfId="185" priority="217" operator="lessThan">
      <formula>0</formula>
    </cfRule>
    <cfRule type="cellIs" dxfId="184" priority="218" operator="greaterThan">
      <formula>0</formula>
    </cfRule>
    <cfRule type="cellIs" dxfId="183" priority="219" operator="greaterThan">
      <formula>0</formula>
    </cfRule>
  </conditionalFormatting>
  <conditionalFormatting sqref="D101">
    <cfRule type="cellIs" dxfId="182" priority="212" operator="lessThan">
      <formula>0</formula>
    </cfRule>
    <cfRule type="cellIs" dxfId="181" priority="213" operator="greaterThan">
      <formula>0</formula>
    </cfRule>
    <cfRule type="cellIs" dxfId="180" priority="214" operator="greaterThan">
      <formula>0</formula>
    </cfRule>
  </conditionalFormatting>
  <conditionalFormatting sqref="D104">
    <cfRule type="cellIs" dxfId="179" priority="209" operator="lessThan">
      <formula>0</formula>
    </cfRule>
    <cfRule type="cellIs" dxfId="178" priority="210" operator="greaterThan">
      <formula>0</formula>
    </cfRule>
    <cfRule type="cellIs" dxfId="177" priority="211" operator="greaterThan">
      <formula>0</formula>
    </cfRule>
  </conditionalFormatting>
  <conditionalFormatting sqref="H89">
    <cfRule type="cellIs" dxfId="176" priority="206" operator="lessThan">
      <formula>0</formula>
    </cfRule>
    <cfRule type="cellIs" dxfId="175" priority="207" operator="greaterThan">
      <formula>0</formula>
    </cfRule>
    <cfRule type="cellIs" dxfId="174" priority="208" operator="greaterThan">
      <formula>0</formula>
    </cfRule>
  </conditionalFormatting>
  <conditionalFormatting sqref="D113">
    <cfRule type="cellIs" dxfId="173" priority="200" operator="lessThan">
      <formula>0</formula>
    </cfRule>
    <cfRule type="cellIs" dxfId="172" priority="201" operator="greaterThan">
      <formula>0</formula>
    </cfRule>
    <cfRule type="cellIs" dxfId="171" priority="202" operator="greaterThan">
      <formula>0</formula>
    </cfRule>
  </conditionalFormatting>
  <conditionalFormatting sqref="D119">
    <cfRule type="cellIs" dxfId="170" priority="195" operator="lessThan">
      <formula>0</formula>
    </cfRule>
    <cfRule type="cellIs" dxfId="169" priority="196" operator="greaterThan">
      <formula>0</formula>
    </cfRule>
    <cfRule type="cellIs" dxfId="168" priority="197" operator="lessThan">
      <formula>0</formula>
    </cfRule>
    <cfRule type="cellIs" dxfId="167" priority="198" operator="greaterThan">
      <formula>0</formula>
    </cfRule>
    <cfRule type="cellIs" dxfId="166" priority="199" operator="greaterThan">
      <formula>0</formula>
    </cfRule>
  </conditionalFormatting>
  <conditionalFormatting sqref="D122">
    <cfRule type="cellIs" dxfId="165" priority="190" operator="lessThan">
      <formula>0</formula>
    </cfRule>
    <cfRule type="cellIs" dxfId="164" priority="191" operator="greaterThan">
      <formula>0</formula>
    </cfRule>
    <cfRule type="cellIs" dxfId="163" priority="192" operator="lessThan">
      <formula>0</formula>
    </cfRule>
    <cfRule type="cellIs" dxfId="162" priority="193" operator="greaterThan">
      <formula>0</formula>
    </cfRule>
    <cfRule type="cellIs" dxfId="161" priority="194" operator="greaterThan">
      <formula>0</formula>
    </cfRule>
  </conditionalFormatting>
  <conditionalFormatting sqref="D125">
    <cfRule type="cellIs" dxfId="160" priority="187" operator="lessThan">
      <formula>0</formula>
    </cfRule>
    <cfRule type="cellIs" dxfId="159" priority="188" operator="greaterThan">
      <formula>0</formula>
    </cfRule>
    <cfRule type="cellIs" dxfId="158" priority="189" operator="greaterThan">
      <formula>0</formula>
    </cfRule>
  </conditionalFormatting>
  <conditionalFormatting sqref="D128">
    <cfRule type="cellIs" dxfId="157" priority="184" operator="lessThan">
      <formula>0</formula>
    </cfRule>
    <cfRule type="cellIs" dxfId="156" priority="185" operator="greaterThan">
      <formula>0</formula>
    </cfRule>
    <cfRule type="cellIs" dxfId="155" priority="186" operator="greaterThan">
      <formula>0</formula>
    </cfRule>
  </conditionalFormatting>
  <conditionalFormatting sqref="H113">
    <cfRule type="cellIs" dxfId="154" priority="181" operator="lessThan">
      <formula>0</formula>
    </cfRule>
    <cfRule type="cellIs" dxfId="153" priority="182" operator="greaterThan">
      <formula>0</formula>
    </cfRule>
    <cfRule type="cellIs" dxfId="152" priority="183" operator="greaterThan">
      <formula>0</formula>
    </cfRule>
  </conditionalFormatting>
  <conditionalFormatting sqref="F110">
    <cfRule type="cellIs" dxfId="151" priority="154" operator="lessThan">
      <formula>0</formula>
    </cfRule>
    <cfRule type="cellIs" dxfId="150" priority="155" operator="greaterThan">
      <formula>0</formula>
    </cfRule>
    <cfRule type="cellIs" dxfId="149" priority="156" operator="greaterThan">
      <formula>0</formula>
    </cfRule>
  </conditionalFormatting>
  <conditionalFormatting sqref="D37">
    <cfRule type="cellIs" dxfId="148" priority="175" operator="lessThan">
      <formula>0</formula>
    </cfRule>
    <cfRule type="cellIs" dxfId="147" priority="176" operator="greaterThan">
      <formula>0</formula>
    </cfRule>
    <cfRule type="cellIs" dxfId="146" priority="177" operator="greaterThan">
      <formula>0</formula>
    </cfRule>
  </conditionalFormatting>
  <conditionalFormatting sqref="D61">
    <cfRule type="cellIs" dxfId="145" priority="172" operator="lessThan">
      <formula>0</formula>
    </cfRule>
    <cfRule type="cellIs" dxfId="144" priority="173" operator="greaterThan">
      <formula>0</formula>
    </cfRule>
    <cfRule type="cellIs" dxfId="143" priority="174" operator="greaterThan">
      <formula>0</formula>
    </cfRule>
  </conditionalFormatting>
  <conditionalFormatting sqref="D86">
    <cfRule type="cellIs" dxfId="142" priority="169" operator="lessThan">
      <formula>0</formula>
    </cfRule>
    <cfRule type="cellIs" dxfId="141" priority="170" operator="greaterThan">
      <formula>0</formula>
    </cfRule>
    <cfRule type="cellIs" dxfId="140" priority="171" operator="greaterThan">
      <formula>0</formula>
    </cfRule>
  </conditionalFormatting>
  <conditionalFormatting sqref="D110">
    <cfRule type="cellIs" dxfId="139" priority="166" operator="lessThan">
      <formula>0</formula>
    </cfRule>
    <cfRule type="cellIs" dxfId="138" priority="167" operator="greaterThan">
      <formula>0</formula>
    </cfRule>
    <cfRule type="cellIs" dxfId="137" priority="168" operator="greaterThan">
      <formula>0</formula>
    </cfRule>
  </conditionalFormatting>
  <conditionalFormatting sqref="F37">
    <cfRule type="cellIs" dxfId="136" priority="163" operator="lessThan">
      <formula>0</formula>
    </cfRule>
    <cfRule type="cellIs" dxfId="135" priority="164" operator="greaterThan">
      <formula>0</formula>
    </cfRule>
    <cfRule type="cellIs" dxfId="134" priority="165" operator="greaterThan">
      <formula>0</formula>
    </cfRule>
  </conditionalFormatting>
  <conditionalFormatting sqref="F61">
    <cfRule type="cellIs" dxfId="133" priority="160" operator="lessThan">
      <formula>0</formula>
    </cfRule>
    <cfRule type="cellIs" dxfId="132" priority="161" operator="greaterThan">
      <formula>0</formula>
    </cfRule>
    <cfRule type="cellIs" dxfId="131" priority="162" operator="greaterThan">
      <formula>0</formula>
    </cfRule>
  </conditionalFormatting>
  <conditionalFormatting sqref="F86">
    <cfRule type="cellIs" dxfId="130" priority="157" operator="lessThan">
      <formula>0</formula>
    </cfRule>
    <cfRule type="cellIs" dxfId="129" priority="158" operator="greaterThan">
      <formula>0</formula>
    </cfRule>
    <cfRule type="cellIs" dxfId="128" priority="159" operator="greaterThan">
      <formula>0</formula>
    </cfRule>
  </conditionalFormatting>
  <conditionalFormatting sqref="D43">
    <cfRule type="cellIs" dxfId="127" priority="151" operator="lessThan">
      <formula>0</formula>
    </cfRule>
    <cfRule type="cellIs" dxfId="126" priority="152" operator="greaterThan">
      <formula>0</formula>
    </cfRule>
    <cfRule type="cellIs" dxfId="125" priority="153" operator="greaterThan">
      <formula>0</formula>
    </cfRule>
  </conditionalFormatting>
  <conditionalFormatting sqref="I64">
    <cfRule type="cellIs" dxfId="124" priority="133" operator="greaterThan">
      <formula>1</formula>
    </cfRule>
    <cfRule type="cellIs" dxfId="123" priority="134" operator="lessThan">
      <formula>1</formula>
    </cfRule>
    <cfRule type="cellIs" dxfId="122" priority="135" operator="lessThan">
      <formula>1</formula>
    </cfRule>
    <cfRule type="cellIs" dxfId="121" priority="136" operator="lessThan">
      <formula>0</formula>
    </cfRule>
    <cfRule type="cellIs" dxfId="120" priority="137" operator="greaterThan">
      <formula>0</formula>
    </cfRule>
    <cfRule type="cellIs" dxfId="119" priority="138" operator="greaterThan">
      <formula>0</formula>
    </cfRule>
  </conditionalFormatting>
  <conditionalFormatting sqref="I89">
    <cfRule type="cellIs" dxfId="118" priority="127" operator="greaterThan">
      <formula>1</formula>
    </cfRule>
    <cfRule type="cellIs" dxfId="117" priority="128" operator="lessThan">
      <formula>1</formula>
    </cfRule>
    <cfRule type="cellIs" dxfId="116" priority="129" operator="lessThan">
      <formula>1</formula>
    </cfRule>
    <cfRule type="cellIs" dxfId="115" priority="130" operator="lessThan">
      <formula>0</formula>
    </cfRule>
    <cfRule type="cellIs" dxfId="114" priority="131" operator="greaterThan">
      <formula>0</formula>
    </cfRule>
    <cfRule type="cellIs" dxfId="113" priority="132" operator="greaterThan">
      <formula>0</formula>
    </cfRule>
  </conditionalFormatting>
  <conditionalFormatting sqref="I113">
    <cfRule type="cellIs" dxfId="112" priority="121" operator="greaterThan">
      <formula>1</formula>
    </cfRule>
    <cfRule type="cellIs" dxfId="111" priority="122" operator="lessThan">
      <formula>1</formula>
    </cfRule>
    <cfRule type="cellIs" dxfId="110" priority="123" operator="lessThan">
      <formula>1</formula>
    </cfRule>
    <cfRule type="cellIs" dxfId="109" priority="124" operator="lessThan">
      <formula>0</formula>
    </cfRule>
    <cfRule type="cellIs" dxfId="108" priority="125" operator="greaterThan">
      <formula>0</formula>
    </cfRule>
    <cfRule type="cellIs" dxfId="107" priority="126" operator="greaterThan">
      <formula>0</formula>
    </cfRule>
  </conditionalFormatting>
  <conditionalFormatting sqref="D67">
    <cfRule type="cellIs" dxfId="106" priority="118" operator="lessThan">
      <formula>0</formula>
    </cfRule>
    <cfRule type="cellIs" dxfId="105" priority="119" operator="greaterThan">
      <formula>0</formula>
    </cfRule>
    <cfRule type="cellIs" dxfId="104" priority="120" operator="greaterThan">
      <formula>0</formula>
    </cfRule>
  </conditionalFormatting>
  <conditionalFormatting sqref="D92">
    <cfRule type="cellIs" dxfId="103" priority="115" operator="lessThan">
      <formula>0</formula>
    </cfRule>
    <cfRule type="cellIs" dxfId="102" priority="116" operator="greaterThan">
      <formula>0</formula>
    </cfRule>
    <cfRule type="cellIs" dxfId="101" priority="117" operator="greaterThan">
      <formula>0</formula>
    </cfRule>
  </conditionalFormatting>
  <conditionalFormatting sqref="D116">
    <cfRule type="cellIs" dxfId="100" priority="112" operator="lessThan">
      <formula>0</formula>
    </cfRule>
    <cfRule type="cellIs" dxfId="99" priority="113" operator="greaterThan">
      <formula>0</formula>
    </cfRule>
    <cfRule type="cellIs" dxfId="98" priority="114" operator="greaterThan">
      <formula>0</formula>
    </cfRule>
  </conditionalFormatting>
  <conditionalFormatting sqref="D137">
    <cfRule type="cellIs" dxfId="97" priority="109" operator="lessThan">
      <formula>0</formula>
    </cfRule>
    <cfRule type="cellIs" dxfId="96" priority="110" operator="greaterThan">
      <formula>0</formula>
    </cfRule>
    <cfRule type="cellIs" dxfId="95" priority="111" operator="greaterThan">
      <formula>0</formula>
    </cfRule>
  </conditionalFormatting>
  <conditionalFormatting sqref="D143">
    <cfRule type="cellIs" dxfId="94" priority="104" operator="lessThan">
      <formula>0</formula>
    </cfRule>
    <cfRule type="cellIs" dxfId="93" priority="105" operator="greaterThan">
      <formula>0</formula>
    </cfRule>
    <cfRule type="cellIs" dxfId="92" priority="106" operator="lessThan">
      <formula>0</formula>
    </cfRule>
    <cfRule type="cellIs" dxfId="91" priority="107" operator="greaterThan">
      <formula>0</formula>
    </cfRule>
    <cfRule type="cellIs" dxfId="90" priority="108" operator="greaterThan">
      <formula>0</formula>
    </cfRule>
  </conditionalFormatting>
  <conditionalFormatting sqref="D146">
    <cfRule type="cellIs" dxfId="89" priority="99" operator="lessThan">
      <formula>0</formula>
    </cfRule>
    <cfRule type="cellIs" dxfId="88" priority="100" operator="greaterThan">
      <formula>0</formula>
    </cfRule>
    <cfRule type="cellIs" dxfId="87" priority="101" operator="lessThan">
      <formula>0</formula>
    </cfRule>
    <cfRule type="cellIs" dxfId="86" priority="102" operator="greaterThan">
      <formula>0</formula>
    </cfRule>
    <cfRule type="cellIs" dxfId="85" priority="103" operator="greaterThan">
      <formula>0</formula>
    </cfRule>
  </conditionalFormatting>
  <conditionalFormatting sqref="D149">
    <cfRule type="cellIs" dxfId="84" priority="96" operator="lessThan">
      <formula>0</formula>
    </cfRule>
    <cfRule type="cellIs" dxfId="83" priority="97" operator="greaterThan">
      <formula>0</formula>
    </cfRule>
    <cfRule type="cellIs" dxfId="82" priority="98" operator="greaterThan">
      <formula>0</formula>
    </cfRule>
  </conditionalFormatting>
  <conditionalFormatting sqref="D152">
    <cfRule type="cellIs" dxfId="81" priority="93" operator="lessThan">
      <formula>0</formula>
    </cfRule>
    <cfRule type="cellIs" dxfId="80" priority="94" operator="greaterThan">
      <formula>0</formula>
    </cfRule>
    <cfRule type="cellIs" dxfId="79" priority="95" operator="greaterThan">
      <formula>0</formula>
    </cfRule>
  </conditionalFormatting>
  <conditionalFormatting sqref="H137">
    <cfRule type="cellIs" dxfId="78" priority="90" operator="lessThan">
      <formula>0</formula>
    </cfRule>
    <cfRule type="cellIs" dxfId="77" priority="91" operator="greaterThan">
      <formula>0</formula>
    </cfRule>
    <cfRule type="cellIs" dxfId="76" priority="92" operator="greaterThan">
      <formula>0</formula>
    </cfRule>
  </conditionalFormatting>
  <conditionalFormatting sqref="F134">
    <cfRule type="cellIs" dxfId="75" priority="84" operator="lessThan">
      <formula>0</formula>
    </cfRule>
    <cfRule type="cellIs" dxfId="74" priority="85" operator="greaterThan">
      <formula>0</formula>
    </cfRule>
    <cfRule type="cellIs" dxfId="73" priority="86" operator="greaterThan">
      <formula>0</formula>
    </cfRule>
  </conditionalFormatting>
  <conditionalFormatting sqref="D134">
    <cfRule type="cellIs" dxfId="72" priority="87" operator="lessThan">
      <formula>0</formula>
    </cfRule>
    <cfRule type="cellIs" dxfId="71" priority="88" operator="greaterThan">
      <formula>0</formula>
    </cfRule>
    <cfRule type="cellIs" dxfId="70" priority="89" operator="greaterThan">
      <formula>0</formula>
    </cfRule>
  </conditionalFormatting>
  <conditionalFormatting sqref="I137">
    <cfRule type="cellIs" dxfId="69" priority="78" operator="greaterThan">
      <formula>1</formula>
    </cfRule>
    <cfRule type="cellIs" dxfId="68" priority="79" operator="lessThan">
      <formula>1</formula>
    </cfRule>
    <cfRule type="cellIs" dxfId="67" priority="80" operator="lessThan">
      <formula>1</formula>
    </cfRule>
    <cfRule type="cellIs" dxfId="66" priority="81" operator="lessThan">
      <formula>0</formula>
    </cfRule>
    <cfRule type="cellIs" dxfId="65" priority="82" operator="greaterThan">
      <formula>0</formula>
    </cfRule>
    <cfRule type="cellIs" dxfId="64" priority="83" operator="greaterThan">
      <formula>0</formula>
    </cfRule>
  </conditionalFormatting>
  <conditionalFormatting sqref="D140">
    <cfRule type="cellIs" dxfId="63" priority="75" operator="lessThan">
      <formula>0</formula>
    </cfRule>
    <cfRule type="cellIs" dxfId="62" priority="76" operator="greaterThan">
      <formula>0</formula>
    </cfRule>
    <cfRule type="cellIs" dxfId="61" priority="77" operator="greaterThan">
      <formula>0</formula>
    </cfRule>
  </conditionalFormatting>
  <conditionalFormatting sqref="D16">
    <cfRule type="cellIs" dxfId="60" priority="72" operator="lessThan">
      <formula>0</formula>
    </cfRule>
    <cfRule type="cellIs" dxfId="59" priority="73" operator="greaterThan">
      <formula>0</formula>
    </cfRule>
    <cfRule type="cellIs" dxfId="58" priority="74" operator="greaterThan">
      <formula>0</formula>
    </cfRule>
  </conditionalFormatting>
  <conditionalFormatting sqref="D22">
    <cfRule type="cellIs" dxfId="57" priority="50" operator="lessThan">
      <formula>0</formula>
    </cfRule>
    <cfRule type="cellIs" dxfId="56" priority="51" operator="greaterThan">
      <formula>0</formula>
    </cfRule>
    <cfRule type="cellIs" dxfId="55" priority="69" operator="lessThan">
      <formula>0</formula>
    </cfRule>
    <cfRule type="cellIs" dxfId="54" priority="70" operator="greaterThan">
      <formula>0</formula>
    </cfRule>
    <cfRule type="cellIs" dxfId="53" priority="71" operator="greaterThan">
      <formula>0</formula>
    </cfRule>
  </conditionalFormatting>
  <conditionalFormatting sqref="D25">
    <cfRule type="cellIs" dxfId="52" priority="52" operator="lessThan">
      <formula>0</formula>
    </cfRule>
    <cfRule type="cellIs" dxfId="51" priority="53" operator="greaterThan">
      <formula>0</formula>
    </cfRule>
    <cfRule type="cellIs" dxfId="50" priority="66" operator="lessThan">
      <formula>0</formula>
    </cfRule>
    <cfRule type="cellIs" dxfId="49" priority="67" operator="greaterThan">
      <formula>0</formula>
    </cfRule>
    <cfRule type="cellIs" dxfId="48" priority="68" operator="greaterThan">
      <formula>0</formula>
    </cfRule>
  </conditionalFormatting>
  <conditionalFormatting sqref="D28">
    <cfRule type="cellIs" dxfId="47" priority="63" operator="lessThan">
      <formula>0</formula>
    </cfRule>
    <cfRule type="cellIs" dxfId="46" priority="64" operator="greaterThan">
      <formula>0</formula>
    </cfRule>
    <cfRule type="cellIs" dxfId="45" priority="65" operator="greaterThan">
      <formula>0</formula>
    </cfRule>
  </conditionalFormatting>
  <conditionalFormatting sqref="D31:D32">
    <cfRule type="cellIs" dxfId="44" priority="60" operator="lessThan">
      <formula>0</formula>
    </cfRule>
    <cfRule type="cellIs" dxfId="43" priority="61" operator="greaterThan">
      <formula>0</formula>
    </cfRule>
    <cfRule type="cellIs" dxfId="42" priority="62" operator="greaterThan">
      <formula>0</formula>
    </cfRule>
  </conditionalFormatting>
  <conditionalFormatting sqref="H16">
    <cfRule type="cellIs" dxfId="41" priority="57" operator="lessThan">
      <formula>0</formula>
    </cfRule>
    <cfRule type="cellIs" dxfId="40" priority="58" operator="greaterThan">
      <formula>0</formula>
    </cfRule>
    <cfRule type="cellIs" dxfId="39" priority="59" operator="greaterThan">
      <formula>0</formula>
    </cfRule>
  </conditionalFormatting>
  <conditionalFormatting sqref="I16">
    <cfRule type="cellIs" dxfId="38" priority="38" operator="greaterThan">
      <formula>1</formula>
    </cfRule>
    <cfRule type="cellIs" dxfId="37" priority="39" operator="lessThan">
      <formula>1</formula>
    </cfRule>
    <cfRule type="cellIs" dxfId="36" priority="40" operator="lessThan">
      <formula>1</formula>
    </cfRule>
    <cfRule type="cellIs" dxfId="35" priority="54" operator="lessThan">
      <formula>0</formula>
    </cfRule>
    <cfRule type="cellIs" dxfId="34" priority="55" operator="greaterThan">
      <formula>0</formula>
    </cfRule>
    <cfRule type="cellIs" dxfId="33" priority="56" operator="greaterThan">
      <formula>0</formula>
    </cfRule>
  </conditionalFormatting>
  <conditionalFormatting sqref="D12">
    <cfRule type="cellIs" dxfId="32" priority="47" operator="lessThan">
      <formula>0</formula>
    </cfRule>
    <cfRule type="cellIs" dxfId="31" priority="48" operator="greaterThan">
      <formula>0</formula>
    </cfRule>
    <cfRule type="cellIs" dxfId="30" priority="49" operator="greaterThan">
      <formula>0</formula>
    </cfRule>
  </conditionalFormatting>
  <conditionalFormatting sqref="F12">
    <cfRule type="cellIs" dxfId="29" priority="44" operator="lessThan">
      <formula>0</formula>
    </cfRule>
    <cfRule type="cellIs" dxfId="28" priority="45" operator="greaterThan">
      <formula>0</formula>
    </cfRule>
    <cfRule type="cellIs" dxfId="27" priority="46" operator="greaterThan">
      <formula>0</formula>
    </cfRule>
  </conditionalFormatting>
  <conditionalFormatting sqref="D19">
    <cfRule type="cellIs" dxfId="26" priority="41" operator="lessThan">
      <formula>0</formula>
    </cfRule>
    <cfRule type="cellIs" dxfId="25" priority="42" operator="greaterThan">
      <formula>0</formula>
    </cfRule>
    <cfRule type="cellIs" dxfId="24" priority="4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opLeftCell="A4" workbookViewId="0">
      <selection activeCell="C28" sqref="C28"/>
    </sheetView>
  </sheetViews>
  <sheetFormatPr baseColWidth="10" defaultRowHeight="16" x14ac:dyDescent="0.2"/>
  <cols>
    <col min="1" max="16384" width="10.83203125" style="26"/>
  </cols>
  <sheetData>
    <row r="1" spans="1:6" x14ac:dyDescent="0.2">
      <c r="A1" s="26" t="s">
        <v>0</v>
      </c>
    </row>
    <row r="2" spans="1:6" x14ac:dyDescent="0.2">
      <c r="A2" s="26" t="s">
        <v>126</v>
      </c>
    </row>
    <row r="3" spans="1:6" x14ac:dyDescent="0.2">
      <c r="A3" s="26" t="s">
        <v>103</v>
      </c>
    </row>
    <row r="4" spans="1:6" x14ac:dyDescent="0.2">
      <c r="A4" s="26" t="s">
        <v>127</v>
      </c>
    </row>
    <row r="5" spans="1:6" x14ac:dyDescent="0.2">
      <c r="A5" s="26" t="s">
        <v>0</v>
      </c>
    </row>
    <row r="7" spans="1:6" x14ac:dyDescent="0.2">
      <c r="A7" s="26" t="s">
        <v>2</v>
      </c>
    </row>
    <row r="8" spans="1:6" x14ac:dyDescent="0.2">
      <c r="A8" s="26" t="s">
        <v>128</v>
      </c>
    </row>
    <row r="9" spans="1:6" x14ac:dyDescent="0.2">
      <c r="A9" s="26" t="s">
        <v>2</v>
      </c>
    </row>
    <row r="10" spans="1:6" x14ac:dyDescent="0.2">
      <c r="C10" s="26" t="s">
        <v>4</v>
      </c>
      <c r="D10" s="26" t="s">
        <v>5</v>
      </c>
      <c r="E10" s="26" t="s">
        <v>6</v>
      </c>
      <c r="F10" s="26" t="s">
        <v>7</v>
      </c>
    </row>
    <row r="11" spans="1:6" x14ac:dyDescent="0.2">
      <c r="A11" s="26" t="s">
        <v>8</v>
      </c>
      <c r="C11" s="1">
        <v>33789118</v>
      </c>
      <c r="D11" s="1">
        <v>8448243</v>
      </c>
      <c r="E11" s="1">
        <v>12927247</v>
      </c>
      <c r="F11" s="1">
        <v>3355249</v>
      </c>
    </row>
    <row r="12" spans="1:6" x14ac:dyDescent="0.2">
      <c r="A12" s="26" t="s">
        <v>9</v>
      </c>
      <c r="C12" s="1">
        <v>33789118</v>
      </c>
      <c r="D12" s="1">
        <v>8448243</v>
      </c>
      <c r="E12" s="1">
        <v>12927247</v>
      </c>
      <c r="F12" s="1">
        <v>3355249</v>
      </c>
    </row>
    <row r="13" spans="1:6" x14ac:dyDescent="0.2">
      <c r="A13" s="26" t="s">
        <v>9</v>
      </c>
      <c r="B13" s="26" t="s">
        <v>10</v>
      </c>
      <c r="C13" s="1">
        <v>33789118</v>
      </c>
      <c r="D13" s="1">
        <v>8448243</v>
      </c>
      <c r="E13" s="1">
        <v>12927247</v>
      </c>
      <c r="F13" s="1">
        <v>3355249</v>
      </c>
    </row>
    <row r="14" spans="1:6" x14ac:dyDescent="0.2">
      <c r="A14" s="26" t="s">
        <v>9</v>
      </c>
      <c r="B14" s="26" t="s">
        <v>11</v>
      </c>
      <c r="C14" s="1">
        <v>22866043</v>
      </c>
      <c r="D14" s="1">
        <v>5767017</v>
      </c>
      <c r="E14" s="1">
        <v>8905618</v>
      </c>
      <c r="F14" s="1">
        <v>2342476</v>
      </c>
    </row>
    <row r="15" spans="1:6" x14ac:dyDescent="0.2">
      <c r="A15" s="26" t="s">
        <v>9</v>
      </c>
      <c r="B15" s="26" t="s">
        <v>12</v>
      </c>
      <c r="C15" s="1">
        <v>10923075</v>
      </c>
      <c r="D15" s="1">
        <v>2681226</v>
      </c>
      <c r="E15" s="1">
        <v>4021629</v>
      </c>
      <c r="F15" s="1">
        <v>1012773</v>
      </c>
    </row>
    <row r="17" spans="1:3" x14ac:dyDescent="0.2">
      <c r="A17" s="26" t="s">
        <v>0</v>
      </c>
    </row>
    <row r="18" spans="1:3" x14ac:dyDescent="0.2">
      <c r="A18" s="26" t="s">
        <v>129</v>
      </c>
    </row>
    <row r="19" spans="1:3" x14ac:dyDescent="0.2">
      <c r="A19" s="26" t="s">
        <v>103</v>
      </c>
    </row>
    <row r="20" spans="1:3" x14ac:dyDescent="0.2">
      <c r="A20" s="26" t="s">
        <v>127</v>
      </c>
    </row>
    <row r="21" spans="1:3" x14ac:dyDescent="0.2">
      <c r="A21" s="26" t="s">
        <v>0</v>
      </c>
    </row>
    <row r="23" spans="1:3" x14ac:dyDescent="0.2">
      <c r="A23" s="26" t="s">
        <v>2</v>
      </c>
    </row>
    <row r="24" spans="1:3" x14ac:dyDescent="0.2">
      <c r="A24" s="26" t="s">
        <v>130</v>
      </c>
    </row>
    <row r="25" spans="1:3" x14ac:dyDescent="0.2">
      <c r="A25" s="26" t="s">
        <v>2</v>
      </c>
    </row>
    <row r="26" spans="1:3" x14ac:dyDescent="0.2">
      <c r="C26" s="26" t="s">
        <v>5</v>
      </c>
    </row>
    <row r="27" spans="1:3" x14ac:dyDescent="0.2">
      <c r="A27" s="26" t="s">
        <v>8</v>
      </c>
      <c r="C27" s="26">
        <v>0</v>
      </c>
    </row>
    <row r="28" spans="1:3" x14ac:dyDescent="0.2">
      <c r="A28" s="26" t="s">
        <v>14</v>
      </c>
      <c r="C28" s="2">
        <v>0.28810000000000002</v>
      </c>
    </row>
    <row r="29" spans="1:3" x14ac:dyDescent="0.2">
      <c r="A29" s="26" t="s">
        <v>14</v>
      </c>
      <c r="B29" s="26" t="s">
        <v>10</v>
      </c>
    </row>
    <row r="30" spans="1:3" x14ac:dyDescent="0.2">
      <c r="A30" s="26" t="s">
        <v>14</v>
      </c>
      <c r="B30" s="26" t="s">
        <v>11</v>
      </c>
      <c r="C30" s="2">
        <v>0.28310000000000002</v>
      </c>
    </row>
    <row r="32" spans="1:3" x14ac:dyDescent="0.2">
      <c r="A32" s="26" t="s">
        <v>0</v>
      </c>
    </row>
    <row r="33" spans="1:3" x14ac:dyDescent="0.2">
      <c r="A33" s="26" t="s">
        <v>129</v>
      </c>
    </row>
    <row r="34" spans="1:3" x14ac:dyDescent="0.2">
      <c r="A34" s="26" t="s">
        <v>103</v>
      </c>
    </row>
    <row r="35" spans="1:3" x14ac:dyDescent="0.2">
      <c r="A35" s="26" t="s">
        <v>127</v>
      </c>
    </row>
    <row r="36" spans="1:3" x14ac:dyDescent="0.2">
      <c r="A36" s="26" t="s">
        <v>0</v>
      </c>
    </row>
    <row r="38" spans="1:3" x14ac:dyDescent="0.2">
      <c r="A38" s="26" t="s">
        <v>2</v>
      </c>
    </row>
    <row r="39" spans="1:3" x14ac:dyDescent="0.2">
      <c r="A39" s="26" t="s">
        <v>131</v>
      </c>
    </row>
    <row r="40" spans="1:3" x14ac:dyDescent="0.2">
      <c r="A40" s="26" t="s">
        <v>2</v>
      </c>
    </row>
    <row r="41" spans="1:3" x14ac:dyDescent="0.2">
      <c r="C41" s="26" t="s">
        <v>5</v>
      </c>
    </row>
    <row r="42" spans="1:3" x14ac:dyDescent="0.2">
      <c r="A42" s="26" t="s">
        <v>8</v>
      </c>
      <c r="C42" s="26">
        <v>0</v>
      </c>
    </row>
    <row r="43" spans="1:3" x14ac:dyDescent="0.2">
      <c r="A43" s="26" t="s">
        <v>14</v>
      </c>
      <c r="C43" s="2">
        <v>0.28810000000000002</v>
      </c>
    </row>
    <row r="44" spans="1:3" x14ac:dyDescent="0.2">
      <c r="A44" s="26" t="s">
        <v>14</v>
      </c>
      <c r="B44" s="26" t="s">
        <v>10</v>
      </c>
    </row>
    <row r="45" spans="1:3" x14ac:dyDescent="0.2">
      <c r="A45" s="26" t="s">
        <v>14</v>
      </c>
      <c r="B45" s="26" t="s">
        <v>12</v>
      </c>
      <c r="C45" s="2">
        <v>0.2989</v>
      </c>
    </row>
    <row r="47" spans="1:3" x14ac:dyDescent="0.2">
      <c r="A47" s="26" t="s">
        <v>0</v>
      </c>
    </row>
    <row r="48" spans="1:3" x14ac:dyDescent="0.2">
      <c r="A48" s="26" t="s">
        <v>132</v>
      </c>
    </row>
    <row r="49" spans="1:3" x14ac:dyDescent="0.2">
      <c r="A49" s="26" t="s">
        <v>103</v>
      </c>
    </row>
    <row r="50" spans="1:3" x14ac:dyDescent="0.2">
      <c r="A50" s="26" t="s">
        <v>0</v>
      </c>
    </row>
    <row r="52" spans="1:3" x14ac:dyDescent="0.2">
      <c r="A52" s="26" t="s">
        <v>2</v>
      </c>
    </row>
    <row r="53" spans="1:3" x14ac:dyDescent="0.2">
      <c r="A53" s="26" t="s">
        <v>16</v>
      </c>
    </row>
    <row r="54" spans="1:3" x14ac:dyDescent="0.2">
      <c r="A54" s="26" t="s">
        <v>2</v>
      </c>
    </row>
    <row r="55" spans="1:3" x14ac:dyDescent="0.2">
      <c r="B55" s="26" t="s">
        <v>17</v>
      </c>
      <c r="C55" s="26" t="s">
        <v>18</v>
      </c>
    </row>
    <row r="56" spans="1:3" x14ac:dyDescent="0.2">
      <c r="A56" s="26" t="s">
        <v>10</v>
      </c>
      <c r="C56" s="26" t="s">
        <v>133</v>
      </c>
    </row>
    <row r="57" spans="1:3" x14ac:dyDescent="0.2">
      <c r="A57" s="26" t="s">
        <v>7</v>
      </c>
      <c r="B57" s="2">
        <v>7.1199999999999999E-2</v>
      </c>
      <c r="C57" s="26" t="s">
        <v>109</v>
      </c>
    </row>
    <row r="58" spans="1:3" x14ac:dyDescent="0.2">
      <c r="A58" s="26" t="s">
        <v>4</v>
      </c>
      <c r="B58" s="2">
        <v>2.1499999999999998E-2</v>
      </c>
      <c r="C58" s="26" t="s">
        <v>104</v>
      </c>
    </row>
    <row r="60" spans="1:3" x14ac:dyDescent="0.2">
      <c r="A60" s="26" t="s">
        <v>0</v>
      </c>
    </row>
    <row r="61" spans="1:3" x14ac:dyDescent="0.2">
      <c r="A61" s="26" t="s">
        <v>134</v>
      </c>
    </row>
    <row r="62" spans="1:3" x14ac:dyDescent="0.2">
      <c r="A62" s="26" t="s">
        <v>103</v>
      </c>
    </row>
    <row r="63" spans="1:3" x14ac:dyDescent="0.2">
      <c r="A63" s="26" t="s">
        <v>1</v>
      </c>
    </row>
    <row r="64" spans="1:3" x14ac:dyDescent="0.2">
      <c r="A64" s="26" t="s">
        <v>0</v>
      </c>
    </row>
    <row r="66" spans="1:6" x14ac:dyDescent="0.2">
      <c r="A66" s="26" t="s">
        <v>2</v>
      </c>
    </row>
    <row r="67" spans="1:6" x14ac:dyDescent="0.2">
      <c r="A67" s="26" t="s">
        <v>128</v>
      </c>
    </row>
    <row r="68" spans="1:6" x14ac:dyDescent="0.2">
      <c r="A68" s="26" t="s">
        <v>2</v>
      </c>
    </row>
    <row r="69" spans="1:6" x14ac:dyDescent="0.2">
      <c r="C69" s="26" t="s">
        <v>4</v>
      </c>
      <c r="D69" s="26" t="s">
        <v>5</v>
      </c>
      <c r="E69" s="26" t="s">
        <v>6</v>
      </c>
      <c r="F69" s="26" t="s">
        <v>7</v>
      </c>
    </row>
    <row r="70" spans="1:6" x14ac:dyDescent="0.2">
      <c r="A70" s="26" t="s">
        <v>8</v>
      </c>
      <c r="C70" s="1">
        <v>470240</v>
      </c>
      <c r="D70" s="1">
        <v>216226</v>
      </c>
      <c r="E70" s="1">
        <v>351825</v>
      </c>
      <c r="F70" s="1">
        <v>121576</v>
      </c>
    </row>
    <row r="71" spans="1:6" x14ac:dyDescent="0.2">
      <c r="A71" s="26" t="s">
        <v>9</v>
      </c>
      <c r="C71" s="1">
        <v>470240</v>
      </c>
      <c r="D71" s="1">
        <v>216226</v>
      </c>
      <c r="E71" s="1">
        <v>351825</v>
      </c>
      <c r="F71" s="1">
        <v>121576</v>
      </c>
    </row>
    <row r="72" spans="1:6" x14ac:dyDescent="0.2">
      <c r="A72" s="26" t="s">
        <v>9</v>
      </c>
      <c r="B72" s="26" t="s">
        <v>10</v>
      </c>
      <c r="C72" s="1">
        <v>470240</v>
      </c>
      <c r="D72" s="1">
        <v>216226</v>
      </c>
      <c r="E72" s="1">
        <v>351825</v>
      </c>
      <c r="F72" s="1">
        <v>121576</v>
      </c>
    </row>
    <row r="73" spans="1:6" x14ac:dyDescent="0.2">
      <c r="A73" s="26" t="s">
        <v>9</v>
      </c>
      <c r="B73" s="26" t="s">
        <v>11</v>
      </c>
      <c r="C73" s="1">
        <v>336796</v>
      </c>
      <c r="D73" s="1">
        <v>158512</v>
      </c>
      <c r="E73" s="1">
        <v>257631</v>
      </c>
      <c r="F73" s="1">
        <v>91822</v>
      </c>
    </row>
    <row r="74" spans="1:6" x14ac:dyDescent="0.2">
      <c r="A74" s="26" t="s">
        <v>9</v>
      </c>
      <c r="B74" s="26" t="s">
        <v>12</v>
      </c>
      <c r="C74" s="1">
        <v>133444</v>
      </c>
      <c r="D74" s="1">
        <v>57714</v>
      </c>
      <c r="E74" s="1">
        <v>94194</v>
      </c>
      <c r="F74" s="1">
        <v>29754</v>
      </c>
    </row>
    <row r="76" spans="1:6" x14ac:dyDescent="0.2">
      <c r="A76" s="26" t="s">
        <v>0</v>
      </c>
    </row>
    <row r="77" spans="1:6" x14ac:dyDescent="0.2">
      <c r="A77" s="26" t="s">
        <v>13</v>
      </c>
    </row>
    <row r="78" spans="1:6" x14ac:dyDescent="0.2">
      <c r="A78" s="26" t="s">
        <v>103</v>
      </c>
    </row>
    <row r="79" spans="1:6" x14ac:dyDescent="0.2">
      <c r="A79" s="26" t="s">
        <v>1</v>
      </c>
    </row>
    <row r="80" spans="1:6" x14ac:dyDescent="0.2">
      <c r="A80" s="26" t="s">
        <v>0</v>
      </c>
    </row>
    <row r="82" spans="1:3" x14ac:dyDescent="0.2">
      <c r="A82" s="26" t="s">
        <v>2</v>
      </c>
    </row>
    <row r="83" spans="1:3" x14ac:dyDescent="0.2">
      <c r="A83" s="26" t="s">
        <v>130</v>
      </c>
    </row>
    <row r="84" spans="1:3" x14ac:dyDescent="0.2">
      <c r="A84" s="26" t="s">
        <v>2</v>
      </c>
    </row>
    <row r="85" spans="1:3" x14ac:dyDescent="0.2">
      <c r="C85" s="26" t="s">
        <v>5</v>
      </c>
    </row>
    <row r="86" spans="1:3" x14ac:dyDescent="0.2">
      <c r="A86" s="26" t="s">
        <v>8</v>
      </c>
      <c r="C86" s="26">
        <v>0</v>
      </c>
    </row>
    <row r="87" spans="1:3" x14ac:dyDescent="0.2">
      <c r="A87" s="26" t="s">
        <v>14</v>
      </c>
      <c r="C87" s="2">
        <v>0.24229999999999999</v>
      </c>
    </row>
    <row r="88" spans="1:3" x14ac:dyDescent="0.2">
      <c r="A88" s="26" t="s">
        <v>14</v>
      </c>
      <c r="B88" s="26" t="s">
        <v>10</v>
      </c>
    </row>
    <row r="89" spans="1:3" x14ac:dyDescent="0.2">
      <c r="A89" s="26" t="s">
        <v>14</v>
      </c>
      <c r="B89" s="26" t="s">
        <v>11</v>
      </c>
      <c r="C89" s="2">
        <v>0.23649999999999999</v>
      </c>
    </row>
    <row r="91" spans="1:3" x14ac:dyDescent="0.2">
      <c r="A91" s="26" t="s">
        <v>0</v>
      </c>
    </row>
    <row r="92" spans="1:3" x14ac:dyDescent="0.2">
      <c r="A92" s="26" t="s">
        <v>13</v>
      </c>
    </row>
    <row r="93" spans="1:3" x14ac:dyDescent="0.2">
      <c r="A93" s="26" t="s">
        <v>103</v>
      </c>
    </row>
    <row r="94" spans="1:3" x14ac:dyDescent="0.2">
      <c r="A94" s="26" t="s">
        <v>1</v>
      </c>
    </row>
    <row r="95" spans="1:3" x14ac:dyDescent="0.2">
      <c r="A95" s="26" t="s">
        <v>0</v>
      </c>
    </row>
    <row r="97" spans="1:3" x14ac:dyDescent="0.2">
      <c r="A97" s="26" t="s">
        <v>2</v>
      </c>
    </row>
    <row r="98" spans="1:3" x14ac:dyDescent="0.2">
      <c r="A98" s="26" t="s">
        <v>131</v>
      </c>
    </row>
    <row r="99" spans="1:3" x14ac:dyDescent="0.2">
      <c r="A99" s="26" t="s">
        <v>2</v>
      </c>
    </row>
    <row r="100" spans="1:3" x14ac:dyDescent="0.2">
      <c r="C100" s="26" t="s">
        <v>5</v>
      </c>
    </row>
    <row r="101" spans="1:3" x14ac:dyDescent="0.2">
      <c r="A101" s="26" t="s">
        <v>8</v>
      </c>
      <c r="C101" s="26">
        <v>0</v>
      </c>
    </row>
    <row r="102" spans="1:3" x14ac:dyDescent="0.2">
      <c r="A102" s="26" t="s">
        <v>14</v>
      </c>
      <c r="C102" s="2">
        <v>0.24229999999999999</v>
      </c>
    </row>
    <row r="103" spans="1:3" x14ac:dyDescent="0.2">
      <c r="A103" s="26" t="s">
        <v>14</v>
      </c>
      <c r="B103" s="26" t="s">
        <v>10</v>
      </c>
    </row>
    <row r="104" spans="1:3" x14ac:dyDescent="0.2">
      <c r="A104" s="26" t="s">
        <v>14</v>
      </c>
      <c r="B104" s="26" t="s">
        <v>12</v>
      </c>
      <c r="C104" s="2">
        <v>0.25829999999999997</v>
      </c>
    </row>
    <row r="106" spans="1:3" x14ac:dyDescent="0.2">
      <c r="A106" s="26" t="s">
        <v>0</v>
      </c>
    </row>
    <row r="107" spans="1:3" x14ac:dyDescent="0.2">
      <c r="A107" s="26" t="s">
        <v>15</v>
      </c>
    </row>
    <row r="108" spans="1:3" x14ac:dyDescent="0.2">
      <c r="A108" s="26" t="s">
        <v>103</v>
      </c>
    </row>
    <row r="109" spans="1:3" x14ac:dyDescent="0.2">
      <c r="A109" s="26" t="s">
        <v>0</v>
      </c>
    </row>
    <row r="111" spans="1:3" x14ac:dyDescent="0.2">
      <c r="A111" s="26" t="s">
        <v>2</v>
      </c>
    </row>
    <row r="112" spans="1:3" x14ac:dyDescent="0.2">
      <c r="A112" s="26" t="s">
        <v>16</v>
      </c>
    </row>
    <row r="113" spans="1:4" x14ac:dyDescent="0.2">
      <c r="A113" s="26" t="s">
        <v>2</v>
      </c>
    </row>
    <row r="114" spans="1:4" x14ac:dyDescent="0.2">
      <c r="C114" s="26" t="s">
        <v>17</v>
      </c>
      <c r="D114" s="26" t="s">
        <v>18</v>
      </c>
    </row>
    <row r="115" spans="1:4" x14ac:dyDescent="0.2">
      <c r="A115" s="26" t="s">
        <v>10</v>
      </c>
      <c r="D115" s="26" t="s">
        <v>104</v>
      </c>
    </row>
    <row r="116" spans="1:4" x14ac:dyDescent="0.2">
      <c r="A116" s="26" t="s">
        <v>4</v>
      </c>
      <c r="C116" s="2">
        <v>2.1499999999999998E-2</v>
      </c>
      <c r="D116" s="26" t="s">
        <v>104</v>
      </c>
    </row>
    <row r="117" spans="1:4" x14ac:dyDescent="0.2">
      <c r="A117" s="26" t="s">
        <v>4</v>
      </c>
      <c r="B117" s="26" t="s">
        <v>10</v>
      </c>
      <c r="D117" s="26" t="s">
        <v>105</v>
      </c>
    </row>
    <row r="118" spans="1:4" x14ac:dyDescent="0.2">
      <c r="A118" s="26" t="s">
        <v>4</v>
      </c>
      <c r="B118" s="26" t="s">
        <v>19</v>
      </c>
      <c r="C118" s="2">
        <v>4.8300000000000003E-2</v>
      </c>
      <c r="D118" s="26" t="s">
        <v>105</v>
      </c>
    </row>
    <row r="120" spans="1:4" x14ac:dyDescent="0.2">
      <c r="A120" s="26" t="s">
        <v>0</v>
      </c>
    </row>
    <row r="121" spans="1:4" x14ac:dyDescent="0.2">
      <c r="A121" s="26" t="s">
        <v>135</v>
      </c>
    </row>
    <row r="122" spans="1:4" x14ac:dyDescent="0.2">
      <c r="A122" s="26" t="s">
        <v>103</v>
      </c>
    </row>
    <row r="123" spans="1:4" x14ac:dyDescent="0.2">
      <c r="A123" s="26" t="s">
        <v>20</v>
      </c>
    </row>
    <row r="124" spans="1:4" x14ac:dyDescent="0.2">
      <c r="A124" s="26" t="s">
        <v>0</v>
      </c>
    </row>
    <row r="126" spans="1:4" x14ac:dyDescent="0.2">
      <c r="A126" s="26" t="s">
        <v>2</v>
      </c>
    </row>
    <row r="127" spans="1:4" x14ac:dyDescent="0.2">
      <c r="A127" s="26" t="s">
        <v>128</v>
      </c>
    </row>
    <row r="128" spans="1:4" x14ac:dyDescent="0.2">
      <c r="A128" s="26" t="s">
        <v>2</v>
      </c>
    </row>
    <row r="129" spans="1:6" x14ac:dyDescent="0.2">
      <c r="C129" s="26" t="s">
        <v>4</v>
      </c>
      <c r="D129" s="26" t="s">
        <v>5</v>
      </c>
      <c r="E129" s="26" t="s">
        <v>6</v>
      </c>
      <c r="F129" s="26" t="s">
        <v>7</v>
      </c>
    </row>
    <row r="130" spans="1:6" x14ac:dyDescent="0.2">
      <c r="A130" s="26" t="s">
        <v>8</v>
      </c>
      <c r="C130" s="1">
        <v>1446559</v>
      </c>
      <c r="D130" s="1">
        <v>448469</v>
      </c>
      <c r="E130" s="1">
        <v>991170</v>
      </c>
      <c r="F130" s="1">
        <v>247953</v>
      </c>
    </row>
    <row r="131" spans="1:6" x14ac:dyDescent="0.2">
      <c r="A131" s="26" t="s">
        <v>9</v>
      </c>
      <c r="C131" s="1">
        <v>1446559</v>
      </c>
      <c r="D131" s="1">
        <v>448469</v>
      </c>
      <c r="E131" s="1">
        <v>991170</v>
      </c>
      <c r="F131" s="1">
        <v>247953</v>
      </c>
    </row>
    <row r="132" spans="1:6" x14ac:dyDescent="0.2">
      <c r="A132" s="26" t="s">
        <v>9</v>
      </c>
      <c r="B132" s="26" t="s">
        <v>10</v>
      </c>
      <c r="C132" s="1">
        <v>1446559</v>
      </c>
      <c r="D132" s="1">
        <v>448469</v>
      </c>
      <c r="E132" s="1">
        <v>991170</v>
      </c>
      <c r="F132" s="1">
        <v>247953</v>
      </c>
    </row>
    <row r="133" spans="1:6" x14ac:dyDescent="0.2">
      <c r="A133" s="26" t="s">
        <v>9</v>
      </c>
      <c r="B133" s="26" t="s">
        <v>11</v>
      </c>
      <c r="C133" s="1">
        <v>981702</v>
      </c>
      <c r="D133" s="1">
        <v>311679</v>
      </c>
      <c r="E133" s="1">
        <v>690676</v>
      </c>
      <c r="F133" s="1">
        <v>178013</v>
      </c>
    </row>
    <row r="134" spans="1:6" x14ac:dyDescent="0.2">
      <c r="A134" s="26" t="s">
        <v>9</v>
      </c>
      <c r="B134" s="26" t="s">
        <v>12</v>
      </c>
      <c r="C134" s="1">
        <v>464857</v>
      </c>
      <c r="D134" s="1">
        <v>136790</v>
      </c>
      <c r="E134" s="1">
        <v>300494</v>
      </c>
      <c r="F134" s="1">
        <v>69940</v>
      </c>
    </row>
    <row r="136" spans="1:6" x14ac:dyDescent="0.2">
      <c r="A136" s="26" t="s">
        <v>0</v>
      </c>
    </row>
    <row r="137" spans="1:6" x14ac:dyDescent="0.2">
      <c r="A137" s="26" t="s">
        <v>21</v>
      </c>
    </row>
    <row r="138" spans="1:6" x14ac:dyDescent="0.2">
      <c r="A138" s="26" t="s">
        <v>103</v>
      </c>
    </row>
    <row r="139" spans="1:6" x14ac:dyDescent="0.2">
      <c r="A139" s="26" t="s">
        <v>20</v>
      </c>
    </row>
    <row r="140" spans="1:6" x14ac:dyDescent="0.2">
      <c r="A140" s="26" t="s">
        <v>0</v>
      </c>
    </row>
    <row r="142" spans="1:6" x14ac:dyDescent="0.2">
      <c r="A142" s="26" t="s">
        <v>2</v>
      </c>
    </row>
    <row r="143" spans="1:6" x14ac:dyDescent="0.2">
      <c r="A143" s="26" t="s">
        <v>130</v>
      </c>
    </row>
    <row r="144" spans="1:6" x14ac:dyDescent="0.2">
      <c r="A144" s="26" t="s">
        <v>2</v>
      </c>
    </row>
    <row r="145" spans="1:3" x14ac:dyDescent="0.2">
      <c r="C145" s="26" t="s">
        <v>5</v>
      </c>
    </row>
    <row r="146" spans="1:3" x14ac:dyDescent="0.2">
      <c r="A146" s="26" t="s">
        <v>8</v>
      </c>
      <c r="C146" s="26">
        <v>0</v>
      </c>
    </row>
    <row r="147" spans="1:3" x14ac:dyDescent="0.2">
      <c r="A147" s="26" t="s">
        <v>14</v>
      </c>
      <c r="C147" s="2">
        <v>0.20949999999999999</v>
      </c>
    </row>
    <row r="148" spans="1:3" x14ac:dyDescent="0.2">
      <c r="A148" s="26" t="s">
        <v>14</v>
      </c>
      <c r="B148" s="26" t="s">
        <v>10</v>
      </c>
    </row>
    <row r="149" spans="1:3" x14ac:dyDescent="0.2">
      <c r="A149" s="26" t="s">
        <v>14</v>
      </c>
      <c r="B149" s="26" t="s">
        <v>11</v>
      </c>
      <c r="C149" s="2">
        <v>0.20080000000000001</v>
      </c>
    </row>
    <row r="151" spans="1:3" x14ac:dyDescent="0.2">
      <c r="A151" s="26" t="s">
        <v>0</v>
      </c>
    </row>
    <row r="152" spans="1:3" x14ac:dyDescent="0.2">
      <c r="A152" s="26" t="s">
        <v>21</v>
      </c>
    </row>
    <row r="153" spans="1:3" x14ac:dyDescent="0.2">
      <c r="A153" s="26" t="s">
        <v>103</v>
      </c>
    </row>
    <row r="154" spans="1:3" x14ac:dyDescent="0.2">
      <c r="A154" s="26" t="s">
        <v>20</v>
      </c>
    </row>
    <row r="155" spans="1:3" x14ac:dyDescent="0.2">
      <c r="A155" s="26" t="s">
        <v>0</v>
      </c>
    </row>
    <row r="157" spans="1:3" x14ac:dyDescent="0.2">
      <c r="A157" s="26" t="s">
        <v>2</v>
      </c>
    </row>
    <row r="158" spans="1:3" x14ac:dyDescent="0.2">
      <c r="A158" s="26" t="s">
        <v>131</v>
      </c>
    </row>
    <row r="159" spans="1:3" x14ac:dyDescent="0.2">
      <c r="A159" s="26" t="s">
        <v>2</v>
      </c>
    </row>
    <row r="160" spans="1:3" x14ac:dyDescent="0.2">
      <c r="C160" s="26" t="s">
        <v>5</v>
      </c>
    </row>
    <row r="161" spans="1:4" x14ac:dyDescent="0.2">
      <c r="A161" s="26" t="s">
        <v>8</v>
      </c>
      <c r="C161" s="26">
        <v>0</v>
      </c>
    </row>
    <row r="162" spans="1:4" x14ac:dyDescent="0.2">
      <c r="A162" s="26" t="s">
        <v>14</v>
      </c>
      <c r="C162" s="2">
        <v>0.20949999999999999</v>
      </c>
    </row>
    <row r="163" spans="1:4" x14ac:dyDescent="0.2">
      <c r="A163" s="26" t="s">
        <v>14</v>
      </c>
      <c r="B163" s="26" t="s">
        <v>10</v>
      </c>
    </row>
    <row r="164" spans="1:4" x14ac:dyDescent="0.2">
      <c r="A164" s="26" t="s">
        <v>14</v>
      </c>
      <c r="B164" s="26" t="s">
        <v>12</v>
      </c>
      <c r="C164" s="2">
        <v>0.22939999999999999</v>
      </c>
    </row>
    <row r="166" spans="1:4" x14ac:dyDescent="0.2">
      <c r="A166" s="26" t="s">
        <v>0</v>
      </c>
    </row>
    <row r="167" spans="1:4" x14ac:dyDescent="0.2">
      <c r="A167" s="26" t="s">
        <v>22</v>
      </c>
    </row>
    <row r="168" spans="1:4" x14ac:dyDescent="0.2">
      <c r="A168" s="26" t="s">
        <v>103</v>
      </c>
    </row>
    <row r="169" spans="1:4" x14ac:dyDescent="0.2">
      <c r="A169" s="26" t="s">
        <v>0</v>
      </c>
    </row>
    <row r="171" spans="1:4" x14ac:dyDescent="0.2">
      <c r="A171" s="26" t="s">
        <v>2</v>
      </c>
    </row>
    <row r="172" spans="1:4" x14ac:dyDescent="0.2">
      <c r="A172" s="26" t="s">
        <v>16</v>
      </c>
    </row>
    <row r="173" spans="1:4" x14ac:dyDescent="0.2">
      <c r="A173" s="26" t="s">
        <v>2</v>
      </c>
    </row>
    <row r="174" spans="1:4" x14ac:dyDescent="0.2">
      <c r="C174" s="26" t="s">
        <v>17</v>
      </c>
      <c r="D174" s="26" t="s">
        <v>18</v>
      </c>
    </row>
    <row r="175" spans="1:4" x14ac:dyDescent="0.2">
      <c r="A175" s="26" t="s">
        <v>10</v>
      </c>
      <c r="D175" s="26" t="s">
        <v>104</v>
      </c>
    </row>
    <row r="176" spans="1:4" x14ac:dyDescent="0.2">
      <c r="A176" s="26" t="s">
        <v>4</v>
      </c>
      <c r="C176" s="2">
        <v>2.1499999999999998E-2</v>
      </c>
      <c r="D176" s="26" t="s">
        <v>104</v>
      </c>
    </row>
    <row r="177" spans="1:6" x14ac:dyDescent="0.2">
      <c r="A177" s="26" t="s">
        <v>4</v>
      </c>
      <c r="B177" s="26" t="s">
        <v>10</v>
      </c>
      <c r="D177" s="26" t="s">
        <v>106</v>
      </c>
    </row>
    <row r="178" spans="1:6" x14ac:dyDescent="0.2">
      <c r="A178" s="26" t="s">
        <v>4</v>
      </c>
      <c r="B178" s="26" t="s">
        <v>23</v>
      </c>
      <c r="C178" s="2">
        <v>3.5400000000000001E-2</v>
      </c>
      <c r="D178" s="26" t="s">
        <v>106</v>
      </c>
    </row>
    <row r="180" spans="1:6" x14ac:dyDescent="0.2">
      <c r="A180" s="26" t="s">
        <v>0</v>
      </c>
    </row>
    <row r="181" spans="1:6" x14ac:dyDescent="0.2">
      <c r="A181" s="26" t="s">
        <v>136</v>
      </c>
    </row>
    <row r="182" spans="1:6" x14ac:dyDescent="0.2">
      <c r="A182" s="26" t="s">
        <v>103</v>
      </c>
    </row>
    <row r="183" spans="1:6" x14ac:dyDescent="0.2">
      <c r="A183" s="26" t="s">
        <v>24</v>
      </c>
    </row>
    <row r="184" spans="1:6" x14ac:dyDescent="0.2">
      <c r="A184" s="26" t="s">
        <v>0</v>
      </c>
    </row>
    <row r="186" spans="1:6" x14ac:dyDescent="0.2">
      <c r="A186" s="26" t="s">
        <v>2</v>
      </c>
    </row>
    <row r="187" spans="1:6" x14ac:dyDescent="0.2">
      <c r="A187" s="26" t="s">
        <v>3</v>
      </c>
    </row>
    <row r="188" spans="1:6" x14ac:dyDescent="0.2">
      <c r="A188" s="26" t="s">
        <v>2</v>
      </c>
    </row>
    <row r="189" spans="1:6" x14ac:dyDescent="0.2">
      <c r="C189" s="26" t="s">
        <v>4</v>
      </c>
      <c r="D189" s="26" t="s">
        <v>5</v>
      </c>
      <c r="E189" s="26" t="s">
        <v>6</v>
      </c>
      <c r="F189" s="26" t="s">
        <v>7</v>
      </c>
    </row>
    <row r="190" spans="1:6" x14ac:dyDescent="0.2">
      <c r="A190" s="26" t="s">
        <v>8</v>
      </c>
      <c r="C190" s="1">
        <v>276514</v>
      </c>
      <c r="D190" s="1">
        <v>84581</v>
      </c>
      <c r="E190" s="1">
        <v>167818</v>
      </c>
      <c r="F190" s="1">
        <v>39531</v>
      </c>
    </row>
    <row r="191" spans="1:6" x14ac:dyDescent="0.2">
      <c r="A191" s="26" t="s">
        <v>9</v>
      </c>
      <c r="C191" s="1">
        <v>276514</v>
      </c>
      <c r="D191" s="1">
        <v>84581</v>
      </c>
      <c r="E191" s="1">
        <v>167818</v>
      </c>
      <c r="F191" s="1">
        <v>39531</v>
      </c>
    </row>
    <row r="192" spans="1:6" x14ac:dyDescent="0.2">
      <c r="A192" s="26" t="s">
        <v>9</v>
      </c>
      <c r="B192" s="26" t="s">
        <v>10</v>
      </c>
      <c r="C192" s="1">
        <v>276514</v>
      </c>
      <c r="D192" s="1">
        <v>84581</v>
      </c>
      <c r="E192" s="1">
        <v>167818</v>
      </c>
      <c r="F192" s="1">
        <v>39531</v>
      </c>
    </row>
    <row r="193" spans="1:6" x14ac:dyDescent="0.2">
      <c r="A193" s="26" t="s">
        <v>9</v>
      </c>
      <c r="B193" s="26" t="s">
        <v>11</v>
      </c>
      <c r="C193" s="1">
        <v>192060</v>
      </c>
      <c r="D193" s="1">
        <v>60735</v>
      </c>
      <c r="E193" s="1">
        <v>119940</v>
      </c>
      <c r="F193" s="1">
        <v>29918</v>
      </c>
    </row>
    <row r="194" spans="1:6" x14ac:dyDescent="0.2">
      <c r="A194" s="26" t="s">
        <v>9</v>
      </c>
      <c r="B194" s="26" t="s">
        <v>12</v>
      </c>
      <c r="C194" s="1">
        <v>84454</v>
      </c>
      <c r="D194" s="1">
        <v>23846</v>
      </c>
      <c r="E194" s="1">
        <v>47878</v>
      </c>
      <c r="F194" s="1">
        <v>9613</v>
      </c>
    </row>
    <row r="196" spans="1:6" x14ac:dyDescent="0.2">
      <c r="A196" s="26" t="s">
        <v>0</v>
      </c>
    </row>
    <row r="197" spans="1:6" x14ac:dyDescent="0.2">
      <c r="A197" s="26" t="s">
        <v>25</v>
      </c>
    </row>
    <row r="198" spans="1:6" x14ac:dyDescent="0.2">
      <c r="A198" s="26" t="s">
        <v>103</v>
      </c>
    </row>
    <row r="199" spans="1:6" x14ac:dyDescent="0.2">
      <c r="A199" s="26" t="s">
        <v>24</v>
      </c>
    </row>
    <row r="200" spans="1:6" x14ac:dyDescent="0.2">
      <c r="A200" s="26" t="s">
        <v>0</v>
      </c>
    </row>
    <row r="202" spans="1:6" x14ac:dyDescent="0.2">
      <c r="A202" s="26" t="s">
        <v>2</v>
      </c>
    </row>
    <row r="203" spans="1:6" x14ac:dyDescent="0.2">
      <c r="A203" s="26" t="s">
        <v>130</v>
      </c>
    </row>
    <row r="204" spans="1:6" x14ac:dyDescent="0.2">
      <c r="A204" s="26" t="s">
        <v>2</v>
      </c>
    </row>
    <row r="205" spans="1:6" x14ac:dyDescent="0.2">
      <c r="C205" s="26" t="s">
        <v>5</v>
      </c>
    </row>
    <row r="206" spans="1:6" x14ac:dyDescent="0.2">
      <c r="A206" s="26" t="s">
        <v>8</v>
      </c>
      <c r="C206" s="26">
        <v>0</v>
      </c>
    </row>
    <row r="207" spans="1:6" x14ac:dyDescent="0.2">
      <c r="A207" s="26" t="s">
        <v>14</v>
      </c>
      <c r="C207" s="2">
        <v>0.2157</v>
      </c>
    </row>
    <row r="208" spans="1:6" x14ac:dyDescent="0.2">
      <c r="A208" s="26" t="s">
        <v>14</v>
      </c>
      <c r="B208" s="26" t="s">
        <v>10</v>
      </c>
    </row>
    <row r="209" spans="1:3" x14ac:dyDescent="0.2">
      <c r="A209" s="26" t="s">
        <v>14</v>
      </c>
      <c r="B209" s="26" t="s">
        <v>11</v>
      </c>
      <c r="C209" s="2">
        <v>0.19389999999999999</v>
      </c>
    </row>
    <row r="211" spans="1:3" x14ac:dyDescent="0.2">
      <c r="A211" s="26" t="s">
        <v>0</v>
      </c>
    </row>
    <row r="212" spans="1:3" x14ac:dyDescent="0.2">
      <c r="A212" s="26" t="s">
        <v>25</v>
      </c>
    </row>
    <row r="213" spans="1:3" x14ac:dyDescent="0.2">
      <c r="A213" s="26" t="s">
        <v>103</v>
      </c>
    </row>
    <row r="214" spans="1:3" x14ac:dyDescent="0.2">
      <c r="A214" s="26" t="s">
        <v>24</v>
      </c>
    </row>
    <row r="215" spans="1:3" x14ac:dyDescent="0.2">
      <c r="A215" s="26" t="s">
        <v>0</v>
      </c>
    </row>
    <row r="217" spans="1:3" x14ac:dyDescent="0.2">
      <c r="A217" s="26" t="s">
        <v>2</v>
      </c>
    </row>
    <row r="218" spans="1:3" x14ac:dyDescent="0.2">
      <c r="A218" s="26" t="s">
        <v>131</v>
      </c>
    </row>
    <row r="219" spans="1:3" x14ac:dyDescent="0.2">
      <c r="A219" s="26" t="s">
        <v>2</v>
      </c>
    </row>
    <row r="220" spans="1:3" x14ac:dyDescent="0.2">
      <c r="C220" s="26" t="s">
        <v>5</v>
      </c>
    </row>
    <row r="221" spans="1:3" x14ac:dyDescent="0.2">
      <c r="A221" s="26" t="s">
        <v>8</v>
      </c>
      <c r="C221" s="26">
        <v>0</v>
      </c>
    </row>
    <row r="222" spans="1:3" x14ac:dyDescent="0.2">
      <c r="A222" s="26" t="s">
        <v>14</v>
      </c>
      <c r="C222" s="2">
        <v>0.2157</v>
      </c>
    </row>
    <row r="223" spans="1:3" x14ac:dyDescent="0.2">
      <c r="A223" s="26" t="s">
        <v>14</v>
      </c>
      <c r="B223" s="26" t="s">
        <v>10</v>
      </c>
    </row>
    <row r="224" spans="1:3" x14ac:dyDescent="0.2">
      <c r="A224" s="26" t="s">
        <v>14</v>
      </c>
      <c r="B224" s="26" t="s">
        <v>12</v>
      </c>
      <c r="C224" s="2">
        <v>0.2712</v>
      </c>
    </row>
    <row r="226" spans="1:4" x14ac:dyDescent="0.2">
      <c r="A226" s="26" t="s">
        <v>0</v>
      </c>
    </row>
    <row r="227" spans="1:4" x14ac:dyDescent="0.2">
      <c r="A227" s="26" t="s">
        <v>26</v>
      </c>
    </row>
    <row r="228" spans="1:4" x14ac:dyDescent="0.2">
      <c r="A228" s="26" t="s">
        <v>103</v>
      </c>
    </row>
    <row r="229" spans="1:4" x14ac:dyDescent="0.2">
      <c r="A229" s="26" t="s">
        <v>0</v>
      </c>
    </row>
    <row r="231" spans="1:4" x14ac:dyDescent="0.2">
      <c r="A231" s="26" t="s">
        <v>2</v>
      </c>
    </row>
    <row r="232" spans="1:4" x14ac:dyDescent="0.2">
      <c r="A232" s="26" t="s">
        <v>16</v>
      </c>
    </row>
    <row r="233" spans="1:4" x14ac:dyDescent="0.2">
      <c r="A233" s="26" t="s">
        <v>2</v>
      </c>
    </row>
    <row r="234" spans="1:4" x14ac:dyDescent="0.2">
      <c r="C234" s="26" t="s">
        <v>17</v>
      </c>
      <c r="D234" s="26" t="s">
        <v>18</v>
      </c>
    </row>
    <row r="235" spans="1:4" x14ac:dyDescent="0.2">
      <c r="A235" s="26" t="s">
        <v>10</v>
      </c>
      <c r="D235" s="26" t="s">
        <v>104</v>
      </c>
    </row>
    <row r="236" spans="1:4" x14ac:dyDescent="0.2">
      <c r="A236" s="26" t="s">
        <v>4</v>
      </c>
      <c r="C236" s="2">
        <v>2.1499999999999998E-2</v>
      </c>
      <c r="D236" s="26" t="s">
        <v>104</v>
      </c>
    </row>
    <row r="237" spans="1:4" x14ac:dyDescent="0.2">
      <c r="A237" s="26" t="s">
        <v>4</v>
      </c>
      <c r="B237" s="26" t="s">
        <v>10</v>
      </c>
      <c r="D237" s="26" t="s">
        <v>107</v>
      </c>
    </row>
    <row r="238" spans="1:4" x14ac:dyDescent="0.2">
      <c r="A238" s="26" t="s">
        <v>4</v>
      </c>
      <c r="B238" s="26" t="s">
        <v>27</v>
      </c>
      <c r="C238" s="2">
        <v>4.7699999999999999E-2</v>
      </c>
      <c r="D238" s="26" t="s">
        <v>107</v>
      </c>
    </row>
    <row r="240" spans="1:4" x14ac:dyDescent="0.2">
      <c r="A240" s="26" t="s">
        <v>0</v>
      </c>
    </row>
    <row r="241" spans="1:6" x14ac:dyDescent="0.2">
      <c r="A241" s="26" t="s">
        <v>137</v>
      </c>
    </row>
    <row r="242" spans="1:6" x14ac:dyDescent="0.2">
      <c r="A242" s="26" t="s">
        <v>103</v>
      </c>
    </row>
    <row r="243" spans="1:6" x14ac:dyDescent="0.2">
      <c r="A243" s="26" t="s">
        <v>28</v>
      </c>
    </row>
    <row r="244" spans="1:6" x14ac:dyDescent="0.2">
      <c r="A244" s="26" t="s">
        <v>0</v>
      </c>
    </row>
    <row r="246" spans="1:6" x14ac:dyDescent="0.2">
      <c r="A246" s="26" t="s">
        <v>2</v>
      </c>
    </row>
    <row r="247" spans="1:6" x14ac:dyDescent="0.2">
      <c r="A247" s="26" t="s">
        <v>128</v>
      </c>
    </row>
    <row r="248" spans="1:6" x14ac:dyDescent="0.2">
      <c r="A248" s="26" t="s">
        <v>2</v>
      </c>
    </row>
    <row r="249" spans="1:6" x14ac:dyDescent="0.2">
      <c r="C249" s="26" t="s">
        <v>4</v>
      </c>
      <c r="D249" s="26" t="s">
        <v>5</v>
      </c>
      <c r="E249" s="26" t="s">
        <v>6</v>
      </c>
      <c r="F249" s="26" t="s">
        <v>7</v>
      </c>
    </row>
    <row r="250" spans="1:6" x14ac:dyDescent="0.2">
      <c r="A250" s="26" t="s">
        <v>8</v>
      </c>
      <c r="C250" s="1">
        <v>6013104</v>
      </c>
      <c r="D250" s="1">
        <v>2693418</v>
      </c>
      <c r="E250" s="1">
        <v>3837627</v>
      </c>
      <c r="F250" s="1">
        <v>1336330</v>
      </c>
    </row>
    <row r="251" spans="1:6" x14ac:dyDescent="0.2">
      <c r="A251" s="26" t="s">
        <v>9</v>
      </c>
      <c r="C251" s="1">
        <v>6013104</v>
      </c>
      <c r="D251" s="1">
        <v>2693418</v>
      </c>
      <c r="E251" s="1">
        <v>3837627</v>
      </c>
      <c r="F251" s="1">
        <v>1336330</v>
      </c>
    </row>
    <row r="252" spans="1:6" x14ac:dyDescent="0.2">
      <c r="A252" s="26" t="s">
        <v>9</v>
      </c>
      <c r="B252" s="26" t="s">
        <v>10</v>
      </c>
      <c r="C252" s="1">
        <v>6013104</v>
      </c>
      <c r="D252" s="1">
        <v>2693418</v>
      </c>
      <c r="E252" s="1">
        <v>3837627</v>
      </c>
      <c r="F252" s="1">
        <v>1336330</v>
      </c>
    </row>
    <row r="253" spans="1:6" x14ac:dyDescent="0.2">
      <c r="A253" s="26" t="s">
        <v>9</v>
      </c>
      <c r="B253" s="26" t="s">
        <v>11</v>
      </c>
      <c r="C253" s="1">
        <v>4020541</v>
      </c>
      <c r="D253" s="1">
        <v>1805418</v>
      </c>
      <c r="E253" s="1">
        <v>2618134</v>
      </c>
      <c r="F253" s="1">
        <v>925229</v>
      </c>
    </row>
    <row r="254" spans="1:6" x14ac:dyDescent="0.2">
      <c r="A254" s="26" t="s">
        <v>9</v>
      </c>
      <c r="B254" s="26" t="s">
        <v>12</v>
      </c>
      <c r="C254" s="1">
        <v>1992563</v>
      </c>
      <c r="D254" s="1">
        <v>888000</v>
      </c>
      <c r="E254" s="1">
        <v>1219493</v>
      </c>
      <c r="F254" s="1">
        <v>411101</v>
      </c>
    </row>
    <row r="256" spans="1:6" x14ac:dyDescent="0.2">
      <c r="A256" s="26" t="s">
        <v>0</v>
      </c>
    </row>
    <row r="257" spans="1:3" x14ac:dyDescent="0.2">
      <c r="A257" s="26" t="s">
        <v>29</v>
      </c>
    </row>
    <row r="258" spans="1:3" x14ac:dyDescent="0.2">
      <c r="A258" s="26" t="s">
        <v>103</v>
      </c>
    </row>
    <row r="259" spans="1:3" x14ac:dyDescent="0.2">
      <c r="A259" s="26" t="s">
        <v>28</v>
      </c>
    </row>
    <row r="260" spans="1:3" x14ac:dyDescent="0.2">
      <c r="A260" s="26" t="s">
        <v>0</v>
      </c>
    </row>
    <row r="262" spans="1:3" x14ac:dyDescent="0.2">
      <c r="A262" s="26" t="s">
        <v>2</v>
      </c>
    </row>
    <row r="263" spans="1:3" x14ac:dyDescent="0.2">
      <c r="A263" s="26" t="s">
        <v>130</v>
      </c>
    </row>
    <row r="264" spans="1:3" x14ac:dyDescent="0.2">
      <c r="A264" s="26" t="s">
        <v>2</v>
      </c>
    </row>
    <row r="265" spans="1:3" x14ac:dyDescent="0.2">
      <c r="C265" s="26" t="s">
        <v>5</v>
      </c>
    </row>
    <row r="266" spans="1:3" x14ac:dyDescent="0.2">
      <c r="A266" s="26" t="s">
        <v>8</v>
      </c>
      <c r="C266" s="26">
        <v>0</v>
      </c>
    </row>
    <row r="267" spans="1:3" x14ac:dyDescent="0.2">
      <c r="A267" s="26" t="s">
        <v>14</v>
      </c>
      <c r="C267" s="2">
        <v>0.22589999999999999</v>
      </c>
    </row>
    <row r="268" spans="1:3" x14ac:dyDescent="0.2">
      <c r="A268" s="26" t="s">
        <v>14</v>
      </c>
      <c r="B268" s="26" t="s">
        <v>10</v>
      </c>
    </row>
    <row r="269" spans="1:3" x14ac:dyDescent="0.2">
      <c r="A269" s="26" t="s">
        <v>14</v>
      </c>
      <c r="B269" s="26" t="s">
        <v>11</v>
      </c>
      <c r="C269" s="2">
        <v>0.2218</v>
      </c>
    </row>
    <row r="271" spans="1:3" x14ac:dyDescent="0.2">
      <c r="A271" s="26" t="s">
        <v>0</v>
      </c>
    </row>
    <row r="272" spans="1:3" x14ac:dyDescent="0.2">
      <c r="A272" s="26" t="s">
        <v>29</v>
      </c>
    </row>
    <row r="273" spans="1:3" x14ac:dyDescent="0.2">
      <c r="A273" s="26" t="s">
        <v>103</v>
      </c>
    </row>
    <row r="274" spans="1:3" x14ac:dyDescent="0.2">
      <c r="A274" s="26" t="s">
        <v>28</v>
      </c>
    </row>
    <row r="275" spans="1:3" x14ac:dyDescent="0.2">
      <c r="A275" s="26" t="s">
        <v>0</v>
      </c>
    </row>
    <row r="277" spans="1:3" x14ac:dyDescent="0.2">
      <c r="A277" s="26" t="s">
        <v>2</v>
      </c>
    </row>
    <row r="278" spans="1:3" x14ac:dyDescent="0.2">
      <c r="A278" s="26" t="s">
        <v>130</v>
      </c>
    </row>
    <row r="279" spans="1:3" x14ac:dyDescent="0.2">
      <c r="A279" s="26" t="s">
        <v>2</v>
      </c>
    </row>
    <row r="280" spans="1:3" x14ac:dyDescent="0.2">
      <c r="C280" s="26" t="s">
        <v>5</v>
      </c>
    </row>
    <row r="281" spans="1:3" x14ac:dyDescent="0.2">
      <c r="A281" s="26" t="s">
        <v>8</v>
      </c>
      <c r="C281" s="26">
        <v>0</v>
      </c>
    </row>
    <row r="282" spans="1:3" x14ac:dyDescent="0.2">
      <c r="A282" s="26" t="s">
        <v>14</v>
      </c>
      <c r="C282" s="2">
        <v>0.22589999999999999</v>
      </c>
    </row>
    <row r="283" spans="1:3" x14ac:dyDescent="0.2">
      <c r="A283" s="26" t="s">
        <v>14</v>
      </c>
      <c r="B283" s="26" t="s">
        <v>10</v>
      </c>
    </row>
    <row r="284" spans="1:3" x14ac:dyDescent="0.2">
      <c r="A284" s="26" t="s">
        <v>14</v>
      </c>
      <c r="B284" s="26" t="s">
        <v>12</v>
      </c>
      <c r="C284" s="2">
        <v>0.23419999999999999</v>
      </c>
    </row>
    <row r="286" spans="1:3" x14ac:dyDescent="0.2">
      <c r="A286" s="26" t="s">
        <v>0</v>
      </c>
    </row>
    <row r="287" spans="1:3" x14ac:dyDescent="0.2">
      <c r="A287" s="26" t="s">
        <v>30</v>
      </c>
    </row>
    <row r="288" spans="1:3" x14ac:dyDescent="0.2">
      <c r="A288" s="26" t="s">
        <v>103</v>
      </c>
    </row>
    <row r="289" spans="1:4" x14ac:dyDescent="0.2">
      <c r="A289" s="26" t="s">
        <v>0</v>
      </c>
    </row>
    <row r="291" spans="1:4" x14ac:dyDescent="0.2">
      <c r="A291" s="26" t="s">
        <v>2</v>
      </c>
    </row>
    <row r="292" spans="1:4" x14ac:dyDescent="0.2">
      <c r="A292" s="26" t="s">
        <v>16</v>
      </c>
    </row>
    <row r="293" spans="1:4" x14ac:dyDescent="0.2">
      <c r="A293" s="26" t="s">
        <v>2</v>
      </c>
    </row>
    <row r="294" spans="1:4" x14ac:dyDescent="0.2">
      <c r="C294" s="26" t="s">
        <v>17</v>
      </c>
      <c r="D294" s="26" t="s">
        <v>18</v>
      </c>
    </row>
    <row r="295" spans="1:4" x14ac:dyDescent="0.2">
      <c r="A295" s="26" t="s">
        <v>10</v>
      </c>
      <c r="D295" s="26" t="s">
        <v>104</v>
      </c>
    </row>
    <row r="296" spans="1:4" x14ac:dyDescent="0.2">
      <c r="A296" s="26" t="s">
        <v>4</v>
      </c>
      <c r="C296" s="2">
        <v>2.1499999999999998E-2</v>
      </c>
      <c r="D296" s="26" t="s">
        <v>104</v>
      </c>
    </row>
    <row r="297" spans="1:4" x14ac:dyDescent="0.2">
      <c r="A297" s="26" t="s">
        <v>4</v>
      </c>
      <c r="B297" s="26" t="s">
        <v>10</v>
      </c>
      <c r="D297" s="26" t="s">
        <v>108</v>
      </c>
    </row>
    <row r="298" spans="1:4" x14ac:dyDescent="0.2">
      <c r="A298" s="26" t="s">
        <v>4</v>
      </c>
      <c r="B298" s="26" t="s">
        <v>31</v>
      </c>
      <c r="C298" s="2">
        <v>3.5799999999999998E-2</v>
      </c>
      <c r="D298" s="26" t="s">
        <v>108</v>
      </c>
    </row>
    <row r="300" spans="1:4" x14ac:dyDescent="0.2">
      <c r="A300" s="26" t="s">
        <v>0</v>
      </c>
    </row>
    <row r="301" spans="1:4" x14ac:dyDescent="0.2">
      <c r="A301" s="26" t="s">
        <v>138</v>
      </c>
    </row>
    <row r="302" spans="1:4" x14ac:dyDescent="0.2">
      <c r="A302" s="26" t="s">
        <v>103</v>
      </c>
    </row>
    <row r="303" spans="1:4" x14ac:dyDescent="0.2">
      <c r="A303" s="26" t="s">
        <v>118</v>
      </c>
    </row>
    <row r="304" spans="1:4" x14ac:dyDescent="0.2">
      <c r="A304" s="26" t="s">
        <v>0</v>
      </c>
    </row>
    <row r="306" spans="1:6" x14ac:dyDescent="0.2">
      <c r="A306" s="26" t="s">
        <v>2</v>
      </c>
    </row>
    <row r="307" spans="1:6" x14ac:dyDescent="0.2">
      <c r="A307" s="26" t="s">
        <v>128</v>
      </c>
    </row>
    <row r="308" spans="1:6" x14ac:dyDescent="0.2">
      <c r="A308" s="26" t="s">
        <v>2</v>
      </c>
    </row>
    <row r="309" spans="1:6" x14ac:dyDescent="0.2">
      <c r="C309" s="26" t="s">
        <v>4</v>
      </c>
      <c r="D309" s="26" t="s">
        <v>5</v>
      </c>
      <c r="E309" s="26" t="s">
        <v>6</v>
      </c>
      <c r="F309" s="26" t="s">
        <v>7</v>
      </c>
    </row>
    <row r="310" spans="1:6" x14ac:dyDescent="0.2">
      <c r="A310" s="26" t="s">
        <v>8</v>
      </c>
      <c r="C310" s="1">
        <v>341822</v>
      </c>
      <c r="D310" s="1">
        <v>150757</v>
      </c>
      <c r="E310" s="1">
        <v>223410</v>
      </c>
      <c r="F310" s="1">
        <v>75420</v>
      </c>
    </row>
    <row r="311" spans="1:6" x14ac:dyDescent="0.2">
      <c r="A311" s="26" t="s">
        <v>9</v>
      </c>
      <c r="C311" s="1">
        <v>341822</v>
      </c>
      <c r="D311" s="1">
        <v>150757</v>
      </c>
      <c r="E311" s="1">
        <v>223410</v>
      </c>
      <c r="F311" s="1">
        <v>75420</v>
      </c>
    </row>
    <row r="312" spans="1:6" x14ac:dyDescent="0.2">
      <c r="A312" s="26" t="s">
        <v>9</v>
      </c>
      <c r="B312" s="26" t="s">
        <v>10</v>
      </c>
      <c r="C312" s="1">
        <v>341822</v>
      </c>
      <c r="D312" s="1">
        <v>150757</v>
      </c>
      <c r="E312" s="1">
        <v>223410</v>
      </c>
      <c r="F312" s="1">
        <v>75420</v>
      </c>
    </row>
    <row r="313" spans="1:6" x14ac:dyDescent="0.2">
      <c r="A313" s="26" t="s">
        <v>9</v>
      </c>
      <c r="B313" s="26" t="s">
        <v>12</v>
      </c>
      <c r="C313" s="1">
        <v>121703</v>
      </c>
      <c r="D313" s="1">
        <v>54955</v>
      </c>
      <c r="E313" s="1">
        <v>75472</v>
      </c>
      <c r="F313" s="1">
        <v>25231</v>
      </c>
    </row>
    <row r="314" spans="1:6" x14ac:dyDescent="0.2">
      <c r="A314" s="26" t="s">
        <v>9</v>
      </c>
      <c r="B314" s="26" t="s">
        <v>11</v>
      </c>
      <c r="C314" s="1">
        <v>220119</v>
      </c>
      <c r="D314" s="1">
        <v>95802</v>
      </c>
      <c r="E314" s="1">
        <v>147938</v>
      </c>
      <c r="F314" s="1">
        <v>50189</v>
      </c>
    </row>
    <row r="316" spans="1:6" x14ac:dyDescent="0.2">
      <c r="A316" s="26" t="s">
        <v>0</v>
      </c>
    </row>
    <row r="317" spans="1:6" x14ac:dyDescent="0.2">
      <c r="A317" s="26" t="s">
        <v>119</v>
      </c>
    </row>
    <row r="318" spans="1:6" x14ac:dyDescent="0.2">
      <c r="A318" s="26" t="s">
        <v>103</v>
      </c>
    </row>
    <row r="319" spans="1:6" x14ac:dyDescent="0.2">
      <c r="A319" s="26" t="s">
        <v>118</v>
      </c>
    </row>
    <row r="320" spans="1:6" x14ac:dyDescent="0.2">
      <c r="A320" s="26" t="s">
        <v>0</v>
      </c>
    </row>
    <row r="322" spans="1:3" x14ac:dyDescent="0.2">
      <c r="A322" s="26" t="s">
        <v>2</v>
      </c>
    </row>
    <row r="323" spans="1:3" x14ac:dyDescent="0.2">
      <c r="A323" s="26" t="s">
        <v>130</v>
      </c>
    </row>
    <row r="324" spans="1:3" x14ac:dyDescent="0.2">
      <c r="A324" s="26" t="s">
        <v>2</v>
      </c>
    </row>
    <row r="325" spans="1:3" x14ac:dyDescent="0.2">
      <c r="C325" s="26" t="s">
        <v>5</v>
      </c>
    </row>
    <row r="326" spans="1:3" x14ac:dyDescent="0.2">
      <c r="A326" s="26" t="s">
        <v>8</v>
      </c>
      <c r="C326" s="26">
        <v>0</v>
      </c>
    </row>
    <row r="327" spans="1:3" x14ac:dyDescent="0.2">
      <c r="A327" s="26" t="s">
        <v>14</v>
      </c>
      <c r="C327" s="2">
        <v>0.3231</v>
      </c>
    </row>
    <row r="328" spans="1:3" x14ac:dyDescent="0.2">
      <c r="A328" s="26" t="s">
        <v>14</v>
      </c>
      <c r="B328" s="26" t="s">
        <v>10</v>
      </c>
    </row>
    <row r="329" spans="1:3" x14ac:dyDescent="0.2">
      <c r="A329" s="26" t="s">
        <v>14</v>
      </c>
      <c r="B329" s="26" t="s">
        <v>11</v>
      </c>
      <c r="C329" s="2">
        <v>0.30320000000000003</v>
      </c>
    </row>
    <row r="331" spans="1:3" x14ac:dyDescent="0.2">
      <c r="A331" s="26" t="s">
        <v>0</v>
      </c>
    </row>
    <row r="332" spans="1:3" x14ac:dyDescent="0.2">
      <c r="A332" s="26" t="s">
        <v>119</v>
      </c>
    </row>
    <row r="333" spans="1:3" x14ac:dyDescent="0.2">
      <c r="A333" s="26" t="s">
        <v>103</v>
      </c>
    </row>
    <row r="334" spans="1:3" x14ac:dyDescent="0.2">
      <c r="A334" s="26" t="s">
        <v>118</v>
      </c>
    </row>
    <row r="335" spans="1:3" x14ac:dyDescent="0.2">
      <c r="A335" s="26" t="s">
        <v>0</v>
      </c>
    </row>
    <row r="337" spans="1:3" x14ac:dyDescent="0.2">
      <c r="A337" s="26" t="s">
        <v>2</v>
      </c>
    </row>
    <row r="338" spans="1:3" x14ac:dyDescent="0.2">
      <c r="A338" s="26" t="s">
        <v>131</v>
      </c>
    </row>
    <row r="339" spans="1:3" x14ac:dyDescent="0.2">
      <c r="A339" s="26" t="s">
        <v>2</v>
      </c>
    </row>
    <row r="340" spans="1:3" x14ac:dyDescent="0.2">
      <c r="C340" s="26" t="s">
        <v>5</v>
      </c>
    </row>
    <row r="341" spans="1:3" x14ac:dyDescent="0.2">
      <c r="A341" s="26" t="s">
        <v>8</v>
      </c>
      <c r="C341" s="26">
        <v>0</v>
      </c>
    </row>
    <row r="342" spans="1:3" x14ac:dyDescent="0.2">
      <c r="A342" s="26" t="s">
        <v>14</v>
      </c>
      <c r="C342" s="2">
        <v>0.3231</v>
      </c>
    </row>
    <row r="343" spans="1:3" x14ac:dyDescent="0.2">
      <c r="A343" s="26" t="s">
        <v>14</v>
      </c>
      <c r="B343" s="26" t="s">
        <v>10</v>
      </c>
    </row>
    <row r="344" spans="1:3" x14ac:dyDescent="0.2">
      <c r="A344" s="26" t="s">
        <v>14</v>
      </c>
      <c r="B344" s="26" t="s">
        <v>12</v>
      </c>
      <c r="C344" s="2">
        <v>0.35780000000000001</v>
      </c>
    </row>
    <row r="346" spans="1:3" x14ac:dyDescent="0.2">
      <c r="A346" s="26" t="s">
        <v>0</v>
      </c>
    </row>
    <row r="347" spans="1:3" x14ac:dyDescent="0.2">
      <c r="A347" s="26" t="s">
        <v>120</v>
      </c>
    </row>
    <row r="348" spans="1:3" x14ac:dyDescent="0.2">
      <c r="A348" s="26" t="s">
        <v>103</v>
      </c>
    </row>
    <row r="349" spans="1:3" x14ac:dyDescent="0.2">
      <c r="A349" s="26" t="s">
        <v>0</v>
      </c>
    </row>
    <row r="351" spans="1:3" x14ac:dyDescent="0.2">
      <c r="A351" s="26" t="s">
        <v>2</v>
      </c>
    </row>
    <row r="352" spans="1:3" x14ac:dyDescent="0.2">
      <c r="A352" s="26" t="s">
        <v>16</v>
      </c>
    </row>
    <row r="353" spans="1:4" x14ac:dyDescent="0.2">
      <c r="A353" s="26" t="s">
        <v>2</v>
      </c>
    </row>
    <row r="354" spans="1:4" x14ac:dyDescent="0.2">
      <c r="C354" s="26" t="s">
        <v>17</v>
      </c>
      <c r="D354" s="26" t="s">
        <v>18</v>
      </c>
    </row>
    <row r="355" spans="1:4" x14ac:dyDescent="0.2">
      <c r="A355" s="26" t="s">
        <v>10</v>
      </c>
      <c r="D355" s="26" t="s">
        <v>104</v>
      </c>
    </row>
    <row r="356" spans="1:4" x14ac:dyDescent="0.2">
      <c r="A356" s="26" t="s">
        <v>4</v>
      </c>
      <c r="C356" s="2">
        <v>2.1499999999999998E-2</v>
      </c>
      <c r="D356" s="26" t="s">
        <v>104</v>
      </c>
    </row>
    <row r="357" spans="1:4" x14ac:dyDescent="0.2">
      <c r="A357" s="26" t="s">
        <v>4</v>
      </c>
      <c r="B357" s="26" t="s">
        <v>10</v>
      </c>
      <c r="D357" s="26" t="s">
        <v>121</v>
      </c>
    </row>
    <row r="358" spans="1:4" x14ac:dyDescent="0.2">
      <c r="A358" s="26" t="s">
        <v>4</v>
      </c>
      <c r="B358" s="26" t="s">
        <v>122</v>
      </c>
      <c r="C358" s="2">
        <v>3.4000000000000002E-2</v>
      </c>
      <c r="D358" s="26" t="s">
        <v>121</v>
      </c>
    </row>
    <row r="360" spans="1:4" x14ac:dyDescent="0.2">
      <c r="A360" s="26" t="s">
        <v>0</v>
      </c>
    </row>
    <row r="361" spans="1:4" x14ac:dyDescent="0.2">
      <c r="A361" s="26" t="s">
        <v>143</v>
      </c>
    </row>
    <row r="362" spans="1:4" x14ac:dyDescent="0.2">
      <c r="A362" s="26" t="s">
        <v>103</v>
      </c>
    </row>
    <row r="363" spans="1:4" x14ac:dyDescent="0.2">
      <c r="A363" s="26" t="s">
        <v>144</v>
      </c>
    </row>
    <row r="364" spans="1:4" x14ac:dyDescent="0.2">
      <c r="A364" s="26" t="s">
        <v>0</v>
      </c>
    </row>
    <row r="366" spans="1:4" x14ac:dyDescent="0.2">
      <c r="A366" s="26" t="s">
        <v>2</v>
      </c>
    </row>
    <row r="367" spans="1:4" x14ac:dyDescent="0.2">
      <c r="A367" s="26" t="s">
        <v>128</v>
      </c>
    </row>
    <row r="368" spans="1:4" x14ac:dyDescent="0.2">
      <c r="A368" s="26" t="s">
        <v>2</v>
      </c>
    </row>
    <row r="369" spans="1:6" x14ac:dyDescent="0.2">
      <c r="C369" s="26" t="s">
        <v>4</v>
      </c>
      <c r="D369" s="26" t="s">
        <v>5</v>
      </c>
      <c r="E369" s="26" t="s">
        <v>6</v>
      </c>
      <c r="F369" s="26" t="s">
        <v>7</v>
      </c>
    </row>
    <row r="370" spans="1:6" x14ac:dyDescent="0.2">
      <c r="A370" s="26" t="s">
        <v>8</v>
      </c>
      <c r="C370" s="1">
        <v>276705</v>
      </c>
      <c r="D370" s="1">
        <v>129363</v>
      </c>
      <c r="E370" s="1">
        <v>190748</v>
      </c>
      <c r="F370" s="1">
        <v>62844</v>
      </c>
    </row>
    <row r="371" spans="1:6" x14ac:dyDescent="0.2">
      <c r="A371" s="26" t="s">
        <v>9</v>
      </c>
      <c r="C371" s="1">
        <v>276705</v>
      </c>
      <c r="D371" s="1">
        <v>129363</v>
      </c>
      <c r="E371" s="1">
        <v>190748</v>
      </c>
      <c r="F371" s="1">
        <v>62844</v>
      </c>
    </row>
    <row r="372" spans="1:6" x14ac:dyDescent="0.2">
      <c r="A372" s="26" t="s">
        <v>9</v>
      </c>
      <c r="B372" s="26" t="s">
        <v>10</v>
      </c>
      <c r="C372" s="1">
        <v>276705</v>
      </c>
      <c r="D372" s="1">
        <v>129363</v>
      </c>
      <c r="E372" s="1">
        <v>190748</v>
      </c>
      <c r="F372" s="1">
        <v>62844</v>
      </c>
    </row>
    <row r="373" spans="1:6" x14ac:dyDescent="0.2">
      <c r="A373" s="26" t="s">
        <v>9</v>
      </c>
      <c r="B373" s="26" t="s">
        <v>11</v>
      </c>
      <c r="C373" s="1">
        <v>184673</v>
      </c>
      <c r="D373" s="1">
        <v>88476</v>
      </c>
      <c r="E373" s="1">
        <v>129091</v>
      </c>
      <c r="F373" s="1">
        <v>44820</v>
      </c>
    </row>
    <row r="374" spans="1:6" x14ac:dyDescent="0.2">
      <c r="A374" s="26" t="s">
        <v>9</v>
      </c>
      <c r="B374" s="26" t="s">
        <v>12</v>
      </c>
      <c r="C374" s="1">
        <v>92032</v>
      </c>
      <c r="D374" s="1">
        <v>40887</v>
      </c>
      <c r="E374" s="1">
        <v>61657</v>
      </c>
      <c r="F374" s="1">
        <v>18024</v>
      </c>
    </row>
    <row r="376" spans="1:6" x14ac:dyDescent="0.2">
      <c r="A376" s="26" t="s">
        <v>0</v>
      </c>
    </row>
    <row r="377" spans="1:6" x14ac:dyDescent="0.2">
      <c r="A377" s="26" t="s">
        <v>145</v>
      </c>
    </row>
    <row r="378" spans="1:6" x14ac:dyDescent="0.2">
      <c r="A378" s="26" t="s">
        <v>103</v>
      </c>
    </row>
    <row r="379" spans="1:6" x14ac:dyDescent="0.2">
      <c r="A379" s="26" t="s">
        <v>146</v>
      </c>
    </row>
    <row r="380" spans="1:6" x14ac:dyDescent="0.2">
      <c r="A380" s="26" t="s">
        <v>0</v>
      </c>
    </row>
    <row r="382" spans="1:6" x14ac:dyDescent="0.2">
      <c r="A382" s="26" t="s">
        <v>2</v>
      </c>
    </row>
    <row r="383" spans="1:6" x14ac:dyDescent="0.2">
      <c r="A383" s="26" t="s">
        <v>130</v>
      </c>
    </row>
    <row r="384" spans="1:6" x14ac:dyDescent="0.2">
      <c r="A384" s="26" t="s">
        <v>2</v>
      </c>
    </row>
    <row r="385" spans="1:3" x14ac:dyDescent="0.2">
      <c r="C385" s="26" t="s">
        <v>5</v>
      </c>
    </row>
    <row r="386" spans="1:3" x14ac:dyDescent="0.2">
      <c r="A386" s="26" t="s">
        <v>8</v>
      </c>
      <c r="C386" s="26">
        <v>0</v>
      </c>
    </row>
    <row r="387" spans="1:3" x14ac:dyDescent="0.2">
      <c r="A387" s="26" t="s">
        <v>14</v>
      </c>
      <c r="C387" s="2">
        <v>0.2001</v>
      </c>
    </row>
    <row r="388" spans="1:3" x14ac:dyDescent="0.2">
      <c r="A388" s="26" t="s">
        <v>14</v>
      </c>
      <c r="B388" s="26" t="s">
        <v>10</v>
      </c>
    </row>
    <row r="389" spans="1:3" x14ac:dyDescent="0.2">
      <c r="A389" s="26" t="s">
        <v>14</v>
      </c>
      <c r="B389" s="26" t="s">
        <v>11</v>
      </c>
      <c r="C389" s="2">
        <v>0.1981</v>
      </c>
    </row>
    <row r="391" spans="1:3" x14ac:dyDescent="0.2">
      <c r="A391" s="26" t="s">
        <v>0</v>
      </c>
    </row>
    <row r="392" spans="1:3" x14ac:dyDescent="0.2">
      <c r="A392" s="26" t="s">
        <v>145</v>
      </c>
    </row>
    <row r="393" spans="1:3" x14ac:dyDescent="0.2">
      <c r="A393" s="26" t="s">
        <v>103</v>
      </c>
    </row>
    <row r="394" spans="1:3" x14ac:dyDescent="0.2">
      <c r="A394" s="26" t="s">
        <v>146</v>
      </c>
    </row>
    <row r="395" spans="1:3" x14ac:dyDescent="0.2">
      <c r="A395" s="26" t="s">
        <v>0</v>
      </c>
    </row>
    <row r="397" spans="1:3" x14ac:dyDescent="0.2">
      <c r="A397" s="26" t="s">
        <v>2</v>
      </c>
    </row>
    <row r="398" spans="1:3" x14ac:dyDescent="0.2">
      <c r="A398" s="26" t="s">
        <v>131</v>
      </c>
    </row>
    <row r="399" spans="1:3" x14ac:dyDescent="0.2">
      <c r="A399" s="26" t="s">
        <v>2</v>
      </c>
    </row>
    <row r="400" spans="1:3" x14ac:dyDescent="0.2">
      <c r="C400" s="26" t="s">
        <v>5</v>
      </c>
    </row>
    <row r="401" spans="1:4" x14ac:dyDescent="0.2">
      <c r="A401" s="26" t="s">
        <v>8</v>
      </c>
      <c r="C401" s="26">
        <v>0</v>
      </c>
    </row>
    <row r="402" spans="1:4" x14ac:dyDescent="0.2">
      <c r="A402" s="26" t="s">
        <v>14</v>
      </c>
      <c r="C402" s="2">
        <v>0.2001</v>
      </c>
    </row>
    <row r="403" spans="1:4" x14ac:dyDescent="0.2">
      <c r="A403" s="26" t="s">
        <v>14</v>
      </c>
      <c r="B403" s="26" t="s">
        <v>10</v>
      </c>
    </row>
    <row r="404" spans="1:4" x14ac:dyDescent="0.2">
      <c r="A404" s="26" t="s">
        <v>14</v>
      </c>
      <c r="B404" s="26" t="s">
        <v>12</v>
      </c>
      <c r="C404" s="2">
        <v>0.20430000000000001</v>
      </c>
    </row>
    <row r="406" spans="1:4" x14ac:dyDescent="0.2">
      <c r="A406" s="26" t="s">
        <v>0</v>
      </c>
    </row>
    <row r="407" spans="1:4" x14ac:dyDescent="0.2">
      <c r="A407" s="26" t="s">
        <v>147</v>
      </c>
    </row>
    <row r="408" spans="1:4" x14ac:dyDescent="0.2">
      <c r="A408" s="26" t="s">
        <v>103</v>
      </c>
    </row>
    <row r="409" spans="1:4" x14ac:dyDescent="0.2">
      <c r="A409" s="26" t="s">
        <v>0</v>
      </c>
    </row>
    <row r="411" spans="1:4" x14ac:dyDescent="0.2">
      <c r="A411" s="26" t="s">
        <v>2</v>
      </c>
    </row>
    <row r="412" spans="1:4" x14ac:dyDescent="0.2">
      <c r="A412" s="26" t="s">
        <v>16</v>
      </c>
    </row>
    <row r="413" spans="1:4" x14ac:dyDescent="0.2">
      <c r="A413" s="26" t="s">
        <v>2</v>
      </c>
    </row>
    <row r="414" spans="1:4" x14ac:dyDescent="0.2">
      <c r="C414" s="26" t="s">
        <v>17</v>
      </c>
      <c r="D414" s="26" t="s">
        <v>18</v>
      </c>
    </row>
    <row r="415" spans="1:4" x14ac:dyDescent="0.2">
      <c r="A415" s="26" t="s">
        <v>10</v>
      </c>
      <c r="D415" s="26" t="s">
        <v>104</v>
      </c>
    </row>
    <row r="416" spans="1:4" x14ac:dyDescent="0.2">
      <c r="A416" s="26" t="s">
        <v>4</v>
      </c>
      <c r="C416" s="2">
        <v>2.1499999999999998E-2</v>
      </c>
      <c r="D416" s="26" t="s">
        <v>104</v>
      </c>
    </row>
    <row r="417" spans="1:5" x14ac:dyDescent="0.2">
      <c r="A417" s="26" t="s">
        <v>4</v>
      </c>
      <c r="B417" s="26" t="s">
        <v>10</v>
      </c>
      <c r="D417" s="26" t="s">
        <v>148</v>
      </c>
    </row>
    <row r="418" spans="1:5" x14ac:dyDescent="0.2">
      <c r="A418" s="26" t="s">
        <v>4</v>
      </c>
      <c r="B418" s="26" t="s">
        <v>149</v>
      </c>
      <c r="C418" s="2">
        <v>6.7000000000000004E-2</v>
      </c>
      <c r="D418" s="26" t="s">
        <v>148</v>
      </c>
    </row>
    <row r="420" spans="1:5" x14ac:dyDescent="0.2">
      <c r="A420" s="26" t="s">
        <v>0</v>
      </c>
    </row>
    <row r="421" spans="1:5" x14ac:dyDescent="0.2">
      <c r="A421" s="26" t="s">
        <v>139</v>
      </c>
    </row>
    <row r="422" spans="1:5" x14ac:dyDescent="0.2">
      <c r="A422" s="26" t="s">
        <v>103</v>
      </c>
    </row>
    <row r="423" spans="1:5" x14ac:dyDescent="0.2">
      <c r="A423" s="26" t="s">
        <v>0</v>
      </c>
    </row>
    <row r="425" spans="1:5" x14ac:dyDescent="0.2">
      <c r="A425" s="26" t="s">
        <v>2</v>
      </c>
    </row>
    <row r="426" spans="1:5" x14ac:dyDescent="0.2">
      <c r="A426" s="26" t="s">
        <v>32</v>
      </c>
    </row>
    <row r="427" spans="1:5" x14ac:dyDescent="0.2">
      <c r="A427" s="26" t="s">
        <v>2</v>
      </c>
    </row>
    <row r="428" spans="1:5" x14ac:dyDescent="0.2">
      <c r="C428" s="26" t="s">
        <v>17</v>
      </c>
      <c r="D428" s="26" t="s">
        <v>18</v>
      </c>
      <c r="E428" s="26" t="s">
        <v>14</v>
      </c>
    </row>
    <row r="429" spans="1:5" x14ac:dyDescent="0.2">
      <c r="C429" s="26" t="s">
        <v>17</v>
      </c>
      <c r="D429" s="26" t="s">
        <v>18</v>
      </c>
      <c r="E429" s="26" t="s">
        <v>5</v>
      </c>
    </row>
    <row r="430" spans="1:5" x14ac:dyDescent="0.2">
      <c r="A430" s="26" t="s">
        <v>10</v>
      </c>
      <c r="D430" s="26" t="s">
        <v>104</v>
      </c>
    </row>
    <row r="431" spans="1:5" x14ac:dyDescent="0.2">
      <c r="A431" s="26" t="s">
        <v>4</v>
      </c>
      <c r="C431" s="2">
        <v>2.1499999999999998E-2</v>
      </c>
      <c r="D431" s="26" t="s">
        <v>104</v>
      </c>
      <c r="E431" s="2">
        <v>0.28810000000000002</v>
      </c>
    </row>
    <row r="432" spans="1:5" x14ac:dyDescent="0.2">
      <c r="A432" s="26" t="s">
        <v>4</v>
      </c>
      <c r="B432" s="26" t="s">
        <v>10</v>
      </c>
      <c r="D432" s="26" t="s">
        <v>123</v>
      </c>
    </row>
    <row r="433" spans="1:9" x14ac:dyDescent="0.2">
      <c r="A433" s="26" t="s">
        <v>4</v>
      </c>
      <c r="B433" s="26" t="s">
        <v>19</v>
      </c>
      <c r="C433" s="2">
        <v>4.8300000000000003E-2</v>
      </c>
      <c r="D433" s="26" t="s">
        <v>105</v>
      </c>
      <c r="E433" s="2">
        <v>0.2422</v>
      </c>
    </row>
    <row r="434" spans="1:9" x14ac:dyDescent="0.2">
      <c r="A434" s="26" t="s">
        <v>4</v>
      </c>
      <c r="B434" s="26" t="s">
        <v>27</v>
      </c>
      <c r="C434" s="2">
        <v>4.7699999999999999E-2</v>
      </c>
      <c r="D434" s="26" t="s">
        <v>107</v>
      </c>
      <c r="E434" s="2">
        <v>0.21560000000000001</v>
      </c>
    </row>
    <row r="435" spans="1:9" x14ac:dyDescent="0.2">
      <c r="A435" s="26" t="s">
        <v>4</v>
      </c>
      <c r="B435" s="26" t="s">
        <v>31</v>
      </c>
      <c r="C435" s="2">
        <v>3.5799999999999998E-2</v>
      </c>
      <c r="D435" s="26" t="s">
        <v>108</v>
      </c>
      <c r="E435" s="2">
        <v>0.22589999999999999</v>
      </c>
    </row>
    <row r="436" spans="1:9" x14ac:dyDescent="0.2">
      <c r="A436" s="26" t="s">
        <v>4</v>
      </c>
      <c r="B436" s="26" t="s">
        <v>23</v>
      </c>
      <c r="C436" s="2">
        <v>3.5400000000000001E-2</v>
      </c>
      <c r="D436" s="26" t="s">
        <v>106</v>
      </c>
      <c r="E436" s="2">
        <v>0.20949999999999999</v>
      </c>
    </row>
    <row r="437" spans="1:9" x14ac:dyDescent="0.2">
      <c r="A437" s="26" t="s">
        <v>4</v>
      </c>
      <c r="B437" s="26" t="s">
        <v>122</v>
      </c>
      <c r="C437" s="2">
        <v>3.4000000000000002E-2</v>
      </c>
      <c r="D437" s="26" t="s">
        <v>121</v>
      </c>
      <c r="E437" s="2">
        <v>0.32290000000000002</v>
      </c>
    </row>
    <row r="439" spans="1:9" x14ac:dyDescent="0.2">
      <c r="A439" s="26" t="s">
        <v>0</v>
      </c>
    </row>
    <row r="440" spans="1:9" x14ac:dyDescent="0.2">
      <c r="A440" s="26" t="s">
        <v>140</v>
      </c>
    </row>
    <row r="441" spans="1:9" x14ac:dyDescent="0.2">
      <c r="A441" s="26" t="s">
        <v>103</v>
      </c>
    </row>
    <row r="442" spans="1:9" x14ac:dyDescent="0.2">
      <c r="A442" s="26" t="s">
        <v>0</v>
      </c>
    </row>
    <row r="444" spans="1:9" x14ac:dyDescent="0.2">
      <c r="A444" s="26" t="s">
        <v>2</v>
      </c>
    </row>
    <row r="445" spans="1:9" x14ac:dyDescent="0.2">
      <c r="A445" s="26" t="s">
        <v>32</v>
      </c>
    </row>
    <row r="446" spans="1:9" x14ac:dyDescent="0.2">
      <c r="A446" s="26" t="s">
        <v>2</v>
      </c>
    </row>
    <row r="447" spans="1:9" x14ac:dyDescent="0.2">
      <c r="C447" s="26" t="s">
        <v>17</v>
      </c>
      <c r="D447" s="26" t="s">
        <v>17</v>
      </c>
      <c r="E447" s="26" t="s">
        <v>18</v>
      </c>
      <c r="F447" s="26" t="s">
        <v>18</v>
      </c>
      <c r="G447" s="26" t="s">
        <v>9</v>
      </c>
      <c r="H447" s="26" t="s">
        <v>9</v>
      </c>
      <c r="I447" s="26" t="s">
        <v>14</v>
      </c>
    </row>
    <row r="448" spans="1:9" x14ac:dyDescent="0.2">
      <c r="C448" s="26" t="s">
        <v>17</v>
      </c>
      <c r="D448" s="26" t="s">
        <v>7</v>
      </c>
      <c r="E448" s="26" t="s">
        <v>18</v>
      </c>
      <c r="F448" s="26" t="s">
        <v>7</v>
      </c>
      <c r="G448" s="26" t="s">
        <v>9</v>
      </c>
      <c r="H448" s="26" t="s">
        <v>7</v>
      </c>
      <c r="I448" s="26" t="s">
        <v>5</v>
      </c>
    </row>
    <row r="449" spans="1:9" x14ac:dyDescent="0.2">
      <c r="A449" s="26" t="s">
        <v>10</v>
      </c>
      <c r="E449" s="26" t="s">
        <v>104</v>
      </c>
      <c r="F449" s="26" t="s">
        <v>109</v>
      </c>
      <c r="G449" s="1">
        <v>33793179</v>
      </c>
      <c r="H449" s="1">
        <v>3356271</v>
      </c>
    </row>
    <row r="450" spans="1:9" x14ac:dyDescent="0.2">
      <c r="A450" s="26" t="s">
        <v>4</v>
      </c>
      <c r="C450" s="2">
        <v>2.1499999999999998E-2</v>
      </c>
      <c r="D450" s="2">
        <v>7.1199999999999999E-2</v>
      </c>
      <c r="E450" s="26" t="s">
        <v>104</v>
      </c>
      <c r="F450" s="26" t="s">
        <v>109</v>
      </c>
      <c r="G450" s="1">
        <v>33793179</v>
      </c>
      <c r="H450" s="1">
        <v>3356271</v>
      </c>
      <c r="I450" s="2">
        <v>0.28810000000000002</v>
      </c>
    </row>
    <row r="451" spans="1:9" x14ac:dyDescent="0.2">
      <c r="A451" s="26" t="s">
        <v>4</v>
      </c>
      <c r="B451" s="26" t="s">
        <v>10</v>
      </c>
      <c r="E451" s="26" t="s">
        <v>123</v>
      </c>
      <c r="F451" s="26" t="s">
        <v>124</v>
      </c>
      <c r="G451" s="1">
        <v>8550042</v>
      </c>
      <c r="H451" s="1">
        <v>1821525</v>
      </c>
    </row>
    <row r="452" spans="1:9" x14ac:dyDescent="0.2">
      <c r="A452" s="26" t="s">
        <v>4</v>
      </c>
      <c r="B452" s="26" t="s">
        <v>19</v>
      </c>
      <c r="C452" s="2">
        <v>4.8300000000000003E-2</v>
      </c>
      <c r="D452" s="2">
        <v>9.8299999999999998E-2</v>
      </c>
      <c r="E452" s="26" t="s">
        <v>105</v>
      </c>
      <c r="F452" s="26" t="s">
        <v>110</v>
      </c>
      <c r="G452" s="1">
        <v>470478</v>
      </c>
      <c r="H452" s="1">
        <v>121681</v>
      </c>
      <c r="I452" s="2">
        <v>0.2422</v>
      </c>
    </row>
    <row r="453" spans="1:9" x14ac:dyDescent="0.2">
      <c r="A453" s="26" t="s">
        <v>4</v>
      </c>
      <c r="B453" s="26" t="s">
        <v>27</v>
      </c>
      <c r="C453" s="2">
        <v>4.7699999999999999E-2</v>
      </c>
      <c r="D453" s="2">
        <v>0.12759999999999999</v>
      </c>
      <c r="E453" s="26" t="s">
        <v>107</v>
      </c>
      <c r="F453" s="26" t="s">
        <v>111</v>
      </c>
      <c r="G453" s="1">
        <v>276694</v>
      </c>
      <c r="H453" s="1">
        <v>39574</v>
      </c>
      <c r="I453" s="2">
        <v>0.21560000000000001</v>
      </c>
    </row>
    <row r="454" spans="1:9" x14ac:dyDescent="0.2">
      <c r="A454" s="26" t="s">
        <v>4</v>
      </c>
      <c r="B454" s="26" t="s">
        <v>31</v>
      </c>
      <c r="C454" s="2">
        <v>3.5799999999999998E-2</v>
      </c>
      <c r="D454" s="2">
        <v>7.5399999999999995E-2</v>
      </c>
      <c r="E454" s="26" t="s">
        <v>108</v>
      </c>
      <c r="F454" s="26" t="s">
        <v>112</v>
      </c>
      <c r="G454" s="1">
        <v>6013905</v>
      </c>
      <c r="H454" s="1">
        <v>1336707</v>
      </c>
      <c r="I454" s="2">
        <v>0.22589999999999999</v>
      </c>
    </row>
    <row r="455" spans="1:9" x14ac:dyDescent="0.2">
      <c r="A455" s="26" t="s">
        <v>4</v>
      </c>
      <c r="B455" s="26" t="s">
        <v>23</v>
      </c>
      <c r="C455" s="2">
        <v>3.5400000000000001E-2</v>
      </c>
      <c r="D455" s="2">
        <v>8.7300000000000003E-2</v>
      </c>
      <c r="E455" s="26" t="s">
        <v>106</v>
      </c>
      <c r="F455" s="26" t="s">
        <v>113</v>
      </c>
      <c r="G455" s="1">
        <v>1446932</v>
      </c>
      <c r="H455" s="1">
        <v>248081</v>
      </c>
      <c r="I455" s="2">
        <v>0.20949999999999999</v>
      </c>
    </row>
    <row r="456" spans="1:9" x14ac:dyDescent="0.2">
      <c r="A456" s="26" t="s">
        <v>4</v>
      </c>
      <c r="B456" s="26" t="s">
        <v>122</v>
      </c>
      <c r="C456" s="2">
        <v>3.4000000000000002E-2</v>
      </c>
      <c r="D456" s="2">
        <v>7.3899999999999993E-2</v>
      </c>
      <c r="E456" s="26" t="s">
        <v>121</v>
      </c>
      <c r="F456" s="26" t="s">
        <v>125</v>
      </c>
      <c r="G456" s="1">
        <v>342033</v>
      </c>
      <c r="H456" s="1">
        <v>75482</v>
      </c>
      <c r="I456" s="2">
        <v>0.32290000000000002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workbookViewId="0">
      <selection activeCell="I14" sqref="I14"/>
    </sheetView>
  </sheetViews>
  <sheetFormatPr baseColWidth="10" defaultRowHeight="16" x14ac:dyDescent="0.2"/>
  <cols>
    <col min="1" max="16384" width="10.83203125" style="26"/>
  </cols>
  <sheetData>
    <row r="1" spans="1:6" x14ac:dyDescent="0.2">
      <c r="A1" s="26" t="s">
        <v>0</v>
      </c>
    </row>
    <row r="2" spans="1:6" x14ac:dyDescent="0.2">
      <c r="A2" s="26" t="s">
        <v>126</v>
      </c>
    </row>
    <row r="3" spans="1:6" x14ac:dyDescent="0.2">
      <c r="A3" s="26" t="s">
        <v>150</v>
      </c>
    </row>
    <row r="4" spans="1:6" x14ac:dyDescent="0.2">
      <c r="A4" s="26" t="s">
        <v>127</v>
      </c>
    </row>
    <row r="5" spans="1:6" x14ac:dyDescent="0.2">
      <c r="A5" s="26" t="s">
        <v>0</v>
      </c>
    </row>
    <row r="7" spans="1:6" x14ac:dyDescent="0.2">
      <c r="A7" s="26" t="s">
        <v>2</v>
      </c>
    </row>
    <row r="8" spans="1:6" x14ac:dyDescent="0.2">
      <c r="A8" s="26" t="s">
        <v>128</v>
      </c>
    </row>
    <row r="9" spans="1:6" x14ac:dyDescent="0.2">
      <c r="A9" s="26" t="s">
        <v>2</v>
      </c>
    </row>
    <row r="10" spans="1:6" x14ac:dyDescent="0.2">
      <c r="C10" s="26" t="s">
        <v>4</v>
      </c>
      <c r="D10" s="26" t="s">
        <v>5</v>
      </c>
      <c r="E10" s="26" t="s">
        <v>6</v>
      </c>
      <c r="F10" s="26" t="s">
        <v>7</v>
      </c>
    </row>
    <row r="11" spans="1:6" x14ac:dyDescent="0.2">
      <c r="A11" s="26" t="s">
        <v>8</v>
      </c>
      <c r="C11" s="1">
        <v>30178979</v>
      </c>
      <c r="D11" s="1">
        <v>8309880</v>
      </c>
      <c r="E11" s="1">
        <v>14143394</v>
      </c>
      <c r="F11" s="1">
        <v>3766120</v>
      </c>
    </row>
    <row r="12" spans="1:6" x14ac:dyDescent="0.2">
      <c r="A12" s="26" t="s">
        <v>9</v>
      </c>
      <c r="C12" s="1">
        <v>30178979</v>
      </c>
      <c r="D12" s="1">
        <v>8309880</v>
      </c>
      <c r="E12" s="1">
        <v>14143394</v>
      </c>
      <c r="F12" s="1">
        <v>3766120</v>
      </c>
    </row>
    <row r="13" spans="1:6" x14ac:dyDescent="0.2">
      <c r="A13" s="26" t="s">
        <v>9</v>
      </c>
      <c r="B13" s="26" t="s">
        <v>10</v>
      </c>
      <c r="C13" s="1">
        <v>30178979</v>
      </c>
      <c r="D13" s="1">
        <v>8309880</v>
      </c>
      <c r="E13" s="1">
        <v>14143394</v>
      </c>
      <c r="F13" s="1">
        <v>3766120</v>
      </c>
    </row>
    <row r="14" spans="1:6" x14ac:dyDescent="0.2">
      <c r="A14" s="26" t="s">
        <v>9</v>
      </c>
      <c r="B14" s="26" t="s">
        <v>11</v>
      </c>
      <c r="C14" s="1">
        <v>19819275</v>
      </c>
      <c r="D14" s="1">
        <v>5493994</v>
      </c>
      <c r="E14" s="1">
        <v>9379727</v>
      </c>
      <c r="F14" s="1">
        <v>2539361</v>
      </c>
    </row>
    <row r="15" spans="1:6" x14ac:dyDescent="0.2">
      <c r="A15" s="26" t="s">
        <v>9</v>
      </c>
      <c r="B15" s="26" t="s">
        <v>12</v>
      </c>
      <c r="C15" s="1">
        <v>10359704</v>
      </c>
      <c r="D15" s="1">
        <v>2815886</v>
      </c>
      <c r="E15" s="1">
        <v>4763667</v>
      </c>
      <c r="F15" s="1">
        <v>1226759</v>
      </c>
    </row>
    <row r="17" spans="1:3" x14ac:dyDescent="0.2">
      <c r="A17" s="26" t="s">
        <v>0</v>
      </c>
    </row>
    <row r="18" spans="1:3" x14ac:dyDescent="0.2">
      <c r="A18" s="26" t="s">
        <v>129</v>
      </c>
    </row>
    <row r="19" spans="1:3" x14ac:dyDescent="0.2">
      <c r="A19" s="26" t="s">
        <v>150</v>
      </c>
    </row>
    <row r="20" spans="1:3" x14ac:dyDescent="0.2">
      <c r="A20" s="26" t="s">
        <v>127</v>
      </c>
    </row>
    <row r="21" spans="1:3" x14ac:dyDescent="0.2">
      <c r="A21" s="26" t="s">
        <v>0</v>
      </c>
    </row>
    <row r="23" spans="1:3" x14ac:dyDescent="0.2">
      <c r="A23" s="26" t="s">
        <v>2</v>
      </c>
    </row>
    <row r="24" spans="1:3" x14ac:dyDescent="0.2">
      <c r="A24" s="26" t="s">
        <v>130</v>
      </c>
    </row>
    <row r="25" spans="1:3" x14ac:dyDescent="0.2">
      <c r="A25" s="26" t="s">
        <v>2</v>
      </c>
    </row>
    <row r="26" spans="1:3" x14ac:dyDescent="0.2">
      <c r="C26" s="26" t="s">
        <v>5</v>
      </c>
    </row>
    <row r="27" spans="1:3" x14ac:dyDescent="0.2">
      <c r="A27" s="26" t="s">
        <v>8</v>
      </c>
      <c r="C27" s="26">
        <v>0</v>
      </c>
    </row>
    <row r="28" spans="1:3" x14ac:dyDescent="0.2">
      <c r="A28" s="26" t="s">
        <v>14</v>
      </c>
      <c r="C28" s="2">
        <v>0.29780000000000001</v>
      </c>
    </row>
    <row r="29" spans="1:3" x14ac:dyDescent="0.2">
      <c r="A29" s="26" t="s">
        <v>14</v>
      </c>
      <c r="B29" s="26" t="s">
        <v>10</v>
      </c>
    </row>
    <row r="30" spans="1:3" x14ac:dyDescent="0.2">
      <c r="A30" s="26" t="s">
        <v>14</v>
      </c>
      <c r="B30" s="26" t="s">
        <v>11</v>
      </c>
      <c r="C30" s="2">
        <v>0.29389999999999999</v>
      </c>
    </row>
    <row r="32" spans="1:3" x14ac:dyDescent="0.2">
      <c r="A32" s="26" t="s">
        <v>0</v>
      </c>
    </row>
    <row r="33" spans="1:3" x14ac:dyDescent="0.2">
      <c r="A33" s="26" t="s">
        <v>129</v>
      </c>
    </row>
    <row r="34" spans="1:3" x14ac:dyDescent="0.2">
      <c r="A34" s="26" t="s">
        <v>150</v>
      </c>
    </row>
    <row r="35" spans="1:3" x14ac:dyDescent="0.2">
      <c r="A35" s="26" t="s">
        <v>127</v>
      </c>
    </row>
    <row r="36" spans="1:3" x14ac:dyDescent="0.2">
      <c r="A36" s="26" t="s">
        <v>0</v>
      </c>
    </row>
    <row r="38" spans="1:3" x14ac:dyDescent="0.2">
      <c r="A38" s="26" t="s">
        <v>2</v>
      </c>
    </row>
    <row r="39" spans="1:3" x14ac:dyDescent="0.2">
      <c r="A39" s="26" t="s">
        <v>131</v>
      </c>
    </row>
    <row r="40" spans="1:3" x14ac:dyDescent="0.2">
      <c r="A40" s="26" t="s">
        <v>2</v>
      </c>
    </row>
    <row r="41" spans="1:3" x14ac:dyDescent="0.2">
      <c r="C41" s="26" t="s">
        <v>5</v>
      </c>
    </row>
    <row r="42" spans="1:3" x14ac:dyDescent="0.2">
      <c r="A42" s="26" t="s">
        <v>8</v>
      </c>
      <c r="C42" s="26">
        <v>0</v>
      </c>
    </row>
    <row r="43" spans="1:3" x14ac:dyDescent="0.2">
      <c r="A43" s="26" t="s">
        <v>14</v>
      </c>
      <c r="C43" s="2">
        <v>0.29780000000000001</v>
      </c>
    </row>
    <row r="44" spans="1:3" x14ac:dyDescent="0.2">
      <c r="A44" s="26" t="s">
        <v>14</v>
      </c>
      <c r="B44" s="26" t="s">
        <v>10</v>
      </c>
    </row>
    <row r="45" spans="1:3" x14ac:dyDescent="0.2">
      <c r="A45" s="26" t="s">
        <v>14</v>
      </c>
      <c r="B45" s="26" t="s">
        <v>12</v>
      </c>
      <c r="C45" s="2">
        <v>0.3054</v>
      </c>
    </row>
    <row r="47" spans="1:3" x14ac:dyDescent="0.2">
      <c r="A47" s="26" t="s">
        <v>0</v>
      </c>
    </row>
    <row r="48" spans="1:3" x14ac:dyDescent="0.2">
      <c r="A48" s="26" t="s">
        <v>132</v>
      </c>
    </row>
    <row r="49" spans="1:3" x14ac:dyDescent="0.2">
      <c r="A49" s="26" t="s">
        <v>150</v>
      </c>
    </row>
    <row r="50" spans="1:3" x14ac:dyDescent="0.2">
      <c r="A50" s="26" t="s">
        <v>0</v>
      </c>
    </row>
    <row r="52" spans="1:3" x14ac:dyDescent="0.2">
      <c r="A52" s="26" t="s">
        <v>2</v>
      </c>
    </row>
    <row r="53" spans="1:3" x14ac:dyDescent="0.2">
      <c r="A53" s="26" t="s">
        <v>16</v>
      </c>
    </row>
    <row r="54" spans="1:3" x14ac:dyDescent="0.2">
      <c r="A54" s="26" t="s">
        <v>2</v>
      </c>
    </row>
    <row r="55" spans="1:3" x14ac:dyDescent="0.2">
      <c r="B55" s="26" t="s">
        <v>17</v>
      </c>
      <c r="C55" s="26" t="s">
        <v>18</v>
      </c>
    </row>
    <row r="56" spans="1:3" x14ac:dyDescent="0.2">
      <c r="A56" s="26" t="s">
        <v>10</v>
      </c>
      <c r="C56" s="26" t="s">
        <v>151</v>
      </c>
    </row>
    <row r="57" spans="1:3" x14ac:dyDescent="0.2">
      <c r="A57" s="26" t="s">
        <v>7</v>
      </c>
      <c r="B57" s="2">
        <v>5.8200000000000002E-2</v>
      </c>
      <c r="C57" s="26" t="s">
        <v>152</v>
      </c>
    </row>
    <row r="58" spans="1:3" x14ac:dyDescent="0.2">
      <c r="A58" s="26" t="s">
        <v>4</v>
      </c>
      <c r="B58" s="2">
        <v>1.9699999999999999E-2</v>
      </c>
      <c r="C58" s="26" t="s">
        <v>153</v>
      </c>
    </row>
    <row r="60" spans="1:3" x14ac:dyDescent="0.2">
      <c r="A60" s="26" t="s">
        <v>0</v>
      </c>
    </row>
    <row r="61" spans="1:3" x14ac:dyDescent="0.2">
      <c r="A61" s="26" t="s">
        <v>134</v>
      </c>
    </row>
    <row r="62" spans="1:3" x14ac:dyDescent="0.2">
      <c r="A62" s="26" t="s">
        <v>150</v>
      </c>
    </row>
    <row r="63" spans="1:3" x14ac:dyDescent="0.2">
      <c r="A63" s="26" t="s">
        <v>1</v>
      </c>
    </row>
    <row r="64" spans="1:3" x14ac:dyDescent="0.2">
      <c r="A64" s="26" t="s">
        <v>0</v>
      </c>
    </row>
    <row r="66" spans="1:6" x14ac:dyDescent="0.2">
      <c r="A66" s="26" t="s">
        <v>2</v>
      </c>
    </row>
    <row r="67" spans="1:6" x14ac:dyDescent="0.2">
      <c r="A67" s="26" t="s">
        <v>128</v>
      </c>
    </row>
    <row r="68" spans="1:6" x14ac:dyDescent="0.2">
      <c r="A68" s="26" t="s">
        <v>2</v>
      </c>
    </row>
    <row r="69" spans="1:6" x14ac:dyDescent="0.2">
      <c r="C69" s="26" t="s">
        <v>4</v>
      </c>
      <c r="D69" s="26" t="s">
        <v>5</v>
      </c>
      <c r="E69" s="26" t="s">
        <v>6</v>
      </c>
      <c r="F69" s="26" t="s">
        <v>7</v>
      </c>
    </row>
    <row r="70" spans="1:6" x14ac:dyDescent="0.2">
      <c r="A70" s="26" t="s">
        <v>8</v>
      </c>
      <c r="C70" s="1">
        <v>517231</v>
      </c>
      <c r="D70" s="1">
        <v>220416</v>
      </c>
      <c r="E70" s="1">
        <v>413260</v>
      </c>
      <c r="F70" s="1">
        <v>135814</v>
      </c>
    </row>
    <row r="71" spans="1:6" x14ac:dyDescent="0.2">
      <c r="A71" s="26" t="s">
        <v>9</v>
      </c>
      <c r="C71" s="1">
        <v>517231</v>
      </c>
      <c r="D71" s="1">
        <v>220416</v>
      </c>
      <c r="E71" s="1">
        <v>413260</v>
      </c>
      <c r="F71" s="1">
        <v>135814</v>
      </c>
    </row>
    <row r="72" spans="1:6" x14ac:dyDescent="0.2">
      <c r="A72" s="26" t="s">
        <v>9</v>
      </c>
      <c r="B72" s="26" t="s">
        <v>10</v>
      </c>
      <c r="C72" s="1">
        <v>517231</v>
      </c>
      <c r="D72" s="1">
        <v>220416</v>
      </c>
      <c r="E72" s="1">
        <v>413260</v>
      </c>
      <c r="F72" s="1">
        <v>135814</v>
      </c>
    </row>
    <row r="73" spans="1:6" x14ac:dyDescent="0.2">
      <c r="A73" s="26" t="s">
        <v>9</v>
      </c>
      <c r="B73" s="26" t="s">
        <v>11</v>
      </c>
      <c r="C73" s="1">
        <v>358010</v>
      </c>
      <c r="D73" s="1">
        <v>158608</v>
      </c>
      <c r="E73" s="1">
        <v>291107</v>
      </c>
      <c r="F73" s="1">
        <v>100070</v>
      </c>
    </row>
    <row r="74" spans="1:6" x14ac:dyDescent="0.2">
      <c r="A74" s="26" t="s">
        <v>9</v>
      </c>
      <c r="B74" s="26" t="s">
        <v>12</v>
      </c>
      <c r="C74" s="1">
        <v>159221</v>
      </c>
      <c r="D74" s="1">
        <v>61808</v>
      </c>
      <c r="E74" s="1">
        <v>122153</v>
      </c>
      <c r="F74" s="1">
        <v>35744</v>
      </c>
    </row>
    <row r="76" spans="1:6" x14ac:dyDescent="0.2">
      <c r="A76" s="26" t="s">
        <v>0</v>
      </c>
    </row>
    <row r="77" spans="1:6" x14ac:dyDescent="0.2">
      <c r="A77" s="26" t="s">
        <v>13</v>
      </c>
    </row>
    <row r="78" spans="1:6" x14ac:dyDescent="0.2">
      <c r="A78" s="26" t="s">
        <v>150</v>
      </c>
    </row>
    <row r="79" spans="1:6" x14ac:dyDescent="0.2">
      <c r="A79" s="26" t="s">
        <v>1</v>
      </c>
    </row>
    <row r="80" spans="1:6" x14ac:dyDescent="0.2">
      <c r="A80" s="26" t="s">
        <v>0</v>
      </c>
    </row>
    <row r="82" spans="1:3" x14ac:dyDescent="0.2">
      <c r="A82" s="26" t="s">
        <v>2</v>
      </c>
    </row>
    <row r="83" spans="1:3" x14ac:dyDescent="0.2">
      <c r="A83" s="26" t="s">
        <v>130</v>
      </c>
    </row>
    <row r="84" spans="1:3" x14ac:dyDescent="0.2">
      <c r="A84" s="26" t="s">
        <v>2</v>
      </c>
    </row>
    <row r="85" spans="1:3" x14ac:dyDescent="0.2">
      <c r="C85" s="26" t="s">
        <v>5</v>
      </c>
    </row>
    <row r="86" spans="1:3" x14ac:dyDescent="0.2">
      <c r="A86" s="26" t="s">
        <v>8</v>
      </c>
      <c r="C86" s="26">
        <v>0</v>
      </c>
    </row>
    <row r="87" spans="1:3" x14ac:dyDescent="0.2">
      <c r="A87" s="26" t="s">
        <v>14</v>
      </c>
      <c r="C87" s="2">
        <v>0.22040000000000001</v>
      </c>
    </row>
    <row r="88" spans="1:3" x14ac:dyDescent="0.2">
      <c r="A88" s="26" t="s">
        <v>14</v>
      </c>
      <c r="B88" s="26" t="s">
        <v>10</v>
      </c>
    </row>
    <row r="89" spans="1:3" x14ac:dyDescent="0.2">
      <c r="A89" s="26" t="s">
        <v>14</v>
      </c>
      <c r="B89" s="26" t="s">
        <v>11</v>
      </c>
      <c r="C89" s="2">
        <v>0.21240000000000001</v>
      </c>
    </row>
    <row r="91" spans="1:3" x14ac:dyDescent="0.2">
      <c r="A91" s="26" t="s">
        <v>0</v>
      </c>
    </row>
    <row r="92" spans="1:3" x14ac:dyDescent="0.2">
      <c r="A92" s="26" t="s">
        <v>13</v>
      </c>
    </row>
    <row r="93" spans="1:3" x14ac:dyDescent="0.2">
      <c r="A93" s="26" t="s">
        <v>150</v>
      </c>
    </row>
    <row r="94" spans="1:3" x14ac:dyDescent="0.2">
      <c r="A94" s="26" t="s">
        <v>1</v>
      </c>
    </row>
    <row r="95" spans="1:3" x14ac:dyDescent="0.2">
      <c r="A95" s="26" t="s">
        <v>0</v>
      </c>
    </row>
    <row r="97" spans="1:3" x14ac:dyDescent="0.2">
      <c r="A97" s="26" t="s">
        <v>2</v>
      </c>
    </row>
    <row r="98" spans="1:3" x14ac:dyDescent="0.2">
      <c r="A98" s="26" t="s">
        <v>131</v>
      </c>
    </row>
    <row r="99" spans="1:3" x14ac:dyDescent="0.2">
      <c r="A99" s="26" t="s">
        <v>2</v>
      </c>
    </row>
    <row r="100" spans="1:3" x14ac:dyDescent="0.2">
      <c r="C100" s="26" t="s">
        <v>5</v>
      </c>
    </row>
    <row r="101" spans="1:3" x14ac:dyDescent="0.2">
      <c r="A101" s="26" t="s">
        <v>8</v>
      </c>
      <c r="C101" s="26">
        <v>0</v>
      </c>
    </row>
    <row r="102" spans="1:3" x14ac:dyDescent="0.2">
      <c r="A102" s="26" t="s">
        <v>14</v>
      </c>
      <c r="C102" s="2">
        <v>0.22040000000000001</v>
      </c>
    </row>
    <row r="103" spans="1:3" x14ac:dyDescent="0.2">
      <c r="A103" s="26" t="s">
        <v>14</v>
      </c>
      <c r="B103" s="26" t="s">
        <v>10</v>
      </c>
    </row>
    <row r="104" spans="1:3" x14ac:dyDescent="0.2">
      <c r="A104" s="26" t="s">
        <v>14</v>
      </c>
      <c r="B104" s="26" t="s">
        <v>12</v>
      </c>
      <c r="C104" s="2">
        <v>0.24110000000000001</v>
      </c>
    </row>
    <row r="106" spans="1:3" x14ac:dyDescent="0.2">
      <c r="A106" s="26" t="s">
        <v>0</v>
      </c>
    </row>
    <row r="107" spans="1:3" x14ac:dyDescent="0.2">
      <c r="A107" s="26" t="s">
        <v>15</v>
      </c>
    </row>
    <row r="108" spans="1:3" x14ac:dyDescent="0.2">
      <c r="A108" s="26" t="s">
        <v>150</v>
      </c>
    </row>
    <row r="109" spans="1:3" x14ac:dyDescent="0.2">
      <c r="A109" s="26" t="s">
        <v>0</v>
      </c>
    </row>
    <row r="111" spans="1:3" x14ac:dyDescent="0.2">
      <c r="A111" s="26" t="s">
        <v>2</v>
      </c>
    </row>
    <row r="112" spans="1:3" x14ac:dyDescent="0.2">
      <c r="A112" s="26" t="s">
        <v>16</v>
      </c>
    </row>
    <row r="113" spans="1:4" x14ac:dyDescent="0.2">
      <c r="A113" s="26" t="s">
        <v>2</v>
      </c>
    </row>
    <row r="114" spans="1:4" x14ac:dyDescent="0.2">
      <c r="C114" s="26" t="s">
        <v>17</v>
      </c>
      <c r="D114" s="26" t="s">
        <v>18</v>
      </c>
    </row>
    <row r="115" spans="1:4" x14ac:dyDescent="0.2">
      <c r="A115" s="26" t="s">
        <v>10</v>
      </c>
      <c r="D115" s="26" t="s">
        <v>153</v>
      </c>
    </row>
    <row r="116" spans="1:4" x14ac:dyDescent="0.2">
      <c r="A116" s="26" t="s">
        <v>4</v>
      </c>
      <c r="C116" s="2">
        <v>1.9699999999999999E-2</v>
      </c>
      <c r="D116" s="26" t="s">
        <v>153</v>
      </c>
    </row>
    <row r="117" spans="1:4" x14ac:dyDescent="0.2">
      <c r="A117" s="26" t="s">
        <v>4</v>
      </c>
      <c r="B117" s="26" t="s">
        <v>10</v>
      </c>
      <c r="D117" s="26" t="s">
        <v>154</v>
      </c>
    </row>
    <row r="118" spans="1:4" x14ac:dyDescent="0.2">
      <c r="A118" s="26" t="s">
        <v>4</v>
      </c>
      <c r="B118" s="26" t="s">
        <v>19</v>
      </c>
      <c r="C118" s="2">
        <v>5.0200000000000002E-2</v>
      </c>
      <c r="D118" s="26" t="s">
        <v>154</v>
      </c>
    </row>
    <row r="120" spans="1:4" x14ac:dyDescent="0.2">
      <c r="A120" s="26" t="s">
        <v>0</v>
      </c>
    </row>
    <row r="121" spans="1:4" x14ac:dyDescent="0.2">
      <c r="A121" s="26" t="s">
        <v>135</v>
      </c>
    </row>
    <row r="122" spans="1:4" x14ac:dyDescent="0.2">
      <c r="A122" s="26" t="s">
        <v>150</v>
      </c>
    </row>
    <row r="123" spans="1:4" x14ac:dyDescent="0.2">
      <c r="A123" s="26" t="s">
        <v>20</v>
      </c>
    </row>
    <row r="124" spans="1:4" x14ac:dyDescent="0.2">
      <c r="A124" s="26" t="s">
        <v>0</v>
      </c>
    </row>
    <row r="126" spans="1:4" x14ac:dyDescent="0.2">
      <c r="A126" s="26" t="s">
        <v>2</v>
      </c>
    </row>
    <row r="127" spans="1:4" x14ac:dyDescent="0.2">
      <c r="A127" s="26" t="s">
        <v>128</v>
      </c>
    </row>
    <row r="128" spans="1:4" x14ac:dyDescent="0.2">
      <c r="A128" s="26" t="s">
        <v>2</v>
      </c>
    </row>
    <row r="129" spans="1:6" x14ac:dyDescent="0.2">
      <c r="C129" s="26" t="s">
        <v>4</v>
      </c>
      <c r="D129" s="26" t="s">
        <v>5</v>
      </c>
      <c r="E129" s="26" t="s">
        <v>6</v>
      </c>
      <c r="F129" s="26" t="s">
        <v>7</v>
      </c>
    </row>
    <row r="130" spans="1:6" x14ac:dyDescent="0.2">
      <c r="A130" s="26" t="s">
        <v>8</v>
      </c>
      <c r="C130" s="1">
        <v>1711949</v>
      </c>
      <c r="D130" s="1">
        <v>574677</v>
      </c>
      <c r="E130" s="1">
        <v>1222712</v>
      </c>
      <c r="F130" s="1">
        <v>342850</v>
      </c>
    </row>
    <row r="131" spans="1:6" x14ac:dyDescent="0.2">
      <c r="A131" s="26" t="s">
        <v>9</v>
      </c>
      <c r="C131" s="1">
        <v>1711949</v>
      </c>
      <c r="D131" s="1">
        <v>574677</v>
      </c>
      <c r="E131" s="1">
        <v>1222712</v>
      </c>
      <c r="F131" s="1">
        <v>342850</v>
      </c>
    </row>
    <row r="132" spans="1:6" x14ac:dyDescent="0.2">
      <c r="A132" s="26" t="s">
        <v>9</v>
      </c>
      <c r="B132" s="26" t="s">
        <v>10</v>
      </c>
      <c r="C132" s="1">
        <v>1711949</v>
      </c>
      <c r="D132" s="1">
        <v>574677</v>
      </c>
      <c r="E132" s="1">
        <v>1222712</v>
      </c>
      <c r="F132" s="1">
        <v>342850</v>
      </c>
    </row>
    <row r="133" spans="1:6" x14ac:dyDescent="0.2">
      <c r="A133" s="26" t="s">
        <v>9</v>
      </c>
      <c r="B133" s="26" t="s">
        <v>11</v>
      </c>
      <c r="C133" s="1">
        <v>1112263</v>
      </c>
      <c r="D133" s="1">
        <v>383366</v>
      </c>
      <c r="E133" s="1">
        <v>811871</v>
      </c>
      <c r="F133" s="1">
        <v>235670</v>
      </c>
    </row>
    <row r="134" spans="1:6" x14ac:dyDescent="0.2">
      <c r="A134" s="26" t="s">
        <v>9</v>
      </c>
      <c r="B134" s="26" t="s">
        <v>12</v>
      </c>
      <c r="C134" s="1">
        <v>599686</v>
      </c>
      <c r="D134" s="1">
        <v>191311</v>
      </c>
      <c r="E134" s="1">
        <v>410841</v>
      </c>
      <c r="F134" s="1">
        <v>107180</v>
      </c>
    </row>
    <row r="136" spans="1:6" x14ac:dyDescent="0.2">
      <c r="A136" s="26" t="s">
        <v>0</v>
      </c>
    </row>
    <row r="137" spans="1:6" x14ac:dyDescent="0.2">
      <c r="A137" s="26" t="s">
        <v>21</v>
      </c>
    </row>
    <row r="138" spans="1:6" x14ac:dyDescent="0.2">
      <c r="A138" s="26" t="s">
        <v>150</v>
      </c>
    </row>
    <row r="139" spans="1:6" x14ac:dyDescent="0.2">
      <c r="A139" s="26" t="s">
        <v>20</v>
      </c>
    </row>
    <row r="140" spans="1:6" x14ac:dyDescent="0.2">
      <c r="A140" s="26" t="s">
        <v>0</v>
      </c>
    </row>
    <row r="142" spans="1:6" x14ac:dyDescent="0.2">
      <c r="A142" s="26" t="s">
        <v>2</v>
      </c>
    </row>
    <row r="143" spans="1:6" x14ac:dyDescent="0.2">
      <c r="A143" s="26" t="s">
        <v>130</v>
      </c>
    </row>
    <row r="144" spans="1:6" x14ac:dyDescent="0.2">
      <c r="A144" s="26" t="s">
        <v>2</v>
      </c>
    </row>
    <row r="145" spans="1:3" x14ac:dyDescent="0.2">
      <c r="C145" s="26" t="s">
        <v>5</v>
      </c>
    </row>
    <row r="146" spans="1:3" x14ac:dyDescent="0.2">
      <c r="A146" s="26" t="s">
        <v>8</v>
      </c>
      <c r="C146" s="26">
        <v>0</v>
      </c>
    </row>
    <row r="147" spans="1:3" x14ac:dyDescent="0.2">
      <c r="A147" s="26" t="s">
        <v>14</v>
      </c>
      <c r="C147" s="2">
        <v>0.1983</v>
      </c>
    </row>
    <row r="148" spans="1:3" x14ac:dyDescent="0.2">
      <c r="A148" s="26" t="s">
        <v>14</v>
      </c>
      <c r="B148" s="26" t="s">
        <v>10</v>
      </c>
    </row>
    <row r="149" spans="1:3" x14ac:dyDescent="0.2">
      <c r="A149" s="26" t="s">
        <v>14</v>
      </c>
      <c r="B149" s="26" t="s">
        <v>11</v>
      </c>
      <c r="C149" s="2">
        <v>0.19089999999999999</v>
      </c>
    </row>
    <row r="151" spans="1:3" x14ac:dyDescent="0.2">
      <c r="A151" s="26" t="s">
        <v>0</v>
      </c>
    </row>
    <row r="152" spans="1:3" x14ac:dyDescent="0.2">
      <c r="A152" s="26" t="s">
        <v>21</v>
      </c>
    </row>
    <row r="153" spans="1:3" x14ac:dyDescent="0.2">
      <c r="A153" s="26" t="s">
        <v>150</v>
      </c>
    </row>
    <row r="154" spans="1:3" x14ac:dyDescent="0.2">
      <c r="A154" s="26" t="s">
        <v>20</v>
      </c>
    </row>
    <row r="155" spans="1:3" x14ac:dyDescent="0.2">
      <c r="A155" s="26" t="s">
        <v>0</v>
      </c>
    </row>
    <row r="157" spans="1:3" x14ac:dyDescent="0.2">
      <c r="A157" s="26" t="s">
        <v>2</v>
      </c>
    </row>
    <row r="158" spans="1:3" x14ac:dyDescent="0.2">
      <c r="A158" s="26" t="s">
        <v>131</v>
      </c>
    </row>
    <row r="159" spans="1:3" x14ac:dyDescent="0.2">
      <c r="A159" s="26" t="s">
        <v>2</v>
      </c>
    </row>
    <row r="160" spans="1:3" x14ac:dyDescent="0.2">
      <c r="C160" s="26" t="s">
        <v>5</v>
      </c>
    </row>
    <row r="161" spans="1:4" x14ac:dyDescent="0.2">
      <c r="A161" s="26" t="s">
        <v>8</v>
      </c>
      <c r="C161" s="26">
        <v>0</v>
      </c>
    </row>
    <row r="162" spans="1:4" x14ac:dyDescent="0.2">
      <c r="A162" s="26" t="s">
        <v>14</v>
      </c>
      <c r="C162" s="2">
        <v>0.1983</v>
      </c>
    </row>
    <row r="163" spans="1:4" x14ac:dyDescent="0.2">
      <c r="A163" s="26" t="s">
        <v>14</v>
      </c>
      <c r="B163" s="26" t="s">
        <v>10</v>
      </c>
    </row>
    <row r="164" spans="1:4" x14ac:dyDescent="0.2">
      <c r="A164" s="26" t="s">
        <v>14</v>
      </c>
      <c r="B164" s="26" t="s">
        <v>12</v>
      </c>
      <c r="C164" s="2">
        <v>0.21299999999999999</v>
      </c>
    </row>
    <row r="166" spans="1:4" x14ac:dyDescent="0.2">
      <c r="A166" s="26" t="s">
        <v>0</v>
      </c>
    </row>
    <row r="167" spans="1:4" x14ac:dyDescent="0.2">
      <c r="A167" s="26" t="s">
        <v>22</v>
      </c>
    </row>
    <row r="168" spans="1:4" x14ac:dyDescent="0.2">
      <c r="A168" s="26" t="s">
        <v>150</v>
      </c>
    </row>
    <row r="169" spans="1:4" x14ac:dyDescent="0.2">
      <c r="A169" s="26" t="s">
        <v>0</v>
      </c>
    </row>
    <row r="171" spans="1:4" x14ac:dyDescent="0.2">
      <c r="A171" s="26" t="s">
        <v>2</v>
      </c>
    </row>
    <row r="172" spans="1:4" x14ac:dyDescent="0.2">
      <c r="A172" s="26" t="s">
        <v>16</v>
      </c>
    </row>
    <row r="173" spans="1:4" x14ac:dyDescent="0.2">
      <c r="A173" s="26" t="s">
        <v>2</v>
      </c>
    </row>
    <row r="174" spans="1:4" x14ac:dyDescent="0.2">
      <c r="C174" s="26" t="s">
        <v>17</v>
      </c>
      <c r="D174" s="26" t="s">
        <v>18</v>
      </c>
    </row>
    <row r="175" spans="1:4" x14ac:dyDescent="0.2">
      <c r="A175" s="26" t="s">
        <v>10</v>
      </c>
      <c r="D175" s="26" t="s">
        <v>153</v>
      </c>
    </row>
    <row r="176" spans="1:4" x14ac:dyDescent="0.2">
      <c r="A176" s="26" t="s">
        <v>4</v>
      </c>
      <c r="C176" s="2">
        <v>1.9699999999999999E-2</v>
      </c>
      <c r="D176" s="26" t="s">
        <v>153</v>
      </c>
    </row>
    <row r="177" spans="1:6" x14ac:dyDescent="0.2">
      <c r="A177" s="26" t="s">
        <v>4</v>
      </c>
      <c r="B177" s="26" t="s">
        <v>10</v>
      </c>
      <c r="D177" s="26" t="s">
        <v>155</v>
      </c>
    </row>
    <row r="178" spans="1:6" x14ac:dyDescent="0.2">
      <c r="A178" s="26" t="s">
        <v>4</v>
      </c>
      <c r="B178" s="26" t="s">
        <v>23</v>
      </c>
      <c r="C178" s="2">
        <v>3.1699999999999999E-2</v>
      </c>
      <c r="D178" s="26" t="s">
        <v>155</v>
      </c>
    </row>
    <row r="180" spans="1:6" x14ac:dyDescent="0.2">
      <c r="A180" s="26" t="s">
        <v>0</v>
      </c>
    </row>
    <row r="181" spans="1:6" x14ac:dyDescent="0.2">
      <c r="A181" s="26" t="s">
        <v>136</v>
      </c>
    </row>
    <row r="182" spans="1:6" x14ac:dyDescent="0.2">
      <c r="A182" s="26" t="s">
        <v>150</v>
      </c>
    </row>
    <row r="183" spans="1:6" x14ac:dyDescent="0.2">
      <c r="A183" s="26" t="s">
        <v>24</v>
      </c>
    </row>
    <row r="184" spans="1:6" x14ac:dyDescent="0.2">
      <c r="A184" s="26" t="s">
        <v>0</v>
      </c>
    </row>
    <row r="186" spans="1:6" x14ac:dyDescent="0.2">
      <c r="A186" s="26" t="s">
        <v>2</v>
      </c>
    </row>
    <row r="187" spans="1:6" x14ac:dyDescent="0.2">
      <c r="A187" s="26" t="s">
        <v>3</v>
      </c>
    </row>
    <row r="188" spans="1:6" x14ac:dyDescent="0.2">
      <c r="A188" s="26" t="s">
        <v>2</v>
      </c>
    </row>
    <row r="189" spans="1:6" x14ac:dyDescent="0.2">
      <c r="C189" s="26" t="s">
        <v>4</v>
      </c>
      <c r="D189" s="26" t="s">
        <v>5</v>
      </c>
      <c r="E189" s="26" t="s">
        <v>6</v>
      </c>
      <c r="F189" s="26" t="s">
        <v>7</v>
      </c>
    </row>
    <row r="190" spans="1:6" x14ac:dyDescent="0.2">
      <c r="A190" s="26" t="s">
        <v>8</v>
      </c>
      <c r="C190" s="1">
        <v>338134</v>
      </c>
      <c r="D190" s="1">
        <v>97748</v>
      </c>
      <c r="E190" s="1">
        <v>244996</v>
      </c>
      <c r="F190" s="1">
        <v>58063</v>
      </c>
    </row>
    <row r="191" spans="1:6" x14ac:dyDescent="0.2">
      <c r="A191" s="26" t="s">
        <v>9</v>
      </c>
      <c r="C191" s="1">
        <v>338134</v>
      </c>
      <c r="D191" s="1">
        <v>97748</v>
      </c>
      <c r="E191" s="1">
        <v>244996</v>
      </c>
      <c r="F191" s="1">
        <v>58063</v>
      </c>
    </row>
    <row r="192" spans="1:6" x14ac:dyDescent="0.2">
      <c r="A192" s="26" t="s">
        <v>9</v>
      </c>
      <c r="B192" s="26" t="s">
        <v>10</v>
      </c>
      <c r="C192" s="1">
        <v>338134</v>
      </c>
      <c r="D192" s="1">
        <v>97748</v>
      </c>
      <c r="E192" s="1">
        <v>244996</v>
      </c>
      <c r="F192" s="1">
        <v>58063</v>
      </c>
    </row>
    <row r="193" spans="1:6" x14ac:dyDescent="0.2">
      <c r="A193" s="26" t="s">
        <v>9</v>
      </c>
      <c r="B193" s="26" t="s">
        <v>11</v>
      </c>
      <c r="C193" s="1">
        <v>228059</v>
      </c>
      <c r="D193" s="1">
        <v>68032</v>
      </c>
      <c r="E193" s="1">
        <v>167879</v>
      </c>
      <c r="F193" s="1">
        <v>42278</v>
      </c>
    </row>
    <row r="194" spans="1:6" x14ac:dyDescent="0.2">
      <c r="A194" s="26" t="s">
        <v>9</v>
      </c>
      <c r="B194" s="26" t="s">
        <v>12</v>
      </c>
      <c r="C194" s="1">
        <v>110075</v>
      </c>
      <c r="D194" s="1">
        <v>29716</v>
      </c>
      <c r="E194" s="1">
        <v>77117</v>
      </c>
      <c r="F194" s="1">
        <v>15785</v>
      </c>
    </row>
    <row r="196" spans="1:6" x14ac:dyDescent="0.2">
      <c r="A196" s="26" t="s">
        <v>0</v>
      </c>
    </row>
    <row r="197" spans="1:6" x14ac:dyDescent="0.2">
      <c r="A197" s="26" t="s">
        <v>25</v>
      </c>
    </row>
    <row r="198" spans="1:6" x14ac:dyDescent="0.2">
      <c r="A198" s="26" t="s">
        <v>150</v>
      </c>
    </row>
    <row r="199" spans="1:6" x14ac:dyDescent="0.2">
      <c r="A199" s="26" t="s">
        <v>24</v>
      </c>
    </row>
    <row r="200" spans="1:6" x14ac:dyDescent="0.2">
      <c r="A200" s="26" t="s">
        <v>0</v>
      </c>
    </row>
    <row r="202" spans="1:6" x14ac:dyDescent="0.2">
      <c r="A202" s="26" t="s">
        <v>2</v>
      </c>
    </row>
    <row r="203" spans="1:6" x14ac:dyDescent="0.2">
      <c r="A203" s="26" t="s">
        <v>130</v>
      </c>
    </row>
    <row r="204" spans="1:6" x14ac:dyDescent="0.2">
      <c r="A204" s="26" t="s">
        <v>2</v>
      </c>
    </row>
    <row r="205" spans="1:6" x14ac:dyDescent="0.2">
      <c r="C205" s="26" t="s">
        <v>5</v>
      </c>
    </row>
    <row r="206" spans="1:6" x14ac:dyDescent="0.2">
      <c r="A206" s="26" t="s">
        <v>8</v>
      </c>
      <c r="C206" s="26">
        <v>0</v>
      </c>
    </row>
    <row r="207" spans="1:6" x14ac:dyDescent="0.2">
      <c r="A207" s="26" t="s">
        <v>14</v>
      </c>
      <c r="C207" s="2">
        <v>0.1971</v>
      </c>
    </row>
    <row r="208" spans="1:6" x14ac:dyDescent="0.2">
      <c r="A208" s="26" t="s">
        <v>14</v>
      </c>
      <c r="B208" s="26" t="s">
        <v>10</v>
      </c>
    </row>
    <row r="209" spans="1:3" x14ac:dyDescent="0.2">
      <c r="A209" s="26" t="s">
        <v>14</v>
      </c>
      <c r="B209" s="26" t="s">
        <v>11</v>
      </c>
      <c r="C209" s="2">
        <v>0.17699999999999999</v>
      </c>
    </row>
    <row r="211" spans="1:3" x14ac:dyDescent="0.2">
      <c r="A211" s="26" t="s">
        <v>0</v>
      </c>
    </row>
    <row r="212" spans="1:3" x14ac:dyDescent="0.2">
      <c r="A212" s="26" t="s">
        <v>25</v>
      </c>
    </row>
    <row r="213" spans="1:3" x14ac:dyDescent="0.2">
      <c r="A213" s="26" t="s">
        <v>150</v>
      </c>
    </row>
    <row r="214" spans="1:3" x14ac:dyDescent="0.2">
      <c r="A214" s="26" t="s">
        <v>24</v>
      </c>
    </row>
    <row r="215" spans="1:3" x14ac:dyDescent="0.2">
      <c r="A215" s="26" t="s">
        <v>0</v>
      </c>
    </row>
    <row r="217" spans="1:3" x14ac:dyDescent="0.2">
      <c r="A217" s="26" t="s">
        <v>2</v>
      </c>
    </row>
    <row r="218" spans="1:3" x14ac:dyDescent="0.2">
      <c r="A218" s="26" t="s">
        <v>131</v>
      </c>
    </row>
    <row r="219" spans="1:3" x14ac:dyDescent="0.2">
      <c r="A219" s="26" t="s">
        <v>2</v>
      </c>
    </row>
    <row r="220" spans="1:3" x14ac:dyDescent="0.2">
      <c r="C220" s="26" t="s">
        <v>5</v>
      </c>
    </row>
    <row r="221" spans="1:3" x14ac:dyDescent="0.2">
      <c r="A221" s="26" t="s">
        <v>8</v>
      </c>
      <c r="C221" s="26">
        <v>0</v>
      </c>
    </row>
    <row r="222" spans="1:3" x14ac:dyDescent="0.2">
      <c r="A222" s="26" t="s">
        <v>14</v>
      </c>
      <c r="C222" s="2">
        <v>0.1971</v>
      </c>
    </row>
    <row r="223" spans="1:3" x14ac:dyDescent="0.2">
      <c r="A223" s="26" t="s">
        <v>14</v>
      </c>
      <c r="B223" s="26" t="s">
        <v>10</v>
      </c>
    </row>
    <row r="224" spans="1:3" x14ac:dyDescent="0.2">
      <c r="A224" s="26" t="s">
        <v>14</v>
      </c>
      <c r="B224" s="26" t="s">
        <v>12</v>
      </c>
      <c r="C224" s="2">
        <v>0.24310000000000001</v>
      </c>
    </row>
    <row r="226" spans="1:4" x14ac:dyDescent="0.2">
      <c r="A226" s="26" t="s">
        <v>0</v>
      </c>
    </row>
    <row r="227" spans="1:4" x14ac:dyDescent="0.2">
      <c r="A227" s="26" t="s">
        <v>26</v>
      </c>
    </row>
    <row r="228" spans="1:4" x14ac:dyDescent="0.2">
      <c r="A228" s="26" t="s">
        <v>150</v>
      </c>
    </row>
    <row r="229" spans="1:4" x14ac:dyDescent="0.2">
      <c r="A229" s="26" t="s">
        <v>0</v>
      </c>
    </row>
    <row r="231" spans="1:4" x14ac:dyDescent="0.2">
      <c r="A231" s="26" t="s">
        <v>2</v>
      </c>
    </row>
    <row r="232" spans="1:4" x14ac:dyDescent="0.2">
      <c r="A232" s="26" t="s">
        <v>16</v>
      </c>
    </row>
    <row r="233" spans="1:4" x14ac:dyDescent="0.2">
      <c r="A233" s="26" t="s">
        <v>2</v>
      </c>
    </row>
    <row r="234" spans="1:4" x14ac:dyDescent="0.2">
      <c r="C234" s="26" t="s">
        <v>17</v>
      </c>
      <c r="D234" s="26" t="s">
        <v>18</v>
      </c>
    </row>
    <row r="235" spans="1:4" x14ac:dyDescent="0.2">
      <c r="A235" s="26" t="s">
        <v>10</v>
      </c>
      <c r="D235" s="26" t="s">
        <v>153</v>
      </c>
    </row>
    <row r="236" spans="1:4" x14ac:dyDescent="0.2">
      <c r="A236" s="26" t="s">
        <v>4</v>
      </c>
      <c r="C236" s="2">
        <v>1.9699999999999999E-2</v>
      </c>
      <c r="D236" s="26" t="s">
        <v>153</v>
      </c>
    </row>
    <row r="237" spans="1:4" x14ac:dyDescent="0.2">
      <c r="A237" s="26" t="s">
        <v>4</v>
      </c>
      <c r="B237" s="26" t="s">
        <v>10</v>
      </c>
      <c r="D237" s="26" t="s">
        <v>156</v>
      </c>
    </row>
    <row r="238" spans="1:4" x14ac:dyDescent="0.2">
      <c r="A238" s="26" t="s">
        <v>4</v>
      </c>
      <c r="B238" s="26" t="s">
        <v>27</v>
      </c>
      <c r="C238" s="2">
        <v>4.2500000000000003E-2</v>
      </c>
      <c r="D238" s="26" t="s">
        <v>156</v>
      </c>
    </row>
    <row r="240" spans="1:4" x14ac:dyDescent="0.2">
      <c r="A240" s="26" t="s">
        <v>0</v>
      </c>
    </row>
    <row r="241" spans="1:6" x14ac:dyDescent="0.2">
      <c r="A241" s="26" t="s">
        <v>137</v>
      </c>
    </row>
    <row r="242" spans="1:6" x14ac:dyDescent="0.2">
      <c r="A242" s="26" t="s">
        <v>150</v>
      </c>
    </row>
    <row r="243" spans="1:6" x14ac:dyDescent="0.2">
      <c r="A243" s="26" t="s">
        <v>28</v>
      </c>
    </row>
    <row r="244" spans="1:6" x14ac:dyDescent="0.2">
      <c r="A244" s="26" t="s">
        <v>0</v>
      </c>
    </row>
    <row r="246" spans="1:6" x14ac:dyDescent="0.2">
      <c r="A246" s="26" t="s">
        <v>2</v>
      </c>
    </row>
    <row r="247" spans="1:6" x14ac:dyDescent="0.2">
      <c r="A247" s="26" t="s">
        <v>128</v>
      </c>
    </row>
    <row r="248" spans="1:6" x14ac:dyDescent="0.2">
      <c r="A248" s="26" t="s">
        <v>2</v>
      </c>
    </row>
    <row r="249" spans="1:6" x14ac:dyDescent="0.2">
      <c r="C249" s="26" t="s">
        <v>4</v>
      </c>
      <c r="D249" s="26" t="s">
        <v>5</v>
      </c>
      <c r="E249" s="26" t="s">
        <v>6</v>
      </c>
      <c r="F249" s="26" t="s">
        <v>7</v>
      </c>
    </row>
    <row r="250" spans="1:6" x14ac:dyDescent="0.2">
      <c r="A250" s="26" t="s">
        <v>8</v>
      </c>
      <c r="C250" s="1">
        <v>5971850</v>
      </c>
      <c r="D250" s="1">
        <v>2655102</v>
      </c>
      <c r="E250" s="1">
        <v>4134794</v>
      </c>
      <c r="F250" s="1">
        <v>1491749</v>
      </c>
    </row>
    <row r="251" spans="1:6" x14ac:dyDescent="0.2">
      <c r="A251" s="26" t="s">
        <v>9</v>
      </c>
      <c r="C251" s="1">
        <v>5971850</v>
      </c>
      <c r="D251" s="1">
        <v>2655102</v>
      </c>
      <c r="E251" s="1">
        <v>4134794</v>
      </c>
      <c r="F251" s="1">
        <v>1491749</v>
      </c>
    </row>
    <row r="252" spans="1:6" x14ac:dyDescent="0.2">
      <c r="A252" s="26" t="s">
        <v>9</v>
      </c>
      <c r="B252" s="26" t="s">
        <v>10</v>
      </c>
      <c r="C252" s="1">
        <v>5971850</v>
      </c>
      <c r="D252" s="1">
        <v>2655102</v>
      </c>
      <c r="E252" s="1">
        <v>4134794</v>
      </c>
      <c r="F252" s="1">
        <v>1491749</v>
      </c>
    </row>
    <row r="253" spans="1:6" x14ac:dyDescent="0.2">
      <c r="A253" s="26" t="s">
        <v>9</v>
      </c>
      <c r="B253" s="26" t="s">
        <v>12</v>
      </c>
      <c r="C253" s="1">
        <v>2106472</v>
      </c>
      <c r="D253" s="1">
        <v>930237</v>
      </c>
      <c r="E253" s="1">
        <v>1402900</v>
      </c>
      <c r="F253" s="1">
        <v>491525</v>
      </c>
    </row>
    <row r="254" spans="1:6" x14ac:dyDescent="0.2">
      <c r="A254" s="26" t="s">
        <v>9</v>
      </c>
      <c r="B254" s="26" t="s">
        <v>11</v>
      </c>
      <c r="C254" s="1">
        <v>3865378</v>
      </c>
      <c r="D254" s="1">
        <v>1724865</v>
      </c>
      <c r="E254" s="1">
        <v>2731894</v>
      </c>
      <c r="F254" s="1">
        <v>1000224</v>
      </c>
    </row>
    <row r="256" spans="1:6" x14ac:dyDescent="0.2">
      <c r="A256" s="26" t="s">
        <v>0</v>
      </c>
    </row>
    <row r="257" spans="1:3" hidden="1" x14ac:dyDescent="0.2">
      <c r="A257" s="26" t="s">
        <v>29</v>
      </c>
    </row>
    <row r="258" spans="1:3" hidden="1" x14ac:dyDescent="0.2">
      <c r="A258" s="26" t="s">
        <v>150</v>
      </c>
    </row>
    <row r="259" spans="1:3" hidden="1" x14ac:dyDescent="0.2">
      <c r="A259" s="26" t="s">
        <v>28</v>
      </c>
    </row>
    <row r="260" spans="1:3" hidden="1" x14ac:dyDescent="0.2">
      <c r="A260" s="26" t="s">
        <v>0</v>
      </c>
    </row>
    <row r="261" spans="1:3" hidden="1" x14ac:dyDescent="0.2"/>
    <row r="262" spans="1:3" hidden="1" x14ac:dyDescent="0.2">
      <c r="A262" s="26" t="s">
        <v>2</v>
      </c>
    </row>
    <row r="263" spans="1:3" hidden="1" x14ac:dyDescent="0.2">
      <c r="A263" s="26" t="s">
        <v>130</v>
      </c>
    </row>
    <row r="264" spans="1:3" hidden="1" x14ac:dyDescent="0.2">
      <c r="A264" s="26" t="s">
        <v>2</v>
      </c>
    </row>
    <row r="265" spans="1:3" hidden="1" x14ac:dyDescent="0.2">
      <c r="C265" s="26" t="s">
        <v>5</v>
      </c>
    </row>
    <row r="266" spans="1:3" hidden="1" x14ac:dyDescent="0.2">
      <c r="A266" s="26" t="s">
        <v>8</v>
      </c>
      <c r="C266" s="26">
        <v>0</v>
      </c>
    </row>
    <row r="267" spans="1:3" hidden="1" x14ac:dyDescent="0.2">
      <c r="A267" s="26" t="s">
        <v>14</v>
      </c>
      <c r="C267" s="2">
        <v>0.22070000000000001</v>
      </c>
    </row>
    <row r="268" spans="1:3" hidden="1" x14ac:dyDescent="0.2">
      <c r="A268" s="26" t="s">
        <v>14</v>
      </c>
      <c r="B268" s="26" t="s">
        <v>10</v>
      </c>
    </row>
    <row r="269" spans="1:3" hidden="1" x14ac:dyDescent="0.2">
      <c r="A269" s="26" t="s">
        <v>14</v>
      </c>
      <c r="B269" s="26" t="s">
        <v>11</v>
      </c>
      <c r="C269" s="2">
        <v>0.21709999999999999</v>
      </c>
    </row>
    <row r="270" spans="1:3" hidden="1" x14ac:dyDescent="0.2"/>
    <row r="271" spans="1:3" hidden="1" x14ac:dyDescent="0.2">
      <c r="A271" s="26" t="s">
        <v>0</v>
      </c>
    </row>
    <row r="272" spans="1:3" hidden="1" x14ac:dyDescent="0.2">
      <c r="A272" s="26" t="s">
        <v>29</v>
      </c>
    </row>
    <row r="273" spans="1:3" x14ac:dyDescent="0.2">
      <c r="A273" s="26" t="s">
        <v>150</v>
      </c>
    </row>
    <row r="274" spans="1:3" x14ac:dyDescent="0.2">
      <c r="A274" s="26" t="s">
        <v>28</v>
      </c>
    </row>
    <row r="275" spans="1:3" x14ac:dyDescent="0.2">
      <c r="A275" s="26" t="s">
        <v>0</v>
      </c>
    </row>
    <row r="277" spans="1:3" x14ac:dyDescent="0.2">
      <c r="A277" s="26" t="s">
        <v>2</v>
      </c>
    </row>
    <row r="278" spans="1:3" x14ac:dyDescent="0.2">
      <c r="A278" s="26" t="s">
        <v>130</v>
      </c>
    </row>
    <row r="279" spans="1:3" x14ac:dyDescent="0.2">
      <c r="A279" s="26" t="s">
        <v>2</v>
      </c>
    </row>
    <row r="280" spans="1:3" x14ac:dyDescent="0.2">
      <c r="C280" s="26" t="s">
        <v>5</v>
      </c>
    </row>
    <row r="281" spans="1:3" x14ac:dyDescent="0.2">
      <c r="A281" s="26" t="s">
        <v>8</v>
      </c>
      <c r="C281" s="26">
        <v>0</v>
      </c>
    </row>
    <row r="282" spans="1:3" x14ac:dyDescent="0.2">
      <c r="A282" s="26" t="s">
        <v>14</v>
      </c>
      <c r="C282" s="2">
        <v>0.22070000000000001</v>
      </c>
    </row>
    <row r="283" spans="1:3" x14ac:dyDescent="0.2">
      <c r="A283" s="26" t="s">
        <v>14</v>
      </c>
      <c r="B283" s="26" t="s">
        <v>10</v>
      </c>
    </row>
    <row r="284" spans="1:3" x14ac:dyDescent="0.2">
      <c r="A284" s="26" t="s">
        <v>14</v>
      </c>
      <c r="B284" s="26" t="s">
        <v>12</v>
      </c>
      <c r="C284" s="2">
        <v>0.22739999999999999</v>
      </c>
    </row>
    <row r="286" spans="1:3" x14ac:dyDescent="0.2">
      <c r="A286" s="26" t="s">
        <v>0</v>
      </c>
    </row>
    <row r="287" spans="1:3" x14ac:dyDescent="0.2">
      <c r="A287" s="26" t="s">
        <v>30</v>
      </c>
    </row>
    <row r="288" spans="1:3" x14ac:dyDescent="0.2">
      <c r="A288" s="26" t="s">
        <v>150</v>
      </c>
    </row>
    <row r="289" spans="1:4" x14ac:dyDescent="0.2">
      <c r="A289" s="26" t="s">
        <v>0</v>
      </c>
    </row>
    <row r="291" spans="1:4" x14ac:dyDescent="0.2">
      <c r="A291" s="26" t="s">
        <v>2</v>
      </c>
    </row>
    <row r="292" spans="1:4" x14ac:dyDescent="0.2">
      <c r="A292" s="26" t="s">
        <v>16</v>
      </c>
    </row>
    <row r="293" spans="1:4" x14ac:dyDescent="0.2">
      <c r="A293" s="26" t="s">
        <v>2</v>
      </c>
    </row>
    <row r="294" spans="1:4" x14ac:dyDescent="0.2">
      <c r="C294" s="26" t="s">
        <v>17</v>
      </c>
      <c r="D294" s="26" t="s">
        <v>18</v>
      </c>
    </row>
    <row r="295" spans="1:4" x14ac:dyDescent="0.2">
      <c r="A295" s="26" t="s">
        <v>10</v>
      </c>
      <c r="D295" s="26" t="s">
        <v>153</v>
      </c>
    </row>
    <row r="296" spans="1:4" x14ac:dyDescent="0.2">
      <c r="A296" s="26" t="s">
        <v>4</v>
      </c>
      <c r="C296" s="2">
        <v>1.9699999999999999E-2</v>
      </c>
      <c r="D296" s="26" t="s">
        <v>153</v>
      </c>
    </row>
    <row r="297" spans="1:4" x14ac:dyDescent="0.2">
      <c r="A297" s="26" t="s">
        <v>4</v>
      </c>
      <c r="B297" s="26" t="s">
        <v>10</v>
      </c>
      <c r="D297" s="26" t="s">
        <v>157</v>
      </c>
    </row>
    <row r="298" spans="1:4" x14ac:dyDescent="0.2">
      <c r="A298" s="26" t="s">
        <v>4</v>
      </c>
      <c r="B298" s="26" t="s">
        <v>31</v>
      </c>
      <c r="C298" s="2">
        <v>3.2199999999999999E-2</v>
      </c>
      <c r="D298" s="26" t="s">
        <v>157</v>
      </c>
    </row>
    <row r="300" spans="1:4" x14ac:dyDescent="0.2">
      <c r="A300" s="26" t="s">
        <v>0</v>
      </c>
    </row>
    <row r="301" spans="1:4" x14ac:dyDescent="0.2">
      <c r="A301" s="26" t="s">
        <v>138</v>
      </c>
    </row>
    <row r="302" spans="1:4" x14ac:dyDescent="0.2">
      <c r="A302" s="26" t="s">
        <v>150</v>
      </c>
    </row>
    <row r="303" spans="1:4" x14ac:dyDescent="0.2">
      <c r="A303" s="26" t="s">
        <v>118</v>
      </c>
    </row>
    <row r="304" spans="1:4" x14ac:dyDescent="0.2">
      <c r="A304" s="26" t="s">
        <v>0</v>
      </c>
    </row>
    <row r="306" spans="1:6" x14ac:dyDescent="0.2">
      <c r="A306" s="26" t="s">
        <v>2</v>
      </c>
    </row>
    <row r="307" spans="1:6" x14ac:dyDescent="0.2">
      <c r="A307" s="26" t="s">
        <v>128</v>
      </c>
    </row>
    <row r="308" spans="1:6" x14ac:dyDescent="0.2">
      <c r="A308" s="26" t="s">
        <v>2</v>
      </c>
    </row>
    <row r="309" spans="1:6" x14ac:dyDescent="0.2">
      <c r="C309" s="26" t="s">
        <v>4</v>
      </c>
      <c r="D309" s="26" t="s">
        <v>5</v>
      </c>
      <c r="E309" s="26" t="s">
        <v>6</v>
      </c>
      <c r="F309" s="26" t="s">
        <v>7</v>
      </c>
    </row>
    <row r="310" spans="1:6" x14ac:dyDescent="0.2">
      <c r="A310" s="26" t="s">
        <v>8</v>
      </c>
      <c r="C310" s="1">
        <v>308109</v>
      </c>
      <c r="D310" s="1">
        <v>133802</v>
      </c>
      <c r="E310" s="1">
        <v>227623</v>
      </c>
      <c r="F310" s="1">
        <v>79654</v>
      </c>
    </row>
    <row r="311" spans="1:6" x14ac:dyDescent="0.2">
      <c r="A311" s="26" t="s">
        <v>9</v>
      </c>
      <c r="C311" s="1">
        <v>308109</v>
      </c>
      <c r="D311" s="1">
        <v>133802</v>
      </c>
      <c r="E311" s="1">
        <v>227623</v>
      </c>
      <c r="F311" s="1">
        <v>79654</v>
      </c>
    </row>
    <row r="312" spans="1:6" x14ac:dyDescent="0.2">
      <c r="A312" s="26" t="s">
        <v>9</v>
      </c>
      <c r="B312" s="26" t="s">
        <v>10</v>
      </c>
      <c r="C312" s="1">
        <v>308109</v>
      </c>
      <c r="D312" s="1">
        <v>133802</v>
      </c>
      <c r="E312" s="1">
        <v>227623</v>
      </c>
      <c r="F312" s="1">
        <v>79654</v>
      </c>
    </row>
    <row r="313" spans="1:6" x14ac:dyDescent="0.2">
      <c r="A313" s="26" t="s">
        <v>9</v>
      </c>
      <c r="B313" s="26" t="s">
        <v>11</v>
      </c>
      <c r="C313" s="1">
        <v>193519</v>
      </c>
      <c r="D313" s="1">
        <v>84054</v>
      </c>
      <c r="E313" s="1">
        <v>146168</v>
      </c>
      <c r="F313" s="1">
        <v>52021</v>
      </c>
    </row>
    <row r="314" spans="1:6" x14ac:dyDescent="0.2">
      <c r="A314" s="26" t="s">
        <v>9</v>
      </c>
      <c r="B314" s="26" t="s">
        <v>12</v>
      </c>
      <c r="C314" s="1">
        <v>114590</v>
      </c>
      <c r="D314" s="1">
        <v>49748</v>
      </c>
      <c r="E314" s="1">
        <v>81455</v>
      </c>
      <c r="F314" s="1">
        <v>27633</v>
      </c>
    </row>
    <row r="316" spans="1:6" x14ac:dyDescent="0.2">
      <c r="A316" s="26" t="s">
        <v>0</v>
      </c>
    </row>
    <row r="317" spans="1:6" x14ac:dyDescent="0.2">
      <c r="A317" s="26" t="s">
        <v>119</v>
      </c>
    </row>
    <row r="318" spans="1:6" x14ac:dyDescent="0.2">
      <c r="A318" s="26" t="s">
        <v>150</v>
      </c>
    </row>
    <row r="319" spans="1:6" x14ac:dyDescent="0.2">
      <c r="A319" s="26" t="s">
        <v>118</v>
      </c>
    </row>
    <row r="320" spans="1:6" x14ac:dyDescent="0.2">
      <c r="A320" s="26" t="s">
        <v>0</v>
      </c>
    </row>
    <row r="322" spans="1:3" x14ac:dyDescent="0.2">
      <c r="A322" s="26" t="s">
        <v>2</v>
      </c>
    </row>
    <row r="323" spans="1:3" x14ac:dyDescent="0.2">
      <c r="A323" s="26" t="s">
        <v>130</v>
      </c>
    </row>
    <row r="324" spans="1:3" x14ac:dyDescent="0.2">
      <c r="A324" s="26" t="s">
        <v>2</v>
      </c>
    </row>
    <row r="325" spans="1:3" x14ac:dyDescent="0.2">
      <c r="C325" s="26" t="s">
        <v>5</v>
      </c>
    </row>
    <row r="326" spans="1:3" x14ac:dyDescent="0.2">
      <c r="A326" s="26" t="s">
        <v>8</v>
      </c>
      <c r="C326" s="26">
        <v>0</v>
      </c>
    </row>
    <row r="327" spans="1:3" x14ac:dyDescent="0.2">
      <c r="A327" s="26" t="s">
        <v>14</v>
      </c>
      <c r="C327" s="2">
        <v>0.29830000000000001</v>
      </c>
    </row>
    <row r="328" spans="1:3" x14ac:dyDescent="0.2">
      <c r="A328" s="26" t="s">
        <v>14</v>
      </c>
      <c r="B328" s="26" t="s">
        <v>10</v>
      </c>
    </row>
    <row r="329" spans="1:3" x14ac:dyDescent="0.2">
      <c r="A329" s="26" t="s">
        <v>14</v>
      </c>
      <c r="B329" s="26" t="s">
        <v>11</v>
      </c>
      <c r="C329" s="2">
        <v>0.27739999999999998</v>
      </c>
    </row>
    <row r="331" spans="1:3" x14ac:dyDescent="0.2">
      <c r="A331" s="26" t="s">
        <v>0</v>
      </c>
    </row>
    <row r="332" spans="1:3" x14ac:dyDescent="0.2">
      <c r="A332" s="26" t="s">
        <v>119</v>
      </c>
    </row>
    <row r="333" spans="1:3" x14ac:dyDescent="0.2">
      <c r="A333" s="26" t="s">
        <v>150</v>
      </c>
    </row>
    <row r="334" spans="1:3" x14ac:dyDescent="0.2">
      <c r="A334" s="26" t="s">
        <v>118</v>
      </c>
    </row>
    <row r="335" spans="1:3" x14ac:dyDescent="0.2">
      <c r="A335" s="26" t="s">
        <v>0</v>
      </c>
    </row>
    <row r="337" spans="1:3" x14ac:dyDescent="0.2">
      <c r="A337" s="26" t="s">
        <v>2</v>
      </c>
    </row>
    <row r="338" spans="1:3" x14ac:dyDescent="0.2">
      <c r="A338" s="26" t="s">
        <v>131</v>
      </c>
    </row>
    <row r="339" spans="1:3" x14ac:dyDescent="0.2">
      <c r="A339" s="26" t="s">
        <v>2</v>
      </c>
    </row>
    <row r="340" spans="1:3" x14ac:dyDescent="0.2">
      <c r="C340" s="26" t="s">
        <v>5</v>
      </c>
    </row>
    <row r="341" spans="1:3" x14ac:dyDescent="0.2">
      <c r="A341" s="26" t="s">
        <v>8</v>
      </c>
      <c r="C341" s="26">
        <v>0</v>
      </c>
    </row>
    <row r="342" spans="1:3" x14ac:dyDescent="0.2">
      <c r="A342" s="26" t="s">
        <v>14</v>
      </c>
      <c r="C342" s="2">
        <v>0.29830000000000001</v>
      </c>
    </row>
    <row r="343" spans="1:3" x14ac:dyDescent="0.2">
      <c r="A343" s="26" t="s">
        <v>14</v>
      </c>
      <c r="B343" s="26" t="s">
        <v>10</v>
      </c>
    </row>
    <row r="344" spans="1:3" x14ac:dyDescent="0.2">
      <c r="A344" s="26" t="s">
        <v>14</v>
      </c>
      <c r="B344" s="26" t="s">
        <v>12</v>
      </c>
      <c r="C344" s="2">
        <v>0.33350000000000002</v>
      </c>
    </row>
    <row r="346" spans="1:3" x14ac:dyDescent="0.2">
      <c r="A346" s="26" t="s">
        <v>0</v>
      </c>
    </row>
    <row r="347" spans="1:3" x14ac:dyDescent="0.2">
      <c r="A347" s="26" t="s">
        <v>120</v>
      </c>
    </row>
    <row r="348" spans="1:3" x14ac:dyDescent="0.2">
      <c r="A348" s="26" t="s">
        <v>150</v>
      </c>
    </row>
    <row r="349" spans="1:3" x14ac:dyDescent="0.2">
      <c r="A349" s="26" t="s">
        <v>0</v>
      </c>
    </row>
    <row r="351" spans="1:3" x14ac:dyDescent="0.2">
      <c r="A351" s="26" t="s">
        <v>2</v>
      </c>
    </row>
    <row r="352" spans="1:3" x14ac:dyDescent="0.2">
      <c r="A352" s="26" t="s">
        <v>16</v>
      </c>
    </row>
    <row r="353" spans="1:4" x14ac:dyDescent="0.2">
      <c r="A353" s="26" t="s">
        <v>2</v>
      </c>
    </row>
    <row r="354" spans="1:4" x14ac:dyDescent="0.2">
      <c r="C354" s="26" t="s">
        <v>17</v>
      </c>
      <c r="D354" s="26" t="s">
        <v>18</v>
      </c>
    </row>
    <row r="355" spans="1:4" x14ac:dyDescent="0.2">
      <c r="A355" s="26" t="s">
        <v>10</v>
      </c>
      <c r="D355" s="26" t="s">
        <v>153</v>
      </c>
    </row>
    <row r="356" spans="1:4" x14ac:dyDescent="0.2">
      <c r="A356" s="26" t="s">
        <v>4</v>
      </c>
      <c r="C356" s="2">
        <v>1.9699999999999999E-2</v>
      </c>
      <c r="D356" s="26" t="s">
        <v>153</v>
      </c>
    </row>
    <row r="357" spans="1:4" x14ac:dyDescent="0.2">
      <c r="A357" s="26" t="s">
        <v>4</v>
      </c>
      <c r="B357" s="26" t="s">
        <v>10</v>
      </c>
      <c r="D357" s="26" t="s">
        <v>158</v>
      </c>
    </row>
    <row r="358" spans="1:4" x14ac:dyDescent="0.2">
      <c r="A358" s="26" t="s">
        <v>4</v>
      </c>
      <c r="B358" s="26" t="s">
        <v>122</v>
      </c>
      <c r="C358" s="2">
        <v>3.39E-2</v>
      </c>
      <c r="D358" s="26" t="s">
        <v>158</v>
      </c>
    </row>
    <row r="360" spans="1:4" x14ac:dyDescent="0.2">
      <c r="A360" s="26" t="s">
        <v>0</v>
      </c>
    </row>
    <row r="361" spans="1:4" x14ac:dyDescent="0.2">
      <c r="A361" s="26" t="s">
        <v>143</v>
      </c>
    </row>
    <row r="362" spans="1:4" x14ac:dyDescent="0.2">
      <c r="A362" s="26" t="s">
        <v>150</v>
      </c>
    </row>
    <row r="363" spans="1:4" x14ac:dyDescent="0.2">
      <c r="A363" s="26" t="s">
        <v>144</v>
      </c>
    </row>
    <row r="364" spans="1:4" x14ac:dyDescent="0.2">
      <c r="A364" s="26" t="s">
        <v>0</v>
      </c>
    </row>
    <row r="366" spans="1:4" x14ac:dyDescent="0.2">
      <c r="A366" s="26" t="s">
        <v>2</v>
      </c>
    </row>
    <row r="367" spans="1:4" x14ac:dyDescent="0.2">
      <c r="A367" s="26" t="s">
        <v>128</v>
      </c>
    </row>
    <row r="368" spans="1:4" x14ac:dyDescent="0.2">
      <c r="A368" s="26" t="s">
        <v>2</v>
      </c>
    </row>
    <row r="369" spans="1:6" x14ac:dyDescent="0.2">
      <c r="C369" s="26" t="s">
        <v>4</v>
      </c>
      <c r="D369" s="26" t="s">
        <v>5</v>
      </c>
      <c r="E369" s="26" t="s">
        <v>6</v>
      </c>
      <c r="F369" s="26" t="s">
        <v>7</v>
      </c>
    </row>
    <row r="370" spans="1:6" x14ac:dyDescent="0.2">
      <c r="A370" s="26" t="s">
        <v>8</v>
      </c>
      <c r="C370" s="1">
        <v>249911</v>
      </c>
      <c r="D370" s="1">
        <v>108803</v>
      </c>
      <c r="E370" s="1">
        <v>189105</v>
      </c>
      <c r="F370" s="1">
        <v>62096</v>
      </c>
    </row>
    <row r="371" spans="1:6" x14ac:dyDescent="0.2">
      <c r="A371" s="26" t="s">
        <v>9</v>
      </c>
      <c r="C371" s="1">
        <v>249911</v>
      </c>
      <c r="D371" s="1">
        <v>108803</v>
      </c>
      <c r="E371" s="1">
        <v>189105</v>
      </c>
      <c r="F371" s="1">
        <v>62096</v>
      </c>
    </row>
    <row r="372" spans="1:6" x14ac:dyDescent="0.2">
      <c r="A372" s="26" t="s">
        <v>9</v>
      </c>
      <c r="B372" s="26" t="s">
        <v>10</v>
      </c>
      <c r="C372" s="1">
        <v>249911</v>
      </c>
      <c r="D372" s="1">
        <v>108803</v>
      </c>
      <c r="E372" s="1">
        <v>189105</v>
      </c>
      <c r="F372" s="1">
        <v>62096</v>
      </c>
    </row>
    <row r="373" spans="1:6" x14ac:dyDescent="0.2">
      <c r="A373" s="26" t="s">
        <v>9</v>
      </c>
      <c r="B373" s="26" t="s">
        <v>12</v>
      </c>
      <c r="C373" s="1">
        <v>85247</v>
      </c>
      <c r="D373" s="1">
        <v>34963</v>
      </c>
      <c r="E373" s="1">
        <v>63712</v>
      </c>
      <c r="F373" s="1">
        <v>18695</v>
      </c>
    </row>
    <row r="374" spans="1:6" x14ac:dyDescent="0.2">
      <c r="A374" s="26" t="s">
        <v>9</v>
      </c>
      <c r="B374" s="26" t="s">
        <v>11</v>
      </c>
      <c r="C374" s="1">
        <v>164664</v>
      </c>
      <c r="D374" s="1">
        <v>73840</v>
      </c>
      <c r="E374" s="1">
        <v>125393</v>
      </c>
      <c r="F374" s="1">
        <v>43401</v>
      </c>
    </row>
    <row r="376" spans="1:6" x14ac:dyDescent="0.2">
      <c r="A376" s="26" t="s">
        <v>0</v>
      </c>
    </row>
    <row r="377" spans="1:6" x14ac:dyDescent="0.2">
      <c r="A377" s="26" t="s">
        <v>145</v>
      </c>
    </row>
    <row r="378" spans="1:6" x14ac:dyDescent="0.2">
      <c r="A378" s="26" t="s">
        <v>150</v>
      </c>
    </row>
    <row r="379" spans="1:6" x14ac:dyDescent="0.2">
      <c r="A379" s="26" t="s">
        <v>146</v>
      </c>
    </row>
    <row r="380" spans="1:6" x14ac:dyDescent="0.2">
      <c r="A380" s="26" t="s">
        <v>0</v>
      </c>
    </row>
    <row r="382" spans="1:6" x14ac:dyDescent="0.2">
      <c r="A382" s="26" t="s">
        <v>2</v>
      </c>
    </row>
    <row r="383" spans="1:6" x14ac:dyDescent="0.2">
      <c r="A383" s="26" t="s">
        <v>130</v>
      </c>
    </row>
    <row r="384" spans="1:6" x14ac:dyDescent="0.2">
      <c r="A384" s="26" t="s">
        <v>2</v>
      </c>
    </row>
    <row r="385" spans="1:3" x14ac:dyDescent="0.2">
      <c r="C385" s="26" t="s">
        <v>5</v>
      </c>
    </row>
    <row r="386" spans="1:3" x14ac:dyDescent="0.2">
      <c r="A386" s="26" t="s">
        <v>8</v>
      </c>
      <c r="C386" s="26">
        <v>0</v>
      </c>
    </row>
    <row r="387" spans="1:3" x14ac:dyDescent="0.2">
      <c r="A387" s="26" t="s">
        <v>14</v>
      </c>
      <c r="C387" s="2">
        <v>0.18490000000000001</v>
      </c>
    </row>
    <row r="388" spans="1:3" x14ac:dyDescent="0.2">
      <c r="A388" s="26" t="s">
        <v>14</v>
      </c>
      <c r="B388" s="26" t="s">
        <v>10</v>
      </c>
    </row>
    <row r="389" spans="1:3" x14ac:dyDescent="0.2">
      <c r="A389" s="26" t="s">
        <v>14</v>
      </c>
      <c r="B389" s="26" t="s">
        <v>11</v>
      </c>
      <c r="C389" s="2">
        <v>0.18210000000000001</v>
      </c>
    </row>
    <row r="391" spans="1:3" x14ac:dyDescent="0.2">
      <c r="A391" s="26" t="s">
        <v>0</v>
      </c>
    </row>
    <row r="392" spans="1:3" x14ac:dyDescent="0.2">
      <c r="A392" s="26" t="s">
        <v>145</v>
      </c>
    </row>
    <row r="393" spans="1:3" x14ac:dyDescent="0.2">
      <c r="A393" s="26" t="s">
        <v>150</v>
      </c>
    </row>
    <row r="394" spans="1:3" x14ac:dyDescent="0.2">
      <c r="A394" s="26" t="s">
        <v>146</v>
      </c>
    </row>
    <row r="395" spans="1:3" x14ac:dyDescent="0.2">
      <c r="A395" s="26" t="s">
        <v>0</v>
      </c>
    </row>
    <row r="397" spans="1:3" x14ac:dyDescent="0.2">
      <c r="A397" s="26" t="s">
        <v>2</v>
      </c>
    </row>
    <row r="398" spans="1:3" x14ac:dyDescent="0.2">
      <c r="A398" s="26" t="s">
        <v>131</v>
      </c>
    </row>
    <row r="399" spans="1:3" x14ac:dyDescent="0.2">
      <c r="A399" s="26" t="s">
        <v>2</v>
      </c>
    </row>
    <row r="400" spans="1:3" x14ac:dyDescent="0.2">
      <c r="C400" s="26" t="s">
        <v>5</v>
      </c>
    </row>
    <row r="401" spans="1:4" x14ac:dyDescent="0.2">
      <c r="A401" s="26" t="s">
        <v>8</v>
      </c>
      <c r="C401" s="26">
        <v>0</v>
      </c>
    </row>
    <row r="402" spans="1:4" x14ac:dyDescent="0.2">
      <c r="A402" s="26" t="s">
        <v>14</v>
      </c>
      <c r="C402" s="2">
        <v>0.18490000000000001</v>
      </c>
    </row>
    <row r="403" spans="1:4" x14ac:dyDescent="0.2">
      <c r="A403" s="26" t="s">
        <v>14</v>
      </c>
      <c r="B403" s="26" t="s">
        <v>10</v>
      </c>
    </row>
    <row r="404" spans="1:4" x14ac:dyDescent="0.2">
      <c r="A404" s="26" t="s">
        <v>14</v>
      </c>
      <c r="B404" s="26" t="s">
        <v>12</v>
      </c>
      <c r="C404" s="2">
        <v>0.1908</v>
      </c>
    </row>
    <row r="406" spans="1:4" x14ac:dyDescent="0.2">
      <c r="A406" s="26" t="s">
        <v>0</v>
      </c>
    </row>
    <row r="407" spans="1:4" x14ac:dyDescent="0.2">
      <c r="A407" s="26" t="s">
        <v>147</v>
      </c>
    </row>
    <row r="408" spans="1:4" x14ac:dyDescent="0.2">
      <c r="A408" s="26" t="s">
        <v>150</v>
      </c>
    </row>
    <row r="409" spans="1:4" x14ac:dyDescent="0.2">
      <c r="A409" s="26" t="s">
        <v>0</v>
      </c>
    </row>
    <row r="411" spans="1:4" x14ac:dyDescent="0.2">
      <c r="A411" s="26" t="s">
        <v>2</v>
      </c>
    </row>
    <row r="412" spans="1:4" x14ac:dyDescent="0.2">
      <c r="A412" s="26" t="s">
        <v>16</v>
      </c>
    </row>
    <row r="413" spans="1:4" x14ac:dyDescent="0.2">
      <c r="A413" s="26" t="s">
        <v>2</v>
      </c>
    </row>
    <row r="414" spans="1:4" x14ac:dyDescent="0.2">
      <c r="C414" s="26" t="s">
        <v>17</v>
      </c>
      <c r="D414" s="26" t="s">
        <v>18</v>
      </c>
    </row>
    <row r="415" spans="1:4" x14ac:dyDescent="0.2">
      <c r="A415" s="26" t="s">
        <v>10</v>
      </c>
      <c r="D415" s="26" t="s">
        <v>153</v>
      </c>
    </row>
    <row r="416" spans="1:4" x14ac:dyDescent="0.2">
      <c r="A416" s="26" t="s">
        <v>4</v>
      </c>
      <c r="C416" s="2">
        <v>1.9699999999999999E-2</v>
      </c>
      <c r="D416" s="26" t="s">
        <v>153</v>
      </c>
    </row>
    <row r="417" spans="1:5" x14ac:dyDescent="0.2">
      <c r="A417" s="26" t="s">
        <v>4</v>
      </c>
      <c r="B417" s="26" t="s">
        <v>10</v>
      </c>
      <c r="D417" s="26" t="s">
        <v>159</v>
      </c>
    </row>
    <row r="418" spans="1:5" x14ac:dyDescent="0.2">
      <c r="A418" s="26" t="s">
        <v>4</v>
      </c>
      <c r="B418" s="26" t="s">
        <v>149</v>
      </c>
      <c r="C418" s="2">
        <v>6.3600000000000004E-2</v>
      </c>
      <c r="D418" s="26" t="s">
        <v>159</v>
      </c>
    </row>
    <row r="420" spans="1:5" x14ac:dyDescent="0.2">
      <c r="A420" s="26" t="s">
        <v>0</v>
      </c>
    </row>
    <row r="421" spans="1:5" x14ac:dyDescent="0.2">
      <c r="A421" s="26" t="s">
        <v>139</v>
      </c>
    </row>
    <row r="422" spans="1:5" x14ac:dyDescent="0.2">
      <c r="A422" s="26" t="s">
        <v>150</v>
      </c>
    </row>
    <row r="423" spans="1:5" x14ac:dyDescent="0.2">
      <c r="A423" s="26" t="s">
        <v>0</v>
      </c>
    </row>
    <row r="425" spans="1:5" x14ac:dyDescent="0.2">
      <c r="A425" s="26" t="s">
        <v>2</v>
      </c>
    </row>
    <row r="426" spans="1:5" x14ac:dyDescent="0.2">
      <c r="A426" s="26" t="s">
        <v>32</v>
      </c>
    </row>
    <row r="427" spans="1:5" x14ac:dyDescent="0.2">
      <c r="A427" s="26" t="s">
        <v>2</v>
      </c>
    </row>
    <row r="428" spans="1:5" x14ac:dyDescent="0.2">
      <c r="C428" s="26" t="s">
        <v>17</v>
      </c>
      <c r="D428" s="26" t="s">
        <v>18</v>
      </c>
      <c r="E428" s="26" t="s">
        <v>14</v>
      </c>
    </row>
    <row r="429" spans="1:5" x14ac:dyDescent="0.2">
      <c r="C429" s="26" t="s">
        <v>17</v>
      </c>
      <c r="D429" s="26" t="s">
        <v>18</v>
      </c>
      <c r="E429" s="26" t="s">
        <v>5</v>
      </c>
    </row>
    <row r="430" spans="1:5" x14ac:dyDescent="0.2">
      <c r="A430" s="26" t="s">
        <v>10</v>
      </c>
      <c r="D430" s="26" t="s">
        <v>104</v>
      </c>
    </row>
    <row r="431" spans="1:5" x14ac:dyDescent="0.2">
      <c r="A431" s="26" t="s">
        <v>4</v>
      </c>
      <c r="C431" s="2">
        <v>2.1499999999999998E-2</v>
      </c>
      <c r="D431" s="26" t="s">
        <v>104</v>
      </c>
      <c r="E431" s="2">
        <v>0.28810000000000002</v>
      </c>
    </row>
    <row r="432" spans="1:5" x14ac:dyDescent="0.2">
      <c r="A432" s="26" t="s">
        <v>4</v>
      </c>
      <c r="B432" s="26" t="s">
        <v>10</v>
      </c>
      <c r="D432" s="26" t="s">
        <v>123</v>
      </c>
    </row>
    <row r="433" spans="1:9" x14ac:dyDescent="0.2">
      <c r="A433" s="26" t="s">
        <v>4</v>
      </c>
      <c r="B433" s="26" t="s">
        <v>19</v>
      </c>
      <c r="C433" s="2">
        <v>4.8300000000000003E-2</v>
      </c>
      <c r="D433" s="26" t="s">
        <v>105</v>
      </c>
      <c r="E433" s="2">
        <v>0.2422</v>
      </c>
    </row>
    <row r="434" spans="1:9" x14ac:dyDescent="0.2">
      <c r="A434" s="26" t="s">
        <v>4</v>
      </c>
      <c r="B434" s="26" t="s">
        <v>27</v>
      </c>
      <c r="C434" s="2">
        <v>4.7699999999999999E-2</v>
      </c>
      <c r="D434" s="26" t="s">
        <v>107</v>
      </c>
      <c r="E434" s="2">
        <v>0.21560000000000001</v>
      </c>
    </row>
    <row r="435" spans="1:9" x14ac:dyDescent="0.2">
      <c r="A435" s="26" t="s">
        <v>4</v>
      </c>
      <c r="B435" s="26" t="s">
        <v>31</v>
      </c>
      <c r="C435" s="2">
        <v>3.5799999999999998E-2</v>
      </c>
      <c r="D435" s="26" t="s">
        <v>108</v>
      </c>
      <c r="E435" s="2">
        <v>0.22589999999999999</v>
      </c>
    </row>
    <row r="436" spans="1:9" x14ac:dyDescent="0.2">
      <c r="A436" s="26" t="s">
        <v>4</v>
      </c>
      <c r="B436" s="26" t="s">
        <v>23</v>
      </c>
      <c r="C436" s="2">
        <v>3.5400000000000001E-2</v>
      </c>
      <c r="D436" s="26" t="s">
        <v>106</v>
      </c>
      <c r="E436" s="2">
        <v>0.20949999999999999</v>
      </c>
    </row>
    <row r="437" spans="1:9" x14ac:dyDescent="0.2">
      <c r="A437" s="26" t="s">
        <v>4</v>
      </c>
      <c r="B437" s="26" t="s">
        <v>122</v>
      </c>
      <c r="C437" s="2">
        <v>3.4000000000000002E-2</v>
      </c>
      <c r="D437" s="26" t="s">
        <v>121</v>
      </c>
      <c r="E437" s="2">
        <v>0.32290000000000002</v>
      </c>
    </row>
    <row r="439" spans="1:9" x14ac:dyDescent="0.2">
      <c r="A439" s="26" t="s">
        <v>0</v>
      </c>
    </row>
    <row r="440" spans="1:9" x14ac:dyDescent="0.2">
      <c r="A440" s="26" t="s">
        <v>140</v>
      </c>
    </row>
    <row r="441" spans="1:9" x14ac:dyDescent="0.2">
      <c r="A441" s="26" t="s">
        <v>150</v>
      </c>
    </row>
    <row r="442" spans="1:9" x14ac:dyDescent="0.2">
      <c r="A442" s="26" t="s">
        <v>0</v>
      </c>
    </row>
    <row r="444" spans="1:9" x14ac:dyDescent="0.2">
      <c r="A444" s="26" t="s">
        <v>2</v>
      </c>
    </row>
    <row r="445" spans="1:9" x14ac:dyDescent="0.2">
      <c r="A445" s="26" t="s">
        <v>32</v>
      </c>
    </row>
    <row r="446" spans="1:9" x14ac:dyDescent="0.2">
      <c r="A446" s="26" t="s">
        <v>2</v>
      </c>
    </row>
    <row r="447" spans="1:9" x14ac:dyDescent="0.2">
      <c r="C447" s="26" t="s">
        <v>17</v>
      </c>
      <c r="D447" s="26" t="s">
        <v>17</v>
      </c>
      <c r="E447" s="26" t="s">
        <v>18</v>
      </c>
      <c r="F447" s="26" t="s">
        <v>18</v>
      </c>
      <c r="G447" s="26" t="s">
        <v>9</v>
      </c>
      <c r="H447" s="26" t="s">
        <v>9</v>
      </c>
      <c r="I447" s="26" t="s">
        <v>14</v>
      </c>
    </row>
    <row r="448" spans="1:9" x14ac:dyDescent="0.2">
      <c r="C448" s="26" t="s">
        <v>17</v>
      </c>
      <c r="D448" s="26" t="s">
        <v>7</v>
      </c>
      <c r="E448" s="26" t="s">
        <v>18</v>
      </c>
      <c r="F448" s="26" t="s">
        <v>7</v>
      </c>
      <c r="G448" s="26" t="s">
        <v>9</v>
      </c>
      <c r="H448" s="26" t="s">
        <v>7</v>
      </c>
      <c r="I448" s="26" t="s">
        <v>5</v>
      </c>
    </row>
    <row r="449" spans="1:9" x14ac:dyDescent="0.2">
      <c r="A449" s="26" t="s">
        <v>10</v>
      </c>
      <c r="E449" s="26" t="s">
        <v>104</v>
      </c>
      <c r="F449" s="26" t="s">
        <v>109</v>
      </c>
      <c r="G449" s="1">
        <v>33793179</v>
      </c>
      <c r="H449" s="1">
        <v>3356271</v>
      </c>
    </row>
    <row r="450" spans="1:9" x14ac:dyDescent="0.2">
      <c r="A450" s="26" t="s">
        <v>4</v>
      </c>
      <c r="C450" s="2">
        <v>2.1499999999999998E-2</v>
      </c>
      <c r="D450" s="2">
        <v>7.1199999999999999E-2</v>
      </c>
      <c r="E450" s="26" t="s">
        <v>104</v>
      </c>
      <c r="F450" s="26" t="s">
        <v>109</v>
      </c>
      <c r="G450" s="1">
        <v>33793179</v>
      </c>
      <c r="H450" s="1">
        <v>3356271</v>
      </c>
      <c r="I450" s="2">
        <v>0.28810000000000002</v>
      </c>
    </row>
    <row r="451" spans="1:9" x14ac:dyDescent="0.2">
      <c r="A451" s="26" t="s">
        <v>4</v>
      </c>
      <c r="B451" s="26" t="s">
        <v>10</v>
      </c>
      <c r="E451" s="26" t="s">
        <v>123</v>
      </c>
      <c r="F451" s="26" t="s">
        <v>124</v>
      </c>
      <c r="G451" s="1">
        <v>8550042</v>
      </c>
      <c r="H451" s="1">
        <v>1821525</v>
      </c>
    </row>
    <row r="452" spans="1:9" x14ac:dyDescent="0.2">
      <c r="A452" s="26" t="s">
        <v>4</v>
      </c>
      <c r="B452" s="26" t="s">
        <v>19</v>
      </c>
      <c r="C452" s="2">
        <v>4.8300000000000003E-2</v>
      </c>
      <c r="D452" s="2">
        <v>9.8299999999999998E-2</v>
      </c>
      <c r="E452" s="26" t="s">
        <v>105</v>
      </c>
      <c r="F452" s="26" t="s">
        <v>110</v>
      </c>
      <c r="G452" s="1">
        <v>470478</v>
      </c>
      <c r="H452" s="1">
        <v>121681</v>
      </c>
      <c r="I452" s="2">
        <v>0.2422</v>
      </c>
    </row>
    <row r="453" spans="1:9" x14ac:dyDescent="0.2">
      <c r="A453" s="26" t="s">
        <v>4</v>
      </c>
      <c r="B453" s="26" t="s">
        <v>27</v>
      </c>
      <c r="C453" s="2">
        <v>4.7699999999999999E-2</v>
      </c>
      <c r="D453" s="2">
        <v>0.12759999999999999</v>
      </c>
      <c r="E453" s="26" t="s">
        <v>107</v>
      </c>
      <c r="F453" s="26" t="s">
        <v>111</v>
      </c>
      <c r="G453" s="1">
        <v>276694</v>
      </c>
      <c r="H453" s="1">
        <v>39574</v>
      </c>
      <c r="I453" s="2">
        <v>0.21560000000000001</v>
      </c>
    </row>
    <row r="454" spans="1:9" x14ac:dyDescent="0.2">
      <c r="A454" s="26" t="s">
        <v>4</v>
      </c>
      <c r="B454" s="26" t="s">
        <v>31</v>
      </c>
      <c r="C454" s="2">
        <v>3.5799999999999998E-2</v>
      </c>
      <c r="D454" s="2">
        <v>7.5399999999999995E-2</v>
      </c>
      <c r="E454" s="26" t="s">
        <v>108</v>
      </c>
      <c r="F454" s="26" t="s">
        <v>112</v>
      </c>
      <c r="G454" s="1">
        <v>6013905</v>
      </c>
      <c r="H454" s="1">
        <v>1336707</v>
      </c>
      <c r="I454" s="2">
        <v>0.22589999999999999</v>
      </c>
    </row>
    <row r="455" spans="1:9" x14ac:dyDescent="0.2">
      <c r="A455" s="26" t="s">
        <v>4</v>
      </c>
      <c r="B455" s="26" t="s">
        <v>23</v>
      </c>
      <c r="C455" s="2">
        <v>3.5400000000000001E-2</v>
      </c>
      <c r="D455" s="2">
        <v>8.7300000000000003E-2</v>
      </c>
      <c r="E455" s="26" t="s">
        <v>106</v>
      </c>
      <c r="F455" s="26" t="s">
        <v>113</v>
      </c>
      <c r="G455" s="1">
        <v>1446932</v>
      </c>
      <c r="H455" s="1">
        <v>248081</v>
      </c>
      <c r="I455" s="2">
        <v>0.20949999999999999</v>
      </c>
    </row>
    <row r="456" spans="1:9" x14ac:dyDescent="0.2">
      <c r="A456" s="26" t="s">
        <v>4</v>
      </c>
      <c r="B456" s="26" t="s">
        <v>122</v>
      </c>
      <c r="C456" s="2">
        <v>3.4000000000000002E-2</v>
      </c>
      <c r="D456" s="2">
        <v>7.3899999999999993E-2</v>
      </c>
      <c r="E456" s="26" t="s">
        <v>121</v>
      </c>
      <c r="F456" s="26" t="s">
        <v>125</v>
      </c>
      <c r="G456" s="1">
        <v>342033</v>
      </c>
      <c r="H456" s="1">
        <v>75482</v>
      </c>
      <c r="I456" s="2">
        <v>0.32290000000000002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H23" sqref="H23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32" customFormat="1" x14ac:dyDescent="0.2">
      <c r="A1" s="31" t="s">
        <v>62</v>
      </c>
    </row>
    <row r="2" spans="1:11" s="32" customFormat="1" x14ac:dyDescent="0.2"/>
    <row r="4" spans="1:11" x14ac:dyDescent="0.2">
      <c r="A4" s="33" t="s">
        <v>63</v>
      </c>
      <c r="B4" s="34" t="s">
        <v>64</v>
      </c>
      <c r="C4" s="34" t="s">
        <v>65</v>
      </c>
      <c r="D4" s="34" t="s">
        <v>66</v>
      </c>
      <c r="E4" s="34"/>
      <c r="F4" s="34"/>
      <c r="G4" s="34"/>
      <c r="H4" s="34"/>
      <c r="I4" s="34"/>
      <c r="J4" s="34"/>
      <c r="K4" s="34" t="s">
        <v>67</v>
      </c>
    </row>
    <row r="5" spans="1:11" x14ac:dyDescent="0.2">
      <c r="A5" s="33"/>
      <c r="B5" s="34"/>
      <c r="C5" s="34"/>
      <c r="D5" s="12" t="s">
        <v>68</v>
      </c>
      <c r="E5" s="12" t="s">
        <v>69</v>
      </c>
      <c r="F5" s="12" t="s">
        <v>70</v>
      </c>
      <c r="G5" s="12" t="s">
        <v>71</v>
      </c>
      <c r="H5" s="12" t="s">
        <v>72</v>
      </c>
      <c r="I5" s="12" t="s">
        <v>73</v>
      </c>
      <c r="J5" s="12" t="s">
        <v>74</v>
      </c>
      <c r="K5" s="34"/>
    </row>
    <row r="6" spans="1:11" x14ac:dyDescent="0.2">
      <c r="A6" s="13" t="s">
        <v>75</v>
      </c>
      <c r="B6" s="14">
        <v>76</v>
      </c>
      <c r="C6" s="15">
        <v>-43.421052631578902</v>
      </c>
      <c r="D6" s="15">
        <v>-27.6315789473684</v>
      </c>
      <c r="E6" s="15">
        <v>-55.2631578947368</v>
      </c>
      <c r="F6" s="15">
        <v>-19.7368421052632</v>
      </c>
      <c r="G6" s="15">
        <v>-6.5789473684210504</v>
      </c>
      <c r="H6" s="15">
        <v>-17.105263157894701</v>
      </c>
      <c r="I6" s="15">
        <v>-23.684210526315798</v>
      </c>
      <c r="J6" s="15">
        <v>-17.105263157894701</v>
      </c>
      <c r="K6" s="15">
        <v>-40.789473684210499</v>
      </c>
    </row>
    <row r="7" spans="1:11" x14ac:dyDescent="0.2">
      <c r="A7" s="13" t="s">
        <v>76</v>
      </c>
      <c r="B7" s="14">
        <v>105</v>
      </c>
      <c r="C7" s="15">
        <v>-17.1428571428571</v>
      </c>
      <c r="D7" s="15">
        <v>-8.5714285714285694</v>
      </c>
      <c r="E7" s="15">
        <v>-30.476190476190499</v>
      </c>
      <c r="F7" s="15">
        <v>5.71428571428571</v>
      </c>
      <c r="G7" s="15">
        <v>-2.8571428571428599</v>
      </c>
      <c r="H7" s="15">
        <v>-8.5714285714285694</v>
      </c>
      <c r="I7" s="15">
        <v>-10.476190476190499</v>
      </c>
      <c r="J7" s="15">
        <v>-3.8095238095238102</v>
      </c>
      <c r="K7" s="15">
        <v>-20.952380952380999</v>
      </c>
    </row>
    <row r="8" spans="1:11" x14ac:dyDescent="0.2">
      <c r="A8" s="13" t="s">
        <v>77</v>
      </c>
      <c r="B8" s="14">
        <v>163</v>
      </c>
      <c r="C8" s="15">
        <v>-5.5214723926380396</v>
      </c>
      <c r="D8" s="15">
        <v>-0.61349693251533699</v>
      </c>
      <c r="E8" s="15">
        <v>-26.380368098159501</v>
      </c>
      <c r="F8" s="15">
        <v>20.245398773006102</v>
      </c>
      <c r="G8" s="15">
        <v>10.429447852760701</v>
      </c>
      <c r="H8" s="15">
        <v>2.4539877300613502</v>
      </c>
      <c r="I8" s="15">
        <v>7.9754601226993902</v>
      </c>
      <c r="J8" s="15">
        <v>9.2024539877300597</v>
      </c>
      <c r="K8" s="15">
        <v>-1.22699386503067</v>
      </c>
    </row>
    <row r="9" spans="1:11" x14ac:dyDescent="0.2">
      <c r="A9" s="13" t="s">
        <v>78</v>
      </c>
      <c r="B9" s="14">
        <v>31</v>
      </c>
      <c r="C9" s="15">
        <v>-16.129032258064498</v>
      </c>
      <c r="D9" s="15">
        <v>-9.67741935483871</v>
      </c>
      <c r="E9" s="15">
        <v>-22.580645161290299</v>
      </c>
      <c r="F9" s="15">
        <v>6.4516129032258096</v>
      </c>
      <c r="G9" s="15">
        <v>-3.2258064516128999</v>
      </c>
      <c r="H9" s="15">
        <v>-9.67741935483871</v>
      </c>
      <c r="I9" s="15">
        <v>-12.9032258064516</v>
      </c>
      <c r="J9" s="15">
        <v>-6.4516129032258096</v>
      </c>
      <c r="K9" s="15">
        <v>-29.0322580645161</v>
      </c>
    </row>
    <row r="10" spans="1:11" x14ac:dyDescent="0.2">
      <c r="A10" s="13" t="s">
        <v>79</v>
      </c>
      <c r="B10" s="14">
        <v>172</v>
      </c>
      <c r="C10" s="15">
        <v>-16.2790697674419</v>
      </c>
      <c r="D10" s="15">
        <v>-17.441860465116299</v>
      </c>
      <c r="E10" s="15">
        <v>-26.744186046511601</v>
      </c>
      <c r="F10" s="15">
        <v>9.3023255813953494</v>
      </c>
      <c r="G10" s="15">
        <v>2.9069767441860499</v>
      </c>
      <c r="H10" s="15">
        <v>-8.7209302325581408</v>
      </c>
      <c r="I10" s="15">
        <v>-3.4883720930232598</v>
      </c>
      <c r="J10" s="15">
        <v>2.9069767441860499</v>
      </c>
      <c r="K10" s="15">
        <v>-20.3488372093023</v>
      </c>
    </row>
    <row r="11" spans="1:11" x14ac:dyDescent="0.2">
      <c r="A11" s="13" t="s">
        <v>61</v>
      </c>
      <c r="B11" s="14">
        <v>868</v>
      </c>
      <c r="C11" s="15">
        <v>-19.815668202765</v>
      </c>
      <c r="D11" s="15">
        <v>-16.359447004608299</v>
      </c>
      <c r="E11" s="15">
        <v>-23.502304147465399</v>
      </c>
      <c r="F11" s="15">
        <v>4.3778801843317998</v>
      </c>
      <c r="G11" s="15">
        <v>-4.9539170506912402</v>
      </c>
      <c r="H11" s="15">
        <v>-7.2580645161290303</v>
      </c>
      <c r="I11" s="15">
        <v>-1.84331797235023</v>
      </c>
      <c r="J11" s="15">
        <v>-0.80645161290322598</v>
      </c>
      <c r="K11" s="15">
        <v>-15.437788018433199</v>
      </c>
    </row>
    <row r="12" spans="1:11" x14ac:dyDescent="0.2">
      <c r="A12" s="13" t="s">
        <v>80</v>
      </c>
      <c r="B12" s="14">
        <v>430</v>
      </c>
      <c r="C12" s="15">
        <v>-12.790697674418601</v>
      </c>
      <c r="D12" s="15">
        <v>-6.2790697674418601</v>
      </c>
      <c r="E12" s="15">
        <v>-38.139534883720899</v>
      </c>
      <c r="F12" s="15">
        <v>7.9069767441860499</v>
      </c>
      <c r="G12" s="15">
        <v>7.6744186046511604</v>
      </c>
      <c r="H12" s="15">
        <v>-6.7441860465116301</v>
      </c>
      <c r="I12" s="15">
        <v>3.9534883720930201</v>
      </c>
      <c r="J12" s="15">
        <v>1.86046511627907</v>
      </c>
      <c r="K12" s="15">
        <v>-17.209302325581401</v>
      </c>
    </row>
    <row r="13" spans="1:11" x14ac:dyDescent="0.2">
      <c r="A13" s="13" t="s">
        <v>81</v>
      </c>
      <c r="B13" s="14">
        <v>212</v>
      </c>
      <c r="C13" s="15">
        <v>-15.5660377358491</v>
      </c>
      <c r="D13" s="15">
        <v>-19.811320754716998</v>
      </c>
      <c r="E13" s="15">
        <v>-25</v>
      </c>
      <c r="F13" s="15">
        <v>1.4150943396226401</v>
      </c>
      <c r="G13" s="15">
        <v>-6.6037735849056602</v>
      </c>
      <c r="H13" s="15">
        <v>-11.792452830188701</v>
      </c>
      <c r="I13" s="15">
        <v>-9.4339622641509404</v>
      </c>
      <c r="J13" s="15">
        <v>1.4150943396226401</v>
      </c>
      <c r="K13" s="15">
        <v>-15.5660377358491</v>
      </c>
    </row>
    <row r="14" spans="1:11" x14ac:dyDescent="0.2">
      <c r="A14" s="13" t="s">
        <v>82</v>
      </c>
      <c r="B14" s="14">
        <v>46</v>
      </c>
      <c r="C14" s="15">
        <v>-26.086956521739101</v>
      </c>
      <c r="D14" s="15">
        <v>15.2173913043478</v>
      </c>
      <c r="E14" s="15">
        <v>-41.304347826087003</v>
      </c>
      <c r="F14" s="15">
        <v>19.565217391304301</v>
      </c>
      <c r="G14" s="15">
        <v>10.869565217391299</v>
      </c>
      <c r="H14" s="15">
        <v>-4.3478260869565197</v>
      </c>
      <c r="I14" s="15">
        <v>-6.5217391304347796</v>
      </c>
      <c r="J14" s="15">
        <v>17.3913043478261</v>
      </c>
      <c r="K14" s="15">
        <v>-15.2173913043478</v>
      </c>
    </row>
    <row r="15" spans="1:11" x14ac:dyDescent="0.2">
      <c r="A15" s="13" t="s">
        <v>83</v>
      </c>
      <c r="B15" s="14">
        <v>67</v>
      </c>
      <c r="C15" s="15">
        <v>-29.8507462686567</v>
      </c>
      <c r="D15" s="15">
        <v>-28.358208955223901</v>
      </c>
      <c r="E15" s="15">
        <v>-35.820895522388099</v>
      </c>
      <c r="F15" s="15">
        <v>-5.9701492537313401</v>
      </c>
      <c r="G15" s="15">
        <v>-8.9552238805970106</v>
      </c>
      <c r="H15" s="15">
        <v>-19.402985074626901</v>
      </c>
      <c r="I15" s="15">
        <v>-22.388059701492502</v>
      </c>
      <c r="J15" s="15">
        <v>-17.910447761194</v>
      </c>
      <c r="K15" s="15">
        <v>-34.328358208955201</v>
      </c>
    </row>
    <row r="16" spans="1:11" x14ac:dyDescent="0.2">
      <c r="A16" s="13" t="s">
        <v>84</v>
      </c>
      <c r="B16" s="14">
        <v>37</v>
      </c>
      <c r="C16" s="15">
        <v>-13.5135135135135</v>
      </c>
      <c r="D16" s="15">
        <v>-13.5135135135135</v>
      </c>
      <c r="E16" s="15">
        <v>-45.945945945945901</v>
      </c>
      <c r="F16" s="15">
        <v>-13.5135135135135</v>
      </c>
      <c r="G16" s="15">
        <v>-13.5135135135135</v>
      </c>
      <c r="H16" s="15">
        <v>-10.8108108108108</v>
      </c>
      <c r="I16" s="15">
        <v>2.7027027027027</v>
      </c>
      <c r="J16" s="15">
        <v>-10.8108108108108</v>
      </c>
      <c r="K16" s="15">
        <v>-27.027027027027</v>
      </c>
    </row>
    <row r="17" spans="1:11" x14ac:dyDescent="0.2">
      <c r="A17" s="13" t="s">
        <v>85</v>
      </c>
      <c r="B17" s="14">
        <v>34</v>
      </c>
      <c r="C17" s="15">
        <v>5.8823529411764701</v>
      </c>
      <c r="D17" s="15">
        <v>0</v>
      </c>
      <c r="E17" s="15">
        <v>-35.294117647058798</v>
      </c>
      <c r="F17" s="15">
        <v>8.8235294117647101</v>
      </c>
      <c r="G17" s="15">
        <v>-5.8823529411764701</v>
      </c>
      <c r="H17" s="15">
        <v>5.8823529411764701</v>
      </c>
      <c r="I17" s="15">
        <v>26.470588235294102</v>
      </c>
      <c r="J17" s="15">
        <v>2.9411764705882399</v>
      </c>
      <c r="K17" s="15">
        <v>2.9411764705882399</v>
      </c>
    </row>
    <row r="18" spans="1:11" x14ac:dyDescent="0.2">
      <c r="A18" s="13" t="s">
        <v>86</v>
      </c>
      <c r="B18" s="14">
        <v>20</v>
      </c>
      <c r="C18" s="15">
        <v>-30</v>
      </c>
      <c r="D18" s="15">
        <v>-45</v>
      </c>
      <c r="E18" s="15">
        <v>-30</v>
      </c>
      <c r="F18" s="15">
        <v>0</v>
      </c>
      <c r="G18" s="15">
        <v>-5</v>
      </c>
      <c r="H18" s="15">
        <v>-15</v>
      </c>
      <c r="I18" s="15">
        <v>-5</v>
      </c>
      <c r="J18" s="15">
        <v>5</v>
      </c>
      <c r="K18" s="15">
        <v>-35</v>
      </c>
    </row>
    <row r="19" spans="1:11" x14ac:dyDescent="0.2">
      <c r="A19" s="13" t="s">
        <v>87</v>
      </c>
      <c r="B19" s="14">
        <v>51</v>
      </c>
      <c r="C19" s="15">
        <v>-27.4509803921569</v>
      </c>
      <c r="D19" s="15">
        <v>-25.490196078431399</v>
      </c>
      <c r="E19" s="15">
        <v>-39.2156862745098</v>
      </c>
      <c r="F19" s="15">
        <v>-9.8039215686274499</v>
      </c>
      <c r="G19" s="15">
        <v>-7.8431372549019596</v>
      </c>
      <c r="H19" s="15">
        <v>-19.6078431372549</v>
      </c>
      <c r="I19" s="15">
        <v>-1.9607843137254899</v>
      </c>
      <c r="J19" s="15">
        <v>-11.764705882352899</v>
      </c>
      <c r="K19" s="15">
        <v>-25.490196078431399</v>
      </c>
    </row>
    <row r="20" spans="1:11" x14ac:dyDescent="0.2">
      <c r="A20" s="13" t="s">
        <v>88</v>
      </c>
      <c r="B20" s="14">
        <v>236</v>
      </c>
      <c r="C20" s="15">
        <v>-14.8305084745763</v>
      </c>
      <c r="D20" s="15">
        <v>-10.5932203389831</v>
      </c>
      <c r="E20" s="15">
        <v>-22.457627118644101</v>
      </c>
      <c r="F20" s="15">
        <v>5.9322033898305104</v>
      </c>
      <c r="G20" s="15">
        <v>8.8983050847457594</v>
      </c>
      <c r="H20" s="15">
        <v>4.6610169491525397</v>
      </c>
      <c r="I20" s="15">
        <v>-2.5423728813559299</v>
      </c>
      <c r="J20" s="15">
        <v>6.7796610169491496</v>
      </c>
      <c r="K20" s="15">
        <v>-13.9830508474576</v>
      </c>
    </row>
    <row r="21" spans="1:11" x14ac:dyDescent="0.2">
      <c r="A21" s="13" t="s">
        <v>89</v>
      </c>
      <c r="B21" s="14">
        <v>530</v>
      </c>
      <c r="C21" s="15">
        <v>-17.1698113207547</v>
      </c>
      <c r="D21" s="15">
        <v>-12.6415094339623</v>
      </c>
      <c r="E21" s="15">
        <v>-26.981132075471699</v>
      </c>
      <c r="F21" s="15">
        <v>1.88679245283019</v>
      </c>
      <c r="G21" s="15">
        <v>0.56603773584905703</v>
      </c>
      <c r="H21" s="15">
        <v>-8.3018867924528301</v>
      </c>
      <c r="I21" s="15">
        <v>-4.3396226415094299</v>
      </c>
      <c r="J21" s="15">
        <v>7.35849056603774</v>
      </c>
      <c r="K21" s="15">
        <v>-18.867924528301899</v>
      </c>
    </row>
    <row r="22" spans="1:11" x14ac:dyDescent="0.2">
      <c r="A22" s="13" t="s">
        <v>90</v>
      </c>
      <c r="B22" s="14">
        <v>129</v>
      </c>
      <c r="C22" s="15">
        <v>-27.906976744186</v>
      </c>
      <c r="D22" s="15">
        <v>-13.178294573643401</v>
      </c>
      <c r="E22" s="15">
        <v>-20.930232558139501</v>
      </c>
      <c r="F22" s="15">
        <v>0.775193798449612</v>
      </c>
      <c r="G22" s="15">
        <v>3.87596899224806</v>
      </c>
      <c r="H22" s="15">
        <v>-12.403100775193799</v>
      </c>
      <c r="I22" s="15">
        <v>-11.6279069767442</v>
      </c>
      <c r="J22" s="15">
        <v>-1.55038759689922</v>
      </c>
      <c r="K22" s="15">
        <v>-25.581395348837201</v>
      </c>
    </row>
    <row r="23" spans="1:11" x14ac:dyDescent="0.2">
      <c r="A23" s="13" t="s">
        <v>91</v>
      </c>
      <c r="B23" s="14">
        <v>18</v>
      </c>
      <c r="C23" s="15">
        <v>-11.1111111111111</v>
      </c>
      <c r="D23" s="15">
        <v>0</v>
      </c>
      <c r="E23" s="15">
        <v>11.1111111111111</v>
      </c>
      <c r="F23" s="15">
        <v>27.7777777777778</v>
      </c>
      <c r="G23" s="15">
        <v>22.2222222222222</v>
      </c>
      <c r="H23" s="15">
        <v>-11.1111111111111</v>
      </c>
      <c r="I23" s="15">
        <v>-11.1111111111111</v>
      </c>
      <c r="J23" s="15">
        <v>16.6666666666667</v>
      </c>
      <c r="K23" s="15">
        <v>-11.1111111111111</v>
      </c>
    </row>
    <row r="24" spans="1:11" x14ac:dyDescent="0.2">
      <c r="A24" s="13" t="s">
        <v>92</v>
      </c>
      <c r="B24" s="14">
        <v>43</v>
      </c>
      <c r="C24" s="15">
        <v>-11.6279069767442</v>
      </c>
      <c r="D24" s="15">
        <v>13.953488372093</v>
      </c>
      <c r="E24" s="15">
        <v>-16.2790697674419</v>
      </c>
      <c r="F24" s="15">
        <v>13.953488372093</v>
      </c>
      <c r="G24" s="15">
        <v>-11.6279069767442</v>
      </c>
      <c r="H24" s="15">
        <v>-4.6511627906976702</v>
      </c>
      <c r="I24" s="15">
        <v>4.6511627906976702</v>
      </c>
      <c r="J24" s="15">
        <v>16.2790697674419</v>
      </c>
      <c r="K24" s="15">
        <v>-6.9767441860465098</v>
      </c>
    </row>
    <row r="25" spans="1:11" x14ac:dyDescent="0.2">
      <c r="A25" s="13" t="s">
        <v>93</v>
      </c>
      <c r="B25" s="14">
        <v>57</v>
      </c>
      <c r="C25" s="15">
        <v>-8.7719298245614006</v>
      </c>
      <c r="D25" s="15">
        <v>-15.789473684210501</v>
      </c>
      <c r="E25" s="15">
        <v>-12.280701754386</v>
      </c>
      <c r="F25" s="15">
        <v>14.0350877192982</v>
      </c>
      <c r="G25" s="15">
        <v>-8.7719298245614006</v>
      </c>
      <c r="H25" s="15">
        <v>-19.2982456140351</v>
      </c>
      <c r="I25" s="15">
        <v>1.7543859649122799</v>
      </c>
      <c r="J25" s="15">
        <v>-1.7543859649122799</v>
      </c>
      <c r="K25" s="15">
        <v>-10.526315789473699</v>
      </c>
    </row>
    <row r="26" spans="1:11" x14ac:dyDescent="0.2">
      <c r="A26" s="13" t="s">
        <v>94</v>
      </c>
      <c r="B26" s="14">
        <v>67</v>
      </c>
      <c r="C26" s="15">
        <v>-7.4626865671641802</v>
      </c>
      <c r="D26" s="15">
        <v>0</v>
      </c>
      <c r="E26" s="15">
        <v>-22.388059701492502</v>
      </c>
      <c r="F26" s="15">
        <v>20.8955223880597</v>
      </c>
      <c r="G26" s="15">
        <v>1.4925373134328399</v>
      </c>
      <c r="H26" s="15">
        <v>1.4925373134328399</v>
      </c>
      <c r="I26" s="15">
        <v>2.98507462686567</v>
      </c>
      <c r="J26" s="15">
        <v>4.4776119402985097</v>
      </c>
      <c r="K26" s="15">
        <v>0</v>
      </c>
    </row>
    <row r="27" spans="1:11" x14ac:dyDescent="0.2">
      <c r="A27" s="13" t="s">
        <v>95</v>
      </c>
      <c r="B27" s="14">
        <v>159</v>
      </c>
      <c r="C27" s="15">
        <v>-27.6729559748428</v>
      </c>
      <c r="D27" s="15">
        <v>-25.157232704402499</v>
      </c>
      <c r="E27" s="15">
        <v>-30.188679245283002</v>
      </c>
      <c r="F27" s="15">
        <v>-12.578616352201299</v>
      </c>
      <c r="G27" s="15">
        <v>-18.238993710691801</v>
      </c>
      <c r="H27" s="15">
        <v>-21.3836477987421</v>
      </c>
      <c r="I27" s="15">
        <v>-24.528301886792502</v>
      </c>
      <c r="J27" s="15">
        <v>-10.6918238993711</v>
      </c>
      <c r="K27" s="15">
        <v>-33.3333333333333</v>
      </c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H23" sqref="H23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32" customFormat="1" x14ac:dyDescent="0.2">
      <c r="A1" s="31" t="s">
        <v>98</v>
      </c>
    </row>
    <row r="2" spans="1:11" s="32" customFormat="1" x14ac:dyDescent="0.2"/>
    <row r="4" spans="1:11" x14ac:dyDescent="0.2">
      <c r="A4" s="33" t="s">
        <v>63</v>
      </c>
      <c r="B4" s="34" t="s">
        <v>64</v>
      </c>
      <c r="C4" s="34" t="s">
        <v>65</v>
      </c>
      <c r="D4" s="34" t="s">
        <v>66</v>
      </c>
      <c r="E4" s="34"/>
      <c r="F4" s="34"/>
      <c r="G4" s="34"/>
      <c r="H4" s="34"/>
      <c r="I4" s="34"/>
      <c r="J4" s="34"/>
      <c r="K4" s="34" t="s">
        <v>67</v>
      </c>
    </row>
    <row r="5" spans="1:11" x14ac:dyDescent="0.2">
      <c r="A5" s="33"/>
      <c r="B5" s="34"/>
      <c r="C5" s="34"/>
      <c r="D5" s="12" t="s">
        <v>68</v>
      </c>
      <c r="E5" s="12" t="s">
        <v>69</v>
      </c>
      <c r="F5" s="12" t="s">
        <v>70</v>
      </c>
      <c r="G5" s="12" t="s">
        <v>71</v>
      </c>
      <c r="H5" s="12" t="s">
        <v>72</v>
      </c>
      <c r="I5" s="12" t="s">
        <v>73</v>
      </c>
      <c r="J5" s="12" t="s">
        <v>74</v>
      </c>
      <c r="K5" s="34"/>
    </row>
    <row r="6" spans="1:11" x14ac:dyDescent="0.2">
      <c r="A6" s="13" t="s">
        <v>75</v>
      </c>
      <c r="B6" s="14">
        <v>61</v>
      </c>
      <c r="C6" s="15">
        <v>-14.7540983606557</v>
      </c>
      <c r="D6" s="15">
        <v>-13.1147540983607</v>
      </c>
      <c r="E6" s="15">
        <v>-9.8360655737704903</v>
      </c>
      <c r="F6" s="15">
        <v>21.311475409836099</v>
      </c>
      <c r="G6" s="15">
        <v>9.8360655737704903</v>
      </c>
      <c r="H6" s="15">
        <v>6.5573770491803298</v>
      </c>
      <c r="I6" s="15">
        <v>9.8360655737704903</v>
      </c>
      <c r="J6" s="15">
        <v>16.393442622950801</v>
      </c>
      <c r="K6" s="15">
        <v>-3.27868852459016</v>
      </c>
    </row>
    <row r="7" spans="1:11" x14ac:dyDescent="0.2">
      <c r="A7" s="13" t="s">
        <v>76</v>
      </c>
      <c r="B7" s="14">
        <v>65</v>
      </c>
      <c r="C7" s="15">
        <v>-6.1538461538461497</v>
      </c>
      <c r="D7" s="15">
        <v>-6.1538461538461497</v>
      </c>
      <c r="E7" s="15">
        <v>-24.615384615384599</v>
      </c>
      <c r="F7" s="15">
        <v>1.5384615384615401</v>
      </c>
      <c r="G7" s="15">
        <v>-4.6153846153846203</v>
      </c>
      <c r="H7" s="15">
        <v>0</v>
      </c>
      <c r="I7" s="15">
        <v>-3.0769230769230802</v>
      </c>
      <c r="J7" s="15">
        <v>15.384615384615399</v>
      </c>
      <c r="K7" s="15">
        <v>-6.1538461538461497</v>
      </c>
    </row>
    <row r="8" spans="1:11" x14ac:dyDescent="0.2">
      <c r="A8" s="13" t="s">
        <v>77</v>
      </c>
      <c r="B8" s="14">
        <v>115</v>
      </c>
      <c r="C8" s="15">
        <v>-17.3913043478261</v>
      </c>
      <c r="D8" s="15">
        <v>-24.347826086956498</v>
      </c>
      <c r="E8" s="15">
        <v>-26.956521739130402</v>
      </c>
      <c r="F8" s="15">
        <v>5.2173913043478297</v>
      </c>
      <c r="G8" s="15">
        <v>-4.3478260869565197</v>
      </c>
      <c r="H8" s="15">
        <v>-6.0869565217391299</v>
      </c>
      <c r="I8" s="15">
        <v>5.2173913043478297</v>
      </c>
      <c r="J8" s="15">
        <v>1.73913043478261</v>
      </c>
      <c r="K8" s="15">
        <v>-14.7826086956522</v>
      </c>
    </row>
    <row r="9" spans="1:11" x14ac:dyDescent="0.2">
      <c r="A9" s="13" t="s">
        <v>78</v>
      </c>
      <c r="B9" s="14">
        <v>21</v>
      </c>
      <c r="C9" s="15">
        <v>-61.904761904761898</v>
      </c>
      <c r="D9" s="15">
        <v>-38.095238095238102</v>
      </c>
      <c r="E9" s="15">
        <v>-47.619047619047599</v>
      </c>
      <c r="F9" s="15">
        <v>-14.285714285714301</v>
      </c>
      <c r="G9" s="15">
        <v>-38.095238095238102</v>
      </c>
      <c r="H9" s="15">
        <v>-38.095238095238102</v>
      </c>
      <c r="I9" s="15">
        <v>-42.857142857142897</v>
      </c>
      <c r="J9" s="15">
        <v>-38.095238095238102</v>
      </c>
      <c r="K9" s="15">
        <v>-33.3333333333333</v>
      </c>
    </row>
    <row r="10" spans="1:11" x14ac:dyDescent="0.2">
      <c r="A10" s="13" t="s">
        <v>79</v>
      </c>
      <c r="B10" s="14">
        <v>119</v>
      </c>
      <c r="C10" s="15">
        <v>-26.050420168067198</v>
      </c>
      <c r="D10" s="15">
        <v>-7.5630252100840298</v>
      </c>
      <c r="E10" s="15">
        <v>-21.848739495798299</v>
      </c>
      <c r="F10" s="15">
        <v>0.84033613445378197</v>
      </c>
      <c r="G10" s="15">
        <v>-10.084033613445399</v>
      </c>
      <c r="H10" s="15">
        <v>-11.764705882352899</v>
      </c>
      <c r="I10" s="15">
        <v>-4.2016806722689104</v>
      </c>
      <c r="J10" s="15">
        <v>-7.5630252100840298</v>
      </c>
      <c r="K10" s="15">
        <v>-17.647058823529399</v>
      </c>
    </row>
    <row r="11" spans="1:11" x14ac:dyDescent="0.2">
      <c r="A11" s="13" t="s">
        <v>61</v>
      </c>
      <c r="B11" s="14">
        <v>576</v>
      </c>
      <c r="C11" s="15">
        <v>-15.2777777777778</v>
      </c>
      <c r="D11" s="15">
        <v>-20.8333333333333</v>
      </c>
      <c r="E11" s="15">
        <v>-23.0902777777778</v>
      </c>
      <c r="F11" s="15">
        <v>2.0833333333333299</v>
      </c>
      <c r="G11" s="15">
        <v>-0.69444444444444398</v>
      </c>
      <c r="H11" s="15">
        <v>-2.4305555555555598</v>
      </c>
      <c r="I11" s="15">
        <v>-3.2986111111111098</v>
      </c>
      <c r="J11" s="15">
        <v>1.9097222222222201</v>
      </c>
      <c r="K11" s="15">
        <v>-12.5</v>
      </c>
    </row>
    <row r="12" spans="1:11" x14ac:dyDescent="0.2">
      <c r="A12" s="13" t="s">
        <v>80</v>
      </c>
      <c r="B12" s="14">
        <v>379</v>
      </c>
      <c r="C12" s="15">
        <v>-16.094986807387901</v>
      </c>
      <c r="D12" s="15">
        <v>-9.4986807387862804</v>
      </c>
      <c r="E12" s="15">
        <v>-34.5646437994723</v>
      </c>
      <c r="F12" s="15">
        <v>7.9155672823219003</v>
      </c>
      <c r="G12" s="15">
        <v>1.5831134564643801</v>
      </c>
      <c r="H12" s="15">
        <v>-9.2348284960422191</v>
      </c>
      <c r="I12" s="15">
        <v>-2.3746701846965701</v>
      </c>
      <c r="J12" s="15">
        <v>2.3746701846965701</v>
      </c>
      <c r="K12" s="15">
        <v>-22.4274406332454</v>
      </c>
    </row>
    <row r="13" spans="1:11" x14ac:dyDescent="0.2">
      <c r="A13" s="13" t="s">
        <v>81</v>
      </c>
      <c r="B13" s="14">
        <v>110</v>
      </c>
      <c r="C13" s="15">
        <v>-8.1818181818181799</v>
      </c>
      <c r="D13" s="15">
        <v>-10</v>
      </c>
      <c r="E13" s="15">
        <v>-11.818181818181801</v>
      </c>
      <c r="F13" s="15">
        <v>4.5454545454545503</v>
      </c>
      <c r="G13" s="15">
        <v>-9.0909090909090899</v>
      </c>
      <c r="H13" s="15">
        <v>-8.1818181818181799</v>
      </c>
      <c r="I13" s="15">
        <v>5.4545454545454497</v>
      </c>
      <c r="J13" s="15">
        <v>15.454545454545499</v>
      </c>
      <c r="K13" s="15">
        <v>-10</v>
      </c>
    </row>
    <row r="14" spans="1:11" x14ac:dyDescent="0.2">
      <c r="A14" s="13" t="s">
        <v>82</v>
      </c>
      <c r="B14" s="14">
        <v>26</v>
      </c>
      <c r="C14" s="15">
        <v>-19.230769230769202</v>
      </c>
      <c r="D14" s="15">
        <v>-26.923076923076898</v>
      </c>
      <c r="E14" s="15">
        <v>-30.769230769230798</v>
      </c>
      <c r="F14" s="15">
        <v>11.538461538461499</v>
      </c>
      <c r="G14" s="15">
        <v>7.6923076923076898</v>
      </c>
      <c r="H14" s="15">
        <v>3.8461538461538498</v>
      </c>
      <c r="I14" s="15">
        <v>11.538461538461499</v>
      </c>
      <c r="J14" s="15">
        <v>3.8461538461538498</v>
      </c>
      <c r="K14" s="15">
        <v>-11.538461538461499</v>
      </c>
    </row>
    <row r="15" spans="1:11" x14ac:dyDescent="0.2">
      <c r="A15" s="13" t="s">
        <v>83</v>
      </c>
      <c r="B15" s="14">
        <v>31</v>
      </c>
      <c r="C15" s="15">
        <v>-9.67741935483871</v>
      </c>
      <c r="D15" s="15">
        <v>-6.4516129032258096</v>
      </c>
      <c r="E15" s="15">
        <v>-25.806451612903199</v>
      </c>
      <c r="F15" s="15">
        <v>-3.2258064516128999</v>
      </c>
      <c r="G15" s="15">
        <v>-6.4516129032258096</v>
      </c>
      <c r="H15" s="15">
        <v>-12.9032258064516</v>
      </c>
      <c r="I15" s="15">
        <v>-12.9032258064516</v>
      </c>
      <c r="J15" s="15">
        <v>0</v>
      </c>
      <c r="K15" s="15">
        <v>-16.129032258064498</v>
      </c>
    </row>
    <row r="16" spans="1:11" x14ac:dyDescent="0.2">
      <c r="A16" s="13" t="s">
        <v>84</v>
      </c>
      <c r="B16" s="14">
        <v>23</v>
      </c>
      <c r="C16" s="15">
        <v>-8.6956521739130395</v>
      </c>
      <c r="D16" s="15">
        <v>-13.0434782608696</v>
      </c>
      <c r="E16" s="15">
        <v>-26.086956521739101</v>
      </c>
      <c r="F16" s="15">
        <v>-8.6956521739130395</v>
      </c>
      <c r="G16" s="15">
        <v>-13.0434782608696</v>
      </c>
      <c r="H16" s="15">
        <v>-26.086956521739101</v>
      </c>
      <c r="I16" s="15">
        <v>4.3478260869565197</v>
      </c>
      <c r="J16" s="15">
        <v>-17.3913043478261</v>
      </c>
      <c r="K16" s="15">
        <v>-17.3913043478261</v>
      </c>
    </row>
    <row r="17" spans="1:11" x14ac:dyDescent="0.2">
      <c r="A17" s="13" t="s">
        <v>85</v>
      </c>
      <c r="B17" s="14">
        <v>19</v>
      </c>
      <c r="C17" s="15">
        <v>-21.052631578947398</v>
      </c>
      <c r="D17" s="15">
        <v>-26.315789473684202</v>
      </c>
      <c r="E17" s="15">
        <v>-47.368421052631597</v>
      </c>
      <c r="F17" s="15">
        <v>5.2631578947368398</v>
      </c>
      <c r="G17" s="15">
        <v>-15.789473684210501</v>
      </c>
      <c r="H17" s="15">
        <v>-47.368421052631597</v>
      </c>
      <c r="I17" s="15">
        <v>-36.842105263157897</v>
      </c>
      <c r="J17" s="15">
        <v>-31.578947368421101</v>
      </c>
      <c r="K17" s="15">
        <v>-52.631578947368403</v>
      </c>
    </row>
    <row r="18" spans="1:11" x14ac:dyDescent="0.2">
      <c r="A18" s="13" t="s">
        <v>86</v>
      </c>
      <c r="B18" s="14">
        <v>23</v>
      </c>
      <c r="C18" s="15">
        <v>-13.0434782608696</v>
      </c>
      <c r="D18" s="15">
        <v>-17.3913043478261</v>
      </c>
      <c r="E18" s="15">
        <v>0</v>
      </c>
      <c r="F18" s="15">
        <v>26.086956521739101</v>
      </c>
      <c r="G18" s="15">
        <v>13.0434782608696</v>
      </c>
      <c r="H18" s="15">
        <v>-4.3478260869565197</v>
      </c>
      <c r="I18" s="15">
        <v>-8.6956521739130395</v>
      </c>
      <c r="J18" s="15">
        <v>21.739130434782599</v>
      </c>
      <c r="K18" s="15">
        <v>-26.086956521739101</v>
      </c>
    </row>
    <row r="19" spans="1:11" x14ac:dyDescent="0.2">
      <c r="A19" s="13" t="s">
        <v>87</v>
      </c>
      <c r="B19" s="14">
        <v>32</v>
      </c>
      <c r="C19" s="15">
        <v>-15.625</v>
      </c>
      <c r="D19" s="15">
        <v>-9.375</v>
      </c>
      <c r="E19" s="15">
        <v>-15.625</v>
      </c>
      <c r="F19" s="15">
        <v>12.5</v>
      </c>
      <c r="G19" s="15">
        <v>-6.25</v>
      </c>
      <c r="H19" s="15">
        <v>9.375</v>
      </c>
      <c r="I19" s="15">
        <v>0</v>
      </c>
      <c r="J19" s="15">
        <v>-3.125</v>
      </c>
      <c r="K19" s="15">
        <v>-18.75</v>
      </c>
    </row>
    <row r="20" spans="1:11" x14ac:dyDescent="0.2">
      <c r="A20" s="13" t="s">
        <v>88</v>
      </c>
      <c r="B20" s="14">
        <v>157</v>
      </c>
      <c r="C20" s="15">
        <v>-21.019108280254802</v>
      </c>
      <c r="D20" s="15">
        <v>-18.471337579617799</v>
      </c>
      <c r="E20" s="15">
        <v>-24.840764331210199</v>
      </c>
      <c r="F20" s="15">
        <v>0</v>
      </c>
      <c r="G20" s="15">
        <v>1.2738853503184699</v>
      </c>
      <c r="H20" s="15">
        <v>-5.7324840764331197</v>
      </c>
      <c r="I20" s="15">
        <v>-4.4585987261146496</v>
      </c>
      <c r="J20" s="15">
        <v>-1.2738853503184699</v>
      </c>
      <c r="K20" s="15">
        <v>-17.834394904458598</v>
      </c>
    </row>
    <row r="21" spans="1:11" x14ac:dyDescent="0.2">
      <c r="A21" s="13" t="s">
        <v>89</v>
      </c>
      <c r="B21" s="14">
        <v>322</v>
      </c>
      <c r="C21" s="15">
        <v>-11.8012422360248</v>
      </c>
      <c r="D21" s="15">
        <v>-14.596273291925501</v>
      </c>
      <c r="E21" s="15">
        <v>-18.322981366459601</v>
      </c>
      <c r="F21" s="15">
        <v>4.9689440993788798</v>
      </c>
      <c r="G21" s="15">
        <v>1.24223602484472</v>
      </c>
      <c r="H21" s="15">
        <v>4.3478260869565197</v>
      </c>
      <c r="I21" s="15">
        <v>0.31055900621117999</v>
      </c>
      <c r="J21" s="15">
        <v>8.0745341614906803</v>
      </c>
      <c r="K21" s="15">
        <v>-7.4534161490683202</v>
      </c>
    </row>
    <row r="22" spans="1:11" x14ac:dyDescent="0.2">
      <c r="A22" s="13" t="s">
        <v>90</v>
      </c>
      <c r="B22" s="14">
        <v>66</v>
      </c>
      <c r="C22" s="15">
        <v>-22.727272727272702</v>
      </c>
      <c r="D22" s="15">
        <v>-7.5757575757575797</v>
      </c>
      <c r="E22" s="15">
        <v>-21.2121212121212</v>
      </c>
      <c r="F22" s="15">
        <v>10.6060606060606</v>
      </c>
      <c r="G22" s="15">
        <v>4.5454545454545503</v>
      </c>
      <c r="H22" s="15">
        <v>3.0303030303030298</v>
      </c>
      <c r="I22" s="15">
        <v>3.0303030303030298</v>
      </c>
      <c r="J22" s="15">
        <v>7.5757575757575797</v>
      </c>
      <c r="K22" s="15">
        <v>-15.1515151515152</v>
      </c>
    </row>
    <row r="23" spans="1:11" x14ac:dyDescent="0.2">
      <c r="A23" s="13" t="s">
        <v>91</v>
      </c>
      <c r="B23" s="14">
        <v>13</v>
      </c>
      <c r="C23" s="15">
        <v>-38.461538461538503</v>
      </c>
      <c r="D23" s="15">
        <v>-7.6923076923076898</v>
      </c>
      <c r="E23" s="15">
        <v>-7.6923076923076898</v>
      </c>
      <c r="F23" s="15">
        <v>23.076923076923102</v>
      </c>
      <c r="G23" s="15">
        <v>0</v>
      </c>
      <c r="H23" s="15">
        <v>0</v>
      </c>
      <c r="I23" s="15">
        <v>-7.6923076923076898</v>
      </c>
      <c r="J23" s="15">
        <v>46.153846153846203</v>
      </c>
      <c r="K23" s="15">
        <v>-7.6923076923076898</v>
      </c>
    </row>
    <row r="24" spans="1:11" x14ac:dyDescent="0.2">
      <c r="A24" s="13" t="s">
        <v>92</v>
      </c>
      <c r="B24" s="14">
        <v>26</v>
      </c>
      <c r="C24" s="15">
        <v>3.8461538461538498</v>
      </c>
      <c r="D24" s="15">
        <v>19.230769230769202</v>
      </c>
      <c r="E24" s="15">
        <v>30.769230769230798</v>
      </c>
      <c r="F24" s="15">
        <v>26.923076923076898</v>
      </c>
      <c r="G24" s="15">
        <v>23.076923076923102</v>
      </c>
      <c r="H24" s="15">
        <v>26.923076923076898</v>
      </c>
      <c r="I24" s="15">
        <v>15.384615384615399</v>
      </c>
      <c r="J24" s="15">
        <v>30.769230769230798</v>
      </c>
      <c r="K24" s="15">
        <v>11.538461538461499</v>
      </c>
    </row>
    <row r="25" spans="1:11" x14ac:dyDescent="0.2">
      <c r="A25" s="13" t="s">
        <v>93</v>
      </c>
      <c r="B25" s="14">
        <v>43</v>
      </c>
      <c r="C25" s="15">
        <v>-16.2790697674419</v>
      </c>
      <c r="D25" s="15">
        <v>11.6279069767442</v>
      </c>
      <c r="E25" s="15">
        <v>9.3023255813953494</v>
      </c>
      <c r="F25" s="15">
        <v>27.906976744186</v>
      </c>
      <c r="G25" s="15">
        <v>20.930232558139501</v>
      </c>
      <c r="H25" s="15">
        <v>11.6279069767442</v>
      </c>
      <c r="I25" s="15">
        <v>20.930232558139501</v>
      </c>
      <c r="J25" s="15">
        <v>23.255813953488399</v>
      </c>
      <c r="K25" s="15">
        <v>0</v>
      </c>
    </row>
    <row r="26" spans="1:11" x14ac:dyDescent="0.2">
      <c r="A26" s="13" t="s">
        <v>94</v>
      </c>
      <c r="B26" s="14">
        <v>38</v>
      </c>
      <c r="C26" s="15">
        <v>21.052631578947398</v>
      </c>
      <c r="D26" s="15">
        <v>2.6315789473684199</v>
      </c>
      <c r="E26" s="15">
        <v>0</v>
      </c>
      <c r="F26" s="15">
        <v>39.473684210526301</v>
      </c>
      <c r="G26" s="15">
        <v>31.578947368421101</v>
      </c>
      <c r="H26" s="15">
        <v>15.789473684210501</v>
      </c>
      <c r="I26" s="15">
        <v>34.210526315789501</v>
      </c>
      <c r="J26" s="15">
        <v>42.105263157894697</v>
      </c>
      <c r="K26" s="15">
        <v>18.421052631578899</v>
      </c>
    </row>
    <row r="27" spans="1:11" x14ac:dyDescent="0.2">
      <c r="A27" s="13" t="s">
        <v>95</v>
      </c>
      <c r="B27" s="14">
        <v>100</v>
      </c>
      <c r="C27" s="15">
        <v>-30</v>
      </c>
      <c r="D27" s="15">
        <v>-32</v>
      </c>
      <c r="E27" s="15">
        <v>-27</v>
      </c>
      <c r="F27" s="15">
        <v>-4</v>
      </c>
      <c r="G27" s="15">
        <v>-7</v>
      </c>
      <c r="H27" s="15">
        <v>-26</v>
      </c>
      <c r="I27" s="15">
        <v>-17</v>
      </c>
      <c r="J27" s="15">
        <v>2</v>
      </c>
      <c r="K27" s="15">
        <v>-28</v>
      </c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6" sqref="C6:C27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32" customFormat="1" x14ac:dyDescent="0.2">
      <c r="A1" s="31" t="s">
        <v>99</v>
      </c>
    </row>
    <row r="2" spans="1:11" s="32" customFormat="1" x14ac:dyDescent="0.2"/>
    <row r="4" spans="1:11" x14ac:dyDescent="0.2">
      <c r="A4" s="33" t="s">
        <v>63</v>
      </c>
      <c r="B4" s="34" t="s">
        <v>64</v>
      </c>
      <c r="C4" s="34" t="s">
        <v>65</v>
      </c>
      <c r="D4" s="34" t="s">
        <v>66</v>
      </c>
      <c r="E4" s="34"/>
      <c r="F4" s="34"/>
      <c r="G4" s="34"/>
      <c r="H4" s="34"/>
      <c r="I4" s="34"/>
      <c r="J4" s="34"/>
      <c r="K4" s="34" t="s">
        <v>67</v>
      </c>
    </row>
    <row r="5" spans="1:11" x14ac:dyDescent="0.2">
      <c r="A5" s="33"/>
      <c r="B5" s="34"/>
      <c r="C5" s="34"/>
      <c r="D5" s="12" t="s">
        <v>68</v>
      </c>
      <c r="E5" s="12" t="s">
        <v>69</v>
      </c>
      <c r="F5" s="12" t="s">
        <v>70</v>
      </c>
      <c r="G5" s="12" t="s">
        <v>71</v>
      </c>
      <c r="H5" s="12" t="s">
        <v>72</v>
      </c>
      <c r="I5" s="12" t="s">
        <v>73</v>
      </c>
      <c r="J5" s="12" t="s">
        <v>74</v>
      </c>
      <c r="K5" s="34"/>
    </row>
    <row r="6" spans="1:11" x14ac:dyDescent="0.2">
      <c r="A6" s="13" t="s">
        <v>75</v>
      </c>
      <c r="B6" s="14">
        <v>85</v>
      </c>
      <c r="C6" s="15">
        <v>-28.235294117647101</v>
      </c>
      <c r="D6" s="15">
        <v>-21.052631578947398</v>
      </c>
      <c r="E6" s="17" t="s">
        <v>63</v>
      </c>
      <c r="F6" s="15">
        <v>4.8780487804878003</v>
      </c>
      <c r="G6" s="15">
        <v>-10.8433734939759</v>
      </c>
      <c r="H6" s="15">
        <v>3.6144578313253</v>
      </c>
      <c r="I6" s="15">
        <v>-11.842105263157899</v>
      </c>
      <c r="J6" s="15">
        <v>0</v>
      </c>
      <c r="K6" s="15">
        <v>-28.235294117647101</v>
      </c>
    </row>
    <row r="7" spans="1:11" x14ac:dyDescent="0.2">
      <c r="A7" s="13" t="s">
        <v>76</v>
      </c>
      <c r="B7" s="14">
        <v>130</v>
      </c>
      <c r="C7" s="15">
        <v>-30</v>
      </c>
      <c r="D7" s="15">
        <v>-4.5871559633027497</v>
      </c>
      <c r="E7" s="17" t="s">
        <v>63</v>
      </c>
      <c r="F7" s="15">
        <v>17.213114754098399</v>
      </c>
      <c r="G7" s="15">
        <v>9.67741935483871</v>
      </c>
      <c r="H7" s="15">
        <v>9.5238095238095202</v>
      </c>
      <c r="I7" s="15">
        <v>-3.8461538461538498</v>
      </c>
      <c r="J7" s="15">
        <v>-2.5423728813559299</v>
      </c>
      <c r="K7" s="15">
        <v>-22.307692307692299</v>
      </c>
    </row>
    <row r="8" spans="1:11" x14ac:dyDescent="0.2">
      <c r="A8" s="13" t="s">
        <v>77</v>
      </c>
      <c r="B8" s="14">
        <v>245</v>
      </c>
      <c r="C8" s="15">
        <v>-32.653061224489797</v>
      </c>
      <c r="D8" s="15">
        <v>-5.3811659192825099</v>
      </c>
      <c r="E8" s="17" t="s">
        <v>63</v>
      </c>
      <c r="F8" s="15">
        <v>6.7510548523206797</v>
      </c>
      <c r="G8" s="15">
        <v>4.7210300429184597</v>
      </c>
      <c r="H8" s="15">
        <v>12.393162393162401</v>
      </c>
      <c r="I8" s="15">
        <v>-12.621359223301001</v>
      </c>
      <c r="J8" s="15">
        <v>0</v>
      </c>
      <c r="K8" s="15">
        <v>-32.653061224489797</v>
      </c>
    </row>
    <row r="9" spans="1:11" x14ac:dyDescent="0.2">
      <c r="A9" s="13" t="s">
        <v>78</v>
      </c>
      <c r="B9" s="14">
        <v>52</v>
      </c>
      <c r="C9" s="15">
        <v>-5.7692307692307701</v>
      </c>
      <c r="D9" s="15">
        <v>8.6956521739130395</v>
      </c>
      <c r="E9" s="17" t="s">
        <v>63</v>
      </c>
      <c r="F9" s="15">
        <v>15.384615384615399</v>
      </c>
      <c r="G9" s="15">
        <v>3.8461538461538498</v>
      </c>
      <c r="H9" s="15">
        <v>19.230769230769202</v>
      </c>
      <c r="I9" s="15">
        <v>6.5217391304347796</v>
      </c>
      <c r="J9" s="15">
        <v>2.12765957446809</v>
      </c>
      <c r="K9" s="15">
        <v>-13.461538461538501</v>
      </c>
    </row>
    <row r="10" spans="1:11" x14ac:dyDescent="0.2">
      <c r="A10" s="13" t="s">
        <v>79</v>
      </c>
      <c r="B10" s="14">
        <v>234</v>
      </c>
      <c r="C10" s="15">
        <v>-30.769230769230798</v>
      </c>
      <c r="D10" s="15">
        <v>-10.3626943005181</v>
      </c>
      <c r="E10" s="17" t="s">
        <v>63</v>
      </c>
      <c r="F10" s="15">
        <v>2.71493212669683</v>
      </c>
      <c r="G10" s="15">
        <v>-4.1666666666666696</v>
      </c>
      <c r="H10" s="15">
        <v>-0.45045045045045001</v>
      </c>
      <c r="I10" s="15">
        <v>-7.8947368421052602</v>
      </c>
      <c r="J10" s="15">
        <v>2.4038461538461502</v>
      </c>
      <c r="K10" s="15">
        <v>-26.495726495726501</v>
      </c>
    </row>
    <row r="11" spans="1:11" x14ac:dyDescent="0.2">
      <c r="A11" s="13" t="s">
        <v>61</v>
      </c>
      <c r="B11" s="14">
        <v>1160</v>
      </c>
      <c r="C11" s="15">
        <v>-28.017241379310299</v>
      </c>
      <c r="D11" s="15">
        <v>-15.6959526159921</v>
      </c>
      <c r="E11" s="17" t="s">
        <v>63</v>
      </c>
      <c r="F11" s="15">
        <v>7.23327305605787</v>
      </c>
      <c r="G11" s="15">
        <v>2.7198549410698099</v>
      </c>
      <c r="H11" s="15">
        <v>7.2841726618704996</v>
      </c>
      <c r="I11" s="15">
        <v>-4.8907388137356902</v>
      </c>
      <c r="J11" s="15">
        <v>0.47125353440150802</v>
      </c>
      <c r="K11" s="15">
        <v>-27.327586206896601</v>
      </c>
    </row>
    <row r="12" spans="1:11" x14ac:dyDescent="0.2">
      <c r="A12" s="13" t="s">
        <v>80</v>
      </c>
      <c r="B12" s="14">
        <v>653</v>
      </c>
      <c r="C12" s="15">
        <v>-19.2955589586524</v>
      </c>
      <c r="D12" s="15">
        <v>-4.2016806722689104</v>
      </c>
      <c r="E12" s="17" t="s">
        <v>63</v>
      </c>
      <c r="F12" s="15">
        <v>8.7719298245614006</v>
      </c>
      <c r="G12" s="15">
        <v>6.9692058346839501</v>
      </c>
      <c r="H12" s="15">
        <v>12.540192926045</v>
      </c>
      <c r="I12" s="15">
        <v>0.89928057553956797</v>
      </c>
      <c r="J12" s="15">
        <v>2.1959459459459501</v>
      </c>
      <c r="K12" s="15">
        <v>-19.142419601837702</v>
      </c>
    </row>
    <row r="13" spans="1:11" x14ac:dyDescent="0.2">
      <c r="A13" s="13" t="s">
        <v>81</v>
      </c>
      <c r="B13" s="14">
        <v>239</v>
      </c>
      <c r="C13" s="15">
        <v>-21.338912133891199</v>
      </c>
      <c r="D13" s="15">
        <v>-6.4676616915422898</v>
      </c>
      <c r="E13" s="17" t="s">
        <v>63</v>
      </c>
      <c r="F13" s="15">
        <v>11.9469026548673</v>
      </c>
      <c r="G13" s="15">
        <v>9.2105263157894708</v>
      </c>
      <c r="H13" s="15">
        <v>8.7336244541484707</v>
      </c>
      <c r="I13" s="15">
        <v>-6.5</v>
      </c>
      <c r="J13" s="15">
        <v>12.093023255814</v>
      </c>
      <c r="K13" s="15">
        <v>-20.920502092050199</v>
      </c>
    </row>
    <row r="14" spans="1:11" x14ac:dyDescent="0.2">
      <c r="A14" s="13" t="s">
        <v>82</v>
      </c>
      <c r="B14" s="14">
        <v>74</v>
      </c>
      <c r="C14" s="15">
        <v>-20.270270270270299</v>
      </c>
      <c r="D14" s="15">
        <v>-6.4516129032258096</v>
      </c>
      <c r="E14" s="17" t="s">
        <v>63</v>
      </c>
      <c r="F14" s="15">
        <v>20.8333333333333</v>
      </c>
      <c r="G14" s="15">
        <v>19.4444444444444</v>
      </c>
      <c r="H14" s="15">
        <v>16.438356164383599</v>
      </c>
      <c r="I14" s="15">
        <v>11.4754098360656</v>
      </c>
      <c r="J14" s="15">
        <v>14.285714285714301</v>
      </c>
      <c r="K14" s="15">
        <v>-13.5135135135135</v>
      </c>
    </row>
    <row r="15" spans="1:11" x14ac:dyDescent="0.2">
      <c r="A15" s="13" t="s">
        <v>83</v>
      </c>
      <c r="B15" s="14">
        <v>120</v>
      </c>
      <c r="C15" s="15">
        <v>-34.1666666666667</v>
      </c>
      <c r="D15" s="15">
        <v>-11.538461538461499</v>
      </c>
      <c r="E15" s="17" t="s">
        <v>63</v>
      </c>
      <c r="F15" s="15">
        <v>-15.929203539823</v>
      </c>
      <c r="G15" s="15">
        <v>-5.5555555555555598</v>
      </c>
      <c r="H15" s="15">
        <v>-13.0434782608696</v>
      </c>
      <c r="I15" s="15">
        <v>-15.841584158415801</v>
      </c>
      <c r="J15" s="15">
        <v>-7.3394495412843996</v>
      </c>
      <c r="K15" s="15">
        <v>-40</v>
      </c>
    </row>
    <row r="16" spans="1:11" x14ac:dyDescent="0.2">
      <c r="A16" s="13" t="s">
        <v>84</v>
      </c>
      <c r="B16" s="14">
        <v>49</v>
      </c>
      <c r="C16" s="15">
        <v>-14.285714285714301</v>
      </c>
      <c r="D16" s="15">
        <v>4.6511627906976702</v>
      </c>
      <c r="E16" s="17" t="s">
        <v>63</v>
      </c>
      <c r="F16" s="15">
        <v>17.7777777777778</v>
      </c>
      <c r="G16" s="15">
        <v>0</v>
      </c>
      <c r="H16" s="15">
        <v>17.7777777777778</v>
      </c>
      <c r="I16" s="15">
        <v>-7.1428571428571397</v>
      </c>
      <c r="J16" s="15">
        <v>17.7777777777778</v>
      </c>
      <c r="K16" s="15">
        <v>-18.367346938775501</v>
      </c>
    </row>
    <row r="17" spans="1:11" x14ac:dyDescent="0.2">
      <c r="A17" s="13" t="s">
        <v>85</v>
      </c>
      <c r="B17" s="14">
        <v>65</v>
      </c>
      <c r="C17" s="15">
        <v>-27.692307692307701</v>
      </c>
      <c r="D17" s="15">
        <v>-6.5573770491803298</v>
      </c>
      <c r="E17" s="17" t="s">
        <v>63</v>
      </c>
      <c r="F17" s="15">
        <v>9.67741935483871</v>
      </c>
      <c r="G17" s="15">
        <v>-11.4754098360656</v>
      </c>
      <c r="H17" s="15">
        <v>1.61290322580645</v>
      </c>
      <c r="I17" s="15">
        <v>1.78571428571429</v>
      </c>
      <c r="J17" s="15">
        <v>-4.9180327868852496</v>
      </c>
      <c r="K17" s="15">
        <v>-36.923076923076898</v>
      </c>
    </row>
    <row r="18" spans="1:11" x14ac:dyDescent="0.2">
      <c r="A18" s="13" t="s">
        <v>86</v>
      </c>
      <c r="B18" s="14">
        <v>25</v>
      </c>
      <c r="C18" s="15">
        <v>-32</v>
      </c>
      <c r="D18" s="15">
        <v>-14.285714285714301</v>
      </c>
      <c r="E18" s="17" t="s">
        <v>63</v>
      </c>
      <c r="F18" s="15">
        <v>12.5</v>
      </c>
      <c r="G18" s="15">
        <v>8.3333333333333304</v>
      </c>
      <c r="H18" s="15">
        <v>4.1666666666666696</v>
      </c>
      <c r="I18" s="15">
        <v>-25</v>
      </c>
      <c r="J18" s="15">
        <v>-14.285714285714301</v>
      </c>
      <c r="K18" s="15">
        <v>-28</v>
      </c>
    </row>
    <row r="19" spans="1:11" x14ac:dyDescent="0.2">
      <c r="A19" s="13" t="s">
        <v>87</v>
      </c>
      <c r="B19" s="14">
        <v>49</v>
      </c>
      <c r="C19" s="15">
        <v>-20.408163265306101</v>
      </c>
      <c r="D19" s="15">
        <v>-9.7560975609756095</v>
      </c>
      <c r="E19" s="17" t="s">
        <v>63</v>
      </c>
      <c r="F19" s="15">
        <v>-4.2553191489361701</v>
      </c>
      <c r="G19" s="15">
        <v>6.25</v>
      </c>
      <c r="H19" s="15">
        <v>-2.0833333333333299</v>
      </c>
      <c r="I19" s="15">
        <v>-6.8181818181818201</v>
      </c>
      <c r="J19" s="15">
        <v>0</v>
      </c>
      <c r="K19" s="15">
        <v>-24.4897959183673</v>
      </c>
    </row>
    <row r="20" spans="1:11" x14ac:dyDescent="0.2">
      <c r="A20" s="13" t="s">
        <v>88</v>
      </c>
      <c r="B20" s="14">
        <v>345</v>
      </c>
      <c r="C20" s="15">
        <v>-14.2028985507246</v>
      </c>
      <c r="D20" s="15">
        <v>-3.0100334448160502</v>
      </c>
      <c r="E20" s="17" t="s">
        <v>63</v>
      </c>
      <c r="F20" s="15">
        <v>13.855421686747</v>
      </c>
      <c r="G20" s="15">
        <v>19.384615384615401</v>
      </c>
      <c r="H20" s="15">
        <v>13.473053892215599</v>
      </c>
      <c r="I20" s="15">
        <v>-0.71684587813620104</v>
      </c>
      <c r="J20" s="15">
        <v>11.838006230529601</v>
      </c>
      <c r="K20" s="15">
        <v>-15.6521739130435</v>
      </c>
    </row>
    <row r="21" spans="1:11" x14ac:dyDescent="0.2">
      <c r="A21" s="13" t="s">
        <v>89</v>
      </c>
      <c r="B21" s="14">
        <v>763</v>
      </c>
      <c r="C21" s="15">
        <v>-26.2123197903014</v>
      </c>
      <c r="D21" s="15">
        <v>-8.8105726872246706</v>
      </c>
      <c r="E21" s="17" t="s">
        <v>63</v>
      </c>
      <c r="F21" s="15">
        <v>5.2917232021709601</v>
      </c>
      <c r="G21" s="15">
        <v>7.0556309362279501</v>
      </c>
      <c r="H21" s="15">
        <v>8.1300813008130106</v>
      </c>
      <c r="I21" s="15">
        <v>-5.44</v>
      </c>
      <c r="J21" s="15">
        <v>1.5647226173541999</v>
      </c>
      <c r="K21" s="15">
        <v>-26.605504587155998</v>
      </c>
    </row>
    <row r="22" spans="1:11" x14ac:dyDescent="0.2">
      <c r="A22" s="13" t="s">
        <v>90</v>
      </c>
      <c r="B22" s="14">
        <v>137</v>
      </c>
      <c r="C22" s="15">
        <v>-16.058394160583902</v>
      </c>
      <c r="D22" s="15">
        <v>-7.5630252100840298</v>
      </c>
      <c r="E22" s="17" t="s">
        <v>63</v>
      </c>
      <c r="F22" s="15">
        <v>16.030534351145</v>
      </c>
      <c r="G22" s="15">
        <v>9.1603053435114496</v>
      </c>
      <c r="H22" s="15">
        <v>10.3703703703704</v>
      </c>
      <c r="I22" s="15">
        <v>-1.70940170940171</v>
      </c>
      <c r="J22" s="15">
        <v>11.538461538461499</v>
      </c>
      <c r="K22" s="15">
        <v>-13.138686131386899</v>
      </c>
    </row>
    <row r="23" spans="1:11" x14ac:dyDescent="0.2">
      <c r="A23" s="13" t="s">
        <v>91</v>
      </c>
      <c r="B23" s="14">
        <v>17</v>
      </c>
      <c r="C23" s="15">
        <v>-11.764705882352899</v>
      </c>
      <c r="D23" s="15">
        <v>52.941176470588204</v>
      </c>
      <c r="E23" s="17" t="s">
        <v>63</v>
      </c>
      <c r="F23" s="15">
        <v>47.058823529411796</v>
      </c>
      <c r="G23" s="15">
        <v>58.823529411764703</v>
      </c>
      <c r="H23" s="15">
        <v>29.411764705882401</v>
      </c>
      <c r="I23" s="15">
        <v>20</v>
      </c>
      <c r="J23" s="15">
        <v>23.529411764705898</v>
      </c>
      <c r="K23" s="15">
        <v>17.647058823529399</v>
      </c>
    </row>
    <row r="24" spans="1:11" x14ac:dyDescent="0.2">
      <c r="A24" s="13" t="s">
        <v>92</v>
      </c>
      <c r="B24" s="14">
        <v>46</v>
      </c>
      <c r="C24" s="15">
        <v>-26.086956521739101</v>
      </c>
      <c r="D24" s="15">
        <v>-2.5</v>
      </c>
      <c r="E24" s="17" t="s">
        <v>63</v>
      </c>
      <c r="F24" s="15">
        <v>-9.0909090909090899</v>
      </c>
      <c r="G24" s="15">
        <v>2.32558139534884</v>
      </c>
      <c r="H24" s="15">
        <v>4.5454545454545503</v>
      </c>
      <c r="I24" s="15">
        <v>-11.9047619047619</v>
      </c>
      <c r="J24" s="15">
        <v>14.634146341463399</v>
      </c>
      <c r="K24" s="15">
        <v>-28.260869565217401</v>
      </c>
    </row>
    <row r="25" spans="1:11" x14ac:dyDescent="0.2">
      <c r="A25" s="13" t="s">
        <v>93</v>
      </c>
      <c r="B25" s="14">
        <v>89</v>
      </c>
      <c r="C25" s="15">
        <v>-13.483146067415699</v>
      </c>
      <c r="D25" s="15">
        <v>-17.283950617283899</v>
      </c>
      <c r="E25" s="17" t="s">
        <v>63</v>
      </c>
      <c r="F25" s="15">
        <v>25.287356321839098</v>
      </c>
      <c r="G25" s="15">
        <v>12.643678160919499</v>
      </c>
      <c r="H25" s="15">
        <v>25.581395348837201</v>
      </c>
      <c r="I25" s="15">
        <v>21.951219512195099</v>
      </c>
      <c r="J25" s="15">
        <v>13.580246913580201</v>
      </c>
      <c r="K25" s="15">
        <v>-8.9887640449438209</v>
      </c>
    </row>
    <row r="26" spans="1:11" x14ac:dyDescent="0.2">
      <c r="A26" s="13" t="s">
        <v>94</v>
      </c>
      <c r="B26" s="14">
        <v>91</v>
      </c>
      <c r="C26" s="15">
        <v>-19.780219780219799</v>
      </c>
      <c r="D26" s="15">
        <v>-8.4337349397590398</v>
      </c>
      <c r="E26" s="17" t="s">
        <v>63</v>
      </c>
      <c r="F26" s="15">
        <v>7.7777777777777803</v>
      </c>
      <c r="G26" s="15">
        <v>10.1123595505618</v>
      </c>
      <c r="H26" s="15">
        <v>13.483146067415699</v>
      </c>
      <c r="I26" s="15">
        <v>-2.3529411764705901</v>
      </c>
      <c r="J26" s="15">
        <v>10.588235294117601</v>
      </c>
      <c r="K26" s="15">
        <v>-20.879120879120901</v>
      </c>
    </row>
    <row r="27" spans="1:11" x14ac:dyDescent="0.2">
      <c r="A27" s="13" t="s">
        <v>95</v>
      </c>
      <c r="B27" s="14">
        <v>175</v>
      </c>
      <c r="C27" s="15">
        <v>-37.714285714285701</v>
      </c>
      <c r="D27" s="15">
        <v>-19.230769230769202</v>
      </c>
      <c r="E27" s="17" t="s">
        <v>63</v>
      </c>
      <c r="F27" s="15">
        <v>-8.9171974522292992</v>
      </c>
      <c r="G27" s="15">
        <v>-20.805369127516801</v>
      </c>
      <c r="H27" s="15">
        <v>-10.625</v>
      </c>
      <c r="I27" s="15">
        <v>-12.408759124087601</v>
      </c>
      <c r="J27" s="15">
        <v>-10.563380281690099</v>
      </c>
      <c r="K27" s="15">
        <v>-38.285714285714299</v>
      </c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Worksheet</vt:lpstr>
      <vt:lpstr>Omniture current</vt:lpstr>
      <vt:lpstr>Omniture Previous</vt:lpstr>
      <vt:lpstr>Omniture YoY</vt:lpstr>
      <vt:lpstr>NPS Non Purchaser Current</vt:lpstr>
      <vt:lpstr>NPS Non-Purchaser Previous</vt:lpstr>
      <vt:lpstr>NPS Non-Purchaser YoY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2016-12-30T21:21:18Z</dcterms:created>
  <dcterms:modified xsi:type="dcterms:W3CDTF">2017-01-11T23:13:17Z</dcterms:modified>
</cp:coreProperties>
</file>